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305" windowWidth="15120" windowHeight="6810" tabRatio="912"/>
  </bookViews>
  <sheets>
    <sheet name="Свод" sheetId="10" r:id="rId1"/>
    <sheet name="закупки" sheetId="6" r:id="rId2"/>
    <sheet name="Январь" sheetId="9" r:id="rId3"/>
    <sheet name="Февраль" sheetId="12" r:id="rId4"/>
    <sheet name="Март" sheetId="13" r:id="rId5"/>
    <sheet name="Апрель" sheetId="15" r:id="rId6"/>
    <sheet name="май" sheetId="17" r:id="rId7"/>
    <sheet name="июнь" sheetId="18" r:id="rId8"/>
    <sheet name="июль" sheetId="19" r:id="rId9"/>
    <sheet name="август" sheetId="20" r:id="rId10"/>
    <sheet name="сентябрь" sheetId="21" r:id="rId11"/>
    <sheet name="октябрь" sheetId="22" r:id="rId12"/>
    <sheet name="ноябрь" sheetId="24" r:id="rId13"/>
    <sheet name="декабрь" sheetId="25" r:id="rId14"/>
    <sheet name="Свод Годовой" sheetId="11" r:id="rId15"/>
  </sheets>
  <definedNames>
    <definedName name="_xlnm._FilterDatabase" localSheetId="9" hidden="1">август!$A$1:$R$489</definedName>
    <definedName name="_xlnm._FilterDatabase" localSheetId="5" hidden="1">Апрель!$A$1:$R$616</definedName>
    <definedName name="_xlnm._FilterDatabase" localSheetId="13" hidden="1">декабрь!$A$1:$R$525</definedName>
    <definedName name="_xlnm._FilterDatabase" localSheetId="1" hidden="1">закупки!$A$57:$O$77</definedName>
    <definedName name="_xlnm._FilterDatabase" localSheetId="8" hidden="1">июль!$A$1:$R$496</definedName>
    <definedName name="_xlnm._FilterDatabase" localSheetId="7" hidden="1">июнь!$A$1:$R$488</definedName>
    <definedName name="_xlnm._FilterDatabase" localSheetId="6" hidden="1">май!$A$1:$R$468</definedName>
    <definedName name="_xlnm._FilterDatabase" localSheetId="4" hidden="1">Март!$A$1:$R$538</definedName>
    <definedName name="_xlnm._FilterDatabase" localSheetId="12" hidden="1">ноябрь!$A$1:$R$448</definedName>
    <definedName name="_xlnm._FilterDatabase" localSheetId="11" hidden="1">октябрь!$A$1:$R$437</definedName>
    <definedName name="_xlnm._FilterDatabase" localSheetId="10" hidden="1">сентябрь!$A$1:$R$468</definedName>
    <definedName name="_xlnm._FilterDatabase" localSheetId="3" hidden="1">Февраль!$A$1:$R$108</definedName>
  </definedNames>
  <calcPr calcId="125725"/>
</workbook>
</file>

<file path=xl/calcChain.xml><?xml version="1.0" encoding="utf-8"?>
<calcChain xmlns="http://schemas.openxmlformats.org/spreadsheetml/2006/main">
  <c r="B5" i="10"/>
  <c r="B4"/>
  <c r="A543" i="6"/>
  <c r="C5" i="10"/>
  <c r="D5" s="1"/>
  <c r="C4"/>
  <c r="D4" s="1"/>
  <c r="A14"/>
  <c r="B14"/>
  <c r="I544" i="6"/>
  <c r="M544"/>
  <c r="I543"/>
  <c r="I524"/>
  <c r="R526" i="25" l="1"/>
  <c r="Q526"/>
  <c r="A12" i="10"/>
  <c r="B12"/>
  <c r="R449" i="24"/>
  <c r="Q449"/>
  <c r="B10" i="10"/>
  <c r="I489" i="6"/>
  <c r="M517"/>
  <c r="I517"/>
  <c r="Q438" i="22"/>
  <c r="R438"/>
  <c r="A516" i="6"/>
  <c r="I516"/>
  <c r="M510"/>
  <c r="I510"/>
  <c r="A509"/>
  <c r="I509"/>
  <c r="Q468" i="21" l="1"/>
  <c r="R468"/>
  <c r="I501" i="6" l="1"/>
  <c r="Q490" i="20" l="1"/>
  <c r="R490"/>
  <c r="Q497" i="19"/>
  <c r="R497"/>
  <c r="I496" i="6"/>
  <c r="M496"/>
  <c r="I495"/>
  <c r="A10" i="10" l="1"/>
  <c r="R489" i="18" l="1"/>
  <c r="Q489"/>
  <c r="R469" i="17"/>
  <c r="Q469"/>
  <c r="I481" i="6"/>
  <c r="M481"/>
  <c r="I480"/>
  <c r="R617" i="15"/>
  <c r="Q617"/>
  <c r="I466" i="6" l="1"/>
  <c r="M466"/>
  <c r="M446"/>
  <c r="I465"/>
  <c r="I446"/>
  <c r="I445"/>
  <c r="I429"/>
  <c r="I428"/>
  <c r="Q539" i="13"/>
  <c r="R539"/>
  <c r="R109" i="12"/>
  <c r="Q109"/>
  <c r="M429" i="6"/>
  <c r="C13" i="11" l="1"/>
  <c r="D13"/>
  <c r="E13"/>
  <c r="F13"/>
  <c r="G13"/>
  <c r="H13"/>
  <c r="I13"/>
  <c r="J13"/>
  <c r="K13"/>
  <c r="L13"/>
  <c r="M13"/>
  <c r="M7"/>
  <c r="L7"/>
  <c r="K7"/>
  <c r="J7"/>
  <c r="I7"/>
  <c r="H7"/>
  <c r="G7"/>
  <c r="F7"/>
  <c r="E7"/>
  <c r="D7"/>
  <c r="C7"/>
  <c r="I412" i="6"/>
  <c r="M412"/>
  <c r="I411"/>
  <c r="B13" i="11" l="1"/>
  <c r="B7"/>
  <c r="F27" i="9"/>
  <c r="E27"/>
  <c r="F26"/>
  <c r="E26"/>
  <c r="E17"/>
  <c r="F17"/>
  <c r="I400" i="6"/>
  <c r="M400"/>
  <c r="I399"/>
  <c r="M390" l="1"/>
  <c r="I390"/>
  <c r="I388"/>
  <c r="I378"/>
  <c r="L377"/>
  <c r="K377"/>
  <c r="I375" l="1"/>
  <c r="M375"/>
  <c r="I373"/>
  <c r="A361"/>
  <c r="A373"/>
  <c r="I363" l="1"/>
  <c r="M363"/>
  <c r="I361"/>
  <c r="L360"/>
  <c r="K360"/>
  <c r="L359"/>
  <c r="K359"/>
  <c r="L358"/>
  <c r="K358"/>
  <c r="L357"/>
  <c r="K357"/>
  <c r="L356"/>
  <c r="K356"/>
  <c r="L355"/>
  <c r="K355"/>
  <c r="L354"/>
  <c r="K354"/>
  <c r="L353"/>
  <c r="K353"/>
  <c r="I351" l="1"/>
  <c r="M346"/>
  <c r="M351" s="1"/>
  <c r="I349"/>
  <c r="A349"/>
  <c r="L348"/>
  <c r="K348"/>
  <c r="L347"/>
  <c r="K347"/>
  <c r="L346"/>
  <c r="K346"/>
  <c r="L345"/>
  <c r="K345"/>
  <c r="L344"/>
  <c r="K344"/>
  <c r="I342"/>
  <c r="M342"/>
  <c r="I340"/>
  <c r="A340"/>
  <c r="L339"/>
  <c r="K339"/>
  <c r="L338"/>
  <c r="K338"/>
  <c r="I326"/>
  <c r="I336"/>
  <c r="M336"/>
  <c r="I334"/>
  <c r="A334"/>
  <c r="A325" l="1"/>
  <c r="I325" l="1"/>
  <c r="L324"/>
  <c r="K324"/>
  <c r="L323"/>
  <c r="K323"/>
  <c r="L322"/>
  <c r="K322"/>
  <c r="L321"/>
  <c r="K321"/>
  <c r="L320"/>
  <c r="K320"/>
  <c r="L319"/>
  <c r="K319"/>
  <c r="L318"/>
  <c r="K318"/>
  <c r="L317"/>
  <c r="K317"/>
  <c r="L316"/>
  <c r="K316"/>
  <c r="I312" l="1"/>
  <c r="I306" l="1"/>
  <c r="M306"/>
  <c r="I305"/>
  <c r="I297" l="1"/>
  <c r="M297"/>
  <c r="I295"/>
  <c r="M279" l="1"/>
  <c r="I279"/>
  <c r="I277"/>
  <c r="I267" l="1"/>
  <c r="I269"/>
  <c r="M269"/>
  <c r="I260"/>
  <c r="I258" l="1"/>
  <c r="L257"/>
  <c r="K257"/>
  <c r="L256"/>
  <c r="K256"/>
  <c r="L255"/>
  <c r="K255"/>
  <c r="L254"/>
  <c r="K254"/>
  <c r="L253"/>
  <c r="K253"/>
  <c r="L252"/>
  <c r="K252"/>
  <c r="L251"/>
  <c r="K251"/>
  <c r="L250"/>
  <c r="K250"/>
  <c r="L249"/>
  <c r="K249"/>
  <c r="L248"/>
  <c r="K248"/>
  <c r="I244"/>
  <c r="L243"/>
  <c r="K243"/>
  <c r="L242"/>
  <c r="K242"/>
  <c r="L241"/>
  <c r="K241"/>
  <c r="L240"/>
  <c r="K240"/>
  <c r="L239"/>
  <c r="K239"/>
  <c r="I236" l="1"/>
  <c r="M236"/>
  <c r="I234"/>
  <c r="L232"/>
  <c r="K232"/>
  <c r="L231"/>
  <c r="K231"/>
  <c r="L230"/>
  <c r="K230"/>
  <c r="L229"/>
  <c r="K229"/>
  <c r="L228"/>
  <c r="K228"/>
  <c r="L227"/>
  <c r="K227"/>
  <c r="L226"/>
  <c r="K226"/>
  <c r="L225"/>
  <c r="K225"/>
  <c r="L224"/>
  <c r="K224"/>
  <c r="L223"/>
  <c r="K223"/>
  <c r="L222"/>
  <c r="K222"/>
  <c r="L221"/>
  <c r="K221"/>
  <c r="L220"/>
  <c r="K220"/>
  <c r="L219"/>
  <c r="K219"/>
  <c r="L218"/>
  <c r="K218"/>
  <c r="L217"/>
  <c r="K217"/>
  <c r="L216"/>
  <c r="K216"/>
  <c r="L215"/>
  <c r="K215"/>
  <c r="L214"/>
  <c r="K214"/>
  <c r="I212" l="1"/>
  <c r="M212"/>
  <c r="M199"/>
  <c r="I210"/>
  <c r="L206"/>
  <c r="K206"/>
  <c r="L205"/>
  <c r="K205"/>
  <c r="L204"/>
  <c r="K204"/>
  <c r="L203"/>
  <c r="K203"/>
  <c r="L202"/>
  <c r="K202"/>
  <c r="L201"/>
  <c r="K201"/>
  <c r="I199"/>
  <c r="I197"/>
  <c r="L196"/>
  <c r="K196"/>
  <c r="L195"/>
  <c r="K195"/>
  <c r="L194"/>
  <c r="K194"/>
  <c r="L193"/>
  <c r="K193"/>
  <c r="L192"/>
  <c r="K192"/>
  <c r="L191"/>
  <c r="K191"/>
  <c r="L190"/>
  <c r="K190"/>
  <c r="L189"/>
  <c r="K189"/>
  <c r="L188"/>
  <c r="K188"/>
  <c r="L187"/>
  <c r="K187"/>
  <c r="M185" l="1"/>
  <c r="I185"/>
  <c r="I183"/>
  <c r="L182"/>
  <c r="K182"/>
  <c r="L181"/>
  <c r="K181"/>
  <c r="L180"/>
  <c r="K180"/>
  <c r="L179"/>
  <c r="K179"/>
  <c r="L178"/>
  <c r="K178"/>
  <c r="L177"/>
  <c r="K177"/>
  <c r="L176"/>
  <c r="K176"/>
  <c r="L175"/>
  <c r="K175"/>
  <c r="L174"/>
  <c r="K174"/>
  <c r="L173"/>
  <c r="K173"/>
  <c r="L172"/>
  <c r="K172"/>
  <c r="L171"/>
  <c r="K171"/>
  <c r="L170"/>
  <c r="K170"/>
  <c r="L169"/>
  <c r="K169"/>
  <c r="L168"/>
  <c r="K168"/>
  <c r="L167"/>
  <c r="K167"/>
  <c r="M166" l="1"/>
  <c r="I166"/>
  <c r="I158"/>
  <c r="I164"/>
  <c r="L163"/>
  <c r="K163"/>
  <c r="L162"/>
  <c r="K162"/>
  <c r="L161"/>
  <c r="K161"/>
  <c r="L160"/>
  <c r="K160"/>
  <c r="M158" l="1"/>
  <c r="I156"/>
  <c r="L155"/>
  <c r="K155"/>
  <c r="L154"/>
  <c r="K154"/>
  <c r="M152" l="1"/>
  <c r="I152"/>
  <c r="I150"/>
  <c r="L149"/>
  <c r="K149"/>
  <c r="L148"/>
  <c r="K148"/>
  <c r="L147"/>
  <c r="K147"/>
  <c r="L146"/>
  <c r="K146"/>
  <c r="L145"/>
  <c r="K145"/>
  <c r="M143" l="1"/>
  <c r="I128"/>
  <c r="I143"/>
  <c r="M128"/>
  <c r="I141"/>
  <c r="L140"/>
  <c r="K140"/>
  <c r="L139"/>
  <c r="K139"/>
  <c r="L138"/>
  <c r="K138"/>
  <c r="L137"/>
  <c r="K137"/>
  <c r="L136"/>
  <c r="K136"/>
  <c r="L135"/>
  <c r="K135"/>
  <c r="L134"/>
  <c r="K134"/>
  <c r="L133"/>
  <c r="K133"/>
  <c r="L132"/>
  <c r="K132"/>
  <c r="L131"/>
  <c r="K131"/>
  <c r="L130"/>
  <c r="K130"/>
  <c r="I126" l="1"/>
  <c r="M115"/>
  <c r="L125"/>
  <c r="K125"/>
  <c r="L124"/>
  <c r="K124"/>
  <c r="L123"/>
  <c r="K123"/>
  <c r="L122"/>
  <c r="K122"/>
  <c r="L121"/>
  <c r="K121"/>
  <c r="L120"/>
  <c r="K120"/>
  <c r="L119"/>
  <c r="K119"/>
  <c r="L118"/>
  <c r="K118"/>
  <c r="L117"/>
  <c r="K117"/>
  <c r="P114" l="1"/>
  <c r="L112"/>
  <c r="K112"/>
  <c r="I111"/>
  <c r="K111" s="1"/>
  <c r="L110"/>
  <c r="K110"/>
  <c r="I109"/>
  <c r="L108"/>
  <c r="K108"/>
  <c r="L109" l="1"/>
  <c r="I115"/>
  <c r="I113"/>
  <c r="K109"/>
  <c r="L111"/>
  <c r="I106" l="1"/>
  <c r="I104"/>
  <c r="A97"/>
  <c r="A98" s="1"/>
  <c r="A99" s="1"/>
  <c r="A100" s="1"/>
  <c r="A101" s="1"/>
  <c r="A102" s="1"/>
  <c r="A103" s="1"/>
  <c r="H104" s="1"/>
  <c r="L103"/>
  <c r="K103"/>
  <c r="L102"/>
  <c r="K102"/>
  <c r="L101"/>
  <c r="K101"/>
  <c r="L100"/>
  <c r="K100"/>
  <c r="L99"/>
  <c r="K99"/>
  <c r="L98"/>
  <c r="K98"/>
  <c r="L97"/>
  <c r="K97"/>
  <c r="L96"/>
  <c r="K96"/>
  <c r="M95" l="1"/>
  <c r="I95"/>
  <c r="I93"/>
  <c r="M87"/>
  <c r="I80"/>
  <c r="I87"/>
  <c r="I78"/>
  <c r="I85"/>
  <c r="L92"/>
  <c r="K92"/>
  <c r="L91"/>
  <c r="K91"/>
  <c r="L90"/>
  <c r="K90"/>
  <c r="L89"/>
  <c r="K89"/>
  <c r="L84" l="1"/>
  <c r="K84"/>
  <c r="L83"/>
  <c r="K83"/>
  <c r="L82"/>
  <c r="K82"/>
  <c r="M80" l="1"/>
  <c r="L77"/>
  <c r="K77"/>
  <c r="L76"/>
  <c r="K76"/>
  <c r="L75"/>
  <c r="K75"/>
  <c r="L74"/>
  <c r="K74"/>
  <c r="L73"/>
  <c r="K73"/>
  <c r="L72"/>
  <c r="K72"/>
  <c r="L71"/>
  <c r="K71"/>
  <c r="L70"/>
  <c r="K70"/>
  <c r="L69"/>
  <c r="K69"/>
  <c r="L68"/>
  <c r="K68"/>
  <c r="L67"/>
  <c r="K67"/>
  <c r="L66"/>
  <c r="K66"/>
  <c r="L65"/>
  <c r="K65"/>
  <c r="L64"/>
  <c r="K64"/>
  <c r="L63"/>
  <c r="K63"/>
  <c r="L62"/>
  <c r="K62"/>
  <c r="L61"/>
  <c r="K61"/>
  <c r="L60"/>
  <c r="K60"/>
  <c r="L59"/>
  <c r="K59"/>
  <c r="L58"/>
  <c r="K58"/>
  <c r="I55" l="1"/>
  <c r="L54"/>
  <c r="K54"/>
  <c r="L53"/>
  <c r="K53"/>
  <c r="L52"/>
  <c r="K52"/>
  <c r="L51"/>
  <c r="K51"/>
  <c r="L50"/>
  <c r="K50"/>
  <c r="K46"/>
  <c r="L46"/>
  <c r="K47"/>
  <c r="L47"/>
  <c r="K48"/>
  <c r="L48"/>
  <c r="K49"/>
  <c r="L49"/>
  <c r="I44" l="1"/>
  <c r="L43"/>
  <c r="K43"/>
  <c r="L42"/>
  <c r="K42"/>
  <c r="L41"/>
  <c r="K41"/>
  <c r="L40"/>
  <c r="K40"/>
  <c r="L39"/>
  <c r="K39"/>
  <c r="L38"/>
  <c r="K38"/>
  <c r="L37"/>
  <c r="K37"/>
  <c r="I34" l="1"/>
  <c r="F34"/>
  <c r="F25"/>
  <c r="L33"/>
  <c r="K33"/>
  <c r="L32"/>
  <c r="K32"/>
  <c r="L31"/>
  <c r="K31"/>
  <c r="L30"/>
  <c r="K30"/>
  <c r="L29"/>
  <c r="K29"/>
  <c r="L28"/>
  <c r="K28"/>
  <c r="K34" l="1"/>
  <c r="L34"/>
  <c r="I25" l="1"/>
  <c r="G14"/>
  <c r="L24"/>
  <c r="K24"/>
  <c r="L23"/>
  <c r="K23"/>
  <c r="L22"/>
  <c r="K22"/>
  <c r="L21"/>
  <c r="K21"/>
  <c r="L20"/>
  <c r="K20"/>
  <c r="L19"/>
  <c r="K19"/>
  <c r="L18"/>
  <c r="K18"/>
  <c r="G16"/>
  <c r="H16"/>
  <c r="L25" l="1"/>
  <c r="K25"/>
  <c r="I16"/>
  <c r="H14"/>
  <c r="H15" s="1"/>
</calcChain>
</file>

<file path=xl/sharedStrings.xml><?xml version="1.0" encoding="utf-8"?>
<sst xmlns="http://schemas.openxmlformats.org/spreadsheetml/2006/main" count="79850" uniqueCount="15342">
  <si>
    <t>№ п/п</t>
  </si>
  <si>
    <t>ООО "Медикал-Интертрейд"</t>
  </si>
  <si>
    <t>ПАО Ростелеком</t>
  </si>
  <si>
    <t>Закупки</t>
  </si>
  <si>
    <t>ООО "СИБЭКС"</t>
  </si>
  <si>
    <t>ООО "Байкалмедтехсервис"</t>
  </si>
  <si>
    <t>Декабрь</t>
  </si>
  <si>
    <t>ООО "Горизонт"</t>
  </si>
  <si>
    <t>Р/ЭЛ-88-2017-148 от 25.12.17</t>
  </si>
  <si>
    <t>гастро, колоноскоп</t>
  </si>
  <si>
    <t>Р/ЭЛ-90-2017-149 от 27.12.17</t>
  </si>
  <si>
    <t>физическая охрана на 2018г.</t>
  </si>
  <si>
    <t>ООО "Евраас-охрана"</t>
  </si>
  <si>
    <t>ООО "РН-Карт"</t>
  </si>
  <si>
    <t>ЗК/ЭЛ 96-2017-33 от 27.12.17</t>
  </si>
  <si>
    <t>ГСМ на 1 полугодие 2018г.</t>
  </si>
  <si>
    <t>УЗИ потративный</t>
  </si>
  <si>
    <t>Офтальмологам оборудование</t>
  </si>
  <si>
    <t>Бумага А-4</t>
  </si>
  <si>
    <t>октябрь</t>
  </si>
  <si>
    <t>ноябрь</t>
  </si>
  <si>
    <t>НМЦД</t>
  </si>
  <si>
    <t>ремонт аппарата</t>
  </si>
  <si>
    <t>сканер штрих-кода</t>
  </si>
  <si>
    <t>Январь</t>
  </si>
  <si>
    <t>ООО "Фарватер"</t>
  </si>
  <si>
    <t>ООО "СОЮЗ"</t>
  </si>
  <si>
    <t>ООО "Гукенхаймер-Медицинские системы"</t>
  </si>
  <si>
    <t>Реагенты к Анализатору АК-37</t>
  </si>
  <si>
    <t>Р/ЭЛ-92-2017-151 от 10.01.18</t>
  </si>
  <si>
    <t>Р/ЭЛ-93-2017-154 от 10.01.18</t>
  </si>
  <si>
    <t>Р/ЭЛ-91-2017-146 от 12.01.18</t>
  </si>
  <si>
    <t>ЗК/ЭЛ 99-2017-155 от 22.01.18</t>
  </si>
  <si>
    <t>ООО "Ермак"</t>
  </si>
  <si>
    <t>реагенты гематологич-е к Миндрей ВС -5300</t>
  </si>
  <si>
    <t>ЗК/ЭЛ 100-2017-156 от 22.01.18</t>
  </si>
  <si>
    <t>ЗК/ЭЛ 101-2017-150 от 25.01.18</t>
  </si>
  <si>
    <t>ЗК/ЭЛ 102-2017-161 от 29.01.18</t>
  </si>
  <si>
    <t>ООО "Лектика"</t>
  </si>
  <si>
    <t>январь</t>
  </si>
  <si>
    <t>февраль</t>
  </si>
  <si>
    <t>Поставка расходных материалов (самоклеящиеся термотрансферные этикетки и термотрансферная лента)</t>
  </si>
  <si>
    <t>Запрос котировок в электронной форме</t>
  </si>
  <si>
    <t>ЗК/ЭЛ-103-2017-160</t>
  </si>
  <si>
    <t>ООО «АСТРАМЕД-ТУР»</t>
  </si>
  <si>
    <t>Цена</t>
  </si>
  <si>
    <t>дата</t>
  </si>
  <si>
    <t>номер</t>
  </si>
  <si>
    <t>контрагент</t>
  </si>
  <si>
    <t>Поставка лекарственных средств (миролют, миропристон).</t>
  </si>
  <si>
    <t>ЗК/ЭЛ-1-2017-2</t>
  </si>
  <si>
    <t>ООО «Медикал-Интертрейд»</t>
  </si>
  <si>
    <t>Поставка изделий медицинского назначения (расходные для физио кабинета).</t>
  </si>
  <si>
    <t>ЗК/ЭЛ-2-2018-3</t>
  </si>
  <si>
    <t>ООО «КВАДРА»</t>
  </si>
  <si>
    <t>Поставка мебели для нужд ОГАУЗ "Иркутской МСЧ № 2"</t>
  </si>
  <si>
    <t>запрос котировок в электронной форме</t>
  </si>
  <si>
    <t>январь 2018</t>
  </si>
  <si>
    <t>апрель 2018</t>
  </si>
  <si>
    <t>ЗК/ЭЛ-3-2018-17</t>
  </si>
  <si>
    <t>Приобретение специализированного пищевого продукта диетического (лечебного и профилактического) питания при вредных условиях труда для замены молока - кисель</t>
  </si>
  <si>
    <t>декабрь 2018</t>
  </si>
  <si>
    <t>ЗК/ЭЛ-4-2018-20</t>
  </si>
  <si>
    <t>ООО «ПКФ «Вектор»</t>
  </si>
  <si>
    <t>Приобретение игл (для вакуумных систем взятия крови) на 2018 год</t>
  </si>
  <si>
    <t>редукцион в электронной форме</t>
  </si>
  <si>
    <t>Р/ЭЛ-2-2018-22</t>
  </si>
  <si>
    <t>ООО «Большой Байкал»</t>
  </si>
  <si>
    <t>Приобретение пробирок для взятия крови на 2018 год</t>
  </si>
  <si>
    <t>Р/ЭЛ-1-2018-21</t>
  </si>
  <si>
    <t>Февраль</t>
  </si>
  <si>
    <t>февраль 2018</t>
  </si>
  <si>
    <t>март</t>
  </si>
  <si>
    <t>Поставка изделий медицинского назначения (для стерилизации)</t>
  </si>
  <si>
    <t>февраль 2019</t>
  </si>
  <si>
    <t>Р/ЭЛ-4-2018-7</t>
  </si>
  <si>
    <t>ООО "ВИТА-ПУЛ"</t>
  </si>
  <si>
    <t xml:space="preserve">В соответствии с пунктом 17.6.4. Положения. «Вторая часть заявки на участие в редукционе должна содержать следующие документы и информацию:
1) наименование, фирменное наименование (при наличии), место нахождения, почтовый адрес (для юридического лица), фамилия, имя, отчество (при наличии), паспортные данные, место жительства (для физического лица), номер контактного телефона, идентификационный номер налогоплательщика участника такого редукциона…».
В соответствии с пунктом 17.10.4. Положения. «Заявка на участие в редукционе признается не соответствующей требованиям, установленным документацией о таком редукционе, в случае:
1) непредставления документов и информации, которые предусмотрены документацией о таком редукционе, несоответствия указанных документов и информации требованиям, установленным документацией о таком редукционе, наличия в указанных документах недостоверной информации об участнике такого редукциона на дату и время окончания срока подачи заявок на участие в таком редукционе», а именно не представлен ИНН.
</t>
  </si>
  <si>
    <t>Приобретение медицинского оборудования - аппарат для ультразвукового исследования с цветным допплером и тремя датчиками (трансабдоминальный, трансвагинальный и линейный для исследования молочной и щитовидной желез)</t>
  </si>
  <si>
    <t>июнь 2018</t>
  </si>
  <si>
    <t>Р/ЭЛ-3-2018-29</t>
  </si>
  <si>
    <t>-</t>
  </si>
  <si>
    <t>Оказание услуг по техническому обслуживанию и сопровождению ПО РМИС на 2018 год</t>
  </si>
  <si>
    <t>Р/ЭЛ-4-2018-1</t>
  </si>
  <si>
    <t>ПАО «Ростелеком»</t>
  </si>
  <si>
    <t>Поставка дезинфицирующих средств</t>
  </si>
  <si>
    <t>Р/ЭЛ-5-2018-26</t>
  </si>
  <si>
    <t>ООО «Торговый дом «Анавидин»</t>
  </si>
  <si>
    <t>Поставка препаратов стоматологических</t>
  </si>
  <si>
    <t>Р/ЭЛ-6-2018-8</t>
  </si>
  <si>
    <t>ООО "ЭКСПОМЕД"</t>
  </si>
  <si>
    <t>Оказание услуг по заправке, восстановлению картриджей и техническому обслуживанию копировально-множительной техники</t>
  </si>
  <si>
    <t>ЗК/ЭЛ-9-2018-10</t>
  </si>
  <si>
    <t>ООО «Синком»</t>
  </si>
  <si>
    <t>апрель</t>
  </si>
  <si>
    <t>Поставка запасных частей к стоматологическому оборудованию для нужд ОГАУЗ "Иркутская МСЧ № 2"</t>
  </si>
  <si>
    <t>ЗК/ЭЛ-10-2018-27</t>
  </si>
  <si>
    <t>ООО «Милан»</t>
  </si>
  <si>
    <t>Услуги по обеспечению бесперебойной работы в сети интернет по выделенному каналу и услуги по предоставлению канала связи VPN</t>
  </si>
  <si>
    <t>ЗК/ЭЛ-11-2018-34</t>
  </si>
  <si>
    <t>Поставка реагентов для анализатора иммунологического miniVIDAS</t>
  </si>
  <si>
    <t>май 2019</t>
  </si>
  <si>
    <t>ЗК/ЭЛ-12-2018-42</t>
  </si>
  <si>
    <t>ООО «Ангарская Медицинская Компания»</t>
  </si>
  <si>
    <t>Оказание услуг по специальной оценке условий труда (аттестации рабочих мест) в ОГАУЗ "Иркутская МСЧ №2"</t>
  </si>
  <si>
    <t>ЗК/ЭЛ-14-2018-33</t>
  </si>
  <si>
    <t>ООО «САРМ»</t>
  </si>
  <si>
    <t>апрель 2019</t>
  </si>
  <si>
    <t>Оказание услуг по сопровождению программного обеспечения 1С</t>
  </si>
  <si>
    <t>ЗК/ЭЛ-16-2018-35</t>
  </si>
  <si>
    <t>ООО «ПРОФЕССИОНАЛЫ АВТОМАТИЗАЦИИ»</t>
  </si>
  <si>
    <t>Услуги по предоставлению доступа к местной телефонной сети связи Заказчику, применяющему в качестве пользовательского (оконечного) оборудования телефонные аппараты, с выделением в пользование телефонных номеров телефонной сети связи общего пользования (виртуальной АТС и IP-телефонии)</t>
  </si>
  <si>
    <t>октябрь 2018</t>
  </si>
  <si>
    <t>ЗК/ЭЛ-17-2018-36</t>
  </si>
  <si>
    <t>Акционерное общество «Деловая Сеть - Иркутск»</t>
  </si>
  <si>
    <t>Оказание услуг по проведению дератизации и дезинсекции</t>
  </si>
  <si>
    <t>ЗК/ЭЛ-19-2018-32</t>
  </si>
  <si>
    <t>ООО «ДезМастер»</t>
  </si>
  <si>
    <t>Приобретение лекарственных препаратов по стоматологии для оказания платных услуг на 2018 год</t>
  </si>
  <si>
    <t>ЗК/ЭЛ-15-2018-39</t>
  </si>
  <si>
    <t>Оказание услуг  по вывозу и обезвреживанию (уничтожению) медицинских отходов класса опасности «Б»</t>
  </si>
  <si>
    <t>ЗК/ЭЛ-22-2018-46</t>
  </si>
  <si>
    <t>Поставка хозяйственных (моющие) товаров для нужд ОГАУЗ "Иркутская МСЧ № 2" на 2018 год</t>
  </si>
  <si>
    <t>март 2019</t>
  </si>
  <si>
    <t>ЗК/ЭЛ-20-2018-5</t>
  </si>
  <si>
    <t>ООО «ИРКУТСКАЯ КОМПАНИЯ ДЕЛОВОГО СОТРУДНИЧЕСТВА»</t>
  </si>
  <si>
    <t>Поставка реагентов (общеклинические исследования) для обеспечения нужд ОГАУЗ "Иркутская МСЧ №2"</t>
  </si>
  <si>
    <t>Р/ЭЛ-9-2018-38</t>
  </si>
  <si>
    <t>ООО «ИРКМЕДИКА»</t>
  </si>
  <si>
    <t>Поставка экстемпоральных препаратов для нужд ОГАУЗ "Иркутская МСЧ "№ 2"</t>
  </si>
  <si>
    <t>ЗК/ЭЛ-13-2018-44</t>
  </si>
  <si>
    <t>"ООО ""Фармация-экстемпоре"""</t>
  </si>
  <si>
    <t>Поставка хозяйственно-бытовых товаров для нужд ОГАУЗ "Иркутская МСЧ № 2" на 2018 год</t>
  </si>
  <si>
    <t>ЗК/ЭЛ-21-2018-41</t>
  </si>
  <si>
    <t>Поставка реагентов для автоматического биохимического анализатора ERBA xl-200</t>
  </si>
  <si>
    <t>Р/ЭЛ-10-2018-14</t>
  </si>
  <si>
    <t>ООО «Гукенхаймер – Медицинские Системы»</t>
  </si>
  <si>
    <t>Расходные материалы  стоматологические (инструменты, приспособления)</t>
  </si>
  <si>
    <t>Р/ЭЛ-12-2018-56</t>
  </si>
  <si>
    <t>ООО «Техномедсервис»</t>
  </si>
  <si>
    <t>май</t>
  </si>
  <si>
    <t>май 2018</t>
  </si>
  <si>
    <t>Июнь</t>
  </si>
  <si>
    <t>Поставка электротехнических расходных материалов</t>
  </si>
  <si>
    <t>ЗК/ЭЛ-23-2018-40</t>
  </si>
  <si>
    <t>ООО «ЭНЕРГОСФЕРА»</t>
  </si>
  <si>
    <t>Гребенщиков Александр Сергеевич 89646555515</t>
  </si>
  <si>
    <t>Техническое обслуживание и ремонт автомобилей ОГАУЗ "МСЧ№2"</t>
  </si>
  <si>
    <t>ЗК/ЭЛ-24-2018_1</t>
  </si>
  <si>
    <t>ООО "Иркутск-АВТОВАЗ"</t>
  </si>
  <si>
    <t>Предрейсовый контроль технического состояния транспортных средств</t>
  </si>
  <si>
    <t>ЗК/ЭЛ-24-2018_2</t>
  </si>
  <si>
    <t>Услуги по проверке технического состояния транспортных средств с использованием средств технического диагностирования (техосмотр)</t>
  </si>
  <si>
    <t>ЗК/ЭЛ-24-2018_3</t>
  </si>
  <si>
    <t>Приобретение шин (резины) для автомашин ОГАУЗ "Иркутская МСЧ № 2"</t>
  </si>
  <si>
    <t>ЗК/ЭЛ-24-2018_4</t>
  </si>
  <si>
    <t>Поставка изделий медицинского назначения 
(из  нетканного материала)</t>
  </si>
  <si>
    <t>Р/ЭЛ-11-2018-51</t>
  </si>
  <si>
    <t>Поставка изделий медицинского назначения (шприцы, иглы, системы катетеры и аналогичные изделия)</t>
  </si>
  <si>
    <t>Р/ЭЛ-13-2018-58</t>
  </si>
  <si>
    <t>ООО «Медлайн»</t>
  </si>
  <si>
    <t>Поставка перчаток медицинских для нужд ОГАУЗ "Иркутская МСЧ № 2"</t>
  </si>
  <si>
    <t>июнь 2019</t>
  </si>
  <si>
    <t>Р/ЭЛ-14-2018-57</t>
  </si>
  <si>
    <t>ООО «ЭНС»</t>
  </si>
  <si>
    <t>Поставка ИФА реагентов для КДЛ</t>
  </si>
  <si>
    <t>ЗК/ЭЛ-25-2018-4</t>
  </si>
  <si>
    <t>Поставка реагентов для анализатора иммунологического miniVIDAS на 6 месяцев 2018 года</t>
  </si>
  <si>
    <t>ноябрь 2018</t>
  </si>
  <si>
    <t>Р/ЭЛ-15-2018-59</t>
  </si>
  <si>
    <t xml:space="preserve">Поставка изделий медицинского назначения (шпателя, скальпеля, лезвия, ножницы) </t>
  </si>
  <si>
    <t>ЗК/ЭЛ-26-2018-60</t>
  </si>
  <si>
    <t>Предоставление неисключительных прав на программный продукт ВипНет</t>
  </si>
  <si>
    <t>июль 2018</t>
  </si>
  <si>
    <t>ЗК/ЭЛ-27-2018-61</t>
  </si>
  <si>
    <t>ООО «СИБ»</t>
  </si>
  <si>
    <t>Приобретение права на использование лицензионного антивирусного программного обеспечения для нужд ОГАУЗ "Иркутская МСЧ №2"</t>
  </si>
  <si>
    <t>ЗК/ЭЛ-28-2018-62</t>
  </si>
  <si>
    <t>ООО Региональный сервисный центр «Форус»</t>
  </si>
  <si>
    <t>Р/ЭЛ-16-2018-63</t>
  </si>
  <si>
    <t>Отпуск нефтепродуктов с использованием электронных карт для нужд ОГАУЗ Иркутская МСЧ № 2 на второе полугодие 2018 года</t>
  </si>
  <si>
    <t>ЗК/ЭЛ-29-2018-11</t>
  </si>
  <si>
    <t>ООО "КВАНТ"</t>
  </si>
  <si>
    <t>Поставка крепежных и строительных материалов</t>
  </si>
  <si>
    <t>ЗК/ЭЛ-30-2018-66</t>
  </si>
  <si>
    <t>ИП Гребенщиков Александр Сергеевич</t>
  </si>
  <si>
    <t>Поставка пакетов для сбора, хранения и обезвреживания (утилизации) медицинских отходов класса "Б"</t>
  </si>
  <si>
    <t>ЗК/ЭЛ-31-2018-67</t>
  </si>
  <si>
    <t>Не представлена копия выписки из единого государственного реестра юридических лиц (для юридического лица), полученные не ранее чем за шесть месяцев до даты размещения в ЕИС извещения о проведении запроса котировок в электронной форме</t>
  </si>
  <si>
    <t>Приобретение растворов (натрия хлорид) по июль 2019 года</t>
  </si>
  <si>
    <t>июль 2019</t>
  </si>
  <si>
    <t>ЗК/ЭЛ-32-2018-68</t>
  </si>
  <si>
    <t>ООО "ЙОТТА-ФАРМ"</t>
  </si>
  <si>
    <t>Поставка лекарственных растворов (Спирт этиловый) для ОГАУЗ "Иркутская МСЧ № 2"</t>
  </si>
  <si>
    <t>ЗК/ЭЛ-33-2018-69</t>
  </si>
  <si>
    <t>ООО «Восток-Интертрейд»</t>
  </si>
  <si>
    <t>Закупка лекарственного препарата (Иммуноглобулин человека антирезус)</t>
  </si>
  <si>
    <t>ЗК/ЭЛ-34-2018-71</t>
  </si>
  <si>
    <t>АО «Экс-Мар»</t>
  </si>
  <si>
    <t>Кол-во
участников</t>
  </si>
  <si>
    <t>Июль</t>
  </si>
  <si>
    <t>Поставка изделий медицинского назначения: одноразовых мунштуков (загубников) для спирографа Спиро-100</t>
  </si>
  <si>
    <t>ЗК/ЭЛ-35-2018-72</t>
  </si>
  <si>
    <t>Поставка дверных замков и комплектующих к ним</t>
  </si>
  <si>
    <t>ЗК/ЭЛ-36-2018-70</t>
  </si>
  <si>
    <t>Оказание клининговых услуг</t>
  </si>
  <si>
    <t>ЗК/ЭЛ-37-2018-73</t>
  </si>
  <si>
    <t>ООО «ПАРАГРАФ 38»</t>
  </si>
  <si>
    <t>ООО "Ангарская медицинская компания"</t>
  </si>
  <si>
    <t>АО "Иркутский релейный завод"</t>
  </si>
  <si>
    <t>Август</t>
  </si>
  <si>
    <t>Поставка лекарственных препаратов (Витамины)</t>
  </si>
  <si>
    <t>ЗК/ЭЛ-38-2018-84</t>
  </si>
  <si>
    <t>ООО «Иркутск БиоФарм»</t>
  </si>
  <si>
    <t>Поставка канцелярских товаров для нужд ОГАУЗ "Иркутская МСЧ № 2" на 2018 год</t>
  </si>
  <si>
    <t>ЗК/ЭЛ-39-2018-6</t>
  </si>
  <si>
    <t>ООО «КанцЛидер»</t>
  </si>
  <si>
    <t>Поставка лекарственных препаратов (Ноотропные средства , препараты улучшающие мозговой метаболизм)</t>
  </si>
  <si>
    <t>ЗК/ЭЛ-40-2018-85</t>
  </si>
  <si>
    <t>АО «НПК «Катрен</t>
  </si>
  <si>
    <t>Поставка лекарственных препаратов (Антиоксиданты)</t>
  </si>
  <si>
    <t>Р/ЭЛ-17-2018-86</t>
  </si>
  <si>
    <t>ИЮЛЬ</t>
  </si>
  <si>
    <t>ООО фирма "Медина"</t>
  </si>
  <si>
    <t>ООО "Промсвет"</t>
  </si>
  <si>
    <t>сентябрь 2018</t>
  </si>
  <si>
    <t xml:space="preserve">Поставка лекарственных препаратов (вазодилататоры периферические, ангиопротекторы) </t>
  </si>
  <si>
    <t>август 2018</t>
  </si>
  <si>
    <t>ЗК/ЭЛ-41-2018-87</t>
  </si>
  <si>
    <t>Поставка изделий медицинского назначения (Презервативы для УЗИ)</t>
  </si>
  <si>
    <t>август 2019</t>
  </si>
  <si>
    <t>ЗК/ЭЛ-42-2018-83</t>
  </si>
  <si>
    <t>ООО "МедРесурс-М""</t>
  </si>
  <si>
    <t>Поставка геля для УЗИ</t>
  </si>
  <si>
    <t>сентябрь 2019</t>
  </si>
  <si>
    <t>ЗК/ЭЛ-43-2018-74</t>
  </si>
  <si>
    <t>ИП Горбунов Василий Константинович</t>
  </si>
  <si>
    <t>Приобретение расходных материалов для гинекологии</t>
  </si>
  <si>
    <t>ЗК/ЭЛ-44-2018-76</t>
  </si>
  <si>
    <t xml:space="preserve">Приобретение медицинских изделий для рентгенодиагностических исследований (рентгенпленка, фиксаж, проявитель) </t>
  </si>
  <si>
    <t>Р/ЭЛ-18-2018-77</t>
  </si>
  <si>
    <t>ООО «Энергия успеха»</t>
  </si>
  <si>
    <t>Приобретение перевязочного материала для нужд ОГАУЗ "Иркутская МСЧ № 2"</t>
  </si>
  <si>
    <t>Р/ЭЛ-19-2018-75</t>
  </si>
  <si>
    <t xml:space="preserve">Расходные материалы для аппаратов "Фотек" </t>
  </si>
  <si>
    <t>ЗК/ЭЛ-47-2018-78</t>
  </si>
  <si>
    <t xml:space="preserve">Приобретение реагентов для ИФА (гармоны) </t>
  </si>
  <si>
    <t>ЗК/ЭЛ-48-2018-91</t>
  </si>
  <si>
    <t>3 шт</t>
  </si>
  <si>
    <t>Сентябрь</t>
  </si>
  <si>
    <t>ООО "Лабора"</t>
  </si>
  <si>
    <t>Март</t>
  </si>
  <si>
    <t>Апрель</t>
  </si>
  <si>
    <t>Май</t>
  </si>
  <si>
    <t>Октябрь</t>
  </si>
  <si>
    <t>Ноябрь</t>
  </si>
  <si>
    <t xml:space="preserve">Приобретение лекарственных препаратов для поликлиники </t>
  </si>
  <si>
    <t>ЗК/ЭЛ-46-2018-89</t>
  </si>
  <si>
    <t>ООО "СОЮЗФАВМ"</t>
  </si>
  <si>
    <t xml:space="preserve">Поставка реагентов для гематологических исследований к автоматическому анализатору Mindray BC-5300 </t>
  </si>
  <si>
    <t>Р/ЭЛ-20-2018-13</t>
  </si>
  <si>
    <t>Поставка изделий медицинского назначения (бумага ЭКГ)</t>
  </si>
  <si>
    <t>ЗК/ЭЛ-49-2018-81</t>
  </si>
  <si>
    <t xml:space="preserve">Оказание услуг по подключению и настройке автоматизированных рабочих мест (пользователей) к базовой функциональности Региональной медицинской информационной системы Иркутской области </t>
  </si>
  <si>
    <t>декабрь 2019</t>
  </si>
  <si>
    <t>ЗК/ЭЛ-50-2018-94</t>
  </si>
  <si>
    <t>ПАО "РОСТЕЛЕКОМ"</t>
  </si>
  <si>
    <t>Оказание клининговых услуг ул. Байкальская, 239 и ул. Трудовая, 108 "В"</t>
  </si>
  <si>
    <t>октябрь 2019</t>
  </si>
  <si>
    <t>Р/ЭЛ-51-2018-92</t>
  </si>
  <si>
    <t>ООО "КОРПАРАЦИЯ АМБРЕЛЛА"</t>
  </si>
  <si>
    <t>сумма по заключенноми дополнительному соглашению</t>
  </si>
  <si>
    <t>Поставка реагентов для коагулогических исследований и расходных материалов к автоматическому анализатору АК-37</t>
  </si>
  <si>
    <t>Р/ЭЛ-52-2018-80</t>
  </si>
  <si>
    <t xml:space="preserve">Приобретение специализированного пищевого продукта диетического (лечебного и профилактического) питания при вредных условиях труда для замены молока - кисель (конец 2018 - 2019г.г.) </t>
  </si>
  <si>
    <t>ЗК/ЭЛ-53-2018-98</t>
  </si>
  <si>
    <t>ООО ПКФ Вектор</t>
  </si>
  <si>
    <t>Оказание услуг по стирке белья для нужд ОГАУЗ «Иркутская МСЧ № 2»</t>
  </si>
  <si>
    <t>ноябрь 2019</t>
  </si>
  <si>
    <t>ЗК/ЭЛ-51-2018-97</t>
  </si>
  <si>
    <t>ООО «БазисЦентр»</t>
  </si>
  <si>
    <t>89149585222 Людмила Валерьевна</t>
  </si>
  <si>
    <t xml:space="preserve">Оказание услуги по перезарядке, техническому обслуживанию и утилизации огнетушителей </t>
  </si>
  <si>
    <t>ЗК/ЭЛ-52-2018-79</t>
  </si>
  <si>
    <t>ООО «ОБОРОНА»</t>
  </si>
  <si>
    <t xml:space="preserve">Оказание услуг по техническому обслуживанию и текущему ремонту медицинской техники </t>
  </si>
  <si>
    <t>ЗК/ЭЛ-53-2018-93</t>
  </si>
  <si>
    <t>ООО «Байкалмедтехсервис»</t>
  </si>
  <si>
    <t xml:space="preserve">Поставка реагентов для автоматического биохимического анализатора MINDRAY BS-200 </t>
  </si>
  <si>
    <t>Р/ЭЛ-23-2018-100</t>
  </si>
  <si>
    <t>ООО «Лабора»</t>
  </si>
  <si>
    <t>Поставка лекарственных препаратов (миорелаксанты)</t>
  </si>
  <si>
    <t>Р/ЭЛ-24-2018-101</t>
  </si>
  <si>
    <t>Несоответствия информации в заявке, предусмотренной пунктом 17.6.2 Положения о закупке, требованиям документации (Техническому заданию) о таком редукционе.</t>
  </si>
  <si>
    <t xml:space="preserve">Поставка лекарственных препаратов (НПВС, анестетики) </t>
  </si>
  <si>
    <t>ЗК/ЭЛ-55-2018-102</t>
  </si>
  <si>
    <t>АО «НПК «Катрен»</t>
  </si>
  <si>
    <t>Приобретение реагентов для определения электролитов для анализатора Скрин Лайт</t>
  </si>
  <si>
    <t>ЗК/ЭЛ-56-2018-99</t>
  </si>
  <si>
    <t>фактический аукцион не состоялся так как фторой участник не вышел на торги</t>
  </si>
  <si>
    <t xml:space="preserve">Поставка бумаги формат А-4 для печати на оргтехнике для нужд ОГАУЗ "Иркутская МСЧ № 2" на 2019 год </t>
  </si>
  <si>
    <t>Р/ЭЛ-26-2018-105</t>
  </si>
  <si>
    <t xml:space="preserve">Услуги по поставке программно-аппаратного комплекса межсетевого экранирования </t>
  </si>
  <si>
    <t>ЗК/ЭЛ-58-2018-106</t>
  </si>
  <si>
    <t>ООО научно-производственная фирма «Форус»</t>
  </si>
  <si>
    <t>Выполнение работ по оказанию охранных услуг (физическая охрана) на 2019 год</t>
  </si>
  <si>
    <t>Р/ЭЛ-27-2018-109</t>
  </si>
  <si>
    <t>ООО "ЕВРААС-ОХРАНА"</t>
  </si>
  <si>
    <t xml:space="preserve">Поставка компьютерной техники (автоматизированное рабочее место) </t>
  </si>
  <si>
    <t>ЗК/ЭЛ-59-2018-110</t>
  </si>
  <si>
    <t>ООО «Компания Системные Решения»</t>
  </si>
  <si>
    <t xml:space="preserve">Услуги по обеспечению бесперебойной работы в сети интернет по выделенному каналу и услуги по предоставлению канала связи VPN </t>
  </si>
  <si>
    <t>ЗК/ЭЛ-60-2018-111</t>
  </si>
  <si>
    <t>РТС</t>
  </si>
  <si>
    <t xml:space="preserve">Отпуск нефтепродуктов с использованием электронных карт для нужд ОГАУЗ "Иркутская МСЧ № 2 на первый квартал 2019 года </t>
  </si>
  <si>
    <t>ЗК/ЭЛ-61-2018-119</t>
  </si>
  <si>
    <t>Приобретение информационного киоска</t>
  </si>
  <si>
    <t>ЗК/ЭЛ-62-2018-118</t>
  </si>
  <si>
    <t>ООО «Развитие»</t>
  </si>
  <si>
    <t xml:space="preserve">Поставка телевизоров </t>
  </si>
  <si>
    <t>ЗК/ЭЛ-63-2018-117</t>
  </si>
  <si>
    <t>ООО "АЙТИ-ЛЭНД"</t>
  </si>
  <si>
    <t>Услуги генерации квалифицированного сертификата ключа проверки электронной подписи для нужд ОГАУЗ «Иркутская МСЧ № 2» на 2019 год</t>
  </si>
  <si>
    <t>ЗК/ЭЛ-64-2018-116</t>
  </si>
  <si>
    <t>ООО ИПЦ</t>
  </si>
  <si>
    <t xml:space="preserve">Диагностика, техническое обслуживание и ремонт автомобилей на 2019 год </t>
  </si>
  <si>
    <t>ЗК/ЭЛ-65-2018-113</t>
  </si>
  <si>
    <t>ООО "РЕСУРС"</t>
  </si>
  <si>
    <t>Услуги по проверке технического состояния транспортных средств с использованием средств технического диагностирования (техосмотр) на 2019 год</t>
  </si>
  <si>
    <t>ЗК/ЭЛ-65-2018-114</t>
  </si>
  <si>
    <t>декабрь</t>
  </si>
  <si>
    <t>Приобретение лекарственных препаратов для дневного стационара (Препараты для лечения нервной системы, противопаркинсонические, Синтетические глюкокортикостероиды)</t>
  </si>
  <si>
    <t>ЗК/ЭЛ-66-2018-120</t>
  </si>
  <si>
    <t>Оказание услуг по заправке и восстановлению картриджей</t>
  </si>
  <si>
    <t>ЗК/ЭЛ-67-2018-112</t>
  </si>
  <si>
    <t>ООО 'АМБ-СЕРВИС'</t>
  </si>
  <si>
    <t>Поставка бутилированной воды и пластиковых стаканчиков</t>
  </si>
  <si>
    <t>ЗК/ЭЛ-68-2018-121</t>
  </si>
  <si>
    <t>ИП Новикова Олеся Леонидовна</t>
  </si>
  <si>
    <t xml:space="preserve">Приобретение канцелярских товаров на 2019 год </t>
  </si>
  <si>
    <t>ЗК/ЭЛ-69-2018-122</t>
  </si>
  <si>
    <t>Ремонт гематологического анализатора</t>
  </si>
  <si>
    <t>январь 2019</t>
  </si>
  <si>
    <t>ЗК/ЭЛ-70-2018-123</t>
  </si>
  <si>
    <t>Контрагент</t>
  </si>
  <si>
    <t>Сумма Договора</t>
  </si>
  <si>
    <t>МУФП "Иркутская Аптека"</t>
  </si>
  <si>
    <t>Поставка реагентов и расходных материалов для автоматического биохимического анализатора ERBA xl-640</t>
  </si>
  <si>
    <t>Запрос котировок в электронной форме с 01.01.2019</t>
  </si>
  <si>
    <t>ЗК/ЭЛ-1-2019-70</t>
  </si>
  <si>
    <t>ООО «Гукенхаймер-МС»</t>
  </si>
  <si>
    <t>53811027143190000060000</t>
  </si>
  <si>
    <t>Поставка медицинских изделий (тест полоски для анализатора мочи)</t>
  </si>
  <si>
    <t>ЗК/ЭЛ-2-2019-71</t>
  </si>
  <si>
    <t>ООО «ОМБ»</t>
  </si>
  <si>
    <t>53811027143190000070000</t>
  </si>
  <si>
    <t>Приобретение игл (для вакуумных систем взятия крови) для нужд ОГАУЗ "Иркутская МСЧ № 2"</t>
  </si>
  <si>
    <t>февраль 2020</t>
  </si>
  <si>
    <t>ЗК/ЭЛ-3-2019-77</t>
  </si>
  <si>
    <t>53811027143190000100000</t>
  </si>
  <si>
    <t>ЗК/ЭЛ-5-2019-79</t>
  </si>
  <si>
    <t>53811027143190000090000</t>
  </si>
  <si>
    <t>Техническое обслуживание приборов, аппаратов и оборудования для рентгенологии</t>
  </si>
  <si>
    <t>ЗК/ЭЛ-7-2019-94</t>
  </si>
  <si>
    <t>ООО фирма «ЭМА»</t>
  </si>
  <si>
    <t>53811027143190000110000</t>
  </si>
  <si>
    <t xml:space="preserve">Отпуск нефтепродуктов с использованием электронных карт для нужд ОГАУЗ "Иркутская МСЧ № 2 на второй квартал 2019 года </t>
  </si>
  <si>
    <t>ЗК/ЭЛ-8-2019-81</t>
  </si>
  <si>
    <t>ООО «КВАНТ»</t>
  </si>
  <si>
    <t>53811027143190000120000</t>
  </si>
  <si>
    <t>Оказание услуг по сопровождению (технической поддержке) Фрагмента Единой государственной информационной системы в сфере здравоохранения на 2019 год</t>
  </si>
  <si>
    <t>ЗК/ЭЛ-9-2019-95</t>
  </si>
  <si>
    <t>53811027143190000140000</t>
  </si>
  <si>
    <t>Поставка медицинского оборудования (Денситометр рентгеновский костный)</t>
  </si>
  <si>
    <t>июль 2020</t>
  </si>
  <si>
    <t>ЗК/ЭЛ-10-2019-100</t>
  </si>
  <si>
    <t>ООО «МедГрупп»</t>
  </si>
  <si>
    <t>53811027143190000300000</t>
  </si>
  <si>
    <t>Поставка лекарственных препаратов (Ноотропные средства, препараты улучшающие мозговой метаболизм)</t>
  </si>
  <si>
    <t>март 2020</t>
  </si>
  <si>
    <t>ЗК/ЭЛ-11-2019-67</t>
  </si>
  <si>
    <t>В соответствии с пунктом 18.20 Положения о закупке, заявка признана не соответствующей требованиям, установленным в извещении о проведении запроса котировок в электронной форме по позиции № 5</t>
  </si>
  <si>
    <t>53811027143190000150000</t>
  </si>
  <si>
    <t>ЗК/ЭЛ-12-2019-68</t>
  </si>
  <si>
    <t>53811027143190000160000</t>
  </si>
  <si>
    <t>Поставка лекарственных препаратов (противоэпилиптические препараты, препараты для лечения нервной системы, противоязвенные препараты, гиполиподемические средства)</t>
  </si>
  <si>
    <t>ЗК/ЭЛ-13-2019-69</t>
  </si>
  <si>
    <t>ООО «ФК Гарза»</t>
  </si>
  <si>
    <t>53811027143190000170000</t>
  </si>
  <si>
    <t>ЗК/ЭЛ-14-2019-84</t>
  </si>
  <si>
    <t>53811027143190000180000</t>
  </si>
  <si>
    <t>Поставка лекарственных препаратов (препараты для лечения сахарного диабета)</t>
  </si>
  <si>
    <t>ЗК/ЭЛ-15-2019-85</t>
  </si>
  <si>
    <t>В соответствии с пунктом 18.20 Положения о закупке, заявка признана не соответствующей требованиям, установленным в извещении о проведении запроса котировок в электронной форме по позиции № 1,2 и 2</t>
  </si>
  <si>
    <t>53811027143190000190000</t>
  </si>
  <si>
    <t>Закупка телефонных аппаратов для IP-телефонии</t>
  </si>
  <si>
    <t>ЗК/ЭЛ-16-2019-98</t>
  </si>
  <si>
    <t>ООО "АМБ-ТРЕЙД"</t>
  </si>
  <si>
    <t>53811027143190000210000</t>
  </si>
  <si>
    <t>Поставка медицинского оборудования (автоматическая проявочная машина)</t>
  </si>
  <si>
    <t>ЗК/ЭЛ-17-2019-99</t>
  </si>
  <si>
    <t>ООО 'ИркутскМедсервис'</t>
  </si>
  <si>
    <t>53811027143190000200000</t>
  </si>
  <si>
    <t>ЗК/ЭЛ-18-2019-96</t>
  </si>
  <si>
    <t>ООО "ТОЛЬЯТТИ-СОФТ"</t>
  </si>
  <si>
    <t>53811027143190000260000</t>
  </si>
  <si>
    <t>Оказание услуг по вывозу и обезвреживанию (уничтожению) медицинских отходов класса опасности «Б»</t>
  </si>
  <si>
    <t>апрель 2020</t>
  </si>
  <si>
    <t>ЗК/ЭЛ-19-2019-97</t>
  </si>
  <si>
    <t xml:space="preserve"> ООО «Сибэкс»</t>
  </si>
  <si>
    <t>53811027143190000220000</t>
  </si>
  <si>
    <t>Поставка емкостей-контейнеров для дезинфекции и контейнеров для сбора медицинских отходов</t>
  </si>
  <si>
    <t>ЗК/ЭЛ-20-2019-80</t>
  </si>
  <si>
    <t>ООО "ДЕЗМЕД"</t>
  </si>
  <si>
    <t>53811027143190000270000</t>
  </si>
  <si>
    <t>Дверь рентгенозащитная</t>
  </si>
  <si>
    <t>ЗК/ЭЛ-21-2019-105</t>
  </si>
  <si>
    <t>53811027143190000290000</t>
  </si>
  <si>
    <t>Поставка термоиндикаторов электронных для контроля холодовой цепи</t>
  </si>
  <si>
    <t>ЗК/ЭЛ-23-2019-103</t>
  </si>
  <si>
    <t>ООО "КОМПАНИЯ КИЛЬ-БАЙКАЛ"</t>
  </si>
  <si>
    <t>53811027143190000330000</t>
  </si>
  <si>
    <t>Поставка медицинских изделий (Облучатель-рециркулятор, ультрафиолетовый бактерицидный рециркулятор, лампы бактерицидные)</t>
  </si>
  <si>
    <t>ЗК/ЭЛ-24-2019-104</t>
  </si>
  <si>
    <t>53811027143190000310000</t>
  </si>
  <si>
    <t>Поставка сантехнических товаров для нужд ОГАУЗ "Иркутская МСЧ №2"</t>
  </si>
  <si>
    <t>ЗК/ЭЛ-25-2019-102</t>
  </si>
  <si>
    <t>53811027143190000340000</t>
  </si>
  <si>
    <t>Приобретение пробирок вакуумных для взятия крови</t>
  </si>
  <si>
    <t>ЗК/ЭЛ-4-2019-76</t>
  </si>
  <si>
    <t>53811027143190000350000</t>
  </si>
  <si>
    <t>Поставка изделий медицинского назначения (расходные для физиотерапевтического кабинета)</t>
  </si>
  <si>
    <t>ЗК/ЭЛ-26-2019-110</t>
  </si>
  <si>
    <t>53811027143190000530000</t>
  </si>
  <si>
    <t>Поставка реагентов (иммунологические исследования) для КДЛ</t>
  </si>
  <si>
    <t>ЗК/ЭЛ-27-2019-111</t>
  </si>
  <si>
    <t>ООО «Диагностические системы - Сибирь»</t>
  </si>
  <si>
    <t>53811027143190000370000</t>
  </si>
  <si>
    <t>Поставка лекарственных препаратов (для лечения желудочно-кишечного тракта)</t>
  </si>
  <si>
    <t>ЗК/ЭЛ-28-2019-112</t>
  </si>
  <si>
    <t>53811027143190000360000</t>
  </si>
  <si>
    <t xml:space="preserve">Поставка лекарственных препаратов (для женской консультации) </t>
  </si>
  <si>
    <t>ЗК/ЭЛ-29-2019-113</t>
  </si>
  <si>
    <t>53811027143190000520000</t>
  </si>
  <si>
    <t>Поставка оборудования (для кабинета аллерголога)</t>
  </si>
  <si>
    <t>ЗК/ЭЛ-30-2019-115</t>
  </si>
  <si>
    <t>ООО "СЕРВИС-ПАРТНЕР"</t>
  </si>
  <si>
    <t>53811027143190000380000</t>
  </si>
  <si>
    <t xml:space="preserve">Поставка электронных медицинских весов c ростомером </t>
  </si>
  <si>
    <t>ЗК/ЭЛ-31-2019-116</t>
  </si>
  <si>
    <t>ООО «Система МС»</t>
  </si>
  <si>
    <t>53811027143190000540000</t>
  </si>
  <si>
    <t>Поставка оборудования по программе "Доступная среда" (тактильная вывеска, портативная индукционная петля, поручень откидной)</t>
  </si>
  <si>
    <t>ЗК/ЭЛ-32-2019-117</t>
  </si>
  <si>
    <t>ООО «Силестина»</t>
  </si>
  <si>
    <t>53811027143190000510000</t>
  </si>
  <si>
    <t xml:space="preserve">Поставку офисного оборудования (оргтехника, комплектующие для офисного оборудования, оргтехники) для медицинских работников </t>
  </si>
  <si>
    <t>ЗК/ЭЛ-36-2019-121</t>
  </si>
  <si>
    <t>ООО "КОМПАНИЯ ЮНИТРЕЙД"</t>
  </si>
  <si>
    <t>53811027143190000570000</t>
  </si>
  <si>
    <t xml:space="preserve">Поставка средства криптографической защиты информации VipNet </t>
  </si>
  <si>
    <t>ЗК/ЭЛ-37-2019-122</t>
  </si>
  <si>
    <t>ООО "СИБ"</t>
  </si>
  <si>
    <t>53811027143190000560000</t>
  </si>
  <si>
    <t>Поставка изделий медицинского назначения (электроды для ЭКГ одноразовые)</t>
  </si>
  <si>
    <t>май 2020</t>
  </si>
  <si>
    <t>ЗК/ЭЛ-33-2019-118</t>
  </si>
  <si>
    <t>ООО «МедРесурс-М»</t>
  </si>
  <si>
    <t>53811027143190000620000</t>
  </si>
  <si>
    <t>ЗК/ЭЛ-34-2019-119</t>
  </si>
  <si>
    <t>ООО "ДЕЗМАСТЕР"</t>
  </si>
  <si>
    <t>В соответствии с пунктом 18.20 Положения о закупке, заявка признана не соответствующей требованиям, установленным в извещении о проведении запроса котировок в электронной форме, согласно пункта 1.3. технического задания: отсутствие у Исполнителя действующей лицензии на осуществление медицинской деятельности (по Дезинфектологии).</t>
  </si>
  <si>
    <t>53811027143190000630000</t>
  </si>
  <si>
    <t xml:space="preserve">Поставка реагентов (общеклинические исследования) для обеспечения нужд ОГАУЗ "Иркутская МСЧ №2" </t>
  </si>
  <si>
    <t>ЗК/ЭЛ-35-2019-120</t>
  </si>
  <si>
    <t>53811027143190000580000</t>
  </si>
  <si>
    <t>Поставка аппарата для мойки и дезинфекции гибких эндоскопов</t>
  </si>
  <si>
    <t>январь 2021</t>
  </si>
  <si>
    <t>ЗК/ЭЛ-39-2019-123</t>
  </si>
  <si>
    <t>ООО «ГОРИЗОНТ»</t>
  </si>
  <si>
    <t>53811027143190000640000</t>
  </si>
  <si>
    <t>ЗК/ЭЛ-40-2019-83</t>
  </si>
  <si>
    <t>ООО «ЕВРОИНСТАЛЛ»</t>
  </si>
  <si>
    <t>В соответствии с пунктом 18.20 Положения о закупке, заявка признана не соответствующей требованиям, установленным в извещении о проведении запроса котировок в электронной форме по позиции № 17 (отсутствие информации).</t>
  </si>
  <si>
    <t>53811027143190000610000</t>
  </si>
  <si>
    <t xml:space="preserve">Поставка коммутатора для нужд ОГАУЗ "Иркутская МСЧ №2" </t>
  </si>
  <si>
    <t>ЗК/ЭЛ-41-2019-138</t>
  </si>
  <si>
    <t>53811027143190000600000</t>
  </si>
  <si>
    <t>ЗК/ЭЛ-44-2019-82</t>
  </si>
  <si>
    <t>ООО «ДиВа»</t>
  </si>
  <si>
    <t>53811027143190000650000</t>
  </si>
  <si>
    <t>Поставка емкостей-контейнеров для нужд ОГАУЗ "Иркутская МСЧ №2"</t>
  </si>
  <si>
    <t>ЗК/ЭЛ-45-2019-144</t>
  </si>
  <si>
    <t>ООО «ДЕЗМЕД»</t>
  </si>
  <si>
    <t>53811027143190000660000</t>
  </si>
  <si>
    <t>Медицинское оборудование (камеры УФ бактерицидная, Камера для стерильных инструментов)</t>
  </si>
  <si>
    <t>ЗК/ЭЛ-47-2019-139</t>
  </si>
  <si>
    <t>ООО "ПРОФМЕД"</t>
  </si>
  <si>
    <t>53811027143190000680000</t>
  </si>
  <si>
    <t>июнь 2020</t>
  </si>
  <si>
    <t>ЗК/ЭЛ-46-2019-87</t>
  </si>
  <si>
    <t>ООО "Фармация-экстемпоре"</t>
  </si>
  <si>
    <t>53811027143190000690000</t>
  </si>
  <si>
    <t>Поставка расходного материала для клинико-диагностической лаборатории</t>
  </si>
  <si>
    <t>ЗК/ЭЛ-49-2019-141</t>
  </si>
  <si>
    <t>ООО «ПЕРСПЕКТИВА»</t>
  </si>
  <si>
    <t>53811027143190000700000</t>
  </si>
  <si>
    <t>Расходные материалы для аппаратов "Фотек"</t>
  </si>
  <si>
    <t>ЗК/ЭЛ-50-2019-142</t>
  </si>
  <si>
    <t>ООО «Киль-Иркутск»</t>
  </si>
  <si>
    <t>53811027143190000710000</t>
  </si>
  <si>
    <t>Изготовление медицинской бланочной продукции</t>
  </si>
  <si>
    <t>ЗК/ЭЛ-51-2019-143</t>
  </si>
  <si>
    <t>ООО «Доминанта»</t>
  </si>
  <si>
    <t>53811027143190000720000</t>
  </si>
  <si>
    <t xml:space="preserve">Ремонт гематологического анализатора MYNDREY BC 5300 </t>
  </si>
  <si>
    <t>ЗК/ЭЛ-52-2019-145</t>
  </si>
  <si>
    <t>ООО "БАЙКАЛМЕДТЕХСЕРВИС"</t>
  </si>
  <si>
    <t>53811027143190000800000</t>
  </si>
  <si>
    <t xml:space="preserve">Приобретение лекарственный препаратов для поликлиники </t>
  </si>
  <si>
    <t>ЗК/ЭЛ-54-2019-86</t>
  </si>
  <si>
    <t>53811027143190000750000</t>
  </si>
  <si>
    <t>ЗК/ЭЛ-55-2019-88</t>
  </si>
  <si>
    <t>ООО "АЛЬБАТРОС"</t>
  </si>
  <si>
    <t>53811027143190000790000</t>
  </si>
  <si>
    <t>ЗК/ЭЛ-56-2019-89</t>
  </si>
  <si>
    <t>53811027143190000830000</t>
  </si>
  <si>
    <t>Приобретение растворов (натрия хлорид) по июль 2020 года</t>
  </si>
  <si>
    <t>ЗК/ЭЛ-57-2019-90</t>
  </si>
  <si>
    <t xml:space="preserve">ООО "Медикал-Интертрейд" </t>
  </si>
  <si>
    <t>53811027143190000760000</t>
  </si>
  <si>
    <t>ЗК/ЭЛ-58-2019-91</t>
  </si>
  <si>
    <t>53811027143190000740000</t>
  </si>
  <si>
    <t>ЗК/ЭЛ-59-2019-92</t>
  </si>
  <si>
    <t>ООО «МЕДИПАЛ-ОНКО»</t>
  </si>
  <si>
    <t>53811027143190000820000</t>
  </si>
  <si>
    <t>Приобретение лекарственный препаратов (для лечения заболеваний глаз)</t>
  </si>
  <si>
    <t>ЗК/ЭЛ-60-2019-147</t>
  </si>
  <si>
    <t>53811027143190000730000</t>
  </si>
  <si>
    <t>Поставка лекарственных препаратов для дневного стационара (диуретики, гипотензивные средства, для лечения заболеваний сердца, антикоагулянты)</t>
  </si>
  <si>
    <t>ЗК/ЭЛ-61-2019-149</t>
  </si>
  <si>
    <t>ООО 'Медикал-Интертрейд'</t>
  </si>
  <si>
    <t>53811027143190000770000</t>
  </si>
  <si>
    <t>Отпуск нефтепродуктов с использованием электронных карт для нужд ОГАУЗ "Иркутская МСЧ № 2 на третий квартал 2019 года</t>
  </si>
  <si>
    <t>ЗК/ЭЛ-62-2019-152</t>
  </si>
  <si>
    <t>ООО "ИМПУЛЬС"</t>
  </si>
  <si>
    <t>53811027143190000780000</t>
  </si>
  <si>
    <t>Поставка онлайн-касс с фиксальным накопителем</t>
  </si>
  <si>
    <t>ЗК/ЭЛ-63-2019-153</t>
  </si>
  <si>
    <t>ООО "ККТПРОФ"</t>
  </si>
  <si>
    <t>53811027143190000810000</t>
  </si>
  <si>
    <t>ЗК/ЭЛ-64-2019-150</t>
  </si>
  <si>
    <t>53811027143190000870000</t>
  </si>
  <si>
    <t>Поставка изделий медицинского назначения (из нетканного материала)</t>
  </si>
  <si>
    <t>ЗК/ЭЛ-65-2019-151</t>
  </si>
  <si>
    <t>ООО 'ПЕРСПЕКТИВА'</t>
  </si>
  <si>
    <t>В соответствии с пунктом 18.20 Положения о закупке, заявка признана не соответствующей требованиям, установленным в извещении о проведении запроса котировок в электронной форме (по позиции № 1 не верно произведен расчет итоговой суммы)
В соответствии с пунктом 18.20 Положения о закупке, заявка признана не соответствующей требованиям, установленным в извещении о проведении запроса котировок в электронной форме (по позиции № 3-8 не верно произведен расчет итоговой суммы)</t>
  </si>
  <si>
    <t>53811027143190000840000</t>
  </si>
  <si>
    <t xml:space="preserve">Поставка реагентов ИФА (онкомаркеры) для обеспечения нужд ОГАУЗ "Иркутская МСЧ №2" </t>
  </si>
  <si>
    <t>ЗК/ЭЛ-67-2019-157</t>
  </si>
  <si>
    <t>53811027143190000850000</t>
  </si>
  <si>
    <t xml:space="preserve">Поставка реагентов ИФА для обеспечения нужд ОГАУЗ "Иркутская МСЧ №2" </t>
  </si>
  <si>
    <t>ЗК/ЭЛ-68-2019-158</t>
  </si>
  <si>
    <t>53811027143190000860000</t>
  </si>
  <si>
    <t xml:space="preserve">Расходные материалы стоматологические (инструменты, приспособления) </t>
  </si>
  <si>
    <t>ЗК/ЭЛ-66-2019-155</t>
  </si>
  <si>
    <t>Отклонены все заявки</t>
  </si>
  <si>
    <t>Запрос котировок в электронной форме признается несостоявшимся в случае, если по результатам рассмотрения заявок на участие в запросе котировок в электронной форме закупочной комиссией отклонены все поданные заявки на участие в запросе котировок в электронной форме или только одна такая заявка признана соответствующей всем требованиям, указанным в извещении о проведении запроса котировок в электронной форме.</t>
  </si>
  <si>
    <t>Запрос котировок в электронной форме признается несостоявшимся</t>
  </si>
  <si>
    <t xml:space="preserve">Поставка офисного оборудования и картриджей </t>
  </si>
  <si>
    <t>ЗК/ЭЛ-69-2019-159</t>
  </si>
  <si>
    <t>ООО "Цифра"</t>
  </si>
  <si>
    <t>53811027143190000880000</t>
  </si>
  <si>
    <t>Поставка панелей светодиодных</t>
  </si>
  <si>
    <t>ЗК/ЭЛ-70-2019-160</t>
  </si>
  <si>
    <t>53811027143190000900000</t>
  </si>
  <si>
    <t>Поставка изделий медицинского назначения (шпателя, скальпеля, лезвия, ручки-держатели, скарификатор)</t>
  </si>
  <si>
    <t>ЗК/ЭЛ-71-2019-161</t>
  </si>
  <si>
    <t>53811027143190000890000</t>
  </si>
  <si>
    <t xml:space="preserve">Поставка дверных замков и комплектующих к ним </t>
  </si>
  <si>
    <t>ЗК/ЭЛ-72-2019-162</t>
  </si>
  <si>
    <t>ИП Сучков Алексей Николаевич</t>
  </si>
  <si>
    <t>53811027143190000920000</t>
  </si>
  <si>
    <t xml:space="preserve">Поставка пакетов для сбора, хранения и обезвреживания (утилизации) медицинских отходов класса "Б" </t>
  </si>
  <si>
    <t>ЗК/ЭЛ-73-2019-163</t>
  </si>
  <si>
    <t>53811027143190000910000</t>
  </si>
  <si>
    <t>август 2020</t>
  </si>
  <si>
    <t>ЗК/ЭЛ-48-2019-140</t>
  </si>
  <si>
    <t>53811027143190000940000</t>
  </si>
  <si>
    <t>ЗК/ЭЛ-75-2019-167</t>
  </si>
  <si>
    <t>ООО "Фирма ЛасДентос""</t>
  </si>
  <si>
    <t>53811027143190000930000</t>
  </si>
  <si>
    <t>ЗК/ЭЛ-76-2019-168</t>
  </si>
  <si>
    <t>ООО Торговый дом "Анавидин"</t>
  </si>
  <si>
    <t>53811027143190000960000</t>
  </si>
  <si>
    <t xml:space="preserve">Отпуск нефтепродуктов с использованием электронных карт для нужд ОГАУЗ "Иркутская МСЧ № 2 на IV квартал 2019 года </t>
  </si>
  <si>
    <t>ЗК/ЭЛ-77-2019-169
2019.341406</t>
  </si>
  <si>
    <t>53811027143190000970000</t>
  </si>
  <si>
    <t xml:space="preserve">Поставка перчаток медицинских для нужд ОГАУЗ "Иркутская МСЧ № 2 </t>
  </si>
  <si>
    <t>ЗК/ЭЛ-78-2019-170</t>
  </si>
  <si>
    <t>ИП Тужина С.В.</t>
  </si>
  <si>
    <t>1, В соответствии с пунктом 18.20 Положения о закупке, заявка признана не соответствующей требованиям, установленным в извещении о проведении запроса котировок в электронной форме (по позиции № 1 не верно произведен расчет итоговой суммы)
В соответствии с пунктом 18.20 Положения о закупке, заявка признана не соответствующей требованиям, установленным в извещении о проведении запроса котировок в электронной форме</t>
  </si>
  <si>
    <t>53811027143190000980000</t>
  </si>
  <si>
    <t>Автомат окраски мазков крови Емкостейнер (в модификации позволяющей выполнить окраску по Папаниколау)</t>
  </si>
  <si>
    <t>ЗК/ЭЛ-79-2019-171</t>
  </si>
  <si>
    <t>53811027143190000990000</t>
  </si>
  <si>
    <t xml:space="preserve">Поставка реагентов для КДЛ </t>
  </si>
  <si>
    <t>ЗК/ЭЛ-80-2019-172</t>
  </si>
  <si>
    <t>53811027143190001010000</t>
  </si>
  <si>
    <t xml:space="preserve">Поставка расходных материалов (гель для УЗИ, презервативы для УЗИ) </t>
  </si>
  <si>
    <t>сентябрь 2020</t>
  </si>
  <si>
    <t>ЗК/ЭЛ-81-2019-173</t>
  </si>
  <si>
    <t xml:space="preserve">В соответствии с пунктом 18.20 Положения о закупке, заявка признана не соответствующей требованиям, установленным в извещении о проведении запроса котировок в электронной форме. Согласно пп. 11 п. 13. Требование к содержанию и составу заявки на участие в закупке. </t>
  </si>
  <si>
    <t>53811027143190001040000</t>
  </si>
  <si>
    <t xml:space="preserve">Поставка изделий медицинского назначения (одноразовых мундштуков) </t>
  </si>
  <si>
    <t>ЗК/ЭЛ-82-2019-174</t>
  </si>
  <si>
    <t>53811027143190001030000</t>
  </si>
  <si>
    <t>Поставка товаров медицинского назначения (электроды, шлем ЭЭГ)</t>
  </si>
  <si>
    <t>ЗК/ЭЛ-83-2019-175</t>
  </si>
  <si>
    <t>1. В составе рассматриваемой заявки имеется решение от 09.01.2017 за № 1/17 внеочередного Общего собрания участников ООО «Горизонт» об одобрении совершения крупных сделок.
При этом срок действия решения об одобрении таких сделок в решении не указан, поэтому в силу части 3 статьи 46 Федерального закона от 08.02.1998 № 14-ФЗ «Об обществах с ограниченной ответственностью» согласие считается действующим в течение одного года с даты его принятия.
Таким образом, в соответствии с требованиями законодательства срок действия предоставленного решения об одобрении сделки составляет один год, то есть на момент подачи и рассмотрения заявки участника он уже истек.
2. В составе рассматриваемой заявки имеется решение от 15.01.2018г. № 2 единственного участника ООО «Киль-Иркутск» об одобрении совершения крупных сделок.
При этом срок действия решения об одобрении таких сделок в решении не указан, поэтому в силу части 3 статьи 46 Федерального закона от 08.02.1998 № 14-ФЗ «Об обществах с ограниченной ответственностью» согласие считается действующим в течение одного года с даты его принятия.
Таким образом, в соответствии с требованиями законодательства срок действия предоставленного решения об одобрении сделки составляет один год, то есть на момент подачи и рассмотрения заявки участника он уже истек.</t>
  </si>
  <si>
    <t>53811027143190001020000</t>
  </si>
  <si>
    <t>Поставка принтеров для медицинских работников</t>
  </si>
  <si>
    <t>ЗК/ЭЛ-84-2019-176</t>
  </si>
  <si>
    <t>53811027143190001060000</t>
  </si>
  <si>
    <t xml:space="preserve">Приобретение аппаратов для физиотерапии (УВЧ, амплипульс) </t>
  </si>
  <si>
    <t>январь 2020</t>
  </si>
  <si>
    <t>Приобретение медицинских изделий для рентгенодиагностических исследований (рентгенпленка, фиксаж, проявитель)</t>
  </si>
  <si>
    <t>октябрь 2020</t>
  </si>
  <si>
    <t>Оказание клининговых услуг на ул. Байкальской, 239; ул. Трудовая, 108"В"</t>
  </si>
  <si>
    <t>Поставка реагентов для гематологических исследований к автоматическому анализатору Mindray BC-5300</t>
  </si>
  <si>
    <t>ЗК/ЭЛ-85-2019-164</t>
  </si>
  <si>
    <t>53811027143190001070000</t>
  </si>
  <si>
    <t>ЗК/ЭЛ-86-2019-179</t>
  </si>
  <si>
    <t>ООО «МедУспех»</t>
  </si>
  <si>
    <t>53811027143190001100000</t>
  </si>
  <si>
    <t>ЗК/ЭЛ-87-2019-180</t>
  </si>
  <si>
    <t>ООО «Альтернатива-Чистота»</t>
  </si>
  <si>
    <t>53811027143190001090000</t>
  </si>
  <si>
    <t>ЗК/ЭЛ-88-2019-181</t>
  </si>
  <si>
    <t xml:space="preserve">ИП Горбунов Василий Константинович </t>
  </si>
  <si>
    <t>53811027143190001080000</t>
  </si>
  <si>
    <t>Поставка изделий медицинского назначения (шприцы, системы, держатель)</t>
  </si>
  <si>
    <t>ЗК/ЭЛ-89-2019-182</t>
  </si>
  <si>
    <t>ООО "СТАРМАК"</t>
  </si>
  <si>
    <t>53811027143190001110000</t>
  </si>
  <si>
    <t>ЗК/ЭЛ-90-2019-183</t>
  </si>
  <si>
    <t>53811027143190001120000</t>
  </si>
  <si>
    <t>Оказание услуги по перезарядке, техническому обслуживанию и утилизации огнетушителей</t>
  </si>
  <si>
    <t>ЗК/ЭЛ-91-2019-184</t>
  </si>
  <si>
    <t>53811027143190001130000</t>
  </si>
  <si>
    <t>Поставка комплекса программно-аппаратного суточного мониторирования АД</t>
  </si>
  <si>
    <t>ЗК/ЭЛ-94-2019-188</t>
  </si>
  <si>
    <t>ООО "СВЕМАСИБ"</t>
  </si>
  <si>
    <t>53811027143190001150000</t>
  </si>
  <si>
    <t xml:space="preserve">Оказание услуг по стирке белья для нужд ОГАУЗ «Иркутская МСЧ № 2» </t>
  </si>
  <si>
    <t>ноябрь 2020</t>
  </si>
  <si>
    <t>ЗК/ЭЛ-95-2019-189</t>
  </si>
  <si>
    <t>ООО "ЗОГГИ"</t>
  </si>
  <si>
    <t>В соответствии с подпунктом 2 пункта 18.20 Положения о закупке закупочная комиссия не рассматривает и отклоняет заявки на участие в запросе котировок в электронной форме, если заявка признана не соответствующей требованиям, установленным в извещении о проведении запроса котировок в электронной форме.
     Согласно подпункту 7 пункта 13 Документации о закупке (извещения) заявка на участие в запросе котировок в электронной форме должна содержать решение об одобрении или о совершении крупной сделки в случае, если требование о необходимости наличия такого решения для совершения крупной сделки установлено законодательством Российской Федерации, учредительными документами юридического лица и если для участника закупки товаров, работ, услуг, являющихся предметом договора, или внесение денежных средств в качестве обеспечения заявки на участие в закупке, обеспечения исполнения договора являются крупной сделкой (за исключением конкурентных закупок в электронной форме при условии наличия доступа к указанным документам и информации, обеспеченного оператором ЭП).
     В составе рассматриваемой заявки имеется решение №4 от 06.03.2018г. ООО «Арм-Байкал» об одобрении совершения крупных сделок.
    При этом срок действия решения об одобрении таких сделок в решении не указан, поэтому в силу части 3 статьи 46 Федерального закона от 08.02.1998 № 14-ФЗ «Об обществах с ограниченной ответственностью» согласие считается действующим в течение одного года с даты его принятия.
    Таким образом, в соответствии с требованиями законодательства срок действия предоставленного решения об одобрении сделки составляет один год, то есть на момент подачи и рассмотрения заявки участника он уже истек.
     При таких обстоятельствах закупочная комиссия обязана не рассматривать и отклонить заявку ООО «Арм-Байкал» на участие в запросе котировок в электронной форме.</t>
  </si>
  <si>
    <t>53811027143190001140000</t>
  </si>
  <si>
    <t>Поставка изделий медицинского назначения (ножницы, зажимы, иглодержатели, пинцеты, лобный рефлектор)</t>
  </si>
  <si>
    <t>ЗК/ЭЛ-92-2019-185</t>
  </si>
  <si>
    <t>ООО "НИЖЕГОРОДСКИЙ ЗАВОД СЛОЖНОГО МЕДИЦИНСКОГО ИНСТРУМЕНТА "ПАРАЦЕЛЬС"</t>
  </si>
  <si>
    <t>53811027143190001220000</t>
  </si>
  <si>
    <t>декабрь 2020</t>
  </si>
  <si>
    <t>ЗК/ЭЛ-93-2019-187</t>
  </si>
  <si>
    <t>53811027143190001160000</t>
  </si>
  <si>
    <t>Оказание услуг по техническому обслуживанию и текущему ремонту медицинской техники</t>
  </si>
  <si>
    <t>ЗК/ЭЛ-96-2019-194</t>
  </si>
  <si>
    <t>ФБУ «Иркутский ЦСМ»</t>
  </si>
  <si>
    <t>53811027143190001170000</t>
  </si>
  <si>
    <t xml:space="preserve">Поставка бумаги формат А-4 для печати на оргтехнике для нужд ОГАУЗ "Иркутская МСЧ № 2" на 2020 год </t>
  </si>
  <si>
    <t>ЗК/ЭЛ-97-2019-192</t>
  </si>
  <si>
    <t>ООО 'КанцЛидер'</t>
  </si>
  <si>
    <t>53811027143190001180000</t>
  </si>
  <si>
    <t xml:space="preserve">Отпуск нефтепродуктов с использованием электронных карт для нужд ОГАУЗ "Иркутская МСЧ № 2 на I квартал 2020 года </t>
  </si>
  <si>
    <t>ЗК/ЭЛ-98-2019-193</t>
  </si>
  <si>
    <t>53811027143190001190000</t>
  </si>
  <si>
    <t>Приобретение специализированного пищевого продукта диетического (лечебного и профилактического) питания при вредных условиях труда для замены молока - кисель на 2020 год</t>
  </si>
  <si>
    <t>ЗК/ЭЛ-99-2019-190</t>
  </si>
  <si>
    <t>ООО "Производственно-коммерческая фирма"Вектор"</t>
  </si>
  <si>
    <t>53811027143190001200000</t>
  </si>
  <si>
    <t>Выполнение работ по оказанию охранных услуг (физическая охрана) на 2020 год</t>
  </si>
  <si>
    <t>ЗК/ЭЛ-100-2019-191</t>
  </si>
  <si>
    <t>53811027143190001210000</t>
  </si>
  <si>
    <t xml:space="preserve">Поставка хозяйственных товаров для нужд ОГАУЗ "Иркутская МСЧ № 2" </t>
  </si>
  <si>
    <t>ЗК/ЭЛ-102-2019-195</t>
  </si>
  <si>
    <t>ООО "ХИМЭКОЦЕНТР"</t>
  </si>
  <si>
    <t>В соответствии с пунктом 18.20 Положения о закупке, заявка признана не соответствующей требованиям, установленным в извещении о проведении запроса котировок в электронной форме (Согласно пп. 2 п. 13. Извещения, требование к содержанию и составу заявки на участие в закупке)</t>
  </si>
  <si>
    <t xml:space="preserve">53811027143190001230000 </t>
  </si>
  <si>
    <t xml:space="preserve">Поставка медицинских изделий (электрокардиограф) </t>
  </si>
  <si>
    <t>ЗК/ЭЛ-103-2019-196</t>
  </si>
  <si>
    <t>ООО "ТРЕЙД МТ"</t>
  </si>
  <si>
    <t>53811027143190001260000</t>
  </si>
  <si>
    <t xml:space="preserve">Приобретение канцелярских товаров на 2020 год </t>
  </si>
  <si>
    <t>ЗК/ЭЛ-104-2019-197</t>
  </si>
  <si>
    <t xml:space="preserve">ООО «ВСЁ ДЛЯ ОФИСА»
</t>
  </si>
  <si>
    <t>53811027143190001270000</t>
  </si>
  <si>
    <t>Поставка медицинских изделий (тест полоски для анализатора мочи) на 2020 год</t>
  </si>
  <si>
    <t>ЗК/ЭЛ-105-2019-198</t>
  </si>
  <si>
    <t>ООО "ОМБ"</t>
  </si>
  <si>
    <t>53811027143190001280000</t>
  </si>
  <si>
    <t>Поставка реагентов для автоматического биохимического анализатора</t>
  </si>
  <si>
    <t>ЗК/ЭЛ-106-2019-199</t>
  </si>
  <si>
    <t>ООО "ЛАБОРА"</t>
  </si>
  <si>
    <t>53811027143190001290000</t>
  </si>
  <si>
    <t>ЗК/ЭЛ-109-2019-202</t>
  </si>
  <si>
    <t>ООО "ГУКЕНХАЙМЕР-МС"</t>
  </si>
  <si>
    <t>53811027143190001300000</t>
  </si>
  <si>
    <t xml:space="preserve">Поставка инструментов и приспособлений для стоматологии (пародонтология) </t>
  </si>
  <si>
    <t>ЗК/ЭЛ-107-2019-200</t>
  </si>
  <si>
    <t>ООО "ПЛАНАС"</t>
  </si>
  <si>
    <t>53811027143200000050000</t>
  </si>
  <si>
    <t xml:space="preserve">Поставка медицинских изделий (укладка эпидемиологическая и демеркуризационный комплект) </t>
  </si>
  <si>
    <t>ЗК/ЭЛ-108-2019-201</t>
  </si>
  <si>
    <t>ИП ГРЕБЕНЩИКОВ АЛЕКСАНДР СЕРГЕЕВИЧ</t>
  </si>
  <si>
    <t>53811027143200000010000</t>
  </si>
  <si>
    <t>Поставка медицинских изделий (Облучатель-рециркулятор)</t>
  </si>
  <si>
    <t>ЗК/ЭЛ-111-2019-204</t>
  </si>
  <si>
    <t>ООО "МЕДОБОРУДОВАНИЕ"</t>
  </si>
  <si>
    <t>53811027143200000020000</t>
  </si>
  <si>
    <t>Услуги по обеспечению бесперебойной работы в сети интернет по выделенному каналу и услуги по предоставлению канала связи VPN на 2020 год</t>
  </si>
  <si>
    <t>ЗК/ЭЛ-112-2019-205</t>
  </si>
  <si>
    <t>53811027143200000030000</t>
  </si>
  <si>
    <t xml:space="preserve">Оказание услуг по заправке и техническому обслуживанию картриджей для принтеров и многофункциональных устройств на 2020 год </t>
  </si>
  <si>
    <t>ЗК/ЭЛ-110-2019-207</t>
  </si>
  <si>
    <t>ИП БАЛМАШНОВ АНТОН ЛЕОНИДОВИЧ</t>
  </si>
  <si>
    <t>53811027143200000040000</t>
  </si>
  <si>
    <t>январь
2020</t>
  </si>
  <si>
    <t>декабрь
2020</t>
  </si>
  <si>
    <t>1-2020-79</t>
  </si>
  <si>
    <t>53811027143200000070000</t>
  </si>
  <si>
    <t>Поставка медицинского оборудования (Стерилизатор воздушный)</t>
  </si>
  <si>
    <t>2-2020-80</t>
  </si>
  <si>
    <t>ООО ФИРМА "МЕДИНА"</t>
  </si>
  <si>
    <t>В соответствии с пунктом 18.20 Положения о закупке, заявка признана не соответствующей требованиям, установленным в извещении о проведении запроса котировок в электронной форме (Согласно пп. 2 п. 13. Извещения, поставляемый товар не соответствует установленному техническому заданию).</t>
  </si>
  <si>
    <t>53811027143200000080000</t>
  </si>
  <si>
    <t>Поставка медицинского оборудования (спирометр-спирограф)</t>
  </si>
  <si>
    <t>июнь
2020</t>
  </si>
  <si>
    <t>4-2020-109</t>
  </si>
  <si>
    <t>ООО ФИРМА "МЕДВЕА"</t>
  </si>
  <si>
    <t>53811027143200000060000</t>
  </si>
  <si>
    <t>Отпуск нефтепродуктов с использованием электронных карт для нужд ОГАУЗ «Иркутская МСЧ № 2 на II квартал 2020 года»</t>
  </si>
  <si>
    <t>март
2020</t>
  </si>
  <si>
    <t>11-2020-88</t>
  </si>
  <si>
    <t xml:space="preserve">Услуги генерации квалифицированного сертификата ключа проверки электронной подписи для нужд ОГАУЗ "Иркутская МСЧ № 2" </t>
  </si>
  <si>
    <t>апрель
2021</t>
  </si>
  <si>
    <t>16-2020-92</t>
  </si>
  <si>
    <t>ОАО «ИИТ»</t>
  </si>
  <si>
    <t>Приобретение медицинского оборудования - кольпоскоп</t>
  </si>
  <si>
    <t>Аукцион в электронной форме с 01.01.2019</t>
  </si>
  <si>
    <t>февраль
2020</t>
  </si>
  <si>
    <t>5-2020-110</t>
  </si>
  <si>
    <t>Поставка медицинского оборудования (холодильники)</t>
  </si>
  <si>
    <t>6-2020-111</t>
  </si>
  <si>
    <t>ООО "ОНЛАЙН ТЕХНОЛОГИИ"</t>
  </si>
  <si>
    <t>Поставка картриджей для офисной технике</t>
  </si>
  <si>
    <t>7-2020-112</t>
  </si>
  <si>
    <t>ООО  "ПРОЦЕССОР"</t>
  </si>
  <si>
    <t>9-2020-83</t>
  </si>
  <si>
    <t>Поставка медицинских изделий (Шкаф для хранения стерильных эндоскопов)</t>
  </si>
  <si>
    <t>10-2020-84</t>
  </si>
  <si>
    <t>ООО "ГОРИЗОНТ"</t>
  </si>
  <si>
    <t>февраль
2021</t>
  </si>
  <si>
    <t>12-2020-89</t>
  </si>
  <si>
    <t>ООО"МЕДСНАБ"</t>
  </si>
  <si>
    <t>Поставка термоконтейнеров с хладоэлементами</t>
  </si>
  <si>
    <t>13-2020-95</t>
  </si>
  <si>
    <t>ед.п.</t>
  </si>
  <si>
    <t>Оказание услуг по сопровождению и технической поддержке Фрагмента Единой государственной информационной системы в сфере здравоохранения на 2020 год</t>
  </si>
  <si>
    <t>18-2020-90</t>
  </si>
  <si>
    <t>ПАО «Ростелеком"</t>
  </si>
  <si>
    <t>53811027143200000190000</t>
  </si>
  <si>
    <t>Поставка лекарственных средств (миролют, миропристон)</t>
  </si>
  <si>
    <t>19-2020-91</t>
  </si>
  <si>
    <t>ООО "Медикал-Интертрейд</t>
  </si>
  <si>
    <t>53811027143200000180000</t>
  </si>
  <si>
    <t>На поставку программно-аппаратных комплексов шифрования и межсетевого экранирования предназначенных для защиты персональных данных</t>
  </si>
  <si>
    <t>17-2020-119</t>
  </si>
  <si>
    <t>53811027143200000200000</t>
  </si>
  <si>
    <t>Поставка офисного оборудования (оргтехники, комплектующих для офисного оборудования, оргтехники) для медицинских работников</t>
  </si>
  <si>
    <t>20-2020-121</t>
  </si>
  <si>
    <t>ООО "СКАЙ АЙ ТИ"</t>
  </si>
  <si>
    <t>53811027143200000210000</t>
  </si>
  <si>
    <t>Поставка сетевого оборудования для медицинских работников</t>
  </si>
  <si>
    <t>21-2020-122</t>
  </si>
  <si>
    <t>ООО "ПРОКСИМА"</t>
  </si>
  <si>
    <t>В соответствии с подпунктом 1  пункта 18.20 Положения о закупке, участник признан не соответствующей требованиям, установленным в извещении о проведении запроса котировок в электронной форме, так как:
1. Согласно Извещению о закупке подпункта  4 пункта 15. Требование к участникам:
- отсутствие у участника закупки недоимки по налогам, сборам, задолженности по иным обязательным платежам в бюджеты бюджетной системы Российской Федерации (за исключением сумм, на которые предоставлены отсрочка, рассрочка, инвестиционный налоговый кредит в соответствии с законодательством Российской Федерации о налогах и сборах, которые реструктурированы в соответствии с законодательством Российской Федерации, по которым имеется вступившее в законную силу решение суда о признании обязанности заявителя по уплате этих сумм исполненной или которые признаны безнадежными к взысканию в соответствии с законодательством Российской Федерации о налогах и сборах) за прошедший календарный год, размер которых превышает двадцать процентов балансовой стоимости активов участника закупки, по данным бухгалтерской отчетности за последний отчетный период. Участник закупки считается соответствующим установленному требованию в случае, если им в установленном порядке подано заявление об обжаловании указанных недоимки, задолженности и решение по такому заявлению на дату рассмотрения заявки на участие в закупке не принято;
2. . Согласно Извещению о закупке подпункта  5 пункта 15. Требование к участникам:
- отсутствие у участника закупки - физического лица либо у руководителя, членов коллегиального исполнительного органа, лица, исполняющего функции единоличного исполнительного органа, или главного бухгалтера юридического лица - участника закупки судимости за преступления в сфере экономики и (или) преступления, предусмотренные статьями 289, 290, 291, 291.1 Уголовного кодекса Российской Федерации (за исключением лиц, у которых такая судимость погашена или снята), а также неприменение в отношении указанных физических лиц наказания в виде лишения права занимать определенные должности или заниматься определенной деятельностью, которые связаны с поставкой товара, выполнением работы, оказанием услуги, являющихся объектом осуществляемой закупки, и административного наказания в виде дисквалификации;
3. Согласно Извещению о закупке подпункта  8 пункта 15. Требование к участникам:
- отсутствие между участником закупки и Заказчиком конфликта интересов, под которым понимаются случаи, при которых руководитель Заказчика, член закупочной комиссии состоят в браке с физическими лицами, являющимися выгодоприобретателями, единоличным исполнительным органом хозяйственного общества (директором, генеральным директором, управляющим, президентом и другими), членами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иными органами управления юридических лиц - участников закупки, с физическими лицами, в том числе зарегистрированными в качестве индивидуального предпринимателя, - участниками закупки либо являются близкими родственниками (родственниками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усыновителями или усыновленными указанных физических лиц. Под выгодоприобретателями для целей настоящего подпункта понимаются физические лица, владеющие напрямую или косвенно (через юридическое лицо или через несколько юридических лиц) более чем десятью процентами голосующих акций хозяйственного общества либо долей, превышающей десять процентов в уставном капитале хозяйственного общества.</t>
  </si>
  <si>
    <t>53811027143200000220000</t>
  </si>
  <si>
    <t>апрель
2020</t>
  </si>
  <si>
    <t>май
2020</t>
  </si>
  <si>
    <t>24-2020-118</t>
  </si>
  <si>
    <t>ООО «ФТО»</t>
  </si>
  <si>
    <t>53811027143200000250000</t>
  </si>
  <si>
    <t>Поставка реагентов для исследования системы гемостаза на автоматическом анализаторе АК-37</t>
  </si>
  <si>
    <t>май
2021</t>
  </si>
  <si>
    <t>25-2020-124</t>
  </si>
  <si>
    <t>ООО «Гукенхаймер - МС»</t>
  </si>
  <si>
    <t>53811027143200000260000</t>
  </si>
  <si>
    <t>26-2020-125</t>
  </si>
  <si>
    <t>В соответствии с пунктом 18.20 Положения о закупке, заявка признана не соответствующей требованиям, установленным в извещении о проведении запроса котировок в электронной форме. Согласно пп. 2 п. 13. Извещения, поставляемый товар не соответствует установленному техническому заданию (по пункту 4 поставляемый товар не удовлетворяет требования заказчика по приобретению продукции отвечающей нашим потребностям).</t>
  </si>
  <si>
    <t>53811027143200000270000</t>
  </si>
  <si>
    <t>27-2020-120</t>
  </si>
  <si>
    <t>ООО "МЕДРЕСУРС-М"</t>
  </si>
  <si>
    <t>В соответствии с пунктом 18.20 Положения о закупке, заявка признана не соответствующей требованиям, установленным в извещении о проведении запроса котировок в электронной форме. Согласно пп. 2 п. 13. Извещения, поставляемый товар не соответствует установленному техническому заданию (поставляемый товар не удовлетворяет требования заказчика по приобретению продукции отвечающей нашим потребностям).</t>
  </si>
  <si>
    <t>53811027143200000280000</t>
  </si>
  <si>
    <t>Поставка средств защиты информации и аттестации информационной системы</t>
  </si>
  <si>
    <t>28-2020-128</t>
  </si>
  <si>
    <t>53811027143200000290000</t>
  </si>
  <si>
    <t>Отпуск нефтепродуктов с использованием электронных карт для нужд ОГАУЗ "Иркутская МСЧ № 2 на III квартал 2020 года</t>
  </si>
  <si>
    <t>сентябрь
2020</t>
  </si>
  <si>
    <t>29-2020-100</t>
  </si>
  <si>
    <t>53811027143200000310000</t>
  </si>
  <si>
    <t xml:space="preserve">Поставка пакетов для сбора, хранения и обезвреживания (утилизации) медицинских отходов </t>
  </si>
  <si>
    <t>июль
2021</t>
  </si>
  <si>
    <t>30-2020-126</t>
  </si>
  <si>
    <t>ИП Чабан Д.Ю.</t>
  </si>
  <si>
    <t>53811027143200000320000</t>
  </si>
  <si>
    <t>ООО "ИНВИТРО-Сибирь"</t>
  </si>
  <si>
    <t xml:space="preserve">Поставка изделий медицинского назначения (шпателя, скальпеля, лезвия, ручки-держатели) </t>
  </si>
  <si>
    <t>31-2020-127</t>
  </si>
  <si>
    <t>ООО "ВЕЛЕС"</t>
  </si>
  <si>
    <t>53811027143200000360000</t>
  </si>
  <si>
    <t>июнь
2021</t>
  </si>
  <si>
    <t>32-2020-129</t>
  </si>
  <si>
    <t>53811027143200000370000</t>
  </si>
  <si>
    <t>33-2020-130</t>
  </si>
  <si>
    <t>53811027143200000330000</t>
  </si>
  <si>
    <t>Оказание услуг по шиномонтажу</t>
  </si>
  <si>
    <t>34-2020-131</t>
  </si>
  <si>
    <t>53811027143200000340000</t>
  </si>
  <si>
    <t>Диагностика, техническое обслуживание и ремонт автомобилей</t>
  </si>
  <si>
    <t>35-2020-132</t>
  </si>
  <si>
    <t>ИП Тарасенко Роман Олегович</t>
  </si>
  <si>
    <t>53811027143200000350000</t>
  </si>
  <si>
    <t>Поставка расходных материалов (панель светодиодная, лампочки)</t>
  </si>
  <si>
    <t>36-2020-135</t>
  </si>
  <si>
    <t>ООО "БКС-ТРЕЙД"</t>
  </si>
  <si>
    <t>53811027143200000380000</t>
  </si>
  <si>
    <t>37-2020-133</t>
  </si>
  <si>
    <t>53811027143200000390000</t>
  </si>
  <si>
    <t>Поставка экстемпоральных препаратов</t>
  </si>
  <si>
    <t>38-2020-134</t>
  </si>
  <si>
    <t xml:space="preserve">ООО "Фармация-Экстемпоре" </t>
  </si>
  <si>
    <t>53811027143200000400000</t>
  </si>
  <si>
    <t>Приобретение реагентов для ИФА</t>
  </si>
  <si>
    <t>октябрь
2021</t>
  </si>
  <si>
    <t>40-2020-137</t>
  </si>
  <si>
    <t>ООО «ДИАГНОСТИЧЕСКИЕ СИСТЕМЫ – СИБИРЬ»</t>
  </si>
  <si>
    <t>53811027143200000430000</t>
  </si>
  <si>
    <t>Поставка реагентов для гематологического анализатора Mindray BC-5150</t>
  </si>
  <si>
    <t>август
2020</t>
  </si>
  <si>
    <t>сентябрь
2021</t>
  </si>
  <si>
    <t>42-2020-139</t>
  </si>
  <si>
    <t>ИП КОВАЛЕВ АРСЕНИЙ СЕРГЕЕВИЧ</t>
  </si>
  <si>
    <t>53811027143200000420000</t>
  </si>
  <si>
    <t>Поставка перчаток медицинских</t>
  </si>
  <si>
    <t>43-2020-140</t>
  </si>
  <si>
    <t>АО "ЭКС-МАР"</t>
  </si>
  <si>
    <t>53811027143200000410000</t>
  </si>
  <si>
    <t>Отпуск нефтепродуктов с использованием электронных карт для нужд ОГАУЗ "Иркутская МСЧ № 2 на IV квартал 2020 года</t>
  </si>
  <si>
    <t>44-2020-105</t>
  </si>
  <si>
    <t>53811027143200000440000</t>
  </si>
  <si>
    <t>Оказание клининговых услуг на ул. Байкальской, 239</t>
  </si>
  <si>
    <t>октябрь 2021</t>
  </si>
  <si>
    <t>45-2020-141</t>
  </si>
  <si>
    <t>ООО "АЛЬТЕРНАТИВА-ЧИСТОТА"</t>
  </si>
  <si>
    <t>53811027143200000460000</t>
  </si>
  <si>
    <t>ИП Черепенников Сергей Валерьевич</t>
  </si>
  <si>
    <t xml:space="preserve">Поставка изделий медицинского назначения (бумага ЭКГ) </t>
  </si>
  <si>
    <t>октябрь
2020</t>
  </si>
  <si>
    <t>ноябрь
2021</t>
  </si>
  <si>
    <t>39-2020-136</t>
  </si>
  <si>
    <t>ООО "МРМ"</t>
  </si>
  <si>
    <t>53811027143200000480000</t>
  </si>
  <si>
    <t>ноябрь 2021</t>
  </si>
  <si>
    <t>46-2020-142</t>
  </si>
  <si>
    <t>ООО «ТД «АНАВИДИН»</t>
  </si>
  <si>
    <t>53811027143200000470000</t>
  </si>
  <si>
    <t>Поставка спецодежды и средств индивидуальной защиты для нужд ОГАУЗ "Иркутская МСЧ №2"</t>
  </si>
  <si>
    <t>47-2020-143</t>
  </si>
  <si>
    <t>53811027143200000500000</t>
  </si>
  <si>
    <t>Поставка расходных материалов (гель для УЗИ, презервативы для УЗИ)</t>
  </si>
  <si>
    <t>48-2020-146</t>
  </si>
  <si>
    <t>ИП ГОРБУНОВ ВАСИЛИЙ КОНСТАНТИНОВИЧ</t>
  </si>
  <si>
    <t>53811027143200000490000</t>
  </si>
  <si>
    <t>Поставка реагентов диагностических (тесты для гинекологии)</t>
  </si>
  <si>
    <t>49-2020-144</t>
  </si>
  <si>
    <t>ООО "НДМ ТРЕЙД"</t>
  </si>
  <si>
    <t>53811027143200000530000</t>
  </si>
  <si>
    <t>50-2020-145</t>
  </si>
  <si>
    <t>ООО "АЛЬЯНС БЕЗОПАСНОСТИ"</t>
  </si>
  <si>
    <t>53811027143200000520000</t>
  </si>
  <si>
    <t>51-2020-147</t>
  </si>
  <si>
    <t>53811027143200000550000</t>
  </si>
  <si>
    <t>Поставка электротехнических расходных материалов для нужд ОГАУЗ "Иркутская МСЧ №2"</t>
  </si>
  <si>
    <t>52-2020-148</t>
  </si>
  <si>
    <t>53811027143200000540000</t>
  </si>
  <si>
    <t>Отпуск нефтепродуктов с использованием электронных карт для нужд ОГАУЗ "Иркутская МСЧ № 2 на 1 полугодие 2021 года</t>
  </si>
  <si>
    <t>июнь 2021</t>
  </si>
  <si>
    <t>53-2020-150</t>
  </si>
  <si>
    <t>ООО "РЦ "КРАЙСНЕФТЬ"</t>
  </si>
  <si>
    <t>53811027143200000560000</t>
  </si>
  <si>
    <t>Выполнение работ по оказанию охранных услуг (физическая охрана) на 2021 год</t>
  </si>
  <si>
    <t>декабрь 2021</t>
  </si>
  <si>
    <t>54-2020-151</t>
  </si>
  <si>
    <t>53811027143200000590000</t>
  </si>
  <si>
    <t xml:space="preserve">Поставка аппаратов для нужд женской консультации (фетальный монитор и фетальные доплеры) </t>
  </si>
  <si>
    <t>55-2020-152</t>
  </si>
  <si>
    <t>ООО "КИЛЬ-ИРКУТСК"</t>
  </si>
  <si>
    <t>53811027143200000600000</t>
  </si>
  <si>
    <t>Поставка медицинских расходных материалов (зонд "универсальный" тип А)</t>
  </si>
  <si>
    <t>56-2020-153</t>
  </si>
  <si>
    <t>ООО "МАСТЕР ФАРМ"</t>
  </si>
  <si>
    <t>53811027143200000570000</t>
  </si>
  <si>
    <t>57-2020-154</t>
  </si>
  <si>
    <t>53811027143200000580000</t>
  </si>
  <si>
    <t>Филиал Восточносибирский ООО "ДНС Ритейл"</t>
  </si>
  <si>
    <t>Посуда Сервис ООО</t>
  </si>
  <si>
    <t>Иркутское областное управление инкассации - филиал Российского объединения инкассации (РОСИНКАС)</t>
  </si>
  <si>
    <t>ООО "Братья Пилоты"</t>
  </si>
  <si>
    <t>ПАО Сбербанк</t>
  </si>
  <si>
    <t>государственное бюджетное учреждение здравоохранения Иркутская государственная областная детская клиническая больница</t>
  </si>
  <si>
    <t>№ НК5-000239 от 18.01.2021</t>
  </si>
  <si>
    <t>№ 8 от 11.01.2021</t>
  </si>
  <si>
    <t>№ 9 от 13.01.2021</t>
  </si>
  <si>
    <t>№ 7 от 12.01.2021</t>
  </si>
  <si>
    <t>№ Ф/38-0166-02-ТП от 01.06.2020</t>
  </si>
  <si>
    <t>№ 4 от 01.10.2020</t>
  </si>
  <si>
    <t>№ 6937-ИО от 01.07.2020</t>
  </si>
  <si>
    <t>№ 1 от 20.01.2021</t>
  </si>
  <si>
    <t>№ 7806 от 25.01.2021</t>
  </si>
  <si>
    <t>№ 236И/20 от 01.03.2020</t>
  </si>
  <si>
    <t>№ ТМ-015/18 от 13.03.2018</t>
  </si>
  <si>
    <t>№ 699 от 14.07.2020</t>
  </si>
  <si>
    <t>Оплата за ларь морозильную, дог. №НК5-000239 от 18.01.2021, счет №НК5-000239 от 18.01.2021, в т.ч. НДС - 2999,83</t>
  </si>
  <si>
    <t>Оплата за МОП 40*15 петельчатый комбинированный, туалетная бумага, дог. №8 от 11.01.2021, счет № 15 от 11.01.2021, в т.ч. НДС - 809,75</t>
  </si>
  <si>
    <t>Оплата за сантехнику, дог. № 9 от 13.01.2021, счет № 161 от 13.01.2021, в т.ч. НДС - 1471,66</t>
  </si>
  <si>
    <t>Оплата за контейнер для мусора, дог. № 7 от 12.01.2021, счет № 7 от 12.01.2021, без НДС</t>
  </si>
  <si>
    <t>Оплата за абонентское обслуживание, техническое и информационную поддержку пользователя в рамках проекта "Фарватер", декабрь 2020 г. дог. №Ф/38-0166-02-ТП от 01.06.2020, счет № 4515 от 31.12.2020, без НДС</t>
  </si>
  <si>
    <t>Оплата за медикаменты., дог №4 от 01.10.2020, счет-фактура № 106/30000012 от 31.12.2020, в т.ч. НДС - 2023,77</t>
  </si>
  <si>
    <t>Оплата за пересчет денежной наличности за декабрь 2020 г., дог. №6937-ИО от 01.07.2020, счет № 38/27/02112 от 31.12.2020 г., без НДС</t>
  </si>
  <si>
    <t>Оплата за инкассацию предприятий и организаций за декабрь 2020, дог. № 6937-ИО от 01.07.2020, счет № 38/18/04095 от 31.12.2020, в т.ч. НДС - 1660,00</t>
  </si>
  <si>
    <t>Оплата за счетчик, дог. №1 от 20.01.2021, счет № 536 от 20.01.2021, в т.ч. НДС - 350,00</t>
  </si>
  <si>
    <t>Оплата за штамп, дог. №7806 от 25.01.2021, счет № С-7806 от 25.01.21, без НДС</t>
  </si>
  <si>
    <t>Оплата за лабораторные исследования, дог. №236И/20 от 01.03.2020, счет № 10553 от 31.12.2020, без НДС</t>
  </si>
  <si>
    <t>Оплата за комиссионное вознаграждение за период 01.12.2020-31.12.2020, дог. №ТМ-015/18 от 13.03.2018, счет № 12 от 31.12.2020, без НДС</t>
  </si>
  <si>
    <t>Оплата за платные услуги за выполнение лабораторных клинико-диагностических исследований биологических материалов за декабрь 2020 года, дог. №699 от 14.07.2020, счет № ОД99-000320 от 22.12.2020, без НДС</t>
  </si>
  <si>
    <t>Предмет</t>
  </si>
  <si>
    <t>Номер и дата Договора</t>
  </si>
  <si>
    <t>Оплата за услуги связи, дог. №638000111876 от 01.02.2020, счет №638000111876 от 31.12.2020, в т.ч. НДС - 12,50</t>
  </si>
  <si>
    <t>Окончательная оплата за услуги связи за декабрь 2020, дог №638000059322 от 20.11.2020, счет №638000059322 от 31.12.2020, . в т.ч. НДС - 2111,27</t>
  </si>
  <si>
    <t>Оплата за услуги связи, дог. №638000142719 от 23.09.2020, счет №638000142719 от 31.10.2020, в т.ч. НДС - 44,00</t>
  </si>
  <si>
    <t>Оплата за услуги связи, дог. №638000142719 от 23.09.2020, счет №638000142719 от 31.12.2020, в т.ч. НДС - 44,00</t>
  </si>
  <si>
    <t>Оплата за питательную среду, пробирки, дог. №55 от 18.01.2021, счет № 55 от 18.01.2021, в т.ч. НДС - 520, 00</t>
  </si>
  <si>
    <t>Оплата за отопление, стоки, ХВС, дог. №6 от 01.01.2021, счет № 148 от 19.01.2021, в т.ч. НДС - 2216,06</t>
  </si>
  <si>
    <t>Оплата за отопление, стоки, ХВС, дог. №5 от 01.01.2021, счет № 147 от 19.01.2021, в т.ч. НДС - 5793,31</t>
  </si>
  <si>
    <t>ИРКУТСКИЙ ФИЛИАЛ ПАО "РОСТЕЛЕКОМ"</t>
  </si>
  <si>
    <t>№ 638000111876 от 01.02.2020</t>
  </si>
  <si>
    <t>№ 638000059322 от 20.11.2020</t>
  </si>
  <si>
    <t>№ 638000142719 от 23.09.2020</t>
  </si>
  <si>
    <t>№ 55 от 18.01.2021</t>
  </si>
  <si>
    <t>№ 6 от 01.01.2021</t>
  </si>
  <si>
    <t>№ 5 от 01.01.2021</t>
  </si>
  <si>
    <t>Поставка бумаги формат А-4 для печати на оргтехнике для нужд ОГАУЗ "Иркутская МСЧ № 2" на 2021 год</t>
  </si>
  <si>
    <t>58-2020-155</t>
  </si>
  <si>
    <t>ООО "КАНЦЛИДЕР"</t>
  </si>
  <si>
    <t>53811027143210000010000</t>
  </si>
  <si>
    <t>Поставка лекарственных препаратов (препараты для лечения костно-мышечной системы)</t>
  </si>
  <si>
    <t>60-2020-157</t>
  </si>
  <si>
    <t>ООО "МЕДИКАЛ-ИНТЕРТРЕЙД"</t>
  </si>
  <si>
    <t>53811027143210000040000</t>
  </si>
  <si>
    <t>61-2020-158</t>
  </si>
  <si>
    <t>53811027143210000050000</t>
  </si>
  <si>
    <t>Поставка лекарственных препаратов для дневного стационара (вазодилататоры периферические, гормоны гипоталамуса и гипофиза и их аналоги, препараты для лечения заболеваний нервной системы, антикоагулянты, Бета-адреноблокаторы, препараты гипотензивные)</t>
  </si>
  <si>
    <t>62-2020-159</t>
  </si>
  <si>
    <t>ООО "ВОСТОК-ИНТЕРТРЕЙД"</t>
  </si>
  <si>
    <t>53811027143210000060000</t>
  </si>
  <si>
    <t>Приобретение лекарственных препаратов (для лечения заболеваний глаз)</t>
  </si>
  <si>
    <t>63-2020-160</t>
  </si>
  <si>
    <t>53811027143210000020000</t>
  </si>
  <si>
    <t>Приобретение лекарственных препаратов для поликлиники</t>
  </si>
  <si>
    <t>64-2020-161</t>
  </si>
  <si>
    <t>53811027143210000080000</t>
  </si>
  <si>
    <t>Приобретение лекарственных препаратов для стоматологии (Анестетики)</t>
  </si>
  <si>
    <t>65-2020-162</t>
  </si>
  <si>
    <t>ЗАО "МЕГАДЕНТА"</t>
  </si>
  <si>
    <t>53811027143210000030000</t>
  </si>
  <si>
    <t>67-2020-107</t>
  </si>
  <si>
    <t>53811027143210000070000</t>
  </si>
  <si>
    <t>Услуги по обеспечению бесперебойной работы в сети интернет по выделенному каналу и услуги по предоставлению канала связи VPN на 2021 год</t>
  </si>
  <si>
    <t>68-2020-164</t>
  </si>
  <si>
    <t>ООО "БТК"</t>
  </si>
  <si>
    <t>53811027143210000090000</t>
  </si>
  <si>
    <t xml:space="preserve">Договоры, заключенные заказчиком по результатам закупки у единственного поставщика (исполнителя, подрядчика) </t>
  </si>
  <si>
    <t xml:space="preserve">Договоры, заключенные заказчиком по результатам закупки товаров, работ, услуг </t>
  </si>
  <si>
    <t>Количество Договоров</t>
  </si>
  <si>
    <t>Сумма</t>
  </si>
  <si>
    <t>Всего</t>
  </si>
  <si>
    <t>Договоры у ед.</t>
  </si>
  <si>
    <t>Сумма по договорам у ед.</t>
  </si>
  <si>
    <t>Кол-во договоров у ед.</t>
  </si>
  <si>
    <t>Кол-во договоров по закупкам</t>
  </si>
  <si>
    <t>Сумма по договорам по закупкам</t>
  </si>
  <si>
    <t>январь
2021</t>
  </si>
  <si>
    <t>январь
2022</t>
  </si>
  <si>
    <t>1-2021-47</t>
  </si>
  <si>
    <t>53811027143210000100000</t>
  </si>
  <si>
    <t>Приобретение медицинских изделий для рентгенодиагностических исследований (рентгенпленка)</t>
  </si>
  <si>
    <t>2-2021-48</t>
  </si>
  <si>
    <t>ЗАО НПО "ГАРАНТ"</t>
  </si>
  <si>
    <t>53811027143210000110000</t>
  </si>
  <si>
    <t>Приобретение медицинских изделий для рентгенодиагностических исследований (фиксаж, проявитель)</t>
  </si>
  <si>
    <t>3-2021-49</t>
  </si>
  <si>
    <t>53811027143210000120000</t>
  </si>
  <si>
    <t>4-2021-50</t>
  </si>
  <si>
    <t>53811027143210000130000</t>
  </si>
  <si>
    <t>Приобретение растворов (натрия хлорид, рингер)</t>
  </si>
  <si>
    <t>5-2021-51</t>
  </si>
  <si>
    <t>53811027143210000170000</t>
  </si>
  <si>
    <t>Поставка лекарственных растворов (Спирт этиловый)</t>
  </si>
  <si>
    <t>6-2021-52</t>
  </si>
  <si>
    <t>53811027143210000160000</t>
  </si>
  <si>
    <t>Поставка лекарственных препаратов (для женской консультации)</t>
  </si>
  <si>
    <t>7-2021-53</t>
  </si>
  <si>
    <t>53811027143210000140000</t>
  </si>
  <si>
    <t>8-2021-54</t>
  </si>
  <si>
    <t>ИП МАЛКОВ ФЕДОР СЕРГЕЕВИЧ</t>
  </si>
  <si>
    <t>53811027143210000150000</t>
  </si>
  <si>
    <t>Оказание услуг по ремонту с заменой запасных частей видеогастроскопа</t>
  </si>
  <si>
    <t>март
2021</t>
  </si>
  <si>
    <t>10-2021-56</t>
  </si>
  <si>
    <t>ООО "СИБЭНДОМЕД"</t>
  </si>
  <si>
    <t>53811027143210000180000</t>
  </si>
  <si>
    <t>Оказание услуг по заправке и техническому обслуживанию картриджей для принтеров и многофункциональных устройств</t>
  </si>
  <si>
    <t>13-2021-59</t>
  </si>
  <si>
    <t>ИП ВИНОКУРОВА АННА ВАДИМОВНА</t>
  </si>
  <si>
    <t>53811027143210000210000</t>
  </si>
  <si>
    <t>Поставка стоматологических материалов</t>
  </si>
  <si>
    <t>14-2021-72</t>
  </si>
  <si>
    <t>53811027143210000190000</t>
  </si>
  <si>
    <t>15-2021-73</t>
  </si>
  <si>
    <t>В соответствии с пп. 2 пункта 18.20 Положения о закупке, заявка признана не соответствующей требованиям, установленным в извещении о проведении запроса котировок в электронной форме. Согласно пп. 2 п. 13. Извещения, отсутствует описание поставляемого товара, выполняемой работы, оказываемой услуги, которые являются предметом закупки в соответствии с требованиями документации о конкурентной закупке. Кроме того, в представленной Заявке на участие в запросе котировок в электронной форме, не верно указаны ссылки на пункты Положения о закупке и Извещения.</t>
  </si>
  <si>
    <t>53811027143210000200000</t>
  </si>
  <si>
    <t>Поставка изделий медицинского назначения (шприцы, системы)</t>
  </si>
  <si>
    <t>февраль
2022</t>
  </si>
  <si>
    <t>16-2021-74</t>
  </si>
  <si>
    <t>ИП ЛОБОДА АЛЕКСАНДР НИКОЛАЕВИЧ</t>
  </si>
  <si>
    <t>53811027143210000220000</t>
  </si>
  <si>
    <t>Оказание услуг по энергоснабжению 2021 год</t>
  </si>
  <si>
    <t>Закупка у единственного поставщика (подрядчика, исполнителя) с 01.01.2019</t>
  </si>
  <si>
    <t>декабрь
2021</t>
  </si>
  <si>
    <t>50</t>
  </si>
  <si>
    <t>78542</t>
  </si>
  <si>
    <t>09.02.2021</t>
  </si>
  <si>
    <t>Исходящее платежное поручение</t>
  </si>
  <si>
    <t>Оплата за услуги связи, дог. №138300796226 от 01.05.2018, счет № 238 300 796 526 / 4608579210 от 31.01.2021 г., в т.ч. НДС - 2558,13</t>
  </si>
  <si>
    <t>431</t>
  </si>
  <si>
    <t>08.02.2021</t>
  </si>
  <si>
    <t>Публичное акционерное общество "Мобильные ТелеСистемы"</t>
  </si>
  <si>
    <t>7740000076</t>
  </si>
  <si>
    <t>221</t>
  </si>
  <si>
    <t>244</t>
  </si>
  <si>
    <t>000</t>
  </si>
  <si>
    <t>80399900000000000</t>
  </si>
  <si>
    <t>2</t>
  </si>
  <si>
    <t>0000000000000000000000000</t>
  </si>
  <si>
    <t>№ 138300796226 от 01.05.2018</t>
  </si>
  <si>
    <t>51</t>
  </si>
  <si>
    <t>78544</t>
  </si>
  <si>
    <t>Оплата за услуги связи, дог. №138300796226 от 01.05.2018, счет №238 308 865 825/ 4608592598 от 31.01.2021 г., в т.ч. НДС - 61,67</t>
  </si>
  <si>
    <t>432</t>
  </si>
  <si>
    <t>59</t>
  </si>
  <si>
    <t>85950</t>
  </si>
  <si>
    <t>10.02.2021</t>
  </si>
  <si>
    <t>Перечисление средств согласно заявке(оп-та услуг за командировочные расходы,авиабилеты,проживание,),за февраль 2021 г., реестр № 108 от 05.02.2021 г,без НДС,в соответствии с договором 18363412 от 02.03.2017 г.</t>
  </si>
  <si>
    <t>435</t>
  </si>
  <si>
    <t>Иркутское отделение №8586 ПАО Сбербанк</t>
  </si>
  <si>
    <t>7707083893</t>
  </si>
  <si>
    <t>226</t>
  </si>
  <si>
    <t>112</t>
  </si>
  <si>
    <t>62</t>
  </si>
  <si>
    <t>97898</t>
  </si>
  <si>
    <t>12.02.2021</t>
  </si>
  <si>
    <t>Оплата за краску для потолков, дог. №08/21 от 28.01.2021, счет № КР000000426 от 28.01.2021, без НДС</t>
  </si>
  <si>
    <t>439</t>
  </si>
  <si>
    <t>ИП Ширыкалова Эльза Петровна</t>
  </si>
  <si>
    <t>381115538477</t>
  </si>
  <si>
    <t>344</t>
  </si>
  <si>
    <t>№ 08/21 от 28.01.2021</t>
  </si>
  <si>
    <t>63</t>
  </si>
  <si>
    <t>97893</t>
  </si>
  <si>
    <t>Оплата за контейнер для биопроб, дог. №ИСЧТ0000080 от 21.01.2021, счет № №ИСЧТ0000080 от 21.01.2021, в т.ч. НДС - 310,91</t>
  </si>
  <si>
    <t>440</t>
  </si>
  <si>
    <t>Индивидуальный предприниматель Горбунов Василий Константинович</t>
  </si>
  <si>
    <t>381208131927</t>
  </si>
  <si>
    <t>346</t>
  </si>
  <si>
    <t>№ ИСЧТ0000080 от 21.01.2021</t>
  </si>
  <si>
    <t>64</t>
  </si>
  <si>
    <t>97886</t>
  </si>
  <si>
    <t>Оплата за вешалку для одежды, мыло жидкое, дог. № №27/01 от 27.01.2021, счет № 142 от 27.01.2021, без НДС</t>
  </si>
  <si>
    <t>441</t>
  </si>
  <si>
    <t>3849072681</t>
  </si>
  <si>
    <t>№ 27/01 от 27.01.2021</t>
  </si>
  <si>
    <t>83</t>
  </si>
  <si>
    <t>99092</t>
  </si>
  <si>
    <t>Оплата за медикаменты., дог №1 от 11.01.2021, счет-фактура № 106/30000001 от 31.01.2021, в т.ч. НДС - 49,82</t>
  </si>
  <si>
    <t>518</t>
  </si>
  <si>
    <t>11.02.2021</t>
  </si>
  <si>
    <t>3808198075</t>
  </si>
  <si>
    <t>341</t>
  </si>
  <si>
    <t>80310200000000000</t>
  </si>
  <si>
    <t>803103803</t>
  </si>
  <si>
    <t>№ 1 от 11.01.2021</t>
  </si>
  <si>
    <t>123</t>
  </si>
  <si>
    <t>108442</t>
  </si>
  <si>
    <t>15.02.2021</t>
  </si>
  <si>
    <t>Оплата за услуги автостоянки за январь 2021 г., дог. №01/2021 от 01.01.2021, счет № 20 от 11.01.2021, без НДС</t>
  </si>
  <si>
    <t>576</t>
  </si>
  <si>
    <t>ИП Рубан Е.А.</t>
  </si>
  <si>
    <t>381100473650</t>
  </si>
  <si>
    <t>224</t>
  </si>
  <si>
    <t>№ 01/2021 от 01.01.2021</t>
  </si>
  <si>
    <t>124</t>
  </si>
  <si>
    <t>108475</t>
  </si>
  <si>
    <t>Оплата за пересчет денежной наличности за январь 2021 г., дог. №6997-ИО от 01.01.2021, счет № 38/27/00089 от 31.01.2021 г., без НДС</t>
  </si>
  <si>
    <t>577</t>
  </si>
  <si>
    <t>7703030058</t>
  </si>
  <si>
    <t>№ 6997-ИО от 01.01.2021</t>
  </si>
  <si>
    <t>125</t>
  </si>
  <si>
    <t>108492</t>
  </si>
  <si>
    <t>Оплата за инкассацию предприятий и организаций за январь 2021, дог. № №6997-ИО от 01.01.2021, счет № 38/18/00171 от 31.01.2021, в т.ч. НДС - 1660,00</t>
  </si>
  <si>
    <t>578</t>
  </si>
  <si>
    <t>126</t>
  </si>
  <si>
    <t>108507</t>
  </si>
  <si>
    <t>Оплата за Плакат, дог. №21-044 от 05.02.2021, счет № 14 от 05.02.2021 г., без НДС</t>
  </si>
  <si>
    <t>579</t>
  </si>
  <si>
    <t>Индивидуальный предприниматель Преловская Марина Владимировна</t>
  </si>
  <si>
    <t>381100092180</t>
  </si>
  <si>
    <t>№ 21-044 от 05.02.2021</t>
  </si>
  <si>
    <t>127</t>
  </si>
  <si>
    <t>108510</t>
  </si>
  <si>
    <t>Оплата за Плакат, дог. №21-042 от 02.02.2021, счет № 10 от 02.02.2021 г., без НДС</t>
  </si>
  <si>
    <t>580</t>
  </si>
  <si>
    <t>№ 21-042 от 02.02.2021</t>
  </si>
  <si>
    <t>134</t>
  </si>
  <si>
    <t>112099</t>
  </si>
  <si>
    <t>Оплата за аренду, дог. №5 от 01.01.2021, счет № 147 от 19.01.2021, в т.ч. НДС - 7999,45</t>
  </si>
  <si>
    <t>582</t>
  </si>
  <si>
    <t>3811016215</t>
  </si>
  <si>
    <t>135</t>
  </si>
  <si>
    <t>112146</t>
  </si>
  <si>
    <t>Оплата за аренду, дог. №6 от 01.01.2021, счет № 148 от 19.01.2021, в т.ч. НДС - 2216,06</t>
  </si>
  <si>
    <t>583</t>
  </si>
  <si>
    <t>139</t>
  </si>
  <si>
    <t>115516</t>
  </si>
  <si>
    <t>16.02.2021</t>
  </si>
  <si>
    <t>Оплата за питьевую воду, стаканчики, дог. №ЗК/ЭЛ-68-2018-121 от 10.01.2019, счет № НФНФ-6064 от 30.12.2020, без НДС</t>
  </si>
  <si>
    <t>601</t>
  </si>
  <si>
    <t>380895213002</t>
  </si>
  <si>
    <t>349</t>
  </si>
  <si>
    <t>№ ЗК/ЭЛ-68-2018-121 от 10.01.2019</t>
  </si>
  <si>
    <t>144</t>
  </si>
  <si>
    <t>120813</t>
  </si>
  <si>
    <t>17.02.2021</t>
  </si>
  <si>
    <t>Оплата за бахилы тканевые на резинке, дог. №03 от 20.01.2021, счет № 10 от 20.01.2021, без НДС</t>
  </si>
  <si>
    <t>604</t>
  </si>
  <si>
    <t>Общество с ограниченной ответственностью"Конвер.А" (ООО "Конвер.А")</t>
  </si>
  <si>
    <t>3811033186</t>
  </si>
  <si>
    <t>345</t>
  </si>
  <si>
    <t>80310500000000000</t>
  </si>
  <si>
    <t>№ 03 от 20.01.2021</t>
  </si>
  <si>
    <t>145</t>
  </si>
  <si>
    <t>120819</t>
  </si>
  <si>
    <t>Оплата за ключи для шлагбаума, дог. №АМ-2102-006 от 09.02.2021, счет № 42 от 09.02.2021, без НДС</t>
  </si>
  <si>
    <t>605</t>
  </si>
  <si>
    <t>ИП Конозеров Александр Валерьевич</t>
  </si>
  <si>
    <t>381113744604</t>
  </si>
  <si>
    <t>№ АМ-2102-006 от 09.02.2021</t>
  </si>
  <si>
    <t>148</t>
  </si>
  <si>
    <t>3139</t>
  </si>
  <si>
    <t>Приложение к выписке кредитовое</t>
  </si>
  <si>
    <t>Возврат по п.п. 85950 от 10.02.21 на сумму 79516.00. Сумма реестра не соответствует сумме п/п.</t>
  </si>
  <si>
    <t>Иркутское отделение N8586 ПАО СБЕРБАНК Г.ИРКУТСК 47416810918350000000</t>
  </si>
  <si>
    <t>158</t>
  </si>
  <si>
    <t>125459</t>
  </si>
  <si>
    <t>18.02.2021</t>
  </si>
  <si>
    <t>Оплата за размещение информационного модуля в издании "Люди гуманной профессии". Книга четвертая, дог.  №1 от 19.01.2021, счет № 181 от 18.01.2021, без НДС</t>
  </si>
  <si>
    <t>609</t>
  </si>
  <si>
    <t>ООО "Издательство "СИБИРЯК"</t>
  </si>
  <si>
    <t>3811146380</t>
  </si>
  <si>
    <t>№ 1 от 19.01.2021</t>
  </si>
  <si>
    <t>159</t>
  </si>
  <si>
    <t>125300</t>
  </si>
  <si>
    <t>Оплата за иглу акупунктурная, дог. №93 от 21.01.2021, счет № 93 от 21.01.2021, без НДС</t>
  </si>
  <si>
    <t>610</t>
  </si>
  <si>
    <t>3809016313</t>
  </si>
  <si>
    <t>№ 93 от 21.01.2021</t>
  </si>
  <si>
    <t>160</t>
  </si>
  <si>
    <t>125369</t>
  </si>
  <si>
    <t>Оплата за моечно-дезинфицирующий автомат, репроцессор для гибких эндоскопов, дог. №ЗК/ЭЛ-39-2019-123 от 24.06.2019, счет № 1080 от 10.07.2019, без НДС</t>
  </si>
  <si>
    <t>611</t>
  </si>
  <si>
    <t>3811174797</t>
  </si>
  <si>
    <t>310</t>
  </si>
  <si>
    <t>№ ЗК/ЭЛ-39-2019-123 от 24.06.2019</t>
  </si>
  <si>
    <t>161</t>
  </si>
  <si>
    <t>125265</t>
  </si>
  <si>
    <t>Оплата за Гарант - профессионал аэро, за январь 2021 г., дог. №3331 от 11.01.2021, счет № ГС000000116 от 11.01.2021, без НДС</t>
  </si>
  <si>
    <t>613</t>
  </si>
  <si>
    <t>ООО "Гарант- Специалист"</t>
  </si>
  <si>
    <t>3808106613</t>
  </si>
  <si>
    <t>№ 3331 от 11.01.2021</t>
  </si>
  <si>
    <t>162</t>
  </si>
  <si>
    <t>616</t>
  </si>
  <si>
    <t>Заявка БУ/АУ на выплату средств</t>
  </si>
  <si>
    <t>доходы, получаемые образовательными учреждениями от предоставления платных доп. образований услуг за пред программы доп. образования, дог. №8 от 26.01.2021, счет № 0000-000008 от 27.01.2021, без НДС</t>
  </si>
  <si>
    <t>Государственное бюджетное профессиональное образовательное учреждение Иркутской области "Иркутский энергетический колледж"</t>
  </si>
  <si>
    <t>3812008009</t>
  </si>
  <si>
    <t>№ 8 от 26.01.2021</t>
  </si>
  <si>
    <t>163</t>
  </si>
  <si>
    <t>617</t>
  </si>
  <si>
    <t>Оплата за изготовление ортопедической конструкции стоматологической, дог. №07.09 от 07.09.2020, счет № 0000-000001 от 21.01.2021, без НДС</t>
  </si>
  <si>
    <t>областное государственное автономное учреждение здравоохранения "Иркутская стоматологическая поликлиника № 1"</t>
  </si>
  <si>
    <t>3811031982</t>
  </si>
  <si>
    <t>№ 07.09 от 07.09.2020</t>
  </si>
  <si>
    <t>166</t>
  </si>
  <si>
    <t>130903</t>
  </si>
  <si>
    <t>19.02.2021</t>
  </si>
  <si>
    <t>Оплата за термотрансферную ленту, термотрансферные этикетки, дог. №029/170221/002 от 17.02.2021, счет № 029/00000002218 от 17.02.2021, без НДС</t>
  </si>
  <si>
    <t>649</t>
  </si>
  <si>
    <t>ООО "Решение для бизнеса"</t>
  </si>
  <si>
    <t>6685122449</t>
  </si>
  <si>
    <t>№ 029/170221/002 от 17.02.2021</t>
  </si>
  <si>
    <t>167</t>
  </si>
  <si>
    <t>130225</t>
  </si>
  <si>
    <t>Оплата за Диагностику носимого монитора АД, дог. №ЗК/ЭЛ-94-2019-188 от 18.11.2019, счет № 21/010 от 26.01.2021, в т.ч. НДС - 1300,00</t>
  </si>
  <si>
    <t>651</t>
  </si>
  <si>
    <t>ООО "СвемаСиб"</t>
  </si>
  <si>
    <t>3808075588</t>
  </si>
  <si>
    <t>225</t>
  </si>
  <si>
    <t>№ ЗК/ЭЛ-94-2019-188 от 18.11.2019</t>
  </si>
  <si>
    <t>184</t>
  </si>
  <si>
    <t>138066</t>
  </si>
  <si>
    <t>20.02.2021</t>
  </si>
  <si>
    <t>Оплата за доплер фетальный, дог. №55-2020-152 от 21.12.2020, счет № 27 от 04.02.2021 г, без НДС</t>
  </si>
  <si>
    <t>664</t>
  </si>
  <si>
    <t>ООО "Киль-Иркутск"</t>
  </si>
  <si>
    <t>3812056700</t>
  </si>
  <si>
    <t>№ 55-2020-152 от 21.12.2020</t>
  </si>
  <si>
    <t>200</t>
  </si>
  <si>
    <t>145558</t>
  </si>
  <si>
    <t>25.02.2021</t>
  </si>
  <si>
    <t>Оплата за Перфоратор, дог. №6/21 от 17.02.2021, счет № 1414 от 17.02.2021, в т.ч. НДС - 1649,83</t>
  </si>
  <si>
    <t>669</t>
  </si>
  <si>
    <t>24.02.2021</t>
  </si>
  <si>
    <t>ИП Паздникова Людмила Игоревна</t>
  </si>
  <si>
    <t>381100099097</t>
  </si>
  <si>
    <t>№ 6/21 от 17.02.2021</t>
  </si>
  <si>
    <t>201</t>
  </si>
  <si>
    <t>145564</t>
  </si>
  <si>
    <t>Оплата за лабораторные исследования, дог. №236И/20 от 01.03.2020, счет № 713 от 31.01.2021, без НДС</t>
  </si>
  <si>
    <t>670</t>
  </si>
  <si>
    <t>5402525254</t>
  </si>
  <si>
    <t>202</t>
  </si>
  <si>
    <t>145570</t>
  </si>
  <si>
    <t>Оплата за Диагностику ТО и ремонт (УАЗ), дог. №35-2020-132 от 06.07.2020, счет № 0000000748 от 05.02.2021, без НДС</t>
  </si>
  <si>
    <t>672</t>
  </si>
  <si>
    <t>380103727630</t>
  </si>
  <si>
    <t>№ 35-2020-132 от 06.07.2020</t>
  </si>
  <si>
    <t>203</t>
  </si>
  <si>
    <t>145585</t>
  </si>
  <si>
    <t>Оплата за аренду, дог. №6 от 01.01.2021, счет № 681 от 17.02.2021, в т.ч. НДС - 2216,06</t>
  </si>
  <si>
    <t>676</t>
  </si>
  <si>
    <t>540</t>
  </si>
  <si>
    <t>Справка-уведомление об уточнении операций БУ/АУ</t>
  </si>
  <si>
    <t>Возврат ден. средств по заявке N1117030 от 11.02.2021г., перечисленных для оплаты тарифов л/счет 1103452498  с НДС.</t>
  </si>
  <si>
    <t>1</t>
  </si>
  <si>
    <t>48806</t>
  </si>
  <si>
    <t>01.02.2021</t>
  </si>
  <si>
    <t>Оплата за ремонт флюорографа, дог. №б/н от 24.12.2020, счет № 596 от 24.12.2020, без НДС</t>
  </si>
  <si>
    <t>390</t>
  </si>
  <si>
    <t>29.01.2021</t>
  </si>
  <si>
    <t>ООО "Медснаб"</t>
  </si>
  <si>
    <t>3808066495</t>
  </si>
  <si>
    <t>7</t>
  </si>
  <si>
    <t>№ б/н от 24.12.2020</t>
  </si>
  <si>
    <t>18</t>
  </si>
  <si>
    <t>76835</t>
  </si>
  <si>
    <t>Задолженность по уплате взносов на капитальный ремонт, исполнительный лист  серия ФС № 034093869 от 28.05.2020 г., без НДС</t>
  </si>
  <si>
    <t>424</t>
  </si>
  <si>
    <t>Фонд капитального ремонта многоквартирных домов Иркутской области</t>
  </si>
  <si>
    <t>3808233587</t>
  </si>
  <si>
    <t>19</t>
  </si>
  <si>
    <t>78303</t>
  </si>
  <si>
    <t>Оплата за взнос на капитальный ремонт за январь 2021, счет № 42670от 01.02.2021, без НДС</t>
  </si>
  <si>
    <t>425</t>
  </si>
  <si>
    <t>21</t>
  </si>
  <si>
    <t>97918</t>
  </si>
  <si>
    <t>Оплата за промежуточное выставление за февраль 2021 г., Электроэнергия,  счет № 11113-2199 от 03.02.2021 г., в т.ч. НДС - 3283,33</t>
  </si>
  <si>
    <t>436</t>
  </si>
  <si>
    <t>Иркутское отделение ООО "Иркутская Энергосбытовая компания"</t>
  </si>
  <si>
    <t>3808166404</t>
  </si>
  <si>
    <t>223</t>
  </si>
  <si>
    <t>247</t>
  </si>
  <si>
    <t>80311100000000000</t>
  </si>
  <si>
    <t>22</t>
  </si>
  <si>
    <t>97913</t>
  </si>
  <si>
    <t>Оплата за окончательное выставление за январь 2021 г., Теплоэнергия, счет № 3883-7268 от 31.01.2021 г., в т.ч. НДС - 19099,78</t>
  </si>
  <si>
    <t>437</t>
  </si>
  <si>
    <t>ООО "Байкальская энергетическая компания"</t>
  </si>
  <si>
    <t>3808229774</t>
  </si>
  <si>
    <t>23</t>
  </si>
  <si>
    <t>97915</t>
  </si>
  <si>
    <t>Оплата за промежуточное выставление за февраль 2021 г., Теплоэнергия, счет № 5707-7268 от 10.02.2021 г., в т.ч. НДС - 5733,33</t>
  </si>
  <si>
    <t>438</t>
  </si>
  <si>
    <t>47</t>
  </si>
  <si>
    <t>97853</t>
  </si>
  <si>
    <t>Оплата за техническое обслуживание приборов, аппаратов и оборудования для рентгенологии за январь, дог. №12-2020-89 от 02.03.2020, счет № 18 от 26.01.2021, без НДС</t>
  </si>
  <si>
    <t>472</t>
  </si>
  <si>
    <t>№ 12-2020-89 от 02.03.2020</t>
  </si>
  <si>
    <t>48</t>
  </si>
  <si>
    <t>97848</t>
  </si>
  <si>
    <t>Оплата за контроль стерильности ИМН, забор материала, дог. №3-696 от 11.01.2021, счет № 309 от 25.01.2021, без НДС</t>
  </si>
  <si>
    <t>473</t>
  </si>
  <si>
    <t>ОАО "Дезирс"</t>
  </si>
  <si>
    <t>3811096740</t>
  </si>
  <si>
    <t>№ 3-696 от 11.01.2021</t>
  </si>
  <si>
    <t>49</t>
  </si>
  <si>
    <t>97849</t>
  </si>
  <si>
    <t>Оплата за исследование дез.растворов, забор материала на исследование, дог. №5-6 от 11.01.2021, счет № 328 от 25.01.2021, без НДС</t>
  </si>
  <si>
    <t>474</t>
  </si>
  <si>
    <t>№ 5-6 от 11.01.2021</t>
  </si>
  <si>
    <t>97850</t>
  </si>
  <si>
    <t>Оплата за услуги по вывозу и обезвреживанию медицинских отходов класса опасности "Б", январь 2021, дог. №9-2020-83 от 23.03.2020, счет № 240 от.31.01.2021, без НДС</t>
  </si>
  <si>
    <t>475</t>
  </si>
  <si>
    <t>ООО "Сибэкс"</t>
  </si>
  <si>
    <t>3812153711</t>
  </si>
  <si>
    <t>№ 9-2020-83 от 23.03.2020</t>
  </si>
  <si>
    <t>97852</t>
  </si>
  <si>
    <t>Оплата за холодильник лабораторный ХЛ-340, дог.№5-2020-110/1 от 11.01.2021, счет № 2 от 26.01.2021, без НДС</t>
  </si>
  <si>
    <t>476</t>
  </si>
  <si>
    <t>ООО "Союз"</t>
  </si>
  <si>
    <t>3804999726</t>
  </si>
  <si>
    <t>№ 5-2020-110/1 от 11.01.2021</t>
  </si>
  <si>
    <t>52</t>
  </si>
  <si>
    <t>97846</t>
  </si>
  <si>
    <t>Оплата за услуги физической охраны, дог. №54-2020-151 от 21.12.2020, счет № 356 от 31.01.2021, без НДС</t>
  </si>
  <si>
    <t>477</t>
  </si>
  <si>
    <t>3849032230</t>
  </si>
  <si>
    <t>№ 54-2020-151 от 21.12.2020</t>
  </si>
  <si>
    <t>53</t>
  </si>
  <si>
    <t>97847</t>
  </si>
  <si>
    <t>Оплата за оказание клининговых услуг по Байкальской 239, январь 2021, дог. №45-2020-141 от 30.10.2020, счет № 079 от 31.01.2021, без НДС</t>
  </si>
  <si>
    <t>478</t>
  </si>
  <si>
    <t>ООО "Альтернатива - Чистота"</t>
  </si>
  <si>
    <t>3801115489</t>
  </si>
  <si>
    <t>№ 45-2020-141 от 30.10.2020</t>
  </si>
  <si>
    <t>75</t>
  </si>
  <si>
    <t>98893</t>
  </si>
  <si>
    <t>Оплата услуги по поверке СИ. Дозаторы автоматические и механические (одноканальный), дог. №68-03/1674-20* от 26.10.2020, счет № 12/2004163 от 26.12.2020 г, в т.ч. НДС - 1267,31</t>
  </si>
  <si>
    <t>503</t>
  </si>
  <si>
    <t>УФК ПО ИРКУТСКОЙ ОБЛАСТИ (ФБУ "Иркутский ЦСМ") л/с 20346Х28060</t>
  </si>
  <si>
    <t>3808001762</t>
  </si>
  <si>
    <t>№ 68-03/1674-20* от 26.10.2020</t>
  </si>
  <si>
    <t>76</t>
  </si>
  <si>
    <t>98894</t>
  </si>
  <si>
    <t>Оплата услуги по поверке СИ. Электрокардиограф многоканальный ЭКЗТ-01 "Р-Д", дог. №68-03/1674-20* от 26.10.2020, счет № 09/2001392 от 26.12.2020 г, в т.ч. НДС - 630,29</t>
  </si>
  <si>
    <t>504</t>
  </si>
  <si>
    <t>77</t>
  </si>
  <si>
    <t>98895</t>
  </si>
  <si>
    <t>Оплата услуги по поверке СИ, Дозиметры рентгеновского излучения клинические (за 1 камеру) ДРК-1, дог. №68-03/1674-20* от 26.10.2020, счет № 26/2000722 от 24.12.2020 г, в т.ч. НДС - 1158,04</t>
  </si>
  <si>
    <t>505</t>
  </si>
  <si>
    <t>78</t>
  </si>
  <si>
    <t>98896</t>
  </si>
  <si>
    <t>Оплата услуги по осуществлению метрологического контроля дог. №68-03/1674-20* от 26.10.2020, счет № 18/2000575 от 25.12.2020 г, в т.ч. НДС - 62443,47</t>
  </si>
  <si>
    <t>506</t>
  </si>
  <si>
    <t>79</t>
  </si>
  <si>
    <t>98184</t>
  </si>
  <si>
    <t>Оплата услуги по поверке СИ,  дог. №68-03/1674-20* от 26.10.2020, счет № 12/2004101 от 26.12.2020 г, в т.ч. НДС - 1155,28</t>
  </si>
  <si>
    <t>507</t>
  </si>
  <si>
    <t>80</t>
  </si>
  <si>
    <t>98187</t>
  </si>
  <si>
    <t>Оплата услуги по стирке белья, договор №67-2020-107 от 11.01.2021, счет № 15 от 29.01.2021 г., без НДС</t>
  </si>
  <si>
    <t>508</t>
  </si>
  <si>
    <t>3849056150</t>
  </si>
  <si>
    <t>№ 67-2020-107 от 11.01.2021</t>
  </si>
  <si>
    <t>81</t>
  </si>
  <si>
    <t>509</t>
  </si>
  <si>
    <t>Оплата за обучение на цикле Т.У. "актуальные аспекты иммунизации короновирусной инфекции КОВИД-19" с 20.01.-27.01.21 г. 16 чел, дог.№6 от 20.01.2021, счет № 4 от 20.01.2021, без НДС</t>
  </si>
  <si>
    <t>областное государственное бюджетное профессиональное образовательное учреждение "Иркутский базовый медицинский колледж"</t>
  </si>
  <si>
    <t>3811031742</t>
  </si>
  <si>
    <t>№ 6 от 20.01.2021</t>
  </si>
  <si>
    <t>84</t>
  </si>
  <si>
    <t>99081</t>
  </si>
  <si>
    <t>Оплата за охрану, дог.  №08546-1 от 28.12.2019, счет № 1 от 12.01.2021, без НДС</t>
  </si>
  <si>
    <t>514</t>
  </si>
  <si>
    <t>ООО ОА "СЭЙВ"</t>
  </si>
  <si>
    <t>3808012605</t>
  </si>
  <si>
    <t>№ 08546-1 от 28.12.2019</t>
  </si>
  <si>
    <t>85</t>
  </si>
  <si>
    <t>99084</t>
  </si>
  <si>
    <t>Оплата за техническое обслуживание, дог. №08546-1 ОТП от 28.12.2019, счет № 137 от 01.10.2020, без НДС</t>
  </si>
  <si>
    <t>515</t>
  </si>
  <si>
    <t>ООО ЦТО "Сэйв-сервис"</t>
  </si>
  <si>
    <t>3808154945</t>
  </si>
  <si>
    <t>№ 08546-1 ОТП от 28.12.2019</t>
  </si>
  <si>
    <t>86</t>
  </si>
  <si>
    <t>99085</t>
  </si>
  <si>
    <t>Оплата за техническое обслуживание, дог. №08546-1 ОТП от 28.12.2019, счет № 139 от 02.11.2020, без НДС</t>
  </si>
  <si>
    <t>516</t>
  </si>
  <si>
    <t>87</t>
  </si>
  <si>
    <t>99087</t>
  </si>
  <si>
    <t>Оплата за техническое обслуживание, дог. №08546-1 ОТП от 28.12.2019, счет № 141 от 01.12.2020, без НДС</t>
  </si>
  <si>
    <t>517</t>
  </si>
  <si>
    <t>88</t>
  </si>
  <si>
    <t>99095</t>
  </si>
  <si>
    <t>Окончательный расчет за водоотведение и холодную воду за декабрь 2020, дог. №3187 от 12.12.2019, счет № 58 895 от 31.12.2020, в т.ч. НДС - 0,01</t>
  </si>
  <si>
    <t>519</t>
  </si>
  <si>
    <t>МУП "Водоканал</t>
  </si>
  <si>
    <t>3807000276</t>
  </si>
  <si>
    <t>№ 3187 от 12.12.2019</t>
  </si>
  <si>
    <t>89</t>
  </si>
  <si>
    <t>99102</t>
  </si>
  <si>
    <t>Оплата за содержание общего имущества, дог. №2404 от 24.04.2020, счет № 5877 от 30.11.2020, в т.ч. НДС - 1549,21</t>
  </si>
  <si>
    <t>520</t>
  </si>
  <si>
    <t>ООО "Южное управление жилищно-коммунальными системами"</t>
  </si>
  <si>
    <t>3811043018</t>
  </si>
  <si>
    <t>№ 2404 от 24.04.2020</t>
  </si>
  <si>
    <t>90</t>
  </si>
  <si>
    <t>99103</t>
  </si>
  <si>
    <t>Оплата за содержание общего имущества, дог. №2404 от 24.04.2020, счет № 5878 от 11.12.2020, в т.ч. НДС - 1549,21</t>
  </si>
  <si>
    <t>521</t>
  </si>
  <si>
    <t>115</t>
  </si>
  <si>
    <t>108313</t>
  </si>
  <si>
    <t>Оплата за водоотведение и холодную воду за январь 2021,  счет № 4 675 от 31.01.2021, в т.ч. НДС - 2034,41</t>
  </si>
  <si>
    <t>575</t>
  </si>
  <si>
    <t>116</t>
  </si>
  <si>
    <t>112184</t>
  </si>
  <si>
    <t>Оплата за окончательное выставление за январь 2021 г., Электроэнергия,  счет № 14356 - 2199 от 11.02.2021 г., в т.ч. НДС - 5305,26</t>
  </si>
  <si>
    <t>584</t>
  </si>
  <si>
    <t>128</t>
  </si>
  <si>
    <t>115788</t>
  </si>
  <si>
    <t>Оплата за промежуточное выставление за февраль 2021 г., Электроэнергия,  счет № 18540-2199 от 12.02.2021 г., в т.ч. НДС - 4850,00</t>
  </si>
  <si>
    <t>599</t>
  </si>
  <si>
    <t>129</t>
  </si>
  <si>
    <t>115439</t>
  </si>
  <si>
    <t>Оплата за бензин, дог. №53-2020-150 от 14.12.2020, счет № сТКНР287 от 31.01.2021, в т.ч. НДС - 10297,48</t>
  </si>
  <si>
    <t>600</t>
  </si>
  <si>
    <t>Общество с ограниченной ответственностью "Расчетный центр"КрайсНефть"</t>
  </si>
  <si>
    <t>3811181787</t>
  </si>
  <si>
    <t>343</t>
  </si>
  <si>
    <t>80310300000000000</t>
  </si>
  <si>
    <t>№ 53-2020-150 от 14.12.2020</t>
  </si>
  <si>
    <t>132</t>
  </si>
  <si>
    <t>120793</t>
  </si>
  <si>
    <t>Оплата за измерение эксплуатационных параметров рентгеновских аппаратов, дог. №70/И от 21.02.2020, счет № 101 от 26.02.2020, в т.ч. НДС - 11900,00</t>
  </si>
  <si>
    <t>603</t>
  </si>
  <si>
    <t>ООО "СИБМЕР"</t>
  </si>
  <si>
    <t>5408160218</t>
  </si>
  <si>
    <t>№ 70/И от 21.02.2020</t>
  </si>
  <si>
    <t>125235</t>
  </si>
  <si>
    <t>Окончательная оплата за услуги связи за январь 2021, дог №638000059322 от 20.11.2020, счет №638000059322 от 31.01.2021, . в т.ч. НДС - 1684,22</t>
  </si>
  <si>
    <t>614</t>
  </si>
  <si>
    <t>7707049388</t>
  </si>
  <si>
    <t>125525</t>
  </si>
  <si>
    <t>Оплата услуги по поверке СИ,  дог. №68-03/1674-20* от 26.10.2020, счет № 12/2003868 от 29.12.2020 г, в т.ч. НДС - 5070,00</t>
  </si>
  <si>
    <t>615</t>
  </si>
  <si>
    <t>136</t>
  </si>
  <si>
    <t>618</t>
  </si>
  <si>
    <t>Оплата за услуги по предстерилиз очистке и стерилиз изделий медиц назначения, дог. №50 от 09.01.2020, счет № 0000-000185 от 30.11.2020, в т.ч. НДС - 115,00</t>
  </si>
  <si>
    <t>областное государственное автономное учреждение здравоохранения "Городская Ивано-Матренинская детская клиническая больница"</t>
  </si>
  <si>
    <t>3809015944</t>
  </si>
  <si>
    <t>№ 50 от 09.01.2020</t>
  </si>
  <si>
    <t>137</t>
  </si>
  <si>
    <t>619</t>
  </si>
  <si>
    <t>Оплата за услуги по предстерилиз очистке и стерилиз изделий медиц назначения, дог. №50 от 09.01.2020, счет № 0000-000196 от 22.12.2020, в т.ч. НДС - 105,00</t>
  </si>
  <si>
    <t>138</t>
  </si>
  <si>
    <t>125308</t>
  </si>
  <si>
    <t>Оплата за камер. дезинфекция постельных принадлежностей, дог. №3-842 от 11.01.2021, счет № 341 от 29.01.2021, без НДС</t>
  </si>
  <si>
    <t>620</t>
  </si>
  <si>
    <t>№ 3-842 от 11.01.2021</t>
  </si>
  <si>
    <t>125305</t>
  </si>
  <si>
    <t>Оплата за исслед. смывов, БГКП, контроль стерильности, забор материала, дог. №3-696 от 11.01.2021, счет № 601 от 11.02.2021, без НДС</t>
  </si>
  <si>
    <t>621</t>
  </si>
  <si>
    <t>140</t>
  </si>
  <si>
    <t>125453</t>
  </si>
  <si>
    <t>Оплата за профессиональную переподготовку 288 ак.ч. дог. №ВМО1802/21 от 03.11.2020, счет № ВМО2102/21 от 05.02.2021, без НДС</t>
  </si>
  <si>
    <t>622</t>
  </si>
  <si>
    <t>АНО ДПО "ГТИ"</t>
  </si>
  <si>
    <t>7725402479</t>
  </si>
  <si>
    <t>№ ВМО1802/21 от 03.11.2020</t>
  </si>
  <si>
    <t>141</t>
  </si>
  <si>
    <t>125402</t>
  </si>
  <si>
    <t>Оплата за повышение квалификации 72 ак.ч.. дог. №ВМО1702/21 от 05.02.2021, счет № ВМО2002/21 от 05.02.2021, без НДС</t>
  </si>
  <si>
    <t>623</t>
  </si>
  <si>
    <t>№ ВМО1702/21 от 05.02.2021</t>
  </si>
  <si>
    <t>142</t>
  </si>
  <si>
    <t>126210</t>
  </si>
  <si>
    <t>Оплата за стоматологические материалы (дентлайт, экран, иглы), дог. №02/21 от 19.01.2021, счет № 28 от 21.01.2021, без НДС</t>
  </si>
  <si>
    <t>624</t>
  </si>
  <si>
    <t>ООО "ЭкспоМед"</t>
  </si>
  <si>
    <t>3808212548</t>
  </si>
  <si>
    <t>№ 02/21 от 19.01.2021</t>
  </si>
  <si>
    <t>143</t>
  </si>
  <si>
    <t>126212</t>
  </si>
  <si>
    <t>Оплата за стоматологические материалы (травекс, унирест), дог. №02/21 от 19.01.2021, счет № 56 от 22.01.2021, без НДС</t>
  </si>
  <si>
    <t>625</t>
  </si>
  <si>
    <t>126211</t>
  </si>
  <si>
    <t>Оплата за стоматологические материалы (кальсепт), дог. №26/20 от 16.10.2020, счет № 33 от 21.01.2021, без НДС</t>
  </si>
  <si>
    <t>626</t>
  </si>
  <si>
    <t>№ 26/20 от 16.10.2020</t>
  </si>
  <si>
    <t>125299</t>
  </si>
  <si>
    <t>Оплата за зонд урогенитальный, дог. №105 от 22.01.2021, счет № 105 от 22.01.2021, без НДС</t>
  </si>
  <si>
    <t>627</t>
  </si>
  <si>
    <t>№ 105 от 22.01.2021</t>
  </si>
  <si>
    <t>146</t>
  </si>
  <si>
    <t>125363</t>
  </si>
  <si>
    <t>Оплата за медикаменты, дог. №62-2020-159 от 11.01.2021, счет № ИСЧВ0000022 от 18.01.2021, в т.ч. НДС - 1484,27</t>
  </si>
  <si>
    <t>628</t>
  </si>
  <si>
    <t>ООО "Восток- Интертрейд"</t>
  </si>
  <si>
    <t>3819006829</t>
  </si>
  <si>
    <t>№ 62-2020-159 от 11.01.2021</t>
  </si>
  <si>
    <t>147</t>
  </si>
  <si>
    <t>125478</t>
  </si>
  <si>
    <t>Оплата за реагенты, дог. №42-2020-139 от 15.09.2020, счет № 1 от 22.01.2021, без НДС</t>
  </si>
  <si>
    <t>ИП Ковалев Арсений Сергеевич</t>
  </si>
  <si>
    <t>381115146790</t>
  </si>
  <si>
    <t>№ 42-2020-139 от 15.09.2020</t>
  </si>
  <si>
    <t>125461</t>
  </si>
  <si>
    <t>Оплата за раствор лизирующий, дог. №42-2020-139 от 15.09.2020, счет № 2 от 28.01.2021, без НДС</t>
  </si>
  <si>
    <t>629</t>
  </si>
  <si>
    <t>149</t>
  </si>
  <si>
    <t>125380</t>
  </si>
  <si>
    <t>Оплата за набор реагентов, №40-2020-137 от 28.09.2020, счет № 000000066 от 11.01.2021, в т.ч. НДС - 1109,63</t>
  </si>
  <si>
    <t>630</t>
  </si>
  <si>
    <t>Общество с ограниченной ответственностью "Диагностические системы - Сибирь"</t>
  </si>
  <si>
    <t>2465091580</t>
  </si>
  <si>
    <t>№ 40-2020-137 от 28.09.2020</t>
  </si>
  <si>
    <t>150</t>
  </si>
  <si>
    <t>125362</t>
  </si>
  <si>
    <t>Оплата за медикаменты, дог. №62-2020-159 от 11.01.2021, счет № ИСЧВ0000015 от 14.01.2021, в т.ч. НДС - 974,28</t>
  </si>
  <si>
    <t>631</t>
  </si>
  <si>
    <t>151</t>
  </si>
  <si>
    <t>125381</t>
  </si>
  <si>
    <t>Оплата за набор реагентов, №40-2020-137 от 28.09.2020, счет № 000000555 от 27.01.2021, в т.ч. НДС - 1048,00</t>
  </si>
  <si>
    <t>152</t>
  </si>
  <si>
    <t>125360</t>
  </si>
  <si>
    <t>Оплата за медикаменты, дог. №60-2020-157 от 11.01.2021, счет № ИСЧС0000086 от 18.01.2021, в т.ч. НДС - 1754,07</t>
  </si>
  <si>
    <t>632</t>
  </si>
  <si>
    <t>3810314530</t>
  </si>
  <si>
    <t>№ 60-2020-157 от 11.01.2021</t>
  </si>
  <si>
    <t>153</t>
  </si>
  <si>
    <t>125361</t>
  </si>
  <si>
    <t>Оплата за медикаменты, дог. №61-2020-158 от 11.01.2021, счет № ИСЧС0000087 от 18.01.2021, в т.ч. НДС - 2280,45</t>
  </si>
  <si>
    <t>633</t>
  </si>
  <si>
    <t>№ 61-2020-158 от 11.01.2021</t>
  </si>
  <si>
    <t>154</t>
  </si>
  <si>
    <t>125497</t>
  </si>
  <si>
    <t>Оплата за халат нестер, дог. №47-2020-143 от 17.11.2020, счет № 67 от 11.01.2021, без НДС</t>
  </si>
  <si>
    <t>634</t>
  </si>
  <si>
    <t>АО "Экс-Мар"</t>
  </si>
  <si>
    <t>3808051386</t>
  </si>
  <si>
    <t>№ 47-2020-143 от 17.11.2020</t>
  </si>
  <si>
    <t>155</t>
  </si>
  <si>
    <t>125277</t>
  </si>
  <si>
    <t>Оплата за бумагу офисную А-4, дог. №58-2020-155 от 11.01.2021, счет № КЛ000000158 от 11.01.2021, в т.ч. НДС - 6175,00</t>
  </si>
  <si>
    <t>635</t>
  </si>
  <si>
    <t>ООО "КанцЛидер"</t>
  </si>
  <si>
    <t>3808084790</t>
  </si>
  <si>
    <t>№ 58-2020-155 от 11.01.2021</t>
  </si>
  <si>
    <t>156</t>
  </si>
  <si>
    <t>125278</t>
  </si>
  <si>
    <t>Оплата за бумагу офисную А-4, дог. №58-2020-155 от 11.01.2021, счет № КЛ000003858 от 25.01.2021, в т.ч. НДС - 6175,00</t>
  </si>
  <si>
    <t>636</t>
  </si>
  <si>
    <t>157</t>
  </si>
  <si>
    <t>126220</t>
  </si>
  <si>
    <t>Оплата за тест-полоски (для анализа мочи), дог. №ЗК/ЭЛ-105-2019-198 от 27.12.2019, счет № 21ЗЯ-01-2420 от 29.01.2021, в т.ч. НДС - 843,18</t>
  </si>
  <si>
    <t>637</t>
  </si>
  <si>
    <t>7730039620</t>
  </si>
  <si>
    <t>№ ЗК/ЭЛ-105-2019-198 от 27.12.2019</t>
  </si>
  <si>
    <t>125508</t>
  </si>
  <si>
    <t>Оплата за экстемпоральные препараты, дог. №38-2020-134 от 27.07.2020, счет № 06РН-0000031 от 20.01.2021, без НДС</t>
  </si>
  <si>
    <t>638</t>
  </si>
  <si>
    <t>3801073510</t>
  </si>
  <si>
    <t>№ 38-2020-134 от 27.07.2020</t>
  </si>
  <si>
    <t>125270</t>
  </si>
  <si>
    <t>Оплата за артикаин 9раствор), дог. №65-2020-162 от 11.01.2021, счет № 13189/1 от 11.01.2021, в т.ч. НДС - 3977,27</t>
  </si>
  <si>
    <t>639</t>
  </si>
  <si>
    <t>Закрытое акционерное общество "Мегадента"</t>
  </si>
  <si>
    <t>6660123793</t>
  </si>
  <si>
    <t>№ 65-2020-162 от 11.01.2021</t>
  </si>
  <si>
    <t>125506</t>
  </si>
  <si>
    <t>Оплата за экстемпоральные препараты, дог. №38-2020-134 от 27.07.2020, счет № 06РН-0000029 от 20.01.2021, без НДС</t>
  </si>
  <si>
    <t>125382</t>
  </si>
  <si>
    <t>Оплата за наконечники полимерный, дог. №32-2020-129 от 13.07.2020, счет № 2500/2 от 26.11.2020, в т.ч. НДС - 191,20</t>
  </si>
  <si>
    <t>640</t>
  </si>
  <si>
    <t>3811160603</t>
  </si>
  <si>
    <t>№ 32-2020-129 от 13.07.2020</t>
  </si>
  <si>
    <t>125507</t>
  </si>
  <si>
    <t>Оплата за экстемпоральные препараты, дог. №38-2020-134 от 27.07.2020, счет № 06РН-0000030 от 20.01.2021, без НДС</t>
  </si>
  <si>
    <t>125503</t>
  </si>
  <si>
    <t>Оплата за экстемпоральные препараты, дог. №38-2020-134 от 27.07.2020, счет № 06РН-0000004 от 13.01.2021, без НДС</t>
  </si>
  <si>
    <t>641</t>
  </si>
  <si>
    <t>164</t>
  </si>
  <si>
    <t>125504</t>
  </si>
  <si>
    <t>Оплата за экстемпоральные препараты, дог. №38-2020-134 от 27.07.2020, счет № 06РН-0000005 от 13.01.2021, без НДС</t>
  </si>
  <si>
    <t>165</t>
  </si>
  <si>
    <t>125505</t>
  </si>
  <si>
    <t>Оплата за экстемпоральные препараты, дог. №38-2020-134 от 27.07.2020, счет № 06РН-0000006 от 13.01.2021, без НДС</t>
  </si>
  <si>
    <t>642</t>
  </si>
  <si>
    <t>125511</t>
  </si>
  <si>
    <t>Оплата за экстемпоральные препараты, дог. №38-2020-134 от 27.07.2020, счет № 06РН-0004342 от 27.01.2021, без НДС</t>
  </si>
  <si>
    <t>643</t>
  </si>
  <si>
    <t>125509</t>
  </si>
  <si>
    <t>Оплата за экстемпоральные препараты, дог. №38-2020-134 от 27.07.2020, счет № 06РН-0004340 от 27.01.2021, без НДС</t>
  </si>
  <si>
    <t>644</t>
  </si>
  <si>
    <t>168</t>
  </si>
  <si>
    <t>125510</t>
  </si>
  <si>
    <t>Оплата за экстемпоральные препараты, дог. №38-2020-134 от 27.07.2020, счет № 06РН-0004341 от 27.01.2021, без НДС</t>
  </si>
  <si>
    <t>645</t>
  </si>
  <si>
    <t>170</t>
  </si>
  <si>
    <t>130196</t>
  </si>
  <si>
    <t>Оплата за ремонт и организацию проверки носимого монитора АД, дог. №ЗК/ЭЛ-94-2019-188 от 18.11.2019, счет № 21/010 от 02.02.2021, в т.ч. НДС - 11266,67</t>
  </si>
  <si>
    <t>650</t>
  </si>
  <si>
    <t>176</t>
  </si>
  <si>
    <t>133602</t>
  </si>
  <si>
    <t>Оплата за ремонт УЗИ сканера, дог. №2 от 17.02.2021, счет № 33 от 17.02.2021, без НДС</t>
  </si>
  <si>
    <t>660</t>
  </si>
  <si>
    <t>ООО "АЛЬФАМЕД"</t>
  </si>
  <si>
    <t>3812133095</t>
  </si>
  <si>
    <t>№ 2 от 17.02.2021</t>
  </si>
  <si>
    <t>181</t>
  </si>
  <si>
    <t>145569</t>
  </si>
  <si>
    <t>Оплата за Диагностику ТО и ремонт (УАЗ), дог. №35-2020-132 от 06.07.2020, счет № 0000000735 от 01.02.2021, без НДС</t>
  </si>
  <si>
    <t>671</t>
  </si>
  <si>
    <t>182</t>
  </si>
  <si>
    <t>145576</t>
  </si>
  <si>
    <t>Оплата за январь 2021, биллинговое и техническое обслуживание прибора учета тепловой энергии, дог. №ТО-4/21 от 17.01.2021, счет № 22 от 26.01.2021,  в т.ч. НДС - 178,00</t>
  </si>
  <si>
    <t>673</t>
  </si>
  <si>
    <t>ООО "Водотеплотех"</t>
  </si>
  <si>
    <t>3810313600</t>
  </si>
  <si>
    <t>№ ТО-4/21 от 17.01.2021</t>
  </si>
  <si>
    <t>183</t>
  </si>
  <si>
    <t>145578</t>
  </si>
  <si>
    <t>Оплата за дезинсекцию и дератизацию за январь 2021 г, дог.№125 от 01.01.2021, счет № 81 от 21.01.2021, без НДС</t>
  </si>
  <si>
    <t>674</t>
  </si>
  <si>
    <t>ООО "ДезМастер"</t>
  </si>
  <si>
    <t>3811102471</t>
  </si>
  <si>
    <t>№ 125 от 01.01.2021</t>
  </si>
  <si>
    <t>145579</t>
  </si>
  <si>
    <t>Оплата за услугу Регионального оператора по обращению с ТКО за январь 2021 г, дог. №1077986-2020/ТКО от 01.01.2021, счет № 12714812 от 31.01.2021, в т.ч. НДС - 2851,44</t>
  </si>
  <si>
    <t>675</t>
  </si>
  <si>
    <t>ООО "РТ-НЭО Иркутск"</t>
  </si>
  <si>
    <t>3812065046</t>
  </si>
  <si>
    <t>№ 1077986-2020/ТКО от 01.01.2021</t>
  </si>
  <si>
    <t>185</t>
  </si>
  <si>
    <t>145799</t>
  </si>
  <si>
    <t>Оплата за отопление, стоки, ХВС, дог. №6 от 01.01.2021, счет № 681 от 17.02.2021, в т.ч. НДС - 604,06</t>
  </si>
  <si>
    <t>677</t>
  </si>
  <si>
    <t>186</t>
  </si>
  <si>
    <t>145806</t>
  </si>
  <si>
    <t>Оплата за отопление, стоки, ХВС, дог. №5 от 01.01.2021, счет № 680 от 17.02.2021, в т.ч. НДС - 6845,82</t>
  </si>
  <si>
    <t>678</t>
  </si>
  <si>
    <t>3</t>
  </si>
  <si>
    <t>4</t>
  </si>
  <si>
    <t>5</t>
  </si>
  <si>
    <t>10</t>
  </si>
  <si>
    <t>11</t>
  </si>
  <si>
    <t>12</t>
  </si>
  <si>
    <t>13</t>
  </si>
  <si>
    <t>14</t>
  </si>
  <si>
    <t>15</t>
  </si>
  <si>
    <t>16</t>
  </si>
  <si>
    <t>17</t>
  </si>
  <si>
    <t>27</t>
  </si>
  <si>
    <t>26.03.2021</t>
  </si>
  <si>
    <t>Справка по операциям БУ/АУ</t>
  </si>
  <si>
    <t>Списание остатков на 01.03.2021 г согласно приказа от 07.09.2011г №29н-мпр</t>
  </si>
  <si>
    <t>00000000000000000</t>
  </si>
  <si>
    <t>803023436</t>
  </si>
  <si>
    <t>261428</t>
  </si>
  <si>
    <t>24.03.2021</t>
  </si>
  <si>
    <t>(803090952Г012215062202342000010)803013436 Субсидии автон.учрежд.на иные цели,связан.с предотвращ.распрост.коронавирус.инфекции на март 21г Согл.54-57-09-320/21 от 23.03.21</t>
  </si>
  <si>
    <t>Минфин Иркутской области (министерство здравоохранения Иркутской области)</t>
  </si>
  <si>
    <t>3808172327</t>
  </si>
  <si>
    <t>803013436</t>
  </si>
  <si>
    <t>266075</t>
  </si>
  <si>
    <t>25.03.2021</t>
  </si>
  <si>
    <t>Зачисление стимулирующих выплат из Обл.бюдж. по пост-ию 89у за декабрь 2020 г., реестр № 20 от 25.03.2021 г, без НДС, в соответствии с договором 18363412 от 02.03.2017 г.</t>
  </si>
  <si>
    <t>1090</t>
  </si>
  <si>
    <t>211</t>
  </si>
  <si>
    <t>111</t>
  </si>
  <si>
    <t>8031g100000000000</t>
  </si>
  <si>
    <t>266076</t>
  </si>
  <si>
    <t>Z_0000047387_20210325_21 Зачисление стимулирующих выплат из Обл.бюдж. по пост-ию 89у за декабрь 2020, реестр № 21 от 25.03.2021, без НДС</t>
  </si>
  <si>
    <t>1091</t>
  </si>
  <si>
    <t>ФИЛИАЛ N5440 ВТБ 24 (ПАО) Г НОВОСИБИРСК</t>
  </si>
  <si>
    <t>7702070139</t>
  </si>
  <si>
    <t>271793</t>
  </si>
  <si>
    <t>04800500250 Страх взносы на обязат пенс страх зачисл в ПФ РФ на выплату страх части труд пенсии за декабрь 2020 г. (стимулирующие выплаты из Обл.бюдж. по пост-ию 89у), без НДС</t>
  </si>
  <si>
    <t>1095</t>
  </si>
  <si>
    <t>УФК по Иркутской области (ИФНС по Октябрьскому округу г. Иркутска)</t>
  </si>
  <si>
    <t>3808114244</t>
  </si>
  <si>
    <t>213</t>
  </si>
  <si>
    <t>119</t>
  </si>
  <si>
    <t>6</t>
  </si>
  <si>
    <t>271795</t>
  </si>
  <si>
    <t>04800500250 Страх взносы на омс в бюджет федеральн фонда омс за декабрь 2020 г.( рег номер 250000300052407), (стимулирующие выплаты из Обл.бюдж. по пост-ию 89у), без НДС</t>
  </si>
  <si>
    <t>1098</t>
  </si>
  <si>
    <t>272835</t>
  </si>
  <si>
    <t>Отчисления страх. взносов на обяз соц. страх-е по врем. нетрудоспособности и материнству за декабрь 2020 г,  без НДС</t>
  </si>
  <si>
    <t>1111</t>
  </si>
  <si>
    <t>8</t>
  </si>
  <si>
    <t>272836</t>
  </si>
  <si>
    <t>Отчисления взносов в ФСС РФ по обяз соц. страх-ю от НС и ПЗ (Взносы в ФСС РФ (НС и ПЗ)) за декабрь 2020 г,  без НДС</t>
  </si>
  <si>
    <t>1112</t>
  </si>
  <si>
    <t>УФК по Иркутской области (ГУ ИРО ФСС РФ л/с 03344026260)</t>
  </si>
  <si>
    <t>3808011062</t>
  </si>
  <si>
    <t>9</t>
  </si>
  <si>
    <t>272841</t>
  </si>
  <si>
    <t>04800500250 Страх взносы на обяз пенс страх зачисл в ПФ РФ на выплату страх части труд пенсии за декабрь 2020г(20-58360-0000-000000),без НДС</t>
  </si>
  <si>
    <t>1113</t>
  </si>
  <si>
    <t>8031f100000000000</t>
  </si>
  <si>
    <t>803043436</t>
  </si>
  <si>
    <t>272842</t>
  </si>
  <si>
    <t>Страх взносы в ПФР за занятых на работах с вредными усл. труда (спец оценка) за декабрь 2020 г (аналитический код 20-58360-0000-000000),без НДС</t>
  </si>
  <si>
    <t>1114</t>
  </si>
  <si>
    <t>272843</t>
  </si>
  <si>
    <t>Отчисления страх. взносов на обяз соц. страх-е по врем. нетрудоспособности и материнству (аналитический код 20-58360-0000-000000), за декабрь 2020 г, без НДС</t>
  </si>
  <si>
    <t>1115</t>
  </si>
  <si>
    <t>272844</t>
  </si>
  <si>
    <t>Отчисления взносов в ФСС РФ по обяз соц. страх-ю от НС и ПЗ (Взносы в ФСС РФ (НС и ПЗ))  (аналитический код 20-58360-0000-000000), за декабрь2020, без НДС</t>
  </si>
  <si>
    <t>1116</t>
  </si>
  <si>
    <t>272845</t>
  </si>
  <si>
    <t>04800500250 Страх взносы на омс в бюджет федеральн фонда омс за декабрь 2020 г.( рег номер 250000300052407), (аналитический код 20-58360-0000-000000), без НДС</t>
  </si>
  <si>
    <t>1117</t>
  </si>
  <si>
    <t>287260</t>
  </si>
  <si>
    <t>31.03.2021</t>
  </si>
  <si>
    <t>Зачисление стимулирующих выплат из Обл.бюдж. по пост-ию 89у за январь 2021 г., реестр № 297 от 30.03.2021 г, без НДС, в соответствии с договором 18363412 от 02.03.2017 г.</t>
  </si>
  <si>
    <t>1129</t>
  </si>
  <si>
    <t>30.03.2021</t>
  </si>
  <si>
    <t>287261</t>
  </si>
  <si>
    <t>Z_0000047387_20210330_298 Зачисление стимулирующих выплат из Обл.бюдж. по пост-ию 89у за январь 2021, реестр № 298 от 30.03.2021, без НДС</t>
  </si>
  <si>
    <t>1130</t>
  </si>
  <si>
    <t>287376</t>
  </si>
  <si>
    <t>Z_0000047387_20210331_304 Зачисление стимулирующих выплат из Обл.бюдж. по пост-ию 89у за февраль 2021, реестр № 304 от 31.03.2021, без НДС</t>
  </si>
  <si>
    <t>1132</t>
  </si>
  <si>
    <t>287388</t>
  </si>
  <si>
    <t>Зачисление стимулирующих выплат из Обл.бюдж. по пост-ию 89у за февраль 2021 г., реестр № 303 от 31.03.2021 г, без НДС, в соответствии с договором 18363412 от 02.03.2017 г.</t>
  </si>
  <si>
    <t>1136</t>
  </si>
  <si>
    <t>287438</t>
  </si>
  <si>
    <t>Зачисление стимулирующих выплат из Обл.бюдж. по пост-ию 89у за февраль 2021 г., реестр № 302 от 31.03.2021 г, без НДС, в соответствии с договором 18363412 от 02.03.2017 г.</t>
  </si>
  <si>
    <t>1146</t>
  </si>
  <si>
    <t>158603</t>
  </si>
  <si>
    <t>01.03.2021</t>
  </si>
  <si>
    <t>Оплата за обучение пользователя работе с ПП "Фарватер",  дог. №Ф/38-0166-03-ТП от 17.02.2021, счет № 624 от 17.02.2021, без НДС</t>
  </si>
  <si>
    <t>728</t>
  </si>
  <si>
    <t>3808230346</t>
  </si>
  <si>
    <t>№ Ф/38-0166-03-ТП от 17.02.2021</t>
  </si>
  <si>
    <t>158608</t>
  </si>
  <si>
    <t>Оплата за регистрацию заказчика, дог. №38-0426-07-Ф от 16.02.2021, счет № 880 от 17.02.2021, без НДС</t>
  </si>
  <si>
    <t>734</t>
  </si>
  <si>
    <t>Общество с ограниченой ответственностью Информационный центр "Аптекарь"</t>
  </si>
  <si>
    <t>3849023797</t>
  </si>
  <si>
    <t>№ 38-0426-07-Ф от 16.02.2021</t>
  </si>
  <si>
    <t>158172</t>
  </si>
  <si>
    <t>Перечислен НДФЛ (удержание с заработной платы) за февраль 2021 г., без НДС</t>
  </si>
  <si>
    <t>736</t>
  </si>
  <si>
    <t>26.02.2021</t>
  </si>
  <si>
    <t>80329000000000000</t>
  </si>
  <si>
    <t>158173</t>
  </si>
  <si>
    <t>737</t>
  </si>
  <si>
    <t>158174</t>
  </si>
  <si>
    <t>738</t>
  </si>
  <si>
    <t>159780</t>
  </si>
  <si>
    <t>Зачисление материальной помощи штатному сотруднику (в связи со смертью близкого родственника) за март 2021 г., реестр № 188 от 01.03.2021 г., без НДС, в соответствии с договором 18363412 от 02.03.2017 г.</t>
  </si>
  <si>
    <t>741</t>
  </si>
  <si>
    <t>159684</t>
  </si>
  <si>
    <t>Z_0000047387_20210301_187 Зачисление заработной платы, компенсация за не использованный отпуск при увольнении  за март 2021, реестр № 187 от 01.03.2021, без НДС</t>
  </si>
  <si>
    <t>742</t>
  </si>
  <si>
    <t>162166</t>
  </si>
  <si>
    <t>Оплата за обучение на цикле программы профессиональной переподготовки по спец. "Медицинская (клиническая) психология (4 цикл)" Кононова В.И., дог. №12/21 от 02.02.2021, счет № 00000073 от 03.02.2021, без НДС</t>
  </si>
  <si>
    <t>745</t>
  </si>
  <si>
    <t>УФК по г. Санкт-Петербургу (ОФК 13,ФГБУ "НМИЦ ПН им. В.М. Бехтерева" Минздрава России, л/с 20726Х41620)</t>
  </si>
  <si>
    <t>7811017424</t>
  </si>
  <si>
    <t>№ 12/21 от 02.02.2021</t>
  </si>
  <si>
    <t>000060</t>
  </si>
  <si>
    <t>оплата   акту сверки мед осмотр без НДС</t>
  </si>
  <si>
    <t>ООО "МАГИСТРАЛЬЛОГИСТИК"</t>
  </si>
  <si>
    <t>3818031445</t>
  </si>
  <si>
    <t>130</t>
  </si>
  <si>
    <t>000107</t>
  </si>
  <si>
    <t>Оплата по счету № 0000-000648 от 30.11.2020 г. НДС не облагается.</t>
  </si>
  <si>
    <t>ООО "НьюКорпорейшн"</t>
  </si>
  <si>
    <t>3811122968</t>
  </si>
  <si>
    <t>931558</t>
  </si>
  <si>
    <t>27.02.2021</t>
  </si>
  <si>
    <t>Зачисление средств по операциям с МБК (на основании реестров платежей). Мерчант №971000003635. Дата реестра 26.02.2021. Комиссия 0.00. Возврат покупки 0.00/0.00. НДС не облагается.</t>
  </si>
  <si>
    <t>БАЙКАЛЬСКИЙ БАНК ПАО СБЕРБАНК//8131813369637</t>
  </si>
  <si>
    <t>931562</t>
  </si>
  <si>
    <t>Зачисление средств по операциям с МБК (на основании реестров платежей). Мерчант №971000003636. Дата реестра 26.02.2021. Комиссия 0.00. Возврат покупки 0.00/0.00. НДС не облагается.</t>
  </si>
  <si>
    <t>БАЙКАЛЬСКИЙ БАНК ПАО СБЕРБАНК//8131813374808</t>
  </si>
  <si>
    <t>3614</t>
  </si>
  <si>
    <t>За медицинский осмотр работников счет № 0000-000063 от 20.02.2021 НДС не облагается.</t>
  </si>
  <si>
    <t>ООО "ТЗК Иркутск"</t>
  </si>
  <si>
    <t>3827014213</t>
  </si>
  <si>
    <t>Средства от реализации платных услуг (л/сч 80303050223. КБК 00000000000000000130). Без НДС.</t>
  </si>
  <si>
    <t>Ф-Л БАНКА ГПБ (АО) "ВОСТОЧНО-СИБИРСКИЙ" р/с 30222810200340000054</t>
  </si>
  <si>
    <t>7744001497</t>
  </si>
  <si>
    <t>Оплата по счету № 0000-000075 от 26.02.2021 медицинские осмотры Сумма 13332-00</t>
  </si>
  <si>
    <t>ООО "Аптека 36 и 6+"</t>
  </si>
  <si>
    <t>3811143206</t>
  </si>
  <si>
    <t>232</t>
  </si>
  <si>
    <t>Оплата по счету № 0000-000071 от 26.02.2021 медицинские осмотры Сумма 3584-00</t>
  </si>
  <si>
    <t>ООО "Аптека от склада 27"</t>
  </si>
  <si>
    <t>5908067217</t>
  </si>
  <si>
    <t>Оплата по счету № 0000-000073 от 26.02.2021г. за периодический мед. осмотр работников по дог. № 18/21 от 26.02.2021г. Сумма 10751-00 Без налога (НДС)</t>
  </si>
  <si>
    <t>ООО "Авиценна"</t>
  </si>
  <si>
    <t>3811175198</t>
  </si>
  <si>
    <t>166055</t>
  </si>
  <si>
    <t>03.03.2021</t>
  </si>
  <si>
    <t>Возврат излишне перечисленных денежных ср-в по МК№22-08/20 от25.06.2020 по треб-ию МУ ДО ИРМО Малоголоустненская ДШИ,согл. письма №19от01.03.2021 из расчета стоимости не прошедших мед. осмотр работников,без НДС</t>
  </si>
  <si>
    <t>747</t>
  </si>
  <si>
    <t>02.03.2021</t>
  </si>
  <si>
    <t>УФК по Иркутской области (Администрация Иркутского района ЛС 04343006900)</t>
  </si>
  <si>
    <t>3827000838</t>
  </si>
  <si>
    <t>164511</t>
  </si>
  <si>
    <t>(803090252К112999962102342000010)803013999 Субсидии автоном.учреждению на финансовое обеспечение выполнения гос/задания на март 21г Согл.54-57-09-121/21 от 13.01.21</t>
  </si>
  <si>
    <t>803013999</t>
  </si>
  <si>
    <t>20</t>
  </si>
  <si>
    <t>114217</t>
  </si>
  <si>
    <t>Зачисление средств по операциям с МБК (на основании реестров платежей). Мерчант №971000003635. Дата реестра 01.03.2021. Комиссия 0.00. Возврат покупки 0.00/0.00. НДС не облагается.</t>
  </si>
  <si>
    <t>БАЙКАЛЬСКИЙ БАНК ПАО СБЕРБАНК//8139057631791</t>
  </si>
  <si>
    <t>36899</t>
  </si>
  <si>
    <t>Оплата по Договору №62812 от 11.12.14, НДС не выделяется.MISC комиссия 893.17; Дата выручки 26-02-21по01-03-21/MAST/SD20237.00;CM570.69;MIR/SD3324.00;CM90.08;VISA/SD8704.00;CM232.40;.</t>
  </si>
  <si>
    <t>АО "АЛЬФА-БАНК"</t>
  </si>
  <si>
    <t>7728168971</t>
  </si>
  <si>
    <t>470</t>
  </si>
  <si>
    <t>857</t>
  </si>
  <si>
    <t>Расчеты за периодический медицинский осмотр и обследование работников  по договору 10\21 от 08.02.21 по документу 0000-000046 от 08.02.21Без НДС</t>
  </si>
  <si>
    <t>Общество с ограниченной ответственностью "ПАРК-ОТЕЛЬ "БУРДУГУЗ" р/с 40702810700340000776 в Ф-Л БАНКА ГПБ (АО) "ВОСТОЧНО-СИБИРСКИЙ"</t>
  </si>
  <si>
    <t>3808094781</t>
  </si>
  <si>
    <t>24</t>
  </si>
  <si>
    <t>845</t>
  </si>
  <si>
    <t>Расчеты за периодический медицинский осмотр и обследование работников  по договору 11\21 от 08.02.21 по документу 0000-000045 от 08.02.21Без НДС</t>
  </si>
  <si>
    <t>25</t>
  </si>
  <si>
    <t>2809</t>
  </si>
  <si>
    <t>Зачисление отпускных за февраль 2021 г., реестр № 175 от 25.02.2021 г., без НДС, в соответствии с договором 18363412 от 02.03.2017 г.</t>
  </si>
  <si>
    <t>26</t>
  </si>
  <si>
    <t>171112</t>
  </si>
  <si>
    <t>04.03.2021</t>
  </si>
  <si>
    <t>Зачисление материальной помощи штатному сотруднику (для покупки дорогостоящего препарата)за март 2021 г., реестр № 190 от 03.03.2021 г., без НДС, в соответствии с договором 18363412 от 02.03.2017 г.</t>
  </si>
  <si>
    <t>748</t>
  </si>
  <si>
    <t>28</t>
  </si>
  <si>
    <t>171721</t>
  </si>
  <si>
    <t>Оплата за пленку, дог. №УХЭ-3/2021 от 05.02.2021, счет № 18 от 05.02.2021, без НДС</t>
  </si>
  <si>
    <t>749</t>
  </si>
  <si>
    <t>ООО "Усольехимэкспорт"</t>
  </si>
  <si>
    <t>3811060775</t>
  </si>
  <si>
    <t>№ УХЭ-3/2021 от 05.02.2021</t>
  </si>
  <si>
    <t>29</t>
  </si>
  <si>
    <t>197224</t>
  </si>
  <si>
    <t>Зачисление средств по операциям с МБК (на основании реестров платежей). Мерчант №971000003636. Дата реестра 02.03.2021. Комиссия 0.00. Возврат покупки 0.00/0.00. НДС не облагается.</t>
  </si>
  <si>
    <t>БАЙКАЛЬСКИЙ БАНК ПАО СБЕРБАНК//8141973709528</t>
  </si>
  <si>
    <t>30</t>
  </si>
  <si>
    <t>197220</t>
  </si>
  <si>
    <t>Зачисление средств по операциям с МБК (на основании реестров платежей). Мерчант №971000003635. Дата реестра 02.03.2021. Комиссия 0.00. Возврат покупки 0.00/0.00. НДС не облагается.</t>
  </si>
  <si>
    <t>БАЙКАЛЬСКИЙ БАНК ПАО СБЕРБАНК//8141973687010</t>
  </si>
  <si>
    <t>31</t>
  </si>
  <si>
    <t>493</t>
  </si>
  <si>
    <t>32</t>
  </si>
  <si>
    <t>Оплата по счету № 0000-000072 от 26.02.2021 Мед. осмотр Сумма 15913-00</t>
  </si>
  <si>
    <t>ООО "АПТЕКА "АВИЦЕННА-ИРКУТСК"</t>
  </si>
  <si>
    <t>3811123834</t>
  </si>
  <si>
    <t>33</t>
  </si>
  <si>
    <t>276</t>
  </si>
  <si>
    <t>Оплата по счету № 0000-000074 от 26.02.2021г. медосмотр НДС не облагается.</t>
  </si>
  <si>
    <t>ООО "Смарт"</t>
  </si>
  <si>
    <t>3811095986</t>
  </si>
  <si>
    <t>34</t>
  </si>
  <si>
    <t>215</t>
  </si>
  <si>
    <t>Оплата счета  0000-000061 от 19.02.21 г..;Контракт №1419/21 от 18.02.2021 г..; за медосмотр ;без  НДС.</t>
  </si>
  <si>
    <t>ДФ КБПиФ г. Иркутска, МБОУ г.Иркутска СОШ с углубленным изучением отдельных предметов № 14 л/сч. 20902430291</t>
  </si>
  <si>
    <t>3811055655</t>
  </si>
  <si>
    <t>35</t>
  </si>
  <si>
    <t>2365</t>
  </si>
  <si>
    <t>Возврат по п.п. 155644 от 26.02.21 на сумму 1130.48. Не поступил реестр на зачисление.</t>
  </si>
  <si>
    <t>36</t>
  </si>
  <si>
    <t>176020</t>
  </si>
  <si>
    <t>05.03.2021</t>
  </si>
  <si>
    <t>Z_0000047387_20210304_195 Зачисление отпускных за март 2021, реестр №195 от 04.03.2021, без НДС</t>
  </si>
  <si>
    <t>752</t>
  </si>
  <si>
    <t>37</t>
  </si>
  <si>
    <t>176029</t>
  </si>
  <si>
    <t>Зачисление отпускных за март 2021 г., реестр № 198 от 04.03.2021 г., без НДС, в соответствии с договором 18363412 от 02.03.2017 г.</t>
  </si>
  <si>
    <t>755</t>
  </si>
  <si>
    <t>38</t>
  </si>
  <si>
    <t>176030</t>
  </si>
  <si>
    <t>Зачисление отпускных за март 2021 г., реестр № 197 от 04.03.2021 г., без НДС, в соответствии с договором 18363412 от 02.03.2017 г.</t>
  </si>
  <si>
    <t>756</t>
  </si>
  <si>
    <t>39</t>
  </si>
  <si>
    <t>176038</t>
  </si>
  <si>
    <t>Зачисление отпускных за март 2021 г., реестр № 194 от 04.03.2021 г., без НДС, в соответствии с договором 18363412 от 02.03.2017 г.</t>
  </si>
  <si>
    <t>757</t>
  </si>
  <si>
    <t>40</t>
  </si>
  <si>
    <t>176055</t>
  </si>
  <si>
    <t>Зачисление отпускных за март 2021 г., реестр № 196 от 04.03.2021 г., без НДС, в соответствии с договором 18363412 от 02.03.2017 г.</t>
  </si>
  <si>
    <t>758</t>
  </si>
  <si>
    <t>41</t>
  </si>
  <si>
    <t>276921</t>
  </si>
  <si>
    <t>Зачисление средств по операциям с МБК (на основании реестров платежей). Мерчант №971000003635. Дата реестра 03.03.2021. Комиссия 0.00. Возврат покупки 0.00/0.00. НДС не облагается.</t>
  </si>
  <si>
    <t>БАЙКАЛЬСКИЙ БАНК ПАО СБЕРБАНК//8145096022190</t>
  </si>
  <si>
    <t>42</t>
  </si>
  <si>
    <t>276924</t>
  </si>
  <si>
    <t>Зачисление средств по операциям с МБК (на основании реестров платежей). Мерчант №971000003636. Дата реестра 03.03.2021. Комиссия 0.00. Возврат покупки 0.00/0.00. НДС не облагается.</t>
  </si>
  <si>
    <t>БАЙКАЛЬСКИЙ БАНК ПАО СБЕРБАНК//8145096027094</t>
  </si>
  <si>
    <t>43</t>
  </si>
  <si>
    <t>52895</t>
  </si>
  <si>
    <t>Оплата по Договору №62812 от 11.12.14, НДС не выделяется.MISC комиссия 688.16; Дата выручки 02-03-21по03-03-21/MAST/SD15599.00;CM439.89;MIR/SD6060.00;CM164.22;VISA/SD3148.00;CM84.05;.</t>
  </si>
  <si>
    <t>44</t>
  </si>
  <si>
    <t>373</t>
  </si>
  <si>
    <t>45</t>
  </si>
  <si>
    <t>655</t>
  </si>
  <si>
    <t>Предрейсовый медицинский осмотр водителей по договору ИРМЕТ/Д/303/278 от 30.12.20 по документу 0000-000068 от 28.02.21Без НДС</t>
  </si>
  <si>
    <t>Общество с ограниченной ответственностью "ИРМЕТ" р/с 40702810422340001370 в Ф-Л БАНКА ГПБ (АО) "ВОСТОЧНО-СИБИРСКИЙ"</t>
  </si>
  <si>
    <t>3811462280</t>
  </si>
  <si>
    <t>46</t>
  </si>
  <si>
    <t>180118</t>
  </si>
  <si>
    <t>Зачисление заработной платы, компенсация за не использованный отпуск при увольнении за март 2021 г., реестр № 202 от 05.03.2021 г., без НДС, в соответствии с договором 18363412 от 02.03.2017 г.</t>
  </si>
  <si>
    <t>761</t>
  </si>
  <si>
    <t>180070</t>
  </si>
  <si>
    <t>Зачисление заработной платы за 2 половину месяца за февраль 2021 г., реестр № 201 от 05.03.2021 г., без НДС, в соответствии с договором 18363412 от 02.03.2017 г.</t>
  </si>
  <si>
    <t>762</t>
  </si>
  <si>
    <t>185985</t>
  </si>
  <si>
    <t>09.03.2021</t>
  </si>
  <si>
    <t>Оплата за углекислоту, компенсацию услуг по доставке груза, дог. №16-2021 от 26.02.2021, счет № 849 от 26.02.2021, НДС - 425,00</t>
  </si>
  <si>
    <t>771</t>
  </si>
  <si>
    <t>ООО "КП Крокус"</t>
  </si>
  <si>
    <t>3810326528</t>
  </si>
  <si>
    <t>№ 16-2021 от 26.02.2021</t>
  </si>
  <si>
    <t>185986</t>
  </si>
  <si>
    <t>Оплата за услуги автостоянки за февраль 2021 г., дог. №01/2021 от 01.01.2021, счет № 50 от 02.02.2021, без НДС</t>
  </si>
  <si>
    <t>772</t>
  </si>
  <si>
    <t>185952</t>
  </si>
  <si>
    <t>Оплата за размещение информации в базе данных и сайте, дог. №100226 от 17.01.2021, счет № 18054 от 19.01.2021, без НДС</t>
  </si>
  <si>
    <t>773</t>
  </si>
  <si>
    <t>ООО "ГОРОД АЙТИ"</t>
  </si>
  <si>
    <t>3849080347</t>
  </si>
  <si>
    <t>№ 100226 от 17.01.2021</t>
  </si>
  <si>
    <t>185895</t>
  </si>
  <si>
    <t>Оплата за инкассацию предприятий и организаций за февраль 2021, дог. № №6997-ИО от 01.01.2021, счет № 38/18/00473 от 28.02.2021, в т.ч. НДС - 1660,00</t>
  </si>
  <si>
    <t>774</t>
  </si>
  <si>
    <t>186011</t>
  </si>
  <si>
    <t>Оплата за услуги связи, дог. №138300796226 от 01.05.2018, счет № 238 300 796 526 / 4621335738 от 28.02.2021 г., в т.ч. НДС - 2821,32</t>
  </si>
  <si>
    <t>790</t>
  </si>
  <si>
    <t>186012</t>
  </si>
  <si>
    <t>Оплата за услуги связи, дог. №138300796226 от 01.05.2018, счет №238 308 865 825/ 4621327410 от 28.02.2021 г., в т.ч. НДС - 61,67</t>
  </si>
  <si>
    <t>791</t>
  </si>
  <si>
    <t>54</t>
  </si>
  <si>
    <t>187767</t>
  </si>
  <si>
    <t>Перечислен НДФЛ (удержание с заработной платы) за март 2021 г., без НДС</t>
  </si>
  <si>
    <t>812</t>
  </si>
  <si>
    <t>55</t>
  </si>
  <si>
    <t>56</t>
  </si>
  <si>
    <t>59861</t>
  </si>
  <si>
    <t>Оплата по Договору №62812 от 11.12.14, НДС не выделяется.MISC комиссия 363.76; Дата выручки 04-03-21/MAST/SD6686.00;CM188.55;VISA/SD6562.00;CV850.00;CM175.21;.</t>
  </si>
  <si>
    <t>57</t>
  </si>
  <si>
    <t>350774</t>
  </si>
  <si>
    <t>Зачисление средств по операциям с МБК (на основании реестров платежей). Мерчант №971000003636. Дата реестра 04.03.2021. Комиссия 0.00. Возврат покупки 0.00/0.00. НДС не облагается.</t>
  </si>
  <si>
    <t>БАЙКАЛЬСКИЙ БАНК ПАО СБЕРБАНК//8147937223956</t>
  </si>
  <si>
    <t>58</t>
  </si>
  <si>
    <t>350770</t>
  </si>
  <si>
    <t>Зачисление средств по операциям с МБК (на основании реестров платежей). Мерчант №971000003635. Дата реестра 04.03.2021. Комиссия 0.00. Возврат покупки 0.00/0.00. НДС не облагается.</t>
  </si>
  <si>
    <t>БАЙКАЛЬСКИЙ БАНК ПАО СБЕРБАНК//8147937208723</t>
  </si>
  <si>
    <t>556</t>
  </si>
  <si>
    <t>оплата за мед осмотр сотрудник полякова н.м согласно акта0000-000057 от 09.02.2021 (3592) Маркова Светлогорская 1 Сумма 3592-00 Без НДС</t>
  </si>
  <si>
    <t>ООО "Торгсервис 238"</t>
  </si>
  <si>
    <t>3849036940</t>
  </si>
  <si>
    <t>60</t>
  </si>
  <si>
    <t>803</t>
  </si>
  <si>
    <t>Оплата за комм.услуги по сч.97 от 04,03,21г. за 01-21г.без НДССумма 3307-17</t>
  </si>
  <si>
    <t>МУФП "Иркутская Аптека" р/с 40702810022340001518 в Ф-Л БАНКА ГПБ (АО) "ВОСТОЧНО-СИБИРСКИЙ"</t>
  </si>
  <si>
    <t>61</t>
  </si>
  <si>
    <t>190990</t>
  </si>
  <si>
    <t>10.03.2021</t>
  </si>
  <si>
    <t>Оплата за услуги в форме вебинара по теме 22.09.2020 Кадыров Ф.Н. Новые условия дея-ти мед-их орг-ций в сис-ме обяз-го мед-го страх-ия, дог№5576от14.01.21,счет№5576 от14.01.2021,без НДС</t>
  </si>
  <si>
    <t>815</t>
  </si>
  <si>
    <t>ООО "Центр межрегиональных коммуникаций"</t>
  </si>
  <si>
    <t>9101032661</t>
  </si>
  <si>
    <t>№ 5576 от 14.01.2021</t>
  </si>
  <si>
    <t>191011</t>
  </si>
  <si>
    <t>Оплата за пересчет денежной наличности за февраль 2021 г., дог. №6997-ИО от 01.01.2021, счет № 38/27/00288 от 28.02.2021 г., без НДС</t>
  </si>
  <si>
    <t>822</t>
  </si>
  <si>
    <t>192437</t>
  </si>
  <si>
    <t>Оплата за раствор лизирующий дог. №42-2020-139 от 15.09.2020, счет № 6 от 18.02.2021, без НДС</t>
  </si>
  <si>
    <t>832</t>
  </si>
  <si>
    <t>192446</t>
  </si>
  <si>
    <t>Оплата за реагенты, дог. №8-2021-54 от 05.02.2021, счет № 673 от 25.02.2021, без НДС</t>
  </si>
  <si>
    <t>836</t>
  </si>
  <si>
    <t>Индивидуальный предприниматель Малков Федор Сергеевич</t>
  </si>
  <si>
    <t>381297860492</t>
  </si>
  <si>
    <t>№ 8-2021-54 от 05.02.2021</t>
  </si>
  <si>
    <t>65</t>
  </si>
  <si>
    <t>190783</t>
  </si>
  <si>
    <t>Z_0000047387_20210310_207 Зачисление заработной платы за 2 пол-ну мес. за февраль 2021, реестр № 207 от 10.03.2021, без НДС</t>
  </si>
  <si>
    <t>843</t>
  </si>
  <si>
    <t>66</t>
  </si>
  <si>
    <t>192751</t>
  </si>
  <si>
    <t>Зачисление заработной платы, компенсация за не использованный отпуск при увольнении за февраль 2021 г., реестр № 182 от 26.02.2021 г., без НДС, в соответствии с договором 18363412 от 02.03.2017 г.</t>
  </si>
  <si>
    <t>67</t>
  </si>
  <si>
    <t>502</t>
  </si>
  <si>
    <t>68</t>
  </si>
  <si>
    <t>67916</t>
  </si>
  <si>
    <t>Оплата по Договору №62812 от 11.12.14, НДС не выделяется.MISC комиссия 442.08; Дата выручки 05-03-21/MAST/SD10999.00;CM310.17;MIR/SD2197.00;CM59.53;VISA/SD2711.00;CM72.38;.</t>
  </si>
  <si>
    <t>69</t>
  </si>
  <si>
    <t>423139</t>
  </si>
  <si>
    <t>06.03.2021</t>
  </si>
  <si>
    <t>Зачисление средств по операциям с МБК (на основании реестров платежей). Мерчант №971000003635. Дата реестра 05.03.2021. Комиссия 0.00. Возврат покупки 647.00/0.00. НДС не облагается.</t>
  </si>
  <si>
    <t>БАЙКАЛЬСКИЙ БАНК ПАО СБЕРБАНК//8150808069061</t>
  </si>
  <si>
    <t>70</t>
  </si>
  <si>
    <t>198753</t>
  </si>
  <si>
    <t>11.03.2021</t>
  </si>
  <si>
    <t>849</t>
  </si>
  <si>
    <t>71</t>
  </si>
  <si>
    <t>199117</t>
  </si>
  <si>
    <t>Перечисление средств согласно заявке (оплата услуг почтовой связи) за март 2020 г., реестр № 206 от 10.03.2021 г., без НДС, в соответствии с договором 18363412 от 02.03.2017 г.</t>
  </si>
  <si>
    <t>850</t>
  </si>
  <si>
    <t>72</t>
  </si>
  <si>
    <t>199118</t>
  </si>
  <si>
    <t>Перечисление средств согласно заявке (оплата за клейкую ленту, ниток, саморезов, сифон) за март 2020 г., реестр № 207 от 10.03.2021 г., без НДС, в соответствии с договором 18363412 от 02.03.2017 г.</t>
  </si>
  <si>
    <t>851</t>
  </si>
  <si>
    <t>73</t>
  </si>
  <si>
    <t>199119</t>
  </si>
  <si>
    <t>Z_0000047387_20210310_208 Перечисление средств согласно заявке (оплата за оснаска штампов), за март 2021, реестр № 208 от 10.03.2021, без НДС</t>
  </si>
  <si>
    <t>852</t>
  </si>
  <si>
    <t>74</t>
  </si>
  <si>
    <t>0000-000305</t>
  </si>
  <si>
    <t>За мед.осмотр работников при приеме на работу,Договор № 64/17 от 30.12.2016г.счет № 102 от 09.03.2021г.Акт № 114 от 09.03.2021г.без ндс</t>
  </si>
  <si>
    <t>1024</t>
  </si>
  <si>
    <t>областное государственное автономное учреждение здравоохранения "Иркутская городская детская стоматологическая поликлиника"</t>
  </si>
  <si>
    <t>3811031460</t>
  </si>
  <si>
    <t>537</t>
  </si>
  <si>
    <t>1087</t>
  </si>
  <si>
    <t>Оплата по счету №0000-000081 от 02.03.21 г. за мед. профосмотр Сумма 42870-00</t>
  </si>
  <si>
    <t>ООО "Гранд"</t>
  </si>
  <si>
    <t>3810320491</t>
  </si>
  <si>
    <t>Оплата по акту сверки за 4 кв 2020 г. Сумма 12887-00 НДС не облагается.</t>
  </si>
  <si>
    <t>ИНН 3812113370</t>
  </si>
  <si>
    <t>3812113370</t>
  </si>
  <si>
    <t>Оплата по счету №0000-000079 от 02.03.2021 г. за мед. профосмотр Сумма 41400-00 НДС не облагается.</t>
  </si>
  <si>
    <t>ООО "Фокстрот"</t>
  </si>
  <si>
    <t>85704</t>
  </si>
  <si>
    <t>Оплата по Договору №62812 от 11.12.14, НДС не выделяется.MISC комиссия 354.89; Дата выручки 09-03-21/MAST/SD4708.00;CM132.77;MIR/SD2806.00;CM76.04;VISA/SD5471.00;CM146.08;.</t>
  </si>
  <si>
    <t>623783</t>
  </si>
  <si>
    <t>(244) Прочая закупка услуг мед.осмотр по сч. № 0000-000096 от 01.03.2021г Договор от 11.01.2021 № 3  без НДС</t>
  </si>
  <si>
    <t>УФК ПО ИРКУТСКОЙ ОБЛАСТИ (ФГБУ "Заповедное Прибайкалье")</t>
  </si>
  <si>
    <t>3811176554</t>
  </si>
  <si>
    <t>208850</t>
  </si>
  <si>
    <t>12.03.2021</t>
  </si>
  <si>
    <t>Зачисление отпускных за март 2021 г., реестр № 219 от 11.03.2021 г., без НДС, в соответствии с договором 18363412 от 02.03.2017 г.</t>
  </si>
  <si>
    <t>856</t>
  </si>
  <si>
    <t>82</t>
  </si>
  <si>
    <t>208855</t>
  </si>
  <si>
    <t>Зачисление отпускных за март 2021 г., реестр № 218 от 11.03.2021 г., без НДС, в соответствии с договором 18363412 от 02.03.2017 г.</t>
  </si>
  <si>
    <t>208860</t>
  </si>
  <si>
    <t>Z_0000047387_20210311_217 Зачисление отпускных за март 2021, реестр №217 от 11.03.2021, без НДС</t>
  </si>
  <si>
    <t>858</t>
  </si>
  <si>
    <t>208865</t>
  </si>
  <si>
    <t>Зачисление отпускных за март 2021 г., реестр № 216 от 11.03.2021 г., без НДС, в соответствии с договором 18363412 от 02.03.2017 г.</t>
  </si>
  <si>
    <t>859</t>
  </si>
  <si>
    <t>209175</t>
  </si>
  <si>
    <t>04800500250 Страх взносы на обязат пенс страх зачисл в ПФ РФ на выплату страх части труд пенсии за февраль 2021 г. без НДС</t>
  </si>
  <si>
    <t>872</t>
  </si>
  <si>
    <t>209176</t>
  </si>
  <si>
    <t>873</t>
  </si>
  <si>
    <t>209177</t>
  </si>
  <si>
    <t>874</t>
  </si>
  <si>
    <t>209178</t>
  </si>
  <si>
    <t>875</t>
  </si>
  <si>
    <t>209179</t>
  </si>
  <si>
    <t>876</t>
  </si>
  <si>
    <t>208975</t>
  </si>
  <si>
    <t>Z_0000047387_20210312_221 Зачисление заработной платы за 2 пол-ну мес. за февраль 2021, реестр № 221 от 12.03.2021, без НДС</t>
  </si>
  <si>
    <t>887</t>
  </si>
  <si>
    <t>91</t>
  </si>
  <si>
    <t>208979</t>
  </si>
  <si>
    <t>Зачисление заработной платы за 2 половину месяца за февраль 2021 г., реестр № 220 от 12.03.2021 г., без НДС, в соответствии с договором 18363412 от 02.03.2017 г.</t>
  </si>
  <si>
    <t>888</t>
  </si>
  <si>
    <t>92</t>
  </si>
  <si>
    <t>208981</t>
  </si>
  <si>
    <t>Z_0000047387_20210312_229 Зачисление заработной платы за 2 пол-ну мес. за февраль 2021, реестр № 229 от 12.03.2021, без НДС</t>
  </si>
  <si>
    <t>889</t>
  </si>
  <si>
    <t>93</t>
  </si>
  <si>
    <t>208987</t>
  </si>
  <si>
    <t>Z_0000047387_20210312_233 Зачисление заработной платы за 2 пол-ну мес. за февраль 2021, реестр № 233 от 12.03.2021, без НДС</t>
  </si>
  <si>
    <t>890</t>
  </si>
  <si>
    <t>94</t>
  </si>
  <si>
    <t>208989</t>
  </si>
  <si>
    <t>Z_0000047387_20210312_232 Зачисление заработной платы за 2 пол-ну мес. за февраль 2021, реестр № 232 от 12.03.2021, без НДС</t>
  </si>
  <si>
    <t>891</t>
  </si>
  <si>
    <t>95</t>
  </si>
  <si>
    <t>208993</t>
  </si>
  <si>
    <t>Зачисление заработной платы за 2 половину месяца за февраль 2021 г., реестр № 230 от 12.03.2021 г., без НДС, в соответствии с договором 18363412 от 02.03.2017 г.</t>
  </si>
  <si>
    <t>892</t>
  </si>
  <si>
    <t>96</t>
  </si>
  <si>
    <t>208997</t>
  </si>
  <si>
    <t>Z_0000047387_20210312_231 Зачисление заработной платы за 2 пол-ну мес. за февраль 2021, реестр № 231 от 12.03.2021, без НДС</t>
  </si>
  <si>
    <t>893</t>
  </si>
  <si>
    <t>97</t>
  </si>
  <si>
    <t>894</t>
  </si>
  <si>
    <t>Оплата за платные услуги за выполнение лабораторных клинико-диагностических исследований биологических материалов за февраль 2021, дог. №128 от 12.02.2021, счет № ОД99-000045 от 26.02.2021, без НДС</t>
  </si>
  <si>
    <t>3811029091</t>
  </si>
  <si>
    <t>№ 128 от 12.02.2021</t>
  </si>
  <si>
    <t>98</t>
  </si>
  <si>
    <t>209831</t>
  </si>
  <si>
    <t>Оплата за канцелярию, дог. №ЗК/ЭЛ-104-2019-197 от 23.12.2019, счет № ЦБ-6622 от 28.12.2020, в т.ч. НДС - 1666,98</t>
  </si>
  <si>
    <t>896</t>
  </si>
  <si>
    <t>ООО "ВСЁ ДЛЯ ОФИСА"</t>
  </si>
  <si>
    <t>2721216761</t>
  </si>
  <si>
    <t>№ ЗК/ЭЛ-104-2019-197 от 23.12.2019</t>
  </si>
  <si>
    <t>99</t>
  </si>
  <si>
    <t>209834</t>
  </si>
  <si>
    <t>Оплата аренды за февраль 2021, дог. №5 от 01.01.2021, счет № 680 от 17.02.2021, в т.ч. НДС - 7999.45</t>
  </si>
  <si>
    <t>897</t>
  </si>
  <si>
    <t>100</t>
  </si>
  <si>
    <t>209836</t>
  </si>
  <si>
    <t>Оплата за гипсокартон, дог. №14/21 от 26.02.2021, счет № КР000000946 от 26.02.2021, без НДС</t>
  </si>
  <si>
    <t>904</t>
  </si>
  <si>
    <t>№ 14/21 от 26.02.2021</t>
  </si>
  <si>
    <t>101</t>
  </si>
  <si>
    <t>214135</t>
  </si>
  <si>
    <t>Перечисление заработной платы за 2 половину месяца за февраль 2021 г.на карту №5479987022070303 Нестерова Дарья Олеговна</t>
  </si>
  <si>
    <t>УФК по Иркутской области (Минфин Иркутской области, ОГАУЗ "Иркутская МСЧ № 2")</t>
  </si>
  <si>
    <t>3811027143</t>
  </si>
  <si>
    <t>102</t>
  </si>
  <si>
    <t>209761</t>
  </si>
  <si>
    <t>Отчисления страх. взносов на обяз соц. страх-е по врем. нетрудоспособности и материнству за февраль 2021 г, без НДС</t>
  </si>
  <si>
    <t>908</t>
  </si>
  <si>
    <t>103</t>
  </si>
  <si>
    <t>209762</t>
  </si>
  <si>
    <t>909</t>
  </si>
  <si>
    <t>104</t>
  </si>
  <si>
    <t>209763</t>
  </si>
  <si>
    <t>910</t>
  </si>
  <si>
    <t>105</t>
  </si>
  <si>
    <t>209764</t>
  </si>
  <si>
    <t>911</t>
  </si>
  <si>
    <t>106</t>
  </si>
  <si>
    <t>209765</t>
  </si>
  <si>
    <t>912</t>
  </si>
  <si>
    <t>107</t>
  </si>
  <si>
    <t>209774</t>
  </si>
  <si>
    <t>Отчисления взносов в ФСС РФ по обяз соц. страх-ю от НС и ПЗ (Взносы в ФСС РФ (НС и ПЗ)) за февраль 2021 г, без НДС</t>
  </si>
  <si>
    <t>921</t>
  </si>
  <si>
    <t>108</t>
  </si>
  <si>
    <t>209775</t>
  </si>
  <si>
    <t>922</t>
  </si>
  <si>
    <t>109</t>
  </si>
  <si>
    <t>209776</t>
  </si>
  <si>
    <t>923</t>
  </si>
  <si>
    <t>110</t>
  </si>
  <si>
    <t>209777</t>
  </si>
  <si>
    <t>924</t>
  </si>
  <si>
    <t>209778</t>
  </si>
  <si>
    <t>925</t>
  </si>
  <si>
    <t>209249</t>
  </si>
  <si>
    <t>04800500250 Страх взносы на омс в бюджет федеральн фонда омс за февраль 2021 г.( рег номер 250000300052407), без НДС</t>
  </si>
  <si>
    <t>936</t>
  </si>
  <si>
    <t>113</t>
  </si>
  <si>
    <t>209250</t>
  </si>
  <si>
    <t>937</t>
  </si>
  <si>
    <t>114</t>
  </si>
  <si>
    <t>209251</t>
  </si>
  <si>
    <t>938</t>
  </si>
  <si>
    <t>209252</t>
  </si>
  <si>
    <t>939</t>
  </si>
  <si>
    <t>209253</t>
  </si>
  <si>
    <t>940</t>
  </si>
  <si>
    <t>117</t>
  </si>
  <si>
    <t>210012</t>
  </si>
  <si>
    <t>Z_0000047387_20210312_247 Зачисление Выходного пособия при сокращении штата за 2 пол месяца март 2021, реестр № 247 от 12.03.2021, без НДС</t>
  </si>
  <si>
    <t>941</t>
  </si>
  <si>
    <t>118</t>
  </si>
  <si>
    <t>Оплата по сч.0000-000055 от 10.02.2021 предварительный мед осмотр, при поступлении на работу, договор 70/20 от 01.06.2020 Сумма 9683-10 Без налога (НДС)</t>
  </si>
  <si>
    <t>ООО "САС-ЗЖБИ"</t>
  </si>
  <si>
    <t>3811185037</t>
  </si>
  <si>
    <t>455</t>
  </si>
  <si>
    <t>120</t>
  </si>
  <si>
    <t>94579</t>
  </si>
  <si>
    <t>Оплата по Договору №62812 от 11.12.14, НДС не выделяется.MISC комиссия 519.77; Дата выручки 10-03-21/MAST/SD1048.00;CM29.56;VISA/SD18360.00;CM490.21;.</t>
  </si>
  <si>
    <t>121</t>
  </si>
  <si>
    <t>Оплата по счету №0000-000080 от 02.03.2021 г. за мед. профосмотр Сумма 50673-00</t>
  </si>
  <si>
    <t>Обособленное подразделение "Академическое" ООО "Саянский бройлер"</t>
  </si>
  <si>
    <t>3814008646</t>
  </si>
  <si>
    <t>122</t>
  </si>
  <si>
    <t>Оплата по сч.0000-000104 от 09.03.2021 предварительный мед осмотр, при поступлении на работу, договор 70/20 от 01.06.2020 Сумма 3443-00 Без налога (НДС)</t>
  </si>
  <si>
    <t>456</t>
  </si>
  <si>
    <t>(л/сч 80303050223, КБК 00000000000000000211).  Возврат суммы за обучение(КОСГУ 226, KBP 244, КФО 2, отраслевой код 803.9.99.0000.0000000).Без НДС.</t>
  </si>
  <si>
    <t>214624</t>
  </si>
  <si>
    <t>945</t>
  </si>
  <si>
    <t>214625</t>
  </si>
  <si>
    <t>946</t>
  </si>
  <si>
    <t>214626</t>
  </si>
  <si>
    <t>947</t>
  </si>
  <si>
    <t>214627</t>
  </si>
  <si>
    <t>948</t>
  </si>
  <si>
    <t>214628</t>
  </si>
  <si>
    <t>949</t>
  </si>
  <si>
    <t>214632</t>
  </si>
  <si>
    <t>Перечислен НДФЛ пособие по временной нетрудоспособности за счет работодателя за февраль 2021, без НДС</t>
  </si>
  <si>
    <t>953</t>
  </si>
  <si>
    <t>266</t>
  </si>
  <si>
    <t>214633</t>
  </si>
  <si>
    <t>954</t>
  </si>
  <si>
    <t>131</t>
  </si>
  <si>
    <t>214634</t>
  </si>
  <si>
    <t>955</t>
  </si>
  <si>
    <t>218399</t>
  </si>
  <si>
    <t>15.03.2021</t>
  </si>
  <si>
    <t>Z_0000047387_20210312_248 Зачисление заработной платы за 2 пол-ну мес. за февраль 2021, реестр № 248 от 12.03.2021, без НДС</t>
  </si>
  <si>
    <t>956</t>
  </si>
  <si>
    <t>133</t>
  </si>
  <si>
    <t>218417</t>
  </si>
  <si>
    <t>Z_0000047387_20210312_249 Зачисление заработной платы, компенсация за не использованный отпуск при увольнении за март 2021, реестр № 249 от 12.03.2021, без НДС</t>
  </si>
  <si>
    <t>957</t>
  </si>
  <si>
    <t>218442</t>
  </si>
  <si>
    <t>Зачисление пособия по временной нетрудоспособности за счет работодателя, февраль 2021, реестр № 244 от 12.03.2021, без НДС, в соответствии с договором 18363412 от 02.03.2017 г.</t>
  </si>
  <si>
    <t>960</t>
  </si>
  <si>
    <t>218455</t>
  </si>
  <si>
    <t>Z_0000047387_20200312_243 Зачисление пособия по временной нетрудоспособности за счет работодателя, февраль 2021, реестр № 243 от 12.03.2021, без НДС</t>
  </si>
  <si>
    <t>961</t>
  </si>
  <si>
    <t>218458</t>
  </si>
  <si>
    <t>Зачисление пособия по временной нетрудоспособности за счет работодателя, февраль 2021, реестр № 242 от 12.03.2021, без НДС, в соответствии с договором 18363412 от 02.03.2017 г.</t>
  </si>
  <si>
    <t>962</t>
  </si>
  <si>
    <t>218470</t>
  </si>
  <si>
    <t>Z_0000047387_20200312_241 Зачисление пособия по временной нетрудоспособности за счет работодателя, февраль 2021, реестр № 241 от 12.03.2021, без НДС</t>
  </si>
  <si>
    <t>963</t>
  </si>
  <si>
    <t>218479</t>
  </si>
  <si>
    <t>Z_0000047387_20200312_240 Зачисление пособия по временной нетрудоспособности за счет работодателя, февраль 2021, реестр № 240 от 12.03.2021, без НДС</t>
  </si>
  <si>
    <t>964</t>
  </si>
  <si>
    <t>218481</t>
  </si>
  <si>
    <t>Зачисление пособия по временной нетрудоспособности за счет работодателя, февраль 2021, реестр № 239 от 12.03.2021, без НДС, в соответствии с договором 18363412 от 02.03.2017 г.</t>
  </si>
  <si>
    <t>965</t>
  </si>
  <si>
    <t>222789</t>
  </si>
  <si>
    <t>971</t>
  </si>
  <si>
    <t>222838</t>
  </si>
  <si>
    <t>972</t>
  </si>
  <si>
    <t>222934</t>
  </si>
  <si>
    <t>Z_0000047387_20210315_250 Зачисление заработной платы за 1 пол-ну мес. за март 2021, реестр № 250 от 15.03.2021, без НДС</t>
  </si>
  <si>
    <t>973</t>
  </si>
  <si>
    <t>222938</t>
  </si>
  <si>
    <t>Зачисление заработной платы за 1 половину месяца за март 2021 г., реестр № 251 от 15.03.2021 г., без НДС, в соответствии с договором 18363412 от 02.03.2017 г.</t>
  </si>
  <si>
    <t>974</t>
  </si>
  <si>
    <t>241</t>
  </si>
  <si>
    <t>319</t>
  </si>
  <si>
    <t>Оплата по счету 101 от 09/03/21 за профосмотр работников предприятия Сумма 2600-00 Без налога (НДС)</t>
  </si>
  <si>
    <t>ООО "Семья"</t>
  </si>
  <si>
    <t>3811168401</t>
  </si>
  <si>
    <t>800405</t>
  </si>
  <si>
    <t>Зачисление средств по операциям с МБК (на основании реестров платежей). Мерчант №971000003635. Дата реестра 11.03.2021. Комиссия 0.00. Возврат покупки 0.00/0.00. НДС не облагается.</t>
  </si>
  <si>
    <t>БАЙКАЛЬСКИЙ БАНК ПАО СБЕРБАНК//8164684847523</t>
  </si>
  <si>
    <t>Оплата по счёту №0000-000110 от 11.03.2021 года, за периодический медицинский осмотр и обследование работников с вредными условиями труда Без НДС</t>
  </si>
  <si>
    <t>Расчетный счет ООО "БЛИЦ"</t>
  </si>
  <si>
    <t>3827057785</t>
  </si>
  <si>
    <t>230788</t>
  </si>
  <si>
    <t>17.03.2021</t>
  </si>
  <si>
    <t>Перечисление по постановлению, удержанных с зар/п-ты, в отношении должника Оропченко М.М.,основной долг 899609,69 руб.,исполнительский сбор 20698,79 руб., постановление №38030/20/411576 от 23.07.2020 г.,Без НДС</t>
  </si>
  <si>
    <t>983</t>
  </si>
  <si>
    <t>16.03.2021</t>
  </si>
  <si>
    <t>УФК по Иркутской области (Свердловский ОСП г. Иркутска УФССП России по Иркутской области л/с 05341839160)</t>
  </si>
  <si>
    <t>3811085917</t>
  </si>
  <si>
    <t>226239</t>
  </si>
  <si>
    <t>Перечисление профвзносов, удержанных с заработной платы работников согласно личного заявления за февраль 2021 г., без НДС</t>
  </si>
  <si>
    <t>987</t>
  </si>
  <si>
    <t>Иркутская областная организация Профсоюза работников здравоохранения РФ</t>
  </si>
  <si>
    <t>3812054728</t>
  </si>
  <si>
    <t>226240</t>
  </si>
  <si>
    <t>988</t>
  </si>
  <si>
    <t>226241</t>
  </si>
  <si>
    <t>989</t>
  </si>
  <si>
    <t>226242</t>
  </si>
  <si>
    <t>990</t>
  </si>
  <si>
    <t>231350</t>
  </si>
  <si>
    <t>Оплата за бензин, дог. №53-2020-150 от 14.12.2020, счет № сТКНР631 от 28.02.2021, в т.ч. НДС - 2862,48</t>
  </si>
  <si>
    <t>995</t>
  </si>
  <si>
    <t>876407</t>
  </si>
  <si>
    <t>13.03.2021</t>
  </si>
  <si>
    <t>Зачисление средств по операциям с МБК (на основании реестров платежей). Мерчант №971000003635. Дата реестра 12.03.2021. Комиссия 0.00. Возврат покупки 0.00/0.00. НДС не облагается.</t>
  </si>
  <si>
    <t>БАЙКАЛЬСКИЙ БАНК ПАО СБЕРБАНК//8167629496632</t>
  </si>
  <si>
    <t>Оплата по счету № 0000-000109 от 11.03.2021г. за периодический мед. осмотр и обследование работников предприятия, связанных с вредными условиями труда Сумма 36410-00 Без налога (НДС)</t>
  </si>
  <si>
    <t>ООО "КРАН"</t>
  </si>
  <si>
    <t>3812079793</t>
  </si>
  <si>
    <t>797</t>
  </si>
  <si>
    <t>189</t>
  </si>
  <si>
    <t>Оплата по счету № 0000-000108 от 11.03.2021г. за периодический медосмотр и обследование работников, связ-х с вредными условиями труда. Сумма 35024-00</t>
  </si>
  <si>
    <t>ООО "КРАН-СЕРВИС"</t>
  </si>
  <si>
    <t>3812075541</t>
  </si>
  <si>
    <t>11757</t>
  </si>
  <si>
    <t>Оплата по Договору №62812 от 11.12.14, НДС не выделяется.MISC комиссия 1190.59; Дата выручки 12-03-21/MAST/SD12313.00;CV765.00;CM347.23;MIR/SD4233.00;CM114.71;VISA/SD27290.00;CM728.65;.</t>
  </si>
  <si>
    <t>6283</t>
  </si>
  <si>
    <t>Предоплата 50 % за медицинский профосмотр работников предприятия, связанных с вредными условиями труда, счет № 0000-000098 от 05.03.2021г. Без налога (НДС)</t>
  </si>
  <si>
    <t>ИП Проценко Олег Николаевич //664050, РОССИЯ, г. Иркутск, пр-кт Маршала Жукова, дом 13, оф. 362//</t>
  </si>
  <si>
    <t>381200091687</t>
  </si>
  <si>
    <t>11638</t>
  </si>
  <si>
    <t>Оплата по счету №0000-000113 от 12.03.2021г. за медосмотр НДС не облагается</t>
  </si>
  <si>
    <t>ООО "ЭЛ-Транс"</t>
  </si>
  <si>
    <t>3811145531</t>
  </si>
  <si>
    <t>731488</t>
  </si>
  <si>
    <t>Услуги в пользу граждан в целях их соц.обеспечения. сч. №2 от 03.03.2021. Оплата мед.помощи женщинам в период беременности за 02.2021 Пост.РФ№1233 31.12.10 ДОГ № 75 от 29.01.2021г НДС нет</t>
  </si>
  <si>
    <t>ГУ-ИРКУТСКОЕ РО ФОНДА СОЦИАЛЬНОГО СТРАХОВАНИЯ РОССИЙСКОЙ ФЕДЕРАЦИИ (ГУ-ИРКУТСКОЕ РО ФОНДА СОЦИАЛЬНОГО СТРАХОВАНИЯ РОССИЙСКОЙ ФЕДЕРАЦИИ)</t>
  </si>
  <si>
    <t>231104</t>
  </si>
  <si>
    <t>996</t>
  </si>
  <si>
    <t>231105</t>
  </si>
  <si>
    <t>997</t>
  </si>
  <si>
    <t>231106</t>
  </si>
  <si>
    <t>998</t>
  </si>
  <si>
    <t>231128</t>
  </si>
  <si>
    <t>Страх взносы в ПФР за занятых на работах с вредными усл. труда (без спец. оценки) за февраль 2021 г, без НДС</t>
  </si>
  <si>
    <t>1001</t>
  </si>
  <si>
    <t>231129</t>
  </si>
  <si>
    <t>1002</t>
  </si>
  <si>
    <t>231130</t>
  </si>
  <si>
    <t>Страх взносы в ПФР за занятых на работах с вредными усл. труда (спец оценка) за февраль 2021 г, без НДС</t>
  </si>
  <si>
    <t>1003</t>
  </si>
  <si>
    <t>231131</t>
  </si>
  <si>
    <t>1004</t>
  </si>
  <si>
    <t>169</t>
  </si>
  <si>
    <t>231123</t>
  </si>
  <si>
    <t>1005</t>
  </si>
  <si>
    <t>231124</t>
  </si>
  <si>
    <t>1006</t>
  </si>
  <si>
    <t>171</t>
  </si>
  <si>
    <t>231125</t>
  </si>
  <si>
    <t>1007</t>
  </si>
  <si>
    <t>172</t>
  </si>
  <si>
    <t>231126</t>
  </si>
  <si>
    <t>1008</t>
  </si>
  <si>
    <t>173</t>
  </si>
  <si>
    <t>231127</t>
  </si>
  <si>
    <t>1009</t>
  </si>
  <si>
    <t>174</t>
  </si>
  <si>
    <t>231118</t>
  </si>
  <si>
    <t>1010</t>
  </si>
  <si>
    <t>175</t>
  </si>
  <si>
    <t>231119</t>
  </si>
  <si>
    <t>1011</t>
  </si>
  <si>
    <t>231120</t>
  </si>
  <si>
    <t>1012</t>
  </si>
  <si>
    <t>177</t>
  </si>
  <si>
    <t>231121</t>
  </si>
  <si>
    <t>1013</t>
  </si>
  <si>
    <t>178</t>
  </si>
  <si>
    <t>231122</t>
  </si>
  <si>
    <t>1014</t>
  </si>
  <si>
    <t>179</t>
  </si>
  <si>
    <t>231108</t>
  </si>
  <si>
    <t>1015</t>
  </si>
  <si>
    <t>180</t>
  </si>
  <si>
    <t>231109</t>
  </si>
  <si>
    <t>1016</t>
  </si>
  <si>
    <t>231110</t>
  </si>
  <si>
    <t>1017</t>
  </si>
  <si>
    <t>231111</t>
  </si>
  <si>
    <t>1018</t>
  </si>
  <si>
    <t>231112</t>
  </si>
  <si>
    <t>1019</t>
  </si>
  <si>
    <t>Сч 0000-000087 от 03.03.2021г, акт 0000-000099 от 03.03.2021г. Дог 01/2021 от 11.01.2021 Услуги по оказанию предрейсовых медицинских осмотров за февраль 2021г. Без НДС</t>
  </si>
  <si>
    <t>1245</t>
  </si>
  <si>
    <t>Государственное автономное профессиональное образовательное учреждение Иркутской области "Иркутский технологический колледж"</t>
  </si>
  <si>
    <t>3808124411</t>
  </si>
  <si>
    <t>231107</t>
  </si>
  <si>
    <t>1020</t>
  </si>
  <si>
    <t>57471</t>
  </si>
  <si>
    <t>Зачисление средств по операциям с МБК (на основании реестров платежей). Мерчант №971000003635. Дата реестра 15.03.2021. Комиссия 0.00. Возврат покупки 0.00/0.00. НДС не облагается.</t>
  </si>
  <si>
    <t>БАЙКАЛЬСКИЙ БАНК ПАО СБЕРБАНК//8174474620494</t>
  </si>
  <si>
    <t>187</t>
  </si>
  <si>
    <t>523</t>
  </si>
  <si>
    <t>188</t>
  </si>
  <si>
    <t>22427</t>
  </si>
  <si>
    <t>Оплата по Договору №62812 от 11.12.14, НДС не выделяется.MISC комиссия 908.47; Дата выручки 15-03-21/MAST/SD1365.00;CM38.49;MIR/SD12518.00;CM339.24;VISA/SD19878.00;CM530.74;.</t>
  </si>
  <si>
    <t>709</t>
  </si>
  <si>
    <t>Оплата по договору N 812 от 03.09.2012 г. за периодический медицинский профосмотр работников предприятия (39 чел)  Без НДС</t>
  </si>
  <si>
    <t>ООО "ИркутскЭнергоПроект" р/с 40702810400340000704 в Ф-Л БАНКА ГПБ (АО) "ВОСТОЧНО-СИБИРСКИЙ"</t>
  </si>
  <si>
    <t>3811125944</t>
  </si>
  <si>
    <t>190</t>
  </si>
  <si>
    <t>Оплата за предрейсовые медосмотры за январь 2021. по счету N0000-000028 от 01.02.2021 согласно Договора N02/17 от 01.02.2017г. Без НДС</t>
  </si>
  <si>
    <t>ООО "ЕвроСибЭнерго-инжиниринг" р/с 40702810922340001605 в Ф-Л БАНКА ГПБ (АО) "ВОСТОЧНО-СИБИРСКИЙ"</t>
  </si>
  <si>
    <t>7701299247</t>
  </si>
  <si>
    <t>191</t>
  </si>
  <si>
    <t>235692</t>
  </si>
  <si>
    <t>18.03.2021</t>
  </si>
  <si>
    <t>Зачисление отпускных за март 2021 г., реестр № 260 от 18.03.2021 г., без НДС, в соответствии с договором 18363412 от 02.03.2017 г.</t>
  </si>
  <si>
    <t>1023</t>
  </si>
  <si>
    <t>192</t>
  </si>
  <si>
    <t>235688</t>
  </si>
  <si>
    <t>Зачисление отпускных за март 2021 г., реестр № 254 от 18.03.2021 г., без НДС, в соответствии с договором 18363412 от 02.03.2017 г.</t>
  </si>
  <si>
    <t>1029</t>
  </si>
  <si>
    <t>193</t>
  </si>
  <si>
    <t>235694</t>
  </si>
  <si>
    <t>Зачисление отпускных за март 2021 г., реестр № 262 от 18.03.2021 г., без НДС, в соответствии с договором 18363412 от 02.03.2017 г.</t>
  </si>
  <si>
    <t>1030</t>
  </si>
  <si>
    <t>194</t>
  </si>
  <si>
    <t>235693</t>
  </si>
  <si>
    <t>Зачисление отпускных за март 2021 г., реестр № 261 от 18.03.2021 г., без НДС, в соответствии с договором 18363412 от 02.03.2017 г.</t>
  </si>
  <si>
    <t>1031</t>
  </si>
  <si>
    <t>195</t>
  </si>
  <si>
    <t>134650</t>
  </si>
  <si>
    <t>Зачисление средств по операциям с МБК (на основании реестров платежей). Мерчант №971000003635. Дата реестра 16.03.2021. Комиссия 0.00. Возврат покупки 0.00/0.00. НДС не облагается.</t>
  </si>
  <si>
    <t>БАЙКАЛЬСКИЙ БАНК ПАО СБЕРБАНК//8177431299079</t>
  </si>
  <si>
    <t>196</t>
  </si>
  <si>
    <t>510</t>
  </si>
  <si>
    <t>197</t>
  </si>
  <si>
    <t>30847</t>
  </si>
  <si>
    <t>Оплата по Договору №62812 от 11.12.14, НДС не выделяется.MISC комиссия 992.49; Дата выручки 16-03-21/MAST/SD11070.00;CM312.17;MIR/SD4089.00;CM110.81;VISA/SD21330.00;CM569.51;.</t>
  </si>
  <si>
    <t>198</t>
  </si>
  <si>
    <t>242915</t>
  </si>
  <si>
    <t>19.03.2021</t>
  </si>
  <si>
    <t>1033</t>
  </si>
  <si>
    <t>199</t>
  </si>
  <si>
    <t>243092</t>
  </si>
  <si>
    <t>1034</t>
  </si>
  <si>
    <t>242023</t>
  </si>
  <si>
    <t>Зачисление заработной платы, компенсация за не использованный отпуск при увольнении за март 2021 г., реестр № 267 от 19.03.2021 г., без НДС, в соответствии с договором 18363412 от 02.03.2017 г.</t>
  </si>
  <si>
    <t>1036</t>
  </si>
  <si>
    <t>242022</t>
  </si>
  <si>
    <t>Зачисление заработной платы, компенсация за не использованный отпуск при увольнении за март 2021 г., реестр № 266 от 19.03.2021 г., без НДС, в соответствии с договором 18363412 от 02.03.2017 г.</t>
  </si>
  <si>
    <t>1037</t>
  </si>
  <si>
    <t>242021</t>
  </si>
  <si>
    <t>Зачисление заработной платы, компенсация за не использованный отпуск при увольнении за март 2021 г., реестр № 265 от 19.03.2021 г., без НДС, в соответствии с договором 18363412 от 02.03.2017 г.</t>
  </si>
  <si>
    <t>1038</t>
  </si>
  <si>
    <t>242156</t>
  </si>
  <si>
    <t>1045</t>
  </si>
  <si>
    <t>204</t>
  </si>
  <si>
    <t>242157</t>
  </si>
  <si>
    <t>1046</t>
  </si>
  <si>
    <t>205</t>
  </si>
  <si>
    <t>242158</t>
  </si>
  <si>
    <t>1047</t>
  </si>
  <si>
    <t>206</t>
  </si>
  <si>
    <t>208911</t>
  </si>
  <si>
    <t>Зачисление средств по операциям с МБК (на основании реестров платежей). Мерчант №971000003635. Дата реестра 17.03.2021. Комиссия 0.00. Возврат покупки 0.00/0.00. НДС не облагается.</t>
  </si>
  <si>
    <t>БАЙКАЛЬСКИЙ БАНК ПАО СБЕРБАНК//8180173446120</t>
  </si>
  <si>
    <t>207</t>
  </si>
  <si>
    <t>по сч 092 от 03,03,21 за февраль</t>
  </si>
  <si>
    <t>Иркутская областная организация профессионального союза работников лесных отраслей Российской Федерации</t>
  </si>
  <si>
    <t>3808019223</t>
  </si>
  <si>
    <t>208</t>
  </si>
  <si>
    <t>459</t>
  </si>
  <si>
    <t>209</t>
  </si>
  <si>
    <t>38944</t>
  </si>
  <si>
    <t>Оплата по Договору №62812 от 11.12.14, НДС не выделяется.MISC комиссия 786.85; Дата выручки 17-03-21/MAST/SD1783.00;CM50.28;MIR/SD2794.00;CM75.71;VISA/SD24751.00;CM660.86;.</t>
  </si>
  <si>
    <t>210</t>
  </si>
  <si>
    <t>2414</t>
  </si>
  <si>
    <t>Возврат по п.п. 222938 от 15.03.21 на сумму 911.07. Не поступил реестр на зачисление.</t>
  </si>
  <si>
    <t>248957</t>
  </si>
  <si>
    <t>22.03.2021</t>
  </si>
  <si>
    <t>Оплата страховой премии по полису ОСАГО (гос № А444УН38), счет № 4086530180 от 18.03.2021, без НДС</t>
  </si>
  <si>
    <t>1048</t>
  </si>
  <si>
    <t>Филиал ОСАО РЕСО-Гарантия г. Иркутск</t>
  </si>
  <si>
    <t>7710045520</t>
  </si>
  <si>
    <t>212</t>
  </si>
  <si>
    <t>249019</t>
  </si>
  <si>
    <t>Оплата за сантехнику, дог. №79 от 10.03.2021, счет № 2208 от 10.03.2021, в т.ч. НДС - 1009,17</t>
  </si>
  <si>
    <t>1049</t>
  </si>
  <si>
    <t>381100043305</t>
  </si>
  <si>
    <t>№ 79 от 10.03.2021</t>
  </si>
  <si>
    <t>249024</t>
  </si>
  <si>
    <t>Оплата за печать, дог. №9013 от 18.03.2021, счет № С - 9013 от 18.03.21, без НДС</t>
  </si>
  <si>
    <t>1050</t>
  </si>
  <si>
    <t>3808090515</t>
  </si>
  <si>
    <t>№ 9013 от 18.03.2021</t>
  </si>
  <si>
    <t>214</t>
  </si>
  <si>
    <t>548</t>
  </si>
  <si>
    <t>Оплата за предрейсовые осмотры водителей за февраль,дог.№22 от 01.02.2021г.,счет №0000-000094 от 03.03.2021г.,без НДС</t>
  </si>
  <si>
    <t>235257</t>
  </si>
  <si>
    <t>Государственное автономное учреждение дополнительного профессионального образования Иркутской области "Региональный институт кадровой политики и непрерывного профессионального образования"</t>
  </si>
  <si>
    <t>3827000210</t>
  </si>
  <si>
    <t>549</t>
  </si>
  <si>
    <t>Оплата за предрейсовые осмотры водителей за январь,дог.№22 от 01.02.2021г.,счет №0000-000035 от 02.02.2021г.,без НДС</t>
  </si>
  <si>
    <t>235258</t>
  </si>
  <si>
    <t>216</t>
  </si>
  <si>
    <t>000079</t>
  </si>
  <si>
    <t>Оплата по сч. №0000-000213 от 01.04.2020 г., НДС не облагается.</t>
  </si>
  <si>
    <t>ООО "5+"</t>
  </si>
  <si>
    <t>3808135163</t>
  </si>
  <si>
    <t>217</t>
  </si>
  <si>
    <t>000080</t>
  </si>
  <si>
    <t>Оплата по сч. №0000-000356 от 03.07.2020 г., НДС не облагается.</t>
  </si>
  <si>
    <t>218</t>
  </si>
  <si>
    <t>280202</t>
  </si>
  <si>
    <t>Зачисление средств по операциям с МБК (на основании реестров платежей). Мерчант №971000003635. Дата реестра 18.03.2021. Комиссия 0.00. Возврат покупки 0.00/0.00. НДС не облагается.</t>
  </si>
  <si>
    <t>БАЙКАЛЬСКИЙ БАНК ПАО СБЕРБАНК//8182824291229</t>
  </si>
  <si>
    <t>219</t>
  </si>
  <si>
    <t>1292</t>
  </si>
  <si>
    <t>По счету № 0000-000107 от 10.03.2021г. Медицинский осмотр. Сумма 6819-00 Без налога (НДС)</t>
  </si>
  <si>
    <t>Акционерное общество "Иркутский релейный завод"</t>
  </si>
  <si>
    <t>220</t>
  </si>
  <si>
    <t>47474</t>
  </si>
  <si>
    <t>Оплата по Договору №62812 от 11.12.14, НДС не выделяется.MISC комиссия 807.22; Дата выручки 18-03-21/MAST/SD6372.00;CM179.69;MIR/SD18630.00;CM504.87;VISA/SD4594.00;CM122.66;.</t>
  </si>
  <si>
    <t>222</t>
  </si>
  <si>
    <t>872096</t>
  </si>
  <si>
    <t>Прочая закупка товаров, работ, услуг (предрейсовые медосмотры водителей) за февраль 2021, акт 0000-000107 от 03.03.2021 г, договор 10Б/21 от 08.02.2021, Без НДС</t>
  </si>
  <si>
    <t>УФК ПО ИРКУТСКОЙ ОБЛАСТИ (ТЕРРИТОРИАЛЬНЫЙ ОРГАН РОСЗДРАВНАДЗОРА ПО ИРКУТСКОЙ ОБЛАСТИ)</t>
  </si>
  <si>
    <t>3808113956</t>
  </si>
  <si>
    <t>253128</t>
  </si>
  <si>
    <t>23.03.2021</t>
  </si>
  <si>
    <t>Зачисление заработной платы, компенсация за не использованный отпуск при увольнении за март 2021 г., реестр № 273 от 23.03.2021 г., без НДС, в соответствии с договором 18363412 от 02.03.2017 г.</t>
  </si>
  <si>
    <t>1053</t>
  </si>
  <si>
    <t>253127</t>
  </si>
  <si>
    <t>Зачисление заработной платы, компенсация за не использованный отпуск при увольнении за март 2021 г., реестр № 272 от 23.03.2021 г., без НДС, в соответствии с договором 18363412 от 02.03.2017 г.</t>
  </si>
  <si>
    <t>1054</t>
  </si>
  <si>
    <t>253126</t>
  </si>
  <si>
    <t>Зачисление заработной платы, компенсация за не использованный отпуск при увольнении за март 2021 г., реестр № 271 от 23.03.2021 г., без НДС, в соответствии с договором 18363412 от 02.03.2017 г.</t>
  </si>
  <si>
    <t>1055</t>
  </si>
  <si>
    <t>351358</t>
  </si>
  <si>
    <t>20.03.2021</t>
  </si>
  <si>
    <t>Зачисление средств по операциям с МБК (на основании реестров платежей). Мерчант №971000003635. Дата реестра 19.03.2021. Комиссия 0.00. Возврат покупки 0.00/0.00. НДС не облагается.</t>
  </si>
  <si>
    <t>БАЙКАЛЬСКИЙ БАНК ПАО СБЕРБАНК//8185653269551</t>
  </si>
  <si>
    <t>227</t>
  </si>
  <si>
    <t>788</t>
  </si>
  <si>
    <t>228</t>
  </si>
  <si>
    <t>Оплата за комм.услуги по сч.121 от 19,03,21г. за 02-21г.без НДССумма 2649-59</t>
  </si>
  <si>
    <t>229</t>
  </si>
  <si>
    <t>Оплата по счету № 0000-000076 от 26.02.2021Сумма 24328-00Без налога (НДС)</t>
  </si>
  <si>
    <t>ООО ИТЦ ПРОМДИАГНОСТИКА</t>
  </si>
  <si>
    <t>3810068690</t>
  </si>
  <si>
    <t>230</t>
  </si>
  <si>
    <t>257354</t>
  </si>
  <si>
    <t>Возврат излишне перечисленных денежных ср-в по договору № 29/20 от 01.02.2020 г.,согл. письма № б/н от 17.03.2021, исх № 805 от 18.03.2021 из расчета стоимости не прошедших мед. осмотр работников, без НДС</t>
  </si>
  <si>
    <t>1057</t>
  </si>
  <si>
    <t>ООО "Восточная техника"</t>
  </si>
  <si>
    <t>5404151283</t>
  </si>
  <si>
    <t>231</t>
  </si>
  <si>
    <t>258111</t>
  </si>
  <si>
    <t>Уплата пени за Страх взносы на обязат пенс страх зачисл в ПФ РФ на выплату страх части труд пенсии , требование № б/н от 01.02.2021 , без НДС</t>
  </si>
  <si>
    <t>1058</t>
  </si>
  <si>
    <t>292</t>
  </si>
  <si>
    <t>853</t>
  </si>
  <si>
    <t>257455</t>
  </si>
  <si>
    <t>1061</t>
  </si>
  <si>
    <t>233</t>
  </si>
  <si>
    <t>257456</t>
  </si>
  <si>
    <t>1062</t>
  </si>
  <si>
    <t>234</t>
  </si>
  <si>
    <t>258025</t>
  </si>
  <si>
    <t>Оплата за Диагностику ТО и ремонт , дог. №35-2020-132 от 06.07.2020, счет № 0000000811 от 27.02.2021, без НДС</t>
  </si>
  <si>
    <t>1066</t>
  </si>
  <si>
    <t>235</t>
  </si>
  <si>
    <t>258027</t>
  </si>
  <si>
    <t>Оплата за бахилы тканевые на резинке, дог. №8 от 12.03.2021, счет № 46 от 12.03.2021, без НДС</t>
  </si>
  <si>
    <t>1068</t>
  </si>
  <si>
    <t>№ 8 от 12.03.2021</t>
  </si>
  <si>
    <t>236</t>
  </si>
  <si>
    <t>480</t>
  </si>
  <si>
    <t>237</t>
  </si>
  <si>
    <t>66955</t>
  </si>
  <si>
    <t>Оплата по Договору №62812 от 11.12.14, НДС не выделяется.MISC комиссия 1344.70; Дата выручки 19-03-21по22-03-21/MAST/SD6681.00;CM188.41;MIR/SD10161.00;CM275.35;VISA/SD32994.00;CM880.94;.</t>
  </si>
  <si>
    <t>238</t>
  </si>
  <si>
    <t>Оплата за аренду помещения по сч.122 от 19,03,21г. за 03-21г.в т.ч. НДС 4178,39Сумма 25070-34</t>
  </si>
  <si>
    <t>239</t>
  </si>
  <si>
    <t>703</t>
  </si>
  <si>
    <t>Оплата за предрейсовые медосмотры за февраль 2021. по счету N0000-000069 от 25.02.2021 согласно Договора N02/17 от 01.02.2017г. Без НДС</t>
  </si>
  <si>
    <t>Общество с ограниченной ответственностью "ЕВРОСИБЭНЕРГО-ИНЖИНИРИНГ" р/с 40702810922340001605 в Ф-Л БАНКА ГПБ (АО) "ВОСТОЧНО-СИБИРСКИЙ"</t>
  </si>
  <si>
    <t>240</t>
  </si>
  <si>
    <t>481</t>
  </si>
  <si>
    <t>(л/сч 80303040223, КВР 244, КОСГУ 226, КФО 5, отраслевой код 803.999.0000.0000000).  Возврат средств за обучение.Без НДС.</t>
  </si>
  <si>
    <t>262429</t>
  </si>
  <si>
    <t>Оплата за ЭПС "Система Гарант" профессионал аэро, за февраль 2021 г., дог. №3331 от 11.01.2021, счет № ГС000000602 от 08.02.2021, без НДС</t>
  </si>
  <si>
    <t>1072</t>
  </si>
  <si>
    <t>242</t>
  </si>
  <si>
    <t>262435</t>
  </si>
  <si>
    <t>Оплата страховой премии по полису ОСАГО (гос № А754ВА138), счет № 4087139345 от 18.03.2021, без НДС</t>
  </si>
  <si>
    <t>1073</t>
  </si>
  <si>
    <t>243</t>
  </si>
  <si>
    <t>262185</t>
  </si>
  <si>
    <t>1074</t>
  </si>
  <si>
    <t>262079</t>
  </si>
  <si>
    <t>Зачисление отпускных за март 2021 г., реестр № 285 от 25.03.2021 г., без НДС, в соответствии с договором 18363412 от 02.03.2017 г.</t>
  </si>
  <si>
    <t>1076</t>
  </si>
  <si>
    <t>245</t>
  </si>
  <si>
    <t>262081</t>
  </si>
  <si>
    <t>Зачисление отпускных за март 2021 г., реестр № 283 от 25.03.2021 г., без НДС, в соответствии с договором 18363412 от 02.03.2017 г.</t>
  </si>
  <si>
    <t>1077</t>
  </si>
  <si>
    <t>246</t>
  </si>
  <si>
    <t>262086</t>
  </si>
  <si>
    <t>Зачисление отпускных за март 2021 г., реестр № 280 от 25.03.2021 г., без НДС, в соответствии с договором 18363412 от 02.03.2017 г.</t>
  </si>
  <si>
    <t>1078</t>
  </si>
  <si>
    <t>262093</t>
  </si>
  <si>
    <t>Зачисление отпускных за март 2021 г., реестр № 282 от 25.03.2021 г., без НДС, в соответствии с договором 18363412 от 02.03.2017 г.</t>
  </si>
  <si>
    <t>1079</t>
  </si>
  <si>
    <t>248</t>
  </si>
  <si>
    <t>262119</t>
  </si>
  <si>
    <t>Z_0000047387_20210325_284 Зачисление отпускных за март 2021, реестр №284 от 25.03.2021, без НДС</t>
  </si>
  <si>
    <t>1084</t>
  </si>
  <si>
    <t>249</t>
  </si>
  <si>
    <t>262127</t>
  </si>
  <si>
    <t>Z_0000047387_20210325_281 Зачисление отпускных за март 2021, реестр №281 от 25.03.2021, без НДС</t>
  </si>
  <si>
    <t>1085</t>
  </si>
  <si>
    <t>250</t>
  </si>
  <si>
    <t>262134</t>
  </si>
  <si>
    <t>Z_0000047387_20210325_286 Зачисление отпускных за март 2021, реестр №286 от 25.03.2021, без НДС</t>
  </si>
  <si>
    <t>251</t>
  </si>
  <si>
    <t>607392</t>
  </si>
  <si>
    <t>Зачисление средств по операциям с МБК (на основании реестров платежей). Мерчант №971000003635. Дата реестра 23.03.2021. Комиссия 0.00. Возврат покупки 0.00/0.00. НДС не облагается.</t>
  </si>
  <si>
    <t>БАЙКАЛЬСКИЙ БАНК ПАО СБЕРБАНК//8194651798589</t>
  </si>
  <si>
    <t>252</t>
  </si>
  <si>
    <t>545</t>
  </si>
  <si>
    <t>253</t>
  </si>
  <si>
    <t>267349</t>
  </si>
  <si>
    <t>1089</t>
  </si>
  <si>
    <t>254</t>
  </si>
  <si>
    <t>269556</t>
  </si>
  <si>
    <t>Возмещение расходов по уплате государственной пошлины по исполнительному листу серия ФС № 034097746 от 30.09.2020, без НДС</t>
  </si>
  <si>
    <t>1094</t>
  </si>
  <si>
    <t>ИП Тужина Светлана Васильевна</t>
  </si>
  <si>
    <t>660311114220</t>
  </si>
  <si>
    <t>297</t>
  </si>
  <si>
    <t>831</t>
  </si>
  <si>
    <t>255</t>
  </si>
  <si>
    <t>676277</t>
  </si>
  <si>
    <t>Зачисление средств по операциям с МБК (на основании реестров платежей). Мерчант №971000003635. Дата реестра 24.03.2021. Комиссия 0.00. Возврат покупки 0.00/0.00. НДС не облагается.</t>
  </si>
  <si>
    <t>БАЙКАЛЬСКИЙ БАНК ПАО СБЕРБАНК//8197385563116</t>
  </si>
  <si>
    <t>256</t>
  </si>
  <si>
    <t>364</t>
  </si>
  <si>
    <t>257</t>
  </si>
  <si>
    <t>84029</t>
  </si>
  <si>
    <t>Оплата по Договору №62812 от 11.12.14, НДС не выделяется.MISC комиссия 1497.30; Дата выручки 24-03-21/MAST/SD5918.00;CM166.89;MIR/SD4687.00;CM127.01;VISA/SD45071.00;CM1203.40;.</t>
  </si>
  <si>
    <t>258</t>
  </si>
  <si>
    <t>Опл сч 0000-000115 от 15.03.21 акт 0000-000128 от 15.03.21 контр 010-64-028-0222/21 от 15.02.21 периодич мед осмотр работников НДС-нет</t>
  </si>
  <si>
    <t>ДФ КБПиФ г.Иркутска (МБДОУ г. Иркутска детский сад № 28 л/с 20902430071)</t>
  </si>
  <si>
    <t>3811054740</t>
  </si>
  <si>
    <t>2355</t>
  </si>
  <si>
    <t>260</t>
  </si>
  <si>
    <t>№ 13 от 18.03.2021</t>
  </si>
  <si>
    <t>2356</t>
  </si>
  <si>
    <t>262</t>
  </si>
  <si>
    <t>263</t>
  </si>
  <si>
    <t>169833</t>
  </si>
  <si>
    <t>(733-0801-9110060002-244) Прочая закупка товаров, работ и услуг (периодический медицинский осмотр и обследование работников) согл.счет №0000-000125 от 23.03.2020г., без ндс</t>
  </si>
  <si>
    <t>АДМИНИСТРАЦИЯ УШАКОВСКОГО МУНИЦИПАЛЬНОГО ОБРАЗОВАНИЯ - АДМИНИСТРАЦИЯ СЕЛЬСКОГО ПОСЕЛЕНИЯ (МКУ УМО КСК)</t>
  </si>
  <si>
    <t>3827021161</t>
  </si>
  <si>
    <t>264</t>
  </si>
  <si>
    <t>(902-0709-0149980010-244-1425.00Л/С 02343D03720)   Опл сч 0000-000089 от 03.03.21 акт 0000-000101 от 03.03.21 контр 010-64-004-0096/21 от 01.01.21 предрейс мед осмотр фев 21 НДС-нет</t>
  </si>
  <si>
    <t>ДФ КБПиФ г.Иркутска (МКУ Централизованная бухгалтерия  №  4 по ОДМОУ г. Иркутска л/с 03902430011)</t>
  </si>
  <si>
    <t>3811069640</t>
  </si>
  <si>
    <t>265</t>
  </si>
  <si>
    <t>270065</t>
  </si>
  <si>
    <t>(8040804553012010024402342000010) Опл за оказ усл по проведению предр медиц осм водит январь21Дог010221от15.03.21,сч0000-000058от02.02.21,Акт0000-000063от02.02.21,сч-фак0000-000051от02.02.21 Без НДС</t>
  </si>
  <si>
    <t>Минфин Иркутской области (Минкультуры Иркутской области)</t>
  </si>
  <si>
    <t>3811117260</t>
  </si>
  <si>
    <t>270066</t>
  </si>
  <si>
    <t>(8040804553012010024402342000010) Опл за оказ усл по проведению предр медиц осм водит февраль21Дог010221от15.03.21,сч0000-000093от03.03.21,Акт0000-000105от03.03.21,сч-фак0000-000081от03.03.21 Без НДС</t>
  </si>
  <si>
    <t>267</t>
  </si>
  <si>
    <t>495</t>
  </si>
  <si>
    <t>268</t>
  </si>
  <si>
    <t>90403</t>
  </si>
  <si>
    <t>Оплата по Договору №62812 от 11.12.14, НДС не выделяется.MISC комиссия 436.89; Дата выручки 25-03-21/MAST/SD5089.00;CM143.51;MIR/SD4428.00;CM119.99;VISA/SD6494.00;CM173.39;.</t>
  </si>
  <si>
    <t>269</t>
  </si>
  <si>
    <t>276080</t>
  </si>
  <si>
    <t>29.03.2021</t>
  </si>
  <si>
    <t>Зачисление заработной платы за 1 половину месяца за март 2021 г., реестр № 295 от 29.03.2021 г., без НДС, в соответствии с договором 18363412 от 02.03.2017 г.</t>
  </si>
  <si>
    <t>1120</t>
  </si>
  <si>
    <t>270</t>
  </si>
  <si>
    <t>276102</t>
  </si>
  <si>
    <t>Z_0000047387_20210329_294 Зачисление заработной платы за 1 пол-ну мес. за март 2021, реестр № 294 от 29.03.2021, без НДС</t>
  </si>
  <si>
    <t>1123</t>
  </si>
  <si>
    <t>271</t>
  </si>
  <si>
    <t>276111</t>
  </si>
  <si>
    <t>Z_0000047387_20210329_296 Зачисление заработной платы за 1 пол-ну мес. за март 2021, реестр № 296 от 29.03.2021, без НДС</t>
  </si>
  <si>
    <t>1124</t>
  </si>
  <si>
    <t>272</t>
  </si>
  <si>
    <t>279146</t>
  </si>
  <si>
    <t>Уплата налога на имущество организации за 4 кв 2020 г, без НДС</t>
  </si>
  <si>
    <t>1127</t>
  </si>
  <si>
    <t>291</t>
  </si>
  <si>
    <t>273</t>
  </si>
  <si>
    <t>Оплата по счету 91 от 03.03.2021 г за предрейсовые медицинские осмотры февраль  2021. Без налога НДС</t>
  </si>
  <si>
    <t>Академия Научной Красоты-Иркутск</t>
  </si>
  <si>
    <t>3812134243</t>
  </si>
  <si>
    <t>274</t>
  </si>
  <si>
    <t>683</t>
  </si>
  <si>
    <t>275</t>
  </si>
  <si>
    <t>819057</t>
  </si>
  <si>
    <t>27.03.2021</t>
  </si>
  <si>
    <t>Зачисление средств по операциям с МБК (на основании реестров платежей). Мерчант №971000003636. Дата реестра 26.03.2021. Комиссия 0.00. Возврат покупки 0.00/0.00. НДС не облагается.</t>
  </si>
  <si>
    <t>БАЙКАЛЬСКИЙ БАНК ПАО СБЕРБАНК//8202959504656</t>
  </si>
  <si>
    <t>276760</t>
  </si>
  <si>
    <t>(8420113553032999924402342000010) Опл мед.услуг (проведение периодич мед.осмотра) по дог 22-01/03 от 22.03.21, сч 0000-000123 от 23.03.21, акт 0000-000139 от 23.03.21, без НДС</t>
  </si>
  <si>
    <t>Минфин Иркутской области (ОГКУ ГАИО)</t>
  </si>
  <si>
    <t>3811038032</t>
  </si>
  <si>
    <t>277</t>
  </si>
  <si>
    <t>284240</t>
  </si>
  <si>
    <t>Z_0000047387_20210331_301 Зачисление заработной платы, компенсация за не использованный отпуск при увольнении за март 2021, реестр № 301 от 31.03.2021, без НДС</t>
  </si>
  <si>
    <t>1135</t>
  </si>
  <si>
    <t>278</t>
  </si>
  <si>
    <t>286276</t>
  </si>
  <si>
    <t>1140</t>
  </si>
  <si>
    <t>279</t>
  </si>
  <si>
    <t>286277</t>
  </si>
  <si>
    <t>1141</t>
  </si>
  <si>
    <t>280</t>
  </si>
  <si>
    <t>286278</t>
  </si>
  <si>
    <t>1142</t>
  </si>
  <si>
    <t>281</t>
  </si>
  <si>
    <t>286279</t>
  </si>
  <si>
    <t>1143</t>
  </si>
  <si>
    <t>282</t>
  </si>
  <si>
    <t>286280</t>
  </si>
  <si>
    <t>1144</t>
  </si>
  <si>
    <t>283</t>
  </si>
  <si>
    <t>23655</t>
  </si>
  <si>
    <t>Оплата по Договору №62812 от 11.12.14, НДС не выделяется.MISC комиссия 1190.45; Дата выручки 26-03-21по29-03-21/MAST/SD11971.00;CM337.58;MIR/SD3538.00;CM95.88;VISA/SD28352.00;CV1600.00;CM756.99;.</t>
  </si>
  <si>
    <t>284</t>
  </si>
  <si>
    <t>591</t>
  </si>
  <si>
    <t>285</t>
  </si>
  <si>
    <t>348</t>
  </si>
  <si>
    <t>Оплата по счету № 0000-0088 от 03.03.2021 г. за предрейсовые медицинские осмотры  1425-00 руб. Без налога (НДС)</t>
  </si>
  <si>
    <t>ООО "СИЭС МЕДИКА ИРКУТСК"</t>
  </si>
  <si>
    <t>3811442284</t>
  </si>
  <si>
    <t>286</t>
  </si>
  <si>
    <t>1340</t>
  </si>
  <si>
    <t>Предрейсовый осмотр водителей Иркутской пл. по документу N 0000-000067 от 25.02.2021, дог. 001417 Без НДС</t>
  </si>
  <si>
    <t>Общество с ограниченной ответственностью "БАЙКАЛЬСКАЯ ЭНЕРГЕТИЧЕСКАЯ КОМПАНИЯ-РЕМОНТ" р/с 40702810200340001440 в Ф-Л БАНКА ГПБ (АО) "ВОСТОЧНО-СИБИРСКИЙ"</t>
  </si>
  <si>
    <t>3808271889</t>
  </si>
  <si>
    <t>287</t>
  </si>
  <si>
    <t>999352</t>
  </si>
  <si>
    <t>Зачисление средств по операциям с МБК (на основании реестров платежей). Мерчант №971000003635. Дата реестра 29.03.2021. Комиссия 0.00. Возврат покупки 0.00/0.00. НДС не облагается.</t>
  </si>
  <si>
    <t>БАЙКАЛЬСКИЙ БАНК ПАО СБЕРБАНК//8209326274339</t>
  </si>
  <si>
    <t>288</t>
  </si>
  <si>
    <t>999356</t>
  </si>
  <si>
    <t>Зачисление средств по операциям с МБК (на основании реестров платежей). Мерчант №971000003636. Дата реестра 29.03.2021. Комиссия 0.00. Возврат покупки 0.00/0.00. НДС не облагается.</t>
  </si>
  <si>
    <t>БАЙКАЛЬСКИЙ БАНК ПАО СБЕРБАНК//8209326276029</t>
  </si>
  <si>
    <t>289</t>
  </si>
  <si>
    <t>Опл.сч0000-000077 от 01.03.21.За пер.мед.осм.раб.Акт 0000-000088 от 01.03.21.Контракт 10 от 13.03.20.Без НДС.</t>
  </si>
  <si>
    <t>ДФ КБПиФ г.Иркутска МБОУ г. Иркутска СОШ № 32 л/с 20902430361</t>
  </si>
  <si>
    <t>3811054933</t>
  </si>
  <si>
    <t>290</t>
  </si>
  <si>
    <t>2927</t>
  </si>
  <si>
    <t>Z_0000047387_20210211_111 Зачисление Выходного пособия при сокращении штата за февраль 2021, реестр № 111 от 11.02.2021, без НДС</t>
  </si>
  <si>
    <t>2928</t>
  </si>
  <si>
    <t>293</t>
  </si>
  <si>
    <t>294</t>
  </si>
  <si>
    <t>248290</t>
  </si>
  <si>
    <t>80311302992020000130;Возврат ошибочно перечисленных денежных средств согласно заявления от 23.03.2021 № 01-54-5909/21 на л/с 80303050223</t>
  </si>
  <si>
    <t>УФК ПО ИРКУТСКОЙ ОБЛАСТИ (МИНИСТЕРСТВО ЗДРАВООХРАНЕНИЯ ИРКУТСКОЙ ОБЛАСТИ)</t>
  </si>
  <si>
    <t>295</t>
  </si>
  <si>
    <t>74073</t>
  </si>
  <si>
    <t>Зачисление средств по операциям с МБК (на основании реестров платежей). Мерчант №971000003635. Дата реестра 30.03.2021. Комиссия 0.00. Возврат покупки 0.00/0.00. НДС не облагается.</t>
  </si>
  <si>
    <t>БАЙКАЛЬСКИЙ БАНК ПАО СБЕРБАНК//8212456887663</t>
  </si>
  <si>
    <t>296</t>
  </si>
  <si>
    <t>74077</t>
  </si>
  <si>
    <t>Зачисление средств по операциям с МБК (на основании реестров платежей). Мерчант №971000003636. Дата реестра 30.03.2021. Комиссия 0.00. Возврат покупки 0.00/0.00. НДС не облагается.</t>
  </si>
  <si>
    <t>БАЙКАЛЬСКИЙ БАНК ПАО СБЕРБАНК//8212456892234</t>
  </si>
  <si>
    <t>30509</t>
  </si>
  <si>
    <t>Оплата по Договору №62812 от 11.12.14, НДС не выделяется.MISC комиссия 497.91; Дата выручки 30-03-21/MAST/SD6686.00;CM188.54;MIR/SD5904.00;CM160.00;VISA/SD5594.00;CM149.37;.</t>
  </si>
  <si>
    <t>298</t>
  </si>
  <si>
    <t>488</t>
  </si>
  <si>
    <t>158171</t>
  </si>
  <si>
    <t>735</t>
  </si>
  <si>
    <t>158074</t>
  </si>
  <si>
    <t>Z_0000047387_20210226_186 Зачисление заработной платы за 1 пол-ну мес. за февраль 2021, реестр № 186 от 26.02.2021, без НДС</t>
  </si>
  <si>
    <t>739</t>
  </si>
  <si>
    <t>159772</t>
  </si>
  <si>
    <t>Зачисление заработной платы за 1 половину месяца за февраль 2021 г., реестр № 189 от 01.03.2021 г., без НДС, в соответствии с договором 18363412 от 02.03.2017 г.</t>
  </si>
  <si>
    <t>743</t>
  </si>
  <si>
    <t>171691</t>
  </si>
  <si>
    <t>Оплата за доступ в интернет, VPN канал за февраль 2021 г. , дог. №68-2020-164 от 25.01.2021, счет № 337 от 28.02.2021, без НДС</t>
  </si>
  <si>
    <t>750</t>
  </si>
  <si>
    <t>3812102146</t>
  </si>
  <si>
    <t>№ 68-2020-164 от 25.01.2021</t>
  </si>
  <si>
    <t>176008</t>
  </si>
  <si>
    <t>Зачисление отпускных за март 2021 г., реестр № 193 от 04.03.2021 г., без НДС, в соответствии с договором 18363412 от 02.03.2017 г.</t>
  </si>
  <si>
    <t>751</t>
  </si>
  <si>
    <t>176023</t>
  </si>
  <si>
    <t>Z_0000047387_20210304_192 Зачисление отпускных за март 2021, реестр №192 от 04.03.2021, без НДС</t>
  </si>
  <si>
    <t>753</t>
  </si>
  <si>
    <t>176027</t>
  </si>
  <si>
    <t>Зачисление отпускных за март 2021 г., реестр № 191 от 04.03.2021 г., без НДС, в соответствии с договором 18363412 от 02.03.2017 г.</t>
  </si>
  <si>
    <t>754</t>
  </si>
  <si>
    <t>180315</t>
  </si>
  <si>
    <t>Зачисление заработной платы за 2 половину месяца за февраль 2021 г., реестр № 199 от 05.03.2021 г., без НДС, в соответствии с договором 18363412 от 02.03.2017 г.</t>
  </si>
  <si>
    <t>759</t>
  </si>
  <si>
    <t>180376</t>
  </si>
  <si>
    <t>Зачисление заработной платы, компенсация за не использованный отпуск при увольнении за март 2021 г., реестр № 200 от 05.03.2021 г., без НДС, в соответствии с договором 18363412 от 02.03.2017 г.</t>
  </si>
  <si>
    <t>760</t>
  </si>
  <si>
    <t>185335</t>
  </si>
  <si>
    <t>Z_0000047387_20210305_204 Зачисление отпускных за март 2021, реестр №204 от 05.03.2021, без НДС</t>
  </si>
  <si>
    <t>763</t>
  </si>
  <si>
    <t>185411</t>
  </si>
  <si>
    <t>Зачисление отпускных за март 2021 г., реестр № 203 от 05.03.2021 г., без НДС, в соответствии с договором 18363412 от 02.03.2017 г.</t>
  </si>
  <si>
    <t>764</t>
  </si>
  <si>
    <t>185885</t>
  </si>
  <si>
    <t>Оплата за дезинсекцию и дератизацию за февраль 2021 г, дог.№125 от 01.01.2021, счет № 212 от 26.02.2021, без НДС</t>
  </si>
  <si>
    <t>765</t>
  </si>
  <si>
    <t>186015</t>
  </si>
  <si>
    <t>Оплата за услуги физической охраны, дог. №54-2020-151 от 21.12.2020, счет № 381 от 28.02.2021, без НДС</t>
  </si>
  <si>
    <t>766</t>
  </si>
  <si>
    <t>185890</t>
  </si>
  <si>
    <t>Оплата за заправку картриджей, восстановление работоспособности картриджа, дог. №13-2021-59 от 19.02.2021, счет № 32 от 16.02.2021, без НДС</t>
  </si>
  <si>
    <t>767</t>
  </si>
  <si>
    <t>Индивидуальный Предприниматель Винокурова Анна Вадимовна</t>
  </si>
  <si>
    <t>380121862261</t>
  </si>
  <si>
    <t>№ 13-2021-59 от 19.02.2021</t>
  </si>
  <si>
    <t>186016</t>
  </si>
  <si>
    <t>Оплата за февраль 2021, биллинговое и техническое обслуживание прибора учета тепловой энергии, дог. №ТО-4/21 от 17.01.2021, счет № 44 от 25.02.2021,  в т.ч. НДС - 178,00</t>
  </si>
  <si>
    <t>768</t>
  </si>
  <si>
    <t>185917</t>
  </si>
  <si>
    <t>Оплата за оказание клининговых услуг по Байкальской 239, февраль 2021, дог. №45-2020-141 от 30.10.2020, счет № 181 от 28.02.2021, без НДС</t>
  </si>
  <si>
    <t>769</t>
  </si>
  <si>
    <t>185951</t>
  </si>
  <si>
    <t>Оплата за профессиональную переподготовку 288 ак.ч., дог. №ВМО2402/21 от 03.11.2020, счет № ВМО2702/21 от 10.02.2021, без НДС</t>
  </si>
  <si>
    <t>770</t>
  </si>
  <si>
    <t>№ ВМО2402/21 от 03.11.2020</t>
  </si>
  <si>
    <t>186119</t>
  </si>
  <si>
    <t>Оплата за промежуточное выставление за февраль 2021 г., Электроэнергия,  дог. №2199 от 26.02.2021,  счет № 21843-2199 от 03.03.2021 г., в т.ч. НДС - 3633,33</t>
  </si>
  <si>
    <t>775</t>
  </si>
  <si>
    <t>№ 2199 от 26.02.2021</t>
  </si>
  <si>
    <t>185988</t>
  </si>
  <si>
    <t>Оплата за услуги генерации квалификационного сертификата ключа проверки ЭП, дог. №16-2020-92 от 30.03.2020, счет № 9-1713010/1 от 01.02.2021, в т.ч. НДС - 333,33</t>
  </si>
  <si>
    <t>776</t>
  </si>
  <si>
    <t>ОАО "ИнфоТекС Интернет Траст"</t>
  </si>
  <si>
    <t>7743020560</t>
  </si>
  <si>
    <t>№ 16-2020-92 от 30.03.2020</t>
  </si>
  <si>
    <t>185897</t>
  </si>
  <si>
    <t>Оплата за камер. дезинфекция постельных принадлежностей, дог. №3-842 от 11.01.2021, счет № 785 от 26.02.2021, без НДС</t>
  </si>
  <si>
    <t>777</t>
  </si>
  <si>
    <t>186028</t>
  </si>
  <si>
    <t>Оплата за экстемпоральные препараты, дог. №38-2020-134 от 27.07.2020, счет № 06РН-0004520 от 24.02.2021, без НДС</t>
  </si>
  <si>
    <t>778</t>
  </si>
  <si>
    <t>186029</t>
  </si>
  <si>
    <t>Оплата за экстемпоральные препараты, дог. №38-2020-134 от 27.07.2020, счет № 06РН-0004521 от 24.02.2021, без НДС</t>
  </si>
  <si>
    <t>779</t>
  </si>
  <si>
    <t>186030</t>
  </si>
  <si>
    <t>Оплата за экстемпоральные препараты, дог. №38-2020-134 от 27.07.2020, счет № 06РН-0004522 от 24.02.2021, без НДС</t>
  </si>
  <si>
    <t>780</t>
  </si>
  <si>
    <t>186026</t>
  </si>
  <si>
    <t>Оплата за экстемпоральные препараты, дог. №38-2020-134 от 27.07.2020, счет № 06РН-0004502 от 17.02.2021, без НДС</t>
  </si>
  <si>
    <t>781</t>
  </si>
  <si>
    <t>186027</t>
  </si>
  <si>
    <t>Оплата за экстемпоральные препараты, дог. №38-2020-134 от 27.07.2020, счет № 06РН-0004503 от 17.02.2021, без НДС</t>
  </si>
  <si>
    <t>782</t>
  </si>
  <si>
    <t>186025</t>
  </si>
  <si>
    <t>Оплата за экстемпоральные препараты, дог. №38-2020-134 от 27.07.2020, счет № 06РН-0004501 от 17.02.2021, без НДС</t>
  </si>
  <si>
    <t>783</t>
  </si>
  <si>
    <t>186024</t>
  </si>
  <si>
    <t>Оплата за экстемпоральные препараты, дог. №38-2020-134 от 27.07.2020, счет № 06РН-0004470 от 10.02.2021, без НДС</t>
  </si>
  <si>
    <t>784</t>
  </si>
  <si>
    <t>186023</t>
  </si>
  <si>
    <t>Оплата за экстемпоральные препараты, дог. №38-2020-134 от 27.07.2020, счет № 06РН-0004469 от 10.02.2021, без НДС</t>
  </si>
  <si>
    <t>785</t>
  </si>
  <si>
    <t>186022</t>
  </si>
  <si>
    <t>Оплата за экстемпоральные препараты, дог. №38-2020-134 от 27.07.2020, счет № 06РН-0004468 от 10.02.2021, без НДС</t>
  </si>
  <si>
    <t>786</t>
  </si>
  <si>
    <t>186019</t>
  </si>
  <si>
    <t>Оплата за экстемпоральные препараты, дог. №38-2020-134 от 27.07.2020, счет № 06РН-0004460 от 03.02.2021, без НДС</t>
  </si>
  <si>
    <t>787</t>
  </si>
  <si>
    <t>186021</t>
  </si>
  <si>
    <t>Оплата за экстемпоральные препараты, дог. №38-2020-134 от 27.07.2020, счет № 06РН-0004462 от 03.02.2021, без НДС</t>
  </si>
  <si>
    <t>186020</t>
  </si>
  <si>
    <t>Оплата за экстемпоральные препараты, дог. №38-2020-134 от 27.07.2020, счет № 06РН-0004461 от 03.02.2021, без НДС</t>
  </si>
  <si>
    <t>789</t>
  </si>
  <si>
    <t>186365</t>
  </si>
  <si>
    <t>Оплата за бумагу офисную А-4, дог. №58-2020-155 от 11.01.2021, счет № КЛ000010577 от 26.02.2021, в т.ч. НДС - 6175,00</t>
  </si>
  <si>
    <t>792</t>
  </si>
  <si>
    <t>186364</t>
  </si>
  <si>
    <t>Оплата за бумагу офисную А-4, дог. №58-2020-155 от 11.01.2021, счет № КЛ000007233 от 09.02.2021, в т.ч. НДС - 6175,00</t>
  </si>
  <si>
    <t>793</t>
  </si>
  <si>
    <t>186369</t>
  </si>
  <si>
    <t>Оплата за дезинфицирующее средство, дог. №46-2020-142 от 09.11.2020, счет № 129 от 09.02.2021, без НДС</t>
  </si>
  <si>
    <t>794</t>
  </si>
  <si>
    <t>ООО "ТД "АНАВИДИН"</t>
  </si>
  <si>
    <t>3827017101</t>
  </si>
  <si>
    <t>№ 46-2020-142 от 09.11.2020</t>
  </si>
  <si>
    <t>187247</t>
  </si>
  <si>
    <t>Оплата за медикаменты (азарексон, фенигидин), дог. №7-2021-53 от 01.02.2021, счет № ИСЧС0000400 от 26.02.2021, в т.ч. НДС - 181,85</t>
  </si>
  <si>
    <t>795</t>
  </si>
  <si>
    <t>№ 7-2021-53 от 01.02.2021</t>
  </si>
  <si>
    <t>187249</t>
  </si>
  <si>
    <t>Оплата за медикаменты (ципролет, лидокаин), дог. №7-2021-53 от 01.02.2021, счет № ИСЧС0000373 от 20.02.2021, в т.ч. НДС - 72,16</t>
  </si>
  <si>
    <t>796</t>
  </si>
  <si>
    <t>187251</t>
  </si>
  <si>
    <t>Оплата за медикаменты, дог. №7-2021-53 от 01.02.2021, счет № ИСЧС0000301 от 16.02.2021, в т.ч. НДС - 294,32</t>
  </si>
  <si>
    <t>187250</t>
  </si>
  <si>
    <t>Оплата за медикаменты, дог. №7-2021-53 от 01.02.2021, счет № ИСЧС0000300 от 16.02.2021, в т.ч. НДС - 181,85</t>
  </si>
  <si>
    <t>798</t>
  </si>
  <si>
    <t>187248</t>
  </si>
  <si>
    <t>Оплата за медикаменты (утрожестан) , дог. №7-2021-53 от 01.02.2021, счет № ИСЧС0000374 от 20.02.2021, в т.ч. НДС - 76,73</t>
  </si>
  <si>
    <t>799</t>
  </si>
  <si>
    <t>187258</t>
  </si>
  <si>
    <t>Оплата за натрия хлорид, дог. №7-2021-53 от 01.02.2021, счет № ИСЧС0000183 от 04.02.2021, в т.ч. НДС - 28,55</t>
  </si>
  <si>
    <t>800</t>
  </si>
  <si>
    <t>187257</t>
  </si>
  <si>
    <t>Оплата за натрия хлорид, дог. №5-2021-51 от 08.02.2021, счет № ИСЧС0000378 от 24.02.2021, в т.ч. НДС - 2499,09</t>
  </si>
  <si>
    <t>801</t>
  </si>
  <si>
    <t>№ 5-2021-51 от 08.02.2021</t>
  </si>
  <si>
    <t>187256</t>
  </si>
  <si>
    <t>Оплата за натрия хлорид, дог. №5-2021-51 от 08.02.2021, счет № ИСЧС0000306 от 16.02.2021, в т.ч. НДС - 1249,55</t>
  </si>
  <si>
    <t>802</t>
  </si>
  <si>
    <t>187255</t>
  </si>
  <si>
    <t>Оплата за натрия хлорид, дог. №5-2021-51 от 08.02.2021, счет № ИСЧС0000197 от 08.02.2021, в т.ч. НДС - 1249,55</t>
  </si>
  <si>
    <t>187265</t>
  </si>
  <si>
    <t>Оплата за спирт этиловый, дог. №6-2021-52 от 05.02.2021, счет № ИСЧС0000368 от 20.02.2021, в т.ч. НДС - 98,73</t>
  </si>
  <si>
    <t>804</t>
  </si>
  <si>
    <t>№ 6-2021-52 от 05.02.2021</t>
  </si>
  <si>
    <t>187252</t>
  </si>
  <si>
    <t>Оплата за мундштуки картонные, дог. №СЧЛМ000119 от 08.02.2021, счет № ИЛМ00000302 от 26.02.2021, без НДС</t>
  </si>
  <si>
    <t>805</t>
  </si>
  <si>
    <t>ИП Лобода Александр Николаевич</t>
  </si>
  <si>
    <t>381299913446</t>
  </si>
  <si>
    <t>№ СЧЛМ000119 от 08.02.2021</t>
  </si>
  <si>
    <t>187253</t>
  </si>
  <si>
    <t>Оплата за набор для переливания лекарств, шприцы, дог. №16-2021-74 от 19.02.2021, счет № ИЛМ00000248 от 18.02.2021, без НДС</t>
  </si>
  <si>
    <t>806</t>
  </si>
  <si>
    <t>№ 16-2021-74 от 19.02.2021</t>
  </si>
  <si>
    <t>187254</t>
  </si>
  <si>
    <t>Оплата за набор для переливания лекарств, шприцы, дог. №16-2021-74 от 19.02.2021, счет № ИЛМ00000298 от 25.02.2021, без НДС</t>
  </si>
  <si>
    <t>807</t>
  </si>
  <si>
    <t>187244</t>
  </si>
  <si>
    <t>Оплата за журналы, индикатор возд., стериконт, дог. №СЧЛМ000039 от 18.01.2021, счет № ИЛМ00000133 от 03.02.2021, без НДС</t>
  </si>
  <si>
    <t>808</t>
  </si>
  <si>
    <t>№ СЧЛМ000039 от 18.01.2021</t>
  </si>
  <si>
    <t>186370</t>
  </si>
  <si>
    <t>Оплата за журналы, дог. №СЧЛМ000039 от 18.01.2021, счет № ИЛМ00000303 от 26.02.2021, без НДС</t>
  </si>
  <si>
    <t>809</t>
  </si>
  <si>
    <t>187768</t>
  </si>
  <si>
    <t>810</t>
  </si>
  <si>
    <t>187766</t>
  </si>
  <si>
    <t>811</t>
  </si>
  <si>
    <t>190570</t>
  </si>
  <si>
    <t>Зачисление заработной платы, компенсация за не использованный отпуск при увольнении за март 2021 г., реестр № 205 от 09.03.2021 г., без НДС, в соответствии с договором 18363412 от 02.03.2017 г.</t>
  </si>
  <si>
    <t>813</t>
  </si>
  <si>
    <t>190572</t>
  </si>
  <si>
    <t>814</t>
  </si>
  <si>
    <t>192415</t>
  </si>
  <si>
    <t>Оплата за окончательное выставление за февраль 2021 г., Теплоэнергия, счет № 11876-7268 от 28.02.2021 г., в т.ч. НДС - 23889,40</t>
  </si>
  <si>
    <t>816</t>
  </si>
  <si>
    <t>190996</t>
  </si>
  <si>
    <t>Оплата за услуги по вывозу и обезвреживанию медицинских отходов класса опасности "Б", февраль 2021, дог. №9-2020-83 от 23.03.2020, счет № 501 от 28.02.2021, без НДС</t>
  </si>
  <si>
    <t>817</t>
  </si>
  <si>
    <t>191002</t>
  </si>
  <si>
    <t>Оплата за перчатки, дог. №43-2020-140 от 14.09.2020, счет № 4037 от 11.02.2021, без НДС</t>
  </si>
  <si>
    <t>818</t>
  </si>
  <si>
    <t>№ 43-2020-140 от 14.09.2020</t>
  </si>
  <si>
    <t>191003</t>
  </si>
  <si>
    <t>Оплата за бахилы хир. высокие на завязках, дог. №47-2020-143 от 17.11.2020, счет № 4033 от 11.02.2021, без НДС</t>
  </si>
  <si>
    <t>819</t>
  </si>
  <si>
    <t>191004</t>
  </si>
  <si>
    <t>Оплата за зонды урогенитальные, дог. №56-2020-153 от 14.12.2020, счет № 152 от 29.01.2021, без НДС</t>
  </si>
  <si>
    <t>820</t>
  </si>
  <si>
    <t>ООО "Мастер Фарм"</t>
  </si>
  <si>
    <t>5408291034</t>
  </si>
  <si>
    <t>№ 56-2020-153 от 14.12.2020</t>
  </si>
  <si>
    <t>191008</t>
  </si>
  <si>
    <t>Оплата за коргликард раствор, дог. №2872 от 02.02.2021, счет №2872 от 02.02.2021, без НДС</t>
  </si>
  <si>
    <t>821</t>
  </si>
  <si>
    <t>№ 2872 от 02.02.2021</t>
  </si>
  <si>
    <t>191012</t>
  </si>
  <si>
    <t>Оплата за пленку рентгеновскую, дог. №2-2021-48 от 01.02.2021, счет № 3903 от 04.02.2021, в т.ч. НДС - 13106,05</t>
  </si>
  <si>
    <t>823</t>
  </si>
  <si>
    <t>7716017505</t>
  </si>
  <si>
    <t>№ 2-2021-48 от 01.02.2021</t>
  </si>
  <si>
    <t>191013</t>
  </si>
  <si>
    <t>Оплата за пленку рентгеновскую, дог. №3-2021-49 от 01.02.2021, счет № 3905 от 04.02.2021, в т.ч. НДС - 3052,80</t>
  </si>
  <si>
    <t>824</t>
  </si>
  <si>
    <t>№ 3-2021-49 от 01.02.2021</t>
  </si>
  <si>
    <t>191015</t>
  </si>
  <si>
    <t>Оплата за медикаменты, дог. №64-2020-161 от 12.01.2021, счет № ИСЧС0000307 от 16.02.2021, в т.ч. НДС - 166,20</t>
  </si>
  <si>
    <t>825</t>
  </si>
  <si>
    <t>№ 64-2020-161 от 12.01.2021</t>
  </si>
  <si>
    <t>191016</t>
  </si>
  <si>
    <t>Оплата за медикаменты, дог. №64-2020-161 от 12.01.2021, счет № ИСЧС0000182 от 04.02.2021, в т.ч. НДС - 41,73</t>
  </si>
  <si>
    <t>826</t>
  </si>
  <si>
    <t>191017</t>
  </si>
  <si>
    <t>Оплата за медикаменты, дог. №64-2020-161 от 12.01.2021, счет № ИСЧС0000172 от 03.02.2021, в т.ч. НДС - 678,07</t>
  </si>
  <si>
    <t>827</t>
  </si>
  <si>
    <t>192426</t>
  </si>
  <si>
    <t>Оплата за реагенты, расходный материал (кювета), дог. №25-2020-124 от 25.05.2020, счет № ГМ000024 от 04.02.2021, в т.ч. НДС - 4159,45</t>
  </si>
  <si>
    <t>828</t>
  </si>
  <si>
    <t>ООО "Гукенхаймер-МС"</t>
  </si>
  <si>
    <t>3849051434</t>
  </si>
  <si>
    <t>№ 25-2020-124 от 25.05.2020</t>
  </si>
  <si>
    <t>192429</t>
  </si>
  <si>
    <t>Оплата за зонд урогенитальный, дог. №57-2020-154 от 15.12.2020, счет № И0000000193 от 02.02.2021, без НДС</t>
  </si>
  <si>
    <t>829</t>
  </si>
  <si>
    <t>№ 57-2020-154 от 15.12.2020</t>
  </si>
  <si>
    <t>192435</t>
  </si>
  <si>
    <t>Оплата за контроль гематологический, дог. №42-2020-139 от 15.09.2020, счет № 4 от 02.02.2021, без НДС</t>
  </si>
  <si>
    <t>830</t>
  </si>
  <si>
    <t>192436</t>
  </si>
  <si>
    <t>Оплата за дилюент, дог. №42-2020-139 от 15.09.2020, счет № 6 от 18.02.2021, без НДС</t>
  </si>
  <si>
    <t>192442</t>
  </si>
  <si>
    <t>Оплата за реагенты, дог. №8-2021-54 от 05.02.2021, счет № 666 от 24.02.2021, без НДС</t>
  </si>
  <si>
    <t>833</t>
  </si>
  <si>
    <t>192444</t>
  </si>
  <si>
    <t>Оплата за реагенты, дог. №8-2021-54 от 05.02.2021, счет № 536 от 12.02.2021, без НДС</t>
  </si>
  <si>
    <t>834</t>
  </si>
  <si>
    <t>192445</t>
  </si>
  <si>
    <t>835</t>
  </si>
  <si>
    <t>192449</t>
  </si>
  <si>
    <t>Оплата за простыни одноразовые, дог. №37-2020-133 от 22.07.2020, счет № 45 от 11.02.2021, без НДС</t>
  </si>
  <si>
    <t>837</t>
  </si>
  <si>
    <t>№ 37-2020-133 от 22.07.2020</t>
  </si>
  <si>
    <t>192451</t>
  </si>
  <si>
    <t>Оплата за набор реагентов, дог. №40-2020-137 от 28.09.2020, счет № 1423 от 25.02.2021, в т.ч. НДС - 983,63</t>
  </si>
  <si>
    <t>838</t>
  </si>
  <si>
    <t>192453</t>
  </si>
  <si>
    <t>Оплата за набор реагентов, дог. №40-2020-137 от 28.09.2020, счет № 935 от 08.02.2021, в т.ч. НДС - 598,18</t>
  </si>
  <si>
    <t>839</t>
  </si>
  <si>
    <t>192454</t>
  </si>
  <si>
    <t>Оплата за пробирки, дог. №26-2020-125 от 01.06.2020, счет № ЦБ-153 от 17.02.2021, без НДС</t>
  </si>
  <si>
    <t>840</t>
  </si>
  <si>
    <t>2721137693</t>
  </si>
  <si>
    <t>№ 26-2020-125 от 01.06.2020</t>
  </si>
  <si>
    <t>192455</t>
  </si>
  <si>
    <t>Оплата за термоиндикатор, дог. №360 от 17.02.2021, счет № 360 от 18.02.2021, в т.ч. НДС - 4250,00</t>
  </si>
  <si>
    <t>841</t>
  </si>
  <si>
    <t>№ 360 от 17.02.2021</t>
  </si>
  <si>
    <t>190782</t>
  </si>
  <si>
    <t>Z_0000047387_20210310_206 Зачисление заработной платы за 2 пол-ну мес. за февраль 2021, реестр № 206 от 10.03.2021, без НДС</t>
  </si>
  <si>
    <t>842</t>
  </si>
  <si>
    <t>190784</t>
  </si>
  <si>
    <t>Z_0000047387_20210310_208 Зачисление заработной платы, компенсация за не использованный отпуск при увольнении за март 2021, реестр № 208 от 10.03.2021, без НДС</t>
  </si>
  <si>
    <t>844</t>
  </si>
  <si>
    <t>198746</t>
  </si>
  <si>
    <t>Зачисление заработной платы, компенсация за не использованный отпуск при увольнении за март 2021 г., реестр № 209 от 10.03.2021 г., без НДС, в соответствии с договором 18363412 от 02.03.2017 г.</t>
  </si>
  <si>
    <t>846</t>
  </si>
  <si>
    <t>198748</t>
  </si>
  <si>
    <t>847</t>
  </si>
  <si>
    <t>198750</t>
  </si>
  <si>
    <t>848</t>
  </si>
  <si>
    <t>203183</t>
  </si>
  <si>
    <t>Зачисление отпускных за март 2021 г., реестр № 215 от 11.03.2021 г., без НДС, в соответствии с договором 18363412 от 02.03.2017 г.</t>
  </si>
  <si>
    <t>203037</t>
  </si>
  <si>
    <t>Z_0000047387_20210311_214 Зачисление отпускных за март 2021, реестр №204 от 05.03.2021, без НДС</t>
  </si>
  <si>
    <t>854</t>
  </si>
  <si>
    <t>203182</t>
  </si>
  <si>
    <t>Зачисление отпускных за март 2021 г., реестр № 213 от 11.03.2021 г., без НДС, в соответствии с договором 18363412 от 02.03.2017 г.</t>
  </si>
  <si>
    <t>855</t>
  </si>
  <si>
    <t>208866</t>
  </si>
  <si>
    <t>Z_0000047387_20210311_212 Зачисление отпускных за март 2021, реестр №212 от 11.03.2021, без НДС</t>
  </si>
  <si>
    <t>860</t>
  </si>
  <si>
    <t>208867</t>
  </si>
  <si>
    <t>Зачисление отпускных за март 2021 г., реестр № 211 от 11.03.2021 г., без НДС, в соответствии с договором 18363412 от 02.03.2017 г.</t>
  </si>
  <si>
    <t>861</t>
  </si>
  <si>
    <t>208879</t>
  </si>
  <si>
    <t>Z_0000047387_20210305_210 Зачисление заработной платы, компенсация за не использованный отпуск при увольнении за март 2021, реестр № 210 от 05.03.2021, без НДС</t>
  </si>
  <si>
    <t>862</t>
  </si>
  <si>
    <t>209163</t>
  </si>
  <si>
    <t>863</t>
  </si>
  <si>
    <t>209164</t>
  </si>
  <si>
    <t>864</t>
  </si>
  <si>
    <t>209166</t>
  </si>
  <si>
    <t>865</t>
  </si>
  <si>
    <t>209167</t>
  </si>
  <si>
    <t>866</t>
  </si>
  <si>
    <t>209168</t>
  </si>
  <si>
    <t>867</t>
  </si>
  <si>
    <t>209170</t>
  </si>
  <si>
    <t>868</t>
  </si>
  <si>
    <t>209171</t>
  </si>
  <si>
    <t>869</t>
  </si>
  <si>
    <t>209172</t>
  </si>
  <si>
    <t>870</t>
  </si>
  <si>
    <t>209173</t>
  </si>
  <si>
    <t>871</t>
  </si>
  <si>
    <t>209180</t>
  </si>
  <si>
    <t>877</t>
  </si>
  <si>
    <t>209181</t>
  </si>
  <si>
    <t>878</t>
  </si>
  <si>
    <t>209182</t>
  </si>
  <si>
    <t>879</t>
  </si>
  <si>
    <t>208951</t>
  </si>
  <si>
    <t>Зачисление заработной платы за 2 половину месяца за февраль 2021 г., реестр № 228 от 12.03.2021 г., без НДС, в соответствии с договором 18363412 от 02.03.2017 г.</t>
  </si>
  <si>
    <t>880</t>
  </si>
  <si>
    <t>208953</t>
  </si>
  <si>
    <t>Зачисление заработной платы за 2 половину месяца за февраль 2021 г., реестр № 226 от 12.03.2021 г., без НДС, в соответствии с договором 18363412 от 02.03.2017 г.</t>
  </si>
  <si>
    <t>881</t>
  </si>
  <si>
    <t>208957</t>
  </si>
  <si>
    <t>Z_0000047387_20210312_227 Зачисление заработной платы за 2 пол-ну мес. за февраль 2021, реестр № 227 от 12.03.2021, без НДС</t>
  </si>
  <si>
    <t>882</t>
  </si>
  <si>
    <t>208959</t>
  </si>
  <si>
    <t>Z_0000047387_20210312_225 Зачисление заработной платы за 2 пол-ну мес. за февраль 2021, реестр № 225 от 12.03.2021, без НДС</t>
  </si>
  <si>
    <t>883</t>
  </si>
  <si>
    <t>208962</t>
  </si>
  <si>
    <t>Зачисление заработной платы за 2 половину месяца за февраль 2021 г., реестр № 224 от 12.03.2021 г., без НДС, в соответствии с договором 18363412 от 02.03.2017 г.</t>
  </si>
  <si>
    <t>884</t>
  </si>
  <si>
    <t>208967</t>
  </si>
  <si>
    <t>Зачисление заработной платы за 2 половину месяца за февраль 2021 г., реестр № 222 от 12.03.2021 г., без НДС, в соответствии с договором 18363412 от 02.03.2017 г.</t>
  </si>
  <si>
    <t>885</t>
  </si>
  <si>
    <t>208971</t>
  </si>
  <si>
    <t>Z_0000047387_20210312_223 Зачисление заработной платы за 2 пол-ну мес. за февраль 2021, реестр № 223 от 12.03.2021, без НДС</t>
  </si>
  <si>
    <t>886</t>
  </si>
  <si>
    <t>209209</t>
  </si>
  <si>
    <t>895</t>
  </si>
  <si>
    <t>209220</t>
  </si>
  <si>
    <t>209222</t>
  </si>
  <si>
    <t>898</t>
  </si>
  <si>
    <t>209224</t>
  </si>
  <si>
    <t>899</t>
  </si>
  <si>
    <t>209227</t>
  </si>
  <si>
    <t>900</t>
  </si>
  <si>
    <t>209230</t>
  </si>
  <si>
    <t>901</t>
  </si>
  <si>
    <t>209231</t>
  </si>
  <si>
    <t>902</t>
  </si>
  <si>
    <t>209232</t>
  </si>
  <si>
    <t>903</t>
  </si>
  <si>
    <t>209895</t>
  </si>
  <si>
    <t>Оплата за промежуточное выставление за март 2021 г., Теплоэнергия, счет № 15150-7268 от 10.03.2021 г., в т.ч. НДС - 8883,33</t>
  </si>
  <si>
    <t>905</t>
  </si>
  <si>
    <t>209750</t>
  </si>
  <si>
    <t>214134</t>
  </si>
  <si>
    <t>209037</t>
  </si>
  <si>
    <t>Зачисление заработной платы за 2 половину месяца за февраль 2021, реестр №000000005 от 12.03.2021 г, на л/счет 40817810666180000096 Барышников Евгений Сергеевич, без НДС</t>
  </si>
  <si>
    <t>906</t>
  </si>
  <si>
    <t>Иркутский региональный филиал АО Россельхозбанк</t>
  </si>
  <si>
    <t>7725114488</t>
  </si>
  <si>
    <t>209850</t>
  </si>
  <si>
    <t>Оплата за охрану февраль 2021, дог. №08546-1 от 01.01.2021, счет № 4 от 01.02.2021, без НДС</t>
  </si>
  <si>
    <t>907</t>
  </si>
  <si>
    <t>№ 08546-1 от 01.01.2021</t>
  </si>
  <si>
    <t>209851</t>
  </si>
  <si>
    <t>Оплата за техническое обслуживание январь 2021, дог. №08546-1 ОТП от 01.01.2021, счет № 2 от 12.01.2021, без НДС</t>
  </si>
  <si>
    <t>№ 08546-1 ОТП от 01.01.2021</t>
  </si>
  <si>
    <t>209854</t>
  </si>
  <si>
    <t>Оплата за техническое обслуживание февраль 2021, дог. №08546-1 ОТП от 01.01.2021, счет № 4 от 01.02.2021, без НДС</t>
  </si>
  <si>
    <t>209766</t>
  </si>
  <si>
    <t>913</t>
  </si>
  <si>
    <t>209767</t>
  </si>
  <si>
    <t>914</t>
  </si>
  <si>
    <t>209768</t>
  </si>
  <si>
    <t>915</t>
  </si>
  <si>
    <t>209769</t>
  </si>
  <si>
    <t>916</t>
  </si>
  <si>
    <t>209770</t>
  </si>
  <si>
    <t>917</t>
  </si>
  <si>
    <t>209771</t>
  </si>
  <si>
    <t>918</t>
  </si>
  <si>
    <t>209772</t>
  </si>
  <si>
    <t>919</t>
  </si>
  <si>
    <t>209773</t>
  </si>
  <si>
    <t>920</t>
  </si>
  <si>
    <t>209779</t>
  </si>
  <si>
    <t>926</t>
  </si>
  <si>
    <t>209780</t>
  </si>
  <si>
    <t>927</t>
  </si>
  <si>
    <t>209781</t>
  </si>
  <si>
    <t>928</t>
  </si>
  <si>
    <t>209782</t>
  </si>
  <si>
    <t>929</t>
  </si>
  <si>
    <t>209783</t>
  </si>
  <si>
    <t>930</t>
  </si>
  <si>
    <t>209244</t>
  </si>
  <si>
    <t>931</t>
  </si>
  <si>
    <t>209245</t>
  </si>
  <si>
    <t>932</t>
  </si>
  <si>
    <t>209246</t>
  </si>
  <si>
    <t>933</t>
  </si>
  <si>
    <t>209247</t>
  </si>
  <si>
    <t>934</t>
  </si>
  <si>
    <t>209248</t>
  </si>
  <si>
    <t>935</t>
  </si>
  <si>
    <t>17727</t>
  </si>
  <si>
    <t>Возврат по п.п. 180315 от 05.03.21 на сумму 10880.00. Не поступил реестр на зачисление.</t>
  </si>
  <si>
    <t>214621</t>
  </si>
  <si>
    <t>942</t>
  </si>
  <si>
    <t>214622</t>
  </si>
  <si>
    <t>943</t>
  </si>
  <si>
    <t>214623</t>
  </si>
  <si>
    <t>944</t>
  </si>
  <si>
    <t>214629</t>
  </si>
  <si>
    <t>950</t>
  </si>
  <si>
    <t>214630</t>
  </si>
  <si>
    <t>951</t>
  </si>
  <si>
    <t>214631</t>
  </si>
  <si>
    <t>952</t>
  </si>
  <si>
    <t>218425</t>
  </si>
  <si>
    <t>Зачисление пособия по временной нетрудоспособности за счет работодателя, февраль 2021, реестр № 246 от 12.03.2021, без НДС, в соответствии с договором 18363412 от 02.03.2017 г.</t>
  </si>
  <si>
    <t>958</t>
  </si>
  <si>
    <t>218439</t>
  </si>
  <si>
    <t>Z_0000047387_20200312_245 Зачисление пособия по временной нетрудоспособности за счет работодателя, февраль 2021, реестр № 245 от 12.03.2021, без НДС</t>
  </si>
  <si>
    <t>959</t>
  </si>
  <si>
    <t>218483</t>
  </si>
  <si>
    <t>Зачисление пособия по временной нетрудоспособности за счет работодателя, февраль 2021, реестр № 238 от 12.03.2021, без НДС, в соответствии с договором 18363412 от 02.03.2017 г.</t>
  </si>
  <si>
    <t>966</t>
  </si>
  <si>
    <t>218491</t>
  </si>
  <si>
    <t>Z_0000047387_20200312_237 Зачисление пособия по временной нетрудоспособности за счет работодателя, февраль 2021, реестр № 237 от 12.03.2021, без НДС</t>
  </si>
  <si>
    <t>967</t>
  </si>
  <si>
    <t>218493</t>
  </si>
  <si>
    <t>Зачисление пособия по временной нетрудоспособности за счет работодателя, февраль 2021, реестр № 236 от 12.03.2021, без НДС, в соответствии с договором 18363412 от 02.03.2017 г.</t>
  </si>
  <si>
    <t>968</t>
  </si>
  <si>
    <t>218520</t>
  </si>
  <si>
    <t>Зачисление пособия по временной нетрудоспособности за счет работодателя, февраль 2021, реестр № 235 от 12.03.2021, без НДС, в соответствии с договором 18363412 от 02.03.2017 г.</t>
  </si>
  <si>
    <t>969</t>
  </si>
  <si>
    <t>218522</t>
  </si>
  <si>
    <t>Z_0000047387_20200312_234 Зачисление пособия по временной нетрудоспособности за счет работодателя, февраль 2021, реестр № 234 от 12.03.2021, без НДС</t>
  </si>
  <si>
    <t>970</t>
  </si>
  <si>
    <t>225801</t>
  </si>
  <si>
    <t>Перечисление по постановлению, удержанных с зар/п-ты, в отношении должника Строкиной Е.А.., основной долг 25002,77руб., исполнительский сбор 3497,55руб.,судебный приказ №197098/19/38030-ИП от 03.09.2020,Без НДС</t>
  </si>
  <si>
    <t>975</t>
  </si>
  <si>
    <t>225934</t>
  </si>
  <si>
    <t>Перечисление  алиментов, удержанных с заработной платы,  на л/счет 40817810718357954382 Попова Галина Викторовна, Без НДС</t>
  </si>
  <si>
    <t>976</t>
  </si>
  <si>
    <t>225802</t>
  </si>
  <si>
    <t>Перечисление по пост-ю,удержанных с зар/п-ты,в отношении должника Савкиной (Белая) Т.С.,основной долг на сумму 99234,42 руб., по постан-ю №38031/19/177654 от 11.12.2019,Без НДС</t>
  </si>
  <si>
    <t>977</t>
  </si>
  <si>
    <t>УФК по Иркутской области (Слюдянский районный отдел судебных приставов УФССП России по Иркутской области л/с 05341839010)</t>
  </si>
  <si>
    <t>225803</t>
  </si>
  <si>
    <t>Перечис-ние по пост-ю,удержанных с зар/п-ты,в отношении должника Заковряшиной(Глухова)Е.А. основной долг на сумму 237155,00руб,исполнительный сбор в сумме 16600,85руб,по постан-ю №20 81608 от 16.04.2020,Без НДС</t>
  </si>
  <si>
    <t>978</t>
  </si>
  <si>
    <t>УФК по Иркутской области (Шелеховскийй РОСП УФССП России по Иркутской области л/с 05341839100)</t>
  </si>
  <si>
    <t>225804</t>
  </si>
  <si>
    <t>Перечисление по постановлению, удержанных с зар/п-ты, в отношении должника Серебренниковой Л.С., основной долг 350075,13 р, неосновного долга 26304,79р, постановление №38030/19/3050221 от 24.07.2019, Без НДС</t>
  </si>
  <si>
    <t>979</t>
  </si>
  <si>
    <t>УФК по Иркутской области (Свердловский ОСП г. Иркутска УФССП России по Иркутской области, л/с 05341839160)</t>
  </si>
  <si>
    <t>225805</t>
  </si>
  <si>
    <t>Перечис-ние по пост-ю,удержанных с зар/п-ты,в отношении должника Ругоевой Л.В., основной долг на сумму 478793,38р.,исполнительный сбор в сумме 33515,54 руб., по постан-ю № 38016/20/848996 от 28.10.2020,Без НДС</t>
  </si>
  <si>
    <t>980</t>
  </si>
  <si>
    <t>УФК по Иркутской области (Правобережный ОСП г. Иркутска УФССП России по Иркутской области л/с 05341А89480)</t>
  </si>
  <si>
    <t>225806</t>
  </si>
  <si>
    <t>Перечис-ние по пост-ю,удержанных с зар/п-ты,в отношении должника Барышникова Е.С. основной долг на сумму 342061,21руб.,исполнительный сбор в сумме 23944,28руб,по постан-ю № 38016/20/177542 от 04.03.2020,Без НДС</t>
  </si>
  <si>
    <t>981</t>
  </si>
  <si>
    <t>230787</t>
  </si>
  <si>
    <t>982</t>
  </si>
  <si>
    <t>226236</t>
  </si>
  <si>
    <t>984</t>
  </si>
  <si>
    <t>226237</t>
  </si>
  <si>
    <t>985</t>
  </si>
  <si>
    <t>226238</t>
  </si>
  <si>
    <t>986</t>
  </si>
  <si>
    <t>226487</t>
  </si>
  <si>
    <t>Z_0000047387_20210316_252 Зачисление заработной платы за 2 пол-ну мес. за март 2021, реестр № 252 от 16.03.2021, без НДС</t>
  </si>
  <si>
    <t>991</t>
  </si>
  <si>
    <t>231690</t>
  </si>
  <si>
    <t>Оплата за окончательное выставление за февраль 2021 г., Электроэнергия,  дог. №2199 от 26.02.2021,  счет № 27618 - 2199 от 11.03.2021 г., в т.ч. НДС - 8202,03</t>
  </si>
  <si>
    <t>992</t>
  </si>
  <si>
    <t>231692</t>
  </si>
  <si>
    <t>Оплата за промежуточное выставление за март 2021 г., Электроэнергия,  дог. №2199 от 26.02.2021,  счет № 33420 - 2199 от 12.03.2021 г., в т.ч. НДС - 6533,33</t>
  </si>
  <si>
    <t>993</t>
  </si>
  <si>
    <t>231351</t>
  </si>
  <si>
    <t>Оплата за бензин, дог. №53-2020-150 от 14.12.2020, счет № сТКНР631 от 28.02.2021, в т.ч. НДС - 7732,40</t>
  </si>
  <si>
    <t>994</t>
  </si>
  <si>
    <t>19591</t>
  </si>
  <si>
    <t>ЦС за мед. пом.    аванс за март 2021 г.  (АПП - 495000) 495000  НДС не облагается.</t>
  </si>
  <si>
    <t>Филиал ООО "СК "Ингосстрах-М" в г. Иркутске</t>
  </si>
  <si>
    <t>5256048032</t>
  </si>
  <si>
    <t>ср-ва ОМС авансирование за март 2021 года пол-ка 12825000, дн.стац 1916000 без НДС</t>
  </si>
  <si>
    <t>Иркутский филиал АО "Страховая компания "СОГАЗ-Мед"</t>
  </si>
  <si>
    <t>7728170427</t>
  </si>
  <si>
    <t>230785</t>
  </si>
  <si>
    <t>1021</t>
  </si>
  <si>
    <t>233418</t>
  </si>
  <si>
    <t>Зачисление заработной платы за 2 половину месяца за март 2021 г., реестр № 253 от 17.03.2021 г., без НДС, в соответствии с договором 18363412 от 02.03.2017 г.</t>
  </si>
  <si>
    <t>1022</t>
  </si>
  <si>
    <t>235691</t>
  </si>
  <si>
    <t>Зачисление отпускных за март 2021 г., реестр № 259 от 18.03.2021 г., без НДС, в соответствии с договором 18363412 от 02.03.2017 г.</t>
  </si>
  <si>
    <t>236356</t>
  </si>
  <si>
    <t>Z_0000047387_20210318_258 Зачисление отпускных за март 2021, реестр №258 от 18.03.2021, без НДС</t>
  </si>
  <si>
    <t>1025</t>
  </si>
  <si>
    <t>235690</t>
  </si>
  <si>
    <t>Зачисление отпускных за март 2021 г., реестр № 257 от 18.03.2021 г., без НДС, в соответствии с договором 18363412 от 02.03.2017 г.</t>
  </si>
  <si>
    <t>1026</t>
  </si>
  <si>
    <t>236355</t>
  </si>
  <si>
    <t>Z_0000047387_20210318_256 Зачисление отпускных за март 2021, реестр №256 от 18.03.2021, без НДС</t>
  </si>
  <si>
    <t>1027</t>
  </si>
  <si>
    <t>235689</t>
  </si>
  <si>
    <t>Зачисление отпускных за март 2021 г., реестр № 255 от 18.03.2021 г., без НДС, в соответствии с договором 18363412 от 02.03.2017 г.</t>
  </si>
  <si>
    <t>1028</t>
  </si>
  <si>
    <t>235997</t>
  </si>
  <si>
    <t>1032</t>
  </si>
  <si>
    <t>20959</t>
  </si>
  <si>
    <t>ЦС за мед. пом.  ок расчет за февраль 2021 г.  счета N 000-000083, N 000-000084 (АПП - 9330.4)  НДС не облагается.</t>
  </si>
  <si>
    <t>242352</t>
  </si>
  <si>
    <t>Оплата за водоотведение и холодную воду за февраль 2021,  счет № 7 600 от 28.02.2021, в т.ч. НДС - 1854,69</t>
  </si>
  <si>
    <t>1035</t>
  </si>
  <si>
    <t>242020</t>
  </si>
  <si>
    <t>Зачисление заработной платы, компенсация за не использованный отпуск при увольнении за март 2021 г., реестр № 264 от 19.03.2021 г., без НДС, в соответствии с договором 18363412 от 02.03.2017 г.</t>
  </si>
  <si>
    <t>1039</t>
  </si>
  <si>
    <t>242019</t>
  </si>
  <si>
    <t>Зачисление заработной платы, компенсация за не использованный отпуск при увольнении за март 2021 г., реестр № 263 от 19.03.2021 г., без НДС, в соответствии с договором 18363412 от 02.03.2017 г.</t>
  </si>
  <si>
    <t>1040</t>
  </si>
  <si>
    <t>242018</t>
  </si>
  <si>
    <t>Зачисление заработной платы за 2 половину месяца за февраль 2021 г., реестр № 199 от 18.03.2021 г., без НДС, в соответствии с договором 18363412 от 02.03.2017 г.</t>
  </si>
  <si>
    <t>1041</t>
  </si>
  <si>
    <t>242024</t>
  </si>
  <si>
    <t>Зачисление заработной платы, компенсация за не использованный отпуск при увольнении за март 2021 г., реестр № 268 от 19.03.2021 г., без НДС, в соответствии с договором 18363412 от 02.03.2017 г.</t>
  </si>
  <si>
    <t>1042</t>
  </si>
  <si>
    <t>241790</t>
  </si>
  <si>
    <t>Z_0000047387_20210319_269 Зачисление заработной платы, компенсация за не использованный отпуск при увольнении за март 2021, реестр № 269 от 19.03.2021, без НДС</t>
  </si>
  <si>
    <t>1043</t>
  </si>
  <si>
    <t>242155</t>
  </si>
  <si>
    <t>1044</t>
  </si>
  <si>
    <t>253125</t>
  </si>
  <si>
    <t>Зачисление заработной платы, компенсация за не использованный отпуск при увольнении за март 2021 г., реестр № 270 от 23.03.2021 г., без НДС, в соответствии с договором 18363412 от 02.03.2017 г.</t>
  </si>
  <si>
    <t>1056</t>
  </si>
  <si>
    <t>257449</t>
  </si>
  <si>
    <t>Z_0000047387_20210324_274 Зачисление заработной платы, компенсация за не использованный отпуск при увольнении за март 2021, реестр № 274 от 24.03.2021, без НДС</t>
  </si>
  <si>
    <t>1059</t>
  </si>
  <si>
    <t>257454</t>
  </si>
  <si>
    <t>1060</t>
  </si>
  <si>
    <t>257474</t>
  </si>
  <si>
    <t>1063</t>
  </si>
  <si>
    <t>258010</t>
  </si>
  <si>
    <t>Оплата за техническое обслуживание приборов, аппаратов и оборудования для рентгенологии за февраль, дог. №12-2020-89 от 02.03.2020, счет № 58 от 17.02.2021, без НДС</t>
  </si>
  <si>
    <t>1064</t>
  </si>
  <si>
    <t>258092</t>
  </si>
  <si>
    <t>Оплата за промежуточное выставление за февраль 2021 г., Электроэнергия,  дог. №2199 от 26.02.2021,  счет № 18540 - 2199 от 12.02.2021 г., в т.ч. НДС - 4850,00</t>
  </si>
  <si>
    <t>1065</t>
  </si>
  <si>
    <t>258033</t>
  </si>
  <si>
    <t>Оплата за Диагностику ТО и ремонт , дог. №35-2020-132 от 06.07.2020, счет № 0000000785 от 19.02.2021, без НДС</t>
  </si>
  <si>
    <t>1069</t>
  </si>
  <si>
    <t>258035</t>
  </si>
  <si>
    <t>Оплата за водоотведение и холодную воду за февраль 2021, дог. №3187 от 17.03.2021, счет № 5386 от 05.03.2021, в т.ч. НДС - 556,67</t>
  </si>
  <si>
    <t>1070</t>
  </si>
  <si>
    <t>№ 3187 от 17.03.2021</t>
  </si>
  <si>
    <t>258037</t>
  </si>
  <si>
    <t>Оплата за реагенты, расходный материал (проведения коагулометрических исследований: Кювета одноразовая), дог. №25-2020-124 от 25.05.2020, счет № ГМ000022 от 03.02.2021, в т.ч. НДС - 1363,64</t>
  </si>
  <si>
    <t>1071</t>
  </si>
  <si>
    <t>262466</t>
  </si>
  <si>
    <t>Оплата за услугу Регионального оператора по обращению с ТКО за февраль 2021 г, дог. №1077986-2020/ТКО от 01.01.2021, счет № 12714813 от 28.02.2021, в т.ч. НДС - 2640,22</t>
  </si>
  <si>
    <t>1075</t>
  </si>
  <si>
    <t>262110</t>
  </si>
  <si>
    <t>Зачисление отпускных за март 2021 г., реестр № 279 от 25.03.2021 г., без НДС, в соответствии с договором 18363412 от 02.03.2017 г.</t>
  </si>
  <si>
    <t>1080</t>
  </si>
  <si>
    <t>262111</t>
  </si>
  <si>
    <t>Z_0000047387_20210325_275 Зачисление отпускных за март 2021, реестр №275 от 25.03.2021, без НДС</t>
  </si>
  <si>
    <t>1081</t>
  </si>
  <si>
    <t>262114</t>
  </si>
  <si>
    <t>Зачисление отпускных за март 2021 г., реестр № 277 от 25.03.2021 г., без НДС, в соответствии с договором 18363412 от 02.03.2017 г.</t>
  </si>
  <si>
    <t>1082</t>
  </si>
  <si>
    <t>262117</t>
  </si>
  <si>
    <t>Зачисление отпускных за март 2021 г., реестр № 276 от 25.03.2021 г., без НДС, в соответствии с договором 18363412 от 02.03.2017 г.</t>
  </si>
  <si>
    <t>1083</t>
  </si>
  <si>
    <t>262130</t>
  </si>
  <si>
    <t>Z_0000047387_20210325_278 Зачисление отпускных за март 2021, реестр №278 от 25.03.2021, без НДС</t>
  </si>
  <si>
    <t>1086</t>
  </si>
  <si>
    <t>267348</t>
  </si>
  <si>
    <t>Зачисление отпускных за март 2021 г., реестр № 287 от 26.03.2021 г., без НДС, в соответствии с договором 18363412 от 02.03.2017 г.</t>
  </si>
  <si>
    <t>1088</t>
  </si>
  <si>
    <t>267360</t>
  </si>
  <si>
    <t>Зачисление заработной платы, компенсация за не использованный отпуск при увольнении за март 2021 г., реестр № 288 от 26.03.2021 г., без НДС, в соответствии с договором 18363412 от 02.03.2017 г.</t>
  </si>
  <si>
    <t>1092</t>
  </si>
  <si>
    <t>267373</t>
  </si>
  <si>
    <t>Зачисление заработной платы, компенсация за не использованный отпуск при увольнении за март 2021 г., реестр № 289 от 26.03.2021 г., без НДС, в соответствии с договором 18363412 от 02.03.2017 г.</t>
  </si>
  <si>
    <t>1093</t>
  </si>
  <si>
    <t>273595</t>
  </si>
  <si>
    <t>1109</t>
  </si>
  <si>
    <t>273596</t>
  </si>
  <si>
    <t>1110</t>
  </si>
  <si>
    <t>170009</t>
  </si>
  <si>
    <t>39509097310080050323 Опл мед.услуг,оказ.гражд,застр в др.суб РФ в целях их соц.обесп (из ср.НСЗ):расп.от 24.03.21 №105, сч 0000-000082 от 01.03.21 (7664,06), сч 0000-000711 от 31.12.20 (-190,42). без НДС</t>
  </si>
  <si>
    <t>ТФОМС ИРКУТСКОЙ ОБЛАСТИ (ТФОМС ИРКУТСКОЙ ОБЛАСТИ)</t>
  </si>
  <si>
    <t>3811028531</t>
  </si>
  <si>
    <t>276058</t>
  </si>
  <si>
    <t>Зачисление заработной платы за 1 половину месяца за март 2021 г., реестр № 292 от 29.03.2021 г., без НДС, в соответствии с договором 18363412 от 02.03.2017 г.</t>
  </si>
  <si>
    <t>1118</t>
  </si>
  <si>
    <t>276069</t>
  </si>
  <si>
    <t>Зачисление заработной платы за 1 половину месяца за март 2021 г., реестр № 290 от 29.03.2021 г., без НДС, в соответствии с договором 18363412 от 02.03.2017 г.</t>
  </si>
  <si>
    <t>1119</t>
  </si>
  <si>
    <t>276091</t>
  </si>
  <si>
    <t>Z_0000047387_20210329_293 Зачисление заработной платы за 1 пол-ну мес. за март 2021, реестр № 293 от 29.03.2021, без НДС</t>
  </si>
  <si>
    <t>1121</t>
  </si>
  <si>
    <t>276096</t>
  </si>
  <si>
    <t>Z_0000047387_20210329_291 Зачисление заработной платы за 1 пол-ну мес. за март 2021, реестр № 291 от 29.03.2021, без НДС</t>
  </si>
  <si>
    <t>1122</t>
  </si>
  <si>
    <t>276114</t>
  </si>
  <si>
    <t>Зачисление заработной платы за 1 половину месяца за март 2021, реестр №000000006 от 29.03.2021 г, на л/счет 40817810666180000096 Барышников Евгений Сергеевич, без НДС</t>
  </si>
  <si>
    <t>1125</t>
  </si>
  <si>
    <t>276228</t>
  </si>
  <si>
    <t>Перечисление заработной платы за 1 половину месяца за март 2021 г. на карту №5479987022070303 Нестерова Дарья Олеговна</t>
  </si>
  <si>
    <t>279145</t>
  </si>
  <si>
    <t>1126</t>
  </si>
  <si>
    <t>284303</t>
  </si>
  <si>
    <t>Зачисление заработной платы, компенсация за не использованный отпуск при увольнении за март 2021 г., реестр № 299 от 31.03.2021 г., без НДС, в соответствии с договором 18363412 от 02.03.2017 г.</t>
  </si>
  <si>
    <t>1133</t>
  </si>
  <si>
    <t>284239</t>
  </si>
  <si>
    <t>Z_0000047387_20210331_300 Зачисление заработной платы, компенсация за не использованный отпуск при увольнении за март 2021, реестр № 300 от 31.03.2021, без НДС</t>
  </si>
  <si>
    <t>1134</t>
  </si>
  <si>
    <t>286273</t>
  </si>
  <si>
    <t>1137</t>
  </si>
  <si>
    <t>286274</t>
  </si>
  <si>
    <t>1138</t>
  </si>
  <si>
    <t>286275</t>
  </si>
  <si>
    <t>1139</t>
  </si>
  <si>
    <t>285892</t>
  </si>
  <si>
    <t>Зачисление премии руководителю согласно распоряжения № 537-мр от 30.03.2021 года., реестр № 305 от 31.03.2021 г., без НДС, в соответствии с договором 18363412 от 02.03.2017 г.</t>
  </si>
  <si>
    <t>1145</t>
  </si>
  <si>
    <t>март
2022</t>
  </si>
  <si>
    <t>28-2021-58</t>
  </si>
  <si>
    <t>ФБУ "ИРКУТСКИЙ ЦСМ"</t>
  </si>
  <si>
    <t>53811027143210000370000</t>
  </si>
  <si>
    <t>17-2021-60</t>
  </si>
  <si>
    <t>ООО "САРМ"</t>
  </si>
  <si>
    <t>53811027143210000240000</t>
  </si>
  <si>
    <t>18-2021-75</t>
  </si>
  <si>
    <t>ООО "НИККО-ВОСТОК"</t>
  </si>
  <si>
    <t>53811027143210000270000</t>
  </si>
  <si>
    <t>Приобретение канцелярских товаров</t>
  </si>
  <si>
    <t>19-2021-76</t>
  </si>
  <si>
    <t>53811027143210000250000</t>
  </si>
  <si>
    <t>20-2021-77</t>
  </si>
  <si>
    <t>ООО "НАДЕЖДА-ФАРМ"</t>
  </si>
  <si>
    <t>53811027143210000280000</t>
  </si>
  <si>
    <t xml:space="preserve">Приобретение лекарственных препаратов (противовирусные) </t>
  </si>
  <si>
    <t>21-2021-78</t>
  </si>
  <si>
    <t>53811027143210000290000</t>
  </si>
  <si>
    <t>22-2021-79</t>
  </si>
  <si>
    <t>ООО "ФАРМ-СТ"</t>
  </si>
  <si>
    <t>В соответствии с пп. 2 пункта 18.20 Положения о закупке, заявка признана не соответствующей требованиям, установленным в извещении о проведении запроса котировок в электронной форме. Согласно пп. 2 п. 13. Извещения, поставляемый товар не соответствует установленному техническому заданию (по пункту 1 поставляемый товар не удовлетворяет требования заказчика по приобретению продукции отвечающей нашим потребностям).</t>
  </si>
  <si>
    <t>53811027143210000360000</t>
  </si>
  <si>
    <t>Поставка емкостей-контейнеров для сбора медицинских отходов (сбора острого инструментария)</t>
  </si>
  <si>
    <t>23-2021-80</t>
  </si>
  <si>
    <t>53811027143210000300000</t>
  </si>
  <si>
    <t>24-2021-81</t>
  </si>
  <si>
    <t>ООО "ПРОГРЕСС"</t>
  </si>
  <si>
    <t>53811027143210000260000</t>
  </si>
  <si>
    <t>25-2021-82</t>
  </si>
  <si>
    <t>ООО "ИМПЕРИЯ КАЧЕСТВА"</t>
  </si>
  <si>
    <t>53811027143210000310000</t>
  </si>
  <si>
    <t>Поставка стоматологических материалов для приемов</t>
  </si>
  <si>
    <t>26-2021-83</t>
  </si>
  <si>
    <t>ООО "АКТИМЕД"</t>
  </si>
  <si>
    <t>53811027143210000330000</t>
  </si>
  <si>
    <t>Оказание услуг по продлению неисключительных прав (лицензий) на использование антивирусного программного обеспечения</t>
  </si>
  <si>
    <t>27-2021-84</t>
  </si>
  <si>
    <t>ООО РСЦ "ФОРУС"</t>
  </si>
  <si>
    <t>53811027143210000320000</t>
  </si>
  <si>
    <t>Осуществление холодного водоснабжения и водоотведения для нужд ОГАУЗ "Иркутская МСЧ №2" на 2021 год</t>
  </si>
  <si>
    <t>53811027143210000340000</t>
  </si>
  <si>
    <t>Управление многоквартирным домом на 2021 год (ул. Байкальская, 201)</t>
  </si>
  <si>
    <t>53811027143210000350000</t>
  </si>
  <si>
    <t>290947</t>
  </si>
  <si>
    <t>01.04.2021</t>
  </si>
  <si>
    <t>Зач-е Отпускных стиму-их выплат из Фед.бюдж. по пост-ию 415 за апрель 2021 г,реестр №315 от01.04.2021 г.,(аналитический код 20-58360-0000-000000), без НДС, в соответствии с договором 18363412 от 02.03.2017 г.</t>
  </si>
  <si>
    <t>1153</t>
  </si>
  <si>
    <t>325049</t>
  </si>
  <si>
    <t>08.04.2021</t>
  </si>
  <si>
    <t>Зач-е Отпускных стиму-их выплат из Фед.бюдж. по пост-ию 415 за апрель 2021 г,реестр №329 от08.04.2021 г.,(аналитический код 20-58360-0000-000000), без НДС, в соответствии с договором 18363412 от 02.03.2017 г.</t>
  </si>
  <si>
    <t>1191</t>
  </si>
  <si>
    <t>358476</t>
  </si>
  <si>
    <t>14.04.2021</t>
  </si>
  <si>
    <t>Зачисление стимулирующих выплат из Обл.бюдж. по пост-ию 89у за март 2021 г., реестр № 362 от 14.04.2021 г, без НДС, в соответствии с договором 18363412 от 02.03.2017 г.</t>
  </si>
  <si>
    <t>1220</t>
  </si>
  <si>
    <t>364775</t>
  </si>
  <si>
    <t>15.04.2021</t>
  </si>
  <si>
    <t>Зач-е Отпускных стиму-их выплат из Фед.бюдж. по пост-ию 415 за март 2021 г,реестр №348 от14.04.2021 г.,(аналитический код 20-58360-0000-000000), без НДС, в соответствии с договором 18363412 от 02.03.2017 г.</t>
  </si>
  <si>
    <t>1239</t>
  </si>
  <si>
    <t>364776</t>
  </si>
  <si>
    <t>Z_0000047387_20210414_347 Зачисление Отпускных стимулирующих выплат из Фед.бюдж. по пост-ию 415 за март 2021, реестр №347 от 14.04.2021, (аналитический код 20-58360-00000-000000), без НДС</t>
  </si>
  <si>
    <t>1240</t>
  </si>
  <si>
    <t>364782</t>
  </si>
  <si>
    <t>Z_0000047387_20210414_363 Зачисление стимулирующих выплат из Обл.бюдж. по пост-ию 89у за апрель 2021, реестр № 363 от 14.04.2021, без НДС</t>
  </si>
  <si>
    <t>1252</t>
  </si>
  <si>
    <t>364783</t>
  </si>
  <si>
    <t>Перечислен НДФЛ (стимулирующих выплат из Фед.бюдж. по пост-ию 415) (аналитический код 20-58360-0000-000000), за март 2021 г., без НДС</t>
  </si>
  <si>
    <t>1253</t>
  </si>
  <si>
    <t>364784</t>
  </si>
  <si>
    <t>Z_0000047387_20210414_378 Зачисление стимулирующих выплат из Обл.бюдж. по пост-ию 89у за апрель 2021, реестр № 378 от 14.04.2021, без НДС</t>
  </si>
  <si>
    <t>1255</t>
  </si>
  <si>
    <t>364787</t>
  </si>
  <si>
    <t>Зач-е Отпускных стиму-их выплат из Фед.бюдж. по пост-ию 415 за апрель 2021 г,реестр №374 от15.04.2021 г.,(аналитический код 20-58360-0000-000000), без НДС, в соответствии с договором 18363412 от 02.03.2017 г.</t>
  </si>
  <si>
    <t>1310</t>
  </si>
  <si>
    <t>364788</t>
  </si>
  <si>
    <t>Z_0000047387_20210415_375 Зачисление Отпускных стимулирующих выплат из Фед.бюдж. по пост-ию 415 за март 2021, реестр №375 от 15.04.2021, (аналитический код 20-58360-00000-000000), без НДС</t>
  </si>
  <si>
    <t>1311</t>
  </si>
  <si>
    <t>392782</t>
  </si>
  <si>
    <t>22.04.2021</t>
  </si>
  <si>
    <t>Зач-е Отпускных стиму-их выплат из Фед.бюдж. по пост-ию 415 за апрель 2021 г,реестр №394 от 22.04.2021 г.,(аналитический код 20-58360-0000-000000), без НДС, в соответствии с договором 18363412 от 02.03.2017 г.</t>
  </si>
  <si>
    <t>1454</t>
  </si>
  <si>
    <t>21.04.2021</t>
  </si>
  <si>
    <t>398266</t>
  </si>
  <si>
    <t>23.04.2021</t>
  </si>
  <si>
    <t>04800500250 Страх взносы на обязат пенс страх зачисл в ПФ РФ на выплату страх части труд пенсии за март 2021 г. (стимулирующие выплаты из Обл.бюдж. по пост-ию 89у), без НДС</t>
  </si>
  <si>
    <t>1461</t>
  </si>
  <si>
    <t>398267</t>
  </si>
  <si>
    <t>Отчисления страх. взносов на обяз соц. страх-е по врем. нетрудоспособности и материнству за март 2021 г, (стимулирующие выплаты из Обл.бюдж. по пост-ию 89у), без НДС</t>
  </si>
  <si>
    <t>1462</t>
  </si>
  <si>
    <t>398268</t>
  </si>
  <si>
    <t>Отчисления взносов в ФСС РФ по обяз соц. страх-ю от НС и ПЗ (Взносы в ФСС РФ (НС и ПЗ)) за март 2021 г,(стимулирующие выплаты из Обл.бюдж. по пост-ию 89у),  без НДС</t>
  </si>
  <si>
    <t>1463</t>
  </si>
  <si>
    <t>398269</t>
  </si>
  <si>
    <t>04800500250 Страх взносы на омс в бюджет федеральн фонда омс за март 2021 г.( рег номер 250000300052407), (стимулирующие выплаты из Обл.бюдж. по пост-ию 89у), без НДС</t>
  </si>
  <si>
    <t>1464</t>
  </si>
  <si>
    <t>408426</t>
  </si>
  <si>
    <t>27.04.2021</t>
  </si>
  <si>
    <t>(803090952Г012215062202342000010)803013436 Субсидии автон.учрежд.на иные цели,связан.с предотвращ.распрост.коронавирус.инфекции на апрель 21г С.54-57-09-320/21 от 23.03.21 ДС 54-402/21 от 21.04.21</t>
  </si>
  <si>
    <t>422805</t>
  </si>
  <si>
    <t>29.04.2021</t>
  </si>
  <si>
    <t>04800500250 Страх взносы на обязат пенс страх зачисл в ПФ РФ на выплату страх части труд пенсии за январь 2021 г. (стимулирующие выплаты из Обл.бюдж. по пост-ию 89у), без НДС</t>
  </si>
  <si>
    <t>1562</t>
  </si>
  <si>
    <t>80312b00000000000</t>
  </si>
  <si>
    <t>422675</t>
  </si>
  <si>
    <t>Z_0000047387_20210429_419 Зачисление Отпускных стимулирующих выплат из Фед.бюдж. по пост-ию 415 за март 2021, реестр №419 от 29.04.2021, (аналитический код 20-58360-00000-000000), без НДС</t>
  </si>
  <si>
    <t>1568</t>
  </si>
  <si>
    <t>28.04.2021</t>
  </si>
  <si>
    <t>422842</t>
  </si>
  <si>
    <t>Страх взносы в ПФР за занятых на работах с вредными усл. труда (спец оценка) за январь 2021 г,(стимулирующие выплаты из Обл.бюдж. по пост-ию 89у), без НДС</t>
  </si>
  <si>
    <t>1585</t>
  </si>
  <si>
    <t>422843</t>
  </si>
  <si>
    <t>Отчисления страх. взносов на обяз соц. страх-е по врем. нетрудоспособности и материнству за январь 2021 г, (стимулирующие выплаты из Обл.бюдж. по пост-ию 89у), без НДС</t>
  </si>
  <si>
    <t>1586</t>
  </si>
  <si>
    <t>422844</t>
  </si>
  <si>
    <t>Отчисления взносов в ФСС РФ по обяз соц. страх-ю от НС и ПЗ (Взносы в ФСС РФ (НС и ПЗ)) за январь 2021 г,(стимулирующие выплаты из Обл.бюдж. по пост-ию 89у),  без НДС</t>
  </si>
  <si>
    <t>1587</t>
  </si>
  <si>
    <t>422845</t>
  </si>
  <si>
    <t>04800500250 Страх взносы на омс в бюджет федеральн фонда омс за январь 2021 г.( рег номер 250000300052407), (стимулирующие выплаты из Обл.бюдж. по пост-ию 89у), без НДС</t>
  </si>
  <si>
    <t>1588</t>
  </si>
  <si>
    <t>422846</t>
  </si>
  <si>
    <t>04800500250 Страх взносы на обязат пенс страх зачисл в ПФ РФ на выплату страх части труд пенсии за февраль 2021 г. (стимулирующие выплаты из Обл.бюдж. по пост-ию 89у), без НДС</t>
  </si>
  <si>
    <t>1589</t>
  </si>
  <si>
    <t>422847</t>
  </si>
  <si>
    <t>Страх взносы в ПФР за занятых на работах с вредными усл. труда (спец оценка) за февраль 2021 г,(стимулирующие выплаты из Обл.бюдж. по пост-ию 89у), без НДС</t>
  </si>
  <si>
    <t>1590</t>
  </si>
  <si>
    <t>422848</t>
  </si>
  <si>
    <t>Отчисления страх. взносов на обяз соц. страх-е по врем. нетрудоспособности и материнству за февраль 2021 г, (стимулирующие выплаты из Обл.бюдж. по пост-ию 89у), без НДС</t>
  </si>
  <si>
    <t>1591</t>
  </si>
  <si>
    <t>422849</t>
  </si>
  <si>
    <t>Отчисления взносов в ФСС РФ по обяз соц. страх-ю от НС и ПЗ (Взносы в ФСС РФ (НС и ПЗ)) за февраль 2021 г,(стимулирующие выплаты из Обл.бюдж. по пост-ию 89у),  без НДС</t>
  </si>
  <si>
    <t>1592</t>
  </si>
  <si>
    <t>422850</t>
  </si>
  <si>
    <t>04800500250 Страх взносы на омс в бюджет федеральн фонда омс за февраль 2021 г.( рег номер 250000300052407), (стимулирующие выплаты из Обл.бюдж. по пост-ию 89у), без НДС</t>
  </si>
  <si>
    <t>1593</t>
  </si>
  <si>
    <t>1594</t>
  </si>
  <si>
    <t>Уточнение по ЗВС №157 от 15.01.21,№192 от 20.01.21, №188 от 20.01.21,№247 от 25.01.21, №338 от 28.01.21, Зачисление отпускных, без НДС</t>
  </si>
  <si>
    <t>областное государственное автономное учреждение здравоохранения "Иркутская медико-санитарная часть № 2"</t>
  </si>
  <si>
    <t>1596</t>
  </si>
  <si>
    <t>Уточнение по ЗВС №397 от 29.01.21,№409 от04.02.21,№408 от04.02.21,№542 от11.02.21,№527 от11.02.21,№606 от17.02.21, №652 от19.02.21,№719 от24.02.21,№718 от24.02.21,№731 от26.02.21, Зачисление отпускных, без НДС</t>
  </si>
  <si>
    <t>1597</t>
  </si>
  <si>
    <t>Уточнение по ЗВС №727 от 25.02.21, №362 от 28.01.21, №564 от 12.02.21 , Зачисление НДФЛ, без НДС</t>
  </si>
  <si>
    <t>435994</t>
  </si>
  <si>
    <t>30.04.2021</t>
  </si>
  <si>
    <t>1607</t>
  </si>
  <si>
    <t>435995</t>
  </si>
  <si>
    <t>Страх взносы в ПФР за занятых на работах с вредными усл. труда (спец оценка) за март 2021 г,(стимулирующие выплаты из Обл.бюдж. по пост-ию 89у), без НДС</t>
  </si>
  <si>
    <t>1608</t>
  </si>
  <si>
    <t>435996</t>
  </si>
  <si>
    <t>1609</t>
  </si>
  <si>
    <t>435997</t>
  </si>
  <si>
    <t>1610</t>
  </si>
  <si>
    <t>435998</t>
  </si>
  <si>
    <t>1611</t>
  </si>
  <si>
    <t>435833</t>
  </si>
  <si>
    <t>Z_0000047387_20210430_439 Зачисление отпускных, стимулирующих выплат из Обл.бюдж. по пост-ию 89у за апрель 2021, реестр № 439 от 30.04.2021, без НДС</t>
  </si>
  <si>
    <t>1618</t>
  </si>
  <si>
    <t>435915</t>
  </si>
  <si>
    <t>Зач-е Отпускных стиму-их выплат из Фед.бюдж. по пост-ию 415 за апрель 2021 г,реестр №444 от 30.04.2021 г.,(аналитический код 20-58360-0000-000000), без НДС, в соответствии с договором 18363412 от 02.03.2017 г.</t>
  </si>
  <si>
    <t>1636</t>
  </si>
  <si>
    <t>435918</t>
  </si>
  <si>
    <t>Зачисление отпускных, стимулирующих выплат из Обл.бюдж. по пост-ию 89у ,реестр №445 от 30.04.2021 г, без НДС, в соответствии с договором 18363412 от 02.03.2017 г.</t>
  </si>
  <si>
    <t>1637</t>
  </si>
  <si>
    <t>288539</t>
  </si>
  <si>
    <t>Зачисление заработной платы, компенсация за не использованный отпуск при увольнении за март 2021 г., реестр № 306 от 31.03.2021 г., без НДС, в соответствии с договором 18363412 от 02.03.2017 г.</t>
  </si>
  <si>
    <t>1147</t>
  </si>
  <si>
    <t>000000000</t>
  </si>
  <si>
    <t>288734</t>
  </si>
  <si>
    <t>Зачисление отпускных за апрель 2021 г., реестр № 311 от 01.04.2021 г., без НДС, в соответствии с договором 18363412 от 02.03.2017 г.</t>
  </si>
  <si>
    <t>1151</t>
  </si>
  <si>
    <t>288736</t>
  </si>
  <si>
    <t>Зачисление отпускных за апрель 2021 г., реестр № 316 от 01.04.2021 г., без НДС, в соответствии с договором 18363412 от 02.03.2017 г.</t>
  </si>
  <si>
    <t>1152</t>
  </si>
  <si>
    <t>288735</t>
  </si>
  <si>
    <t>Зачисление отпускных за апрель 2021 г., реестр № 313 от 01.04.2021 г., без НДС, в соответствии с договором 18363412 от 02.03.2017 г.</t>
  </si>
  <si>
    <t>1154</t>
  </si>
  <si>
    <t>288696</t>
  </si>
  <si>
    <t>Z_0000047387_20210401_310 Зачисление отпускных за апрель 2021, реестр №310 от 01.04.2021, без НДС</t>
  </si>
  <si>
    <t>1156</t>
  </si>
  <si>
    <t>288697</t>
  </si>
  <si>
    <t>Z_0000047387_20210401_312 Зачисление отпускных за апрель 2021, реестр №312 от 01.04.2021, без НДС</t>
  </si>
  <si>
    <t>1157</t>
  </si>
  <si>
    <t>288698</t>
  </si>
  <si>
    <t>Z_0000047387_20210401_314 Зачисление отпускных за апрель 2021, реестр №314 от 01.04.2021, без НДС</t>
  </si>
  <si>
    <t>1158</t>
  </si>
  <si>
    <t>292977</t>
  </si>
  <si>
    <t>02.04.2021</t>
  </si>
  <si>
    <t>Оплата за образовательные услуги по реализации ДПППК с применением информационно-телекоммуникационных сетей Медицинский юрист, дог. №САНОМС000348 от 18.03.2021, счет № МС000348 от 18.03.2021, без НДС</t>
  </si>
  <si>
    <t>1159</t>
  </si>
  <si>
    <t>Автономная некоммерческая организация дополнительного профессионального образования Учебно-методический центр "Финконт" (АНО УМЦ "Финконт")</t>
  </si>
  <si>
    <t>7701059118</t>
  </si>
  <si>
    <t>№ САНОМС000348 от 18.03.2021</t>
  </si>
  <si>
    <t>292980</t>
  </si>
  <si>
    <t>Оплата за обучение по программе ДПО Совр-ые аспекты новой короновирусной инфекции COVID-19 в период пандемии,на кафедре туберкулеза и инфек-ных болезней,дог№159 от01.03.21,счет№0000-000119 от29.03.21 без НДС</t>
  </si>
  <si>
    <t>1160</t>
  </si>
  <si>
    <t>УФК по Иркутской области (ИГМАПО - филиал ФГБОУ ДПО РМАНПО Минздрава России л/с 20346К10170)</t>
  </si>
  <si>
    <t>7703122485</t>
  </si>
  <si>
    <t>№ 159 от 01.03.2021</t>
  </si>
  <si>
    <t>292985</t>
  </si>
  <si>
    <t>Оплата за повышение квалификации 72 ак.ч., дог. №ВМО1602/21 от 05.02.2021, счет № ВМО1902/21 от 05.02.2021, без НДС</t>
  </si>
  <si>
    <t>1161</t>
  </si>
  <si>
    <t>№ ВМО1602/21 от 05.02.2021</t>
  </si>
  <si>
    <t>292962</t>
  </si>
  <si>
    <t>Оплата за комиссионное вознаграждение за период 01.02.2021-28.02.2021, дог. №ТМ-015/18 от 13.03.2018, счет № 02 от 28.02.2021, без НДС</t>
  </si>
  <si>
    <t>1162</t>
  </si>
  <si>
    <t>292961</t>
  </si>
  <si>
    <t>Оплата за комиссионное вознаграждение за период 01.01.2021-31.01.2021, дог. №ТМ-015/18 от 13.03.2018, счет № 01 от 31.01.2021, без НДС</t>
  </si>
  <si>
    <t>1163</t>
  </si>
  <si>
    <t>293009</t>
  </si>
  <si>
    <t>Оплата за сантехнику, дог. №5 от 25.03.2021, счет № 2823 от 25.03.2021, в т.ч. НДС - 444,33</t>
  </si>
  <si>
    <t>1164</t>
  </si>
  <si>
    <t>№ 5 от 25.03.2021</t>
  </si>
  <si>
    <t>293038</t>
  </si>
  <si>
    <t>Оплата за шпаклевка, штукатурная смесь, пена монтажная, дог. №55/21 от 17.03.2021, счет № КР000001599 от 24.03.2021, без НДС</t>
  </si>
  <si>
    <t>1165</t>
  </si>
  <si>
    <t>№ 55/21 от 17.03.2021</t>
  </si>
  <si>
    <t>292441</t>
  </si>
  <si>
    <t>(803090252К112999962102342000010)803013999 Субсидии автоном.учреждению на финансовое обеспечение выполнения гос/задания на апрель 21г Согл.54-57-09-121/21 от 13.01.21</t>
  </si>
  <si>
    <t>145029</t>
  </si>
  <si>
    <t>Зачисление средств по операциям с МБК (на основании реестров платежей). Мерчант №971000003635. Дата реестра 31.03.2021. Комиссия 0.00. Возврат покупки 0.00/0.00. НДС не облагается.</t>
  </si>
  <si>
    <t>БАЙКАЛЬСКИЙ БАНК ПАО СБЕРБАНК//8216820297034</t>
  </si>
  <si>
    <t>145034</t>
  </si>
  <si>
    <t>Зачисление средств по операциям с МБК (на основании реестров платежей). Мерчант №971000003636. Дата реестра 31.03.2021. Комиссия 0.00. Возврат покупки 0.00/0.00. НДС не облагается.</t>
  </si>
  <si>
    <t>БАЙКАЛЬСКИЙ БАНК ПАО СБЕРБАНК//8216820304127</t>
  </si>
  <si>
    <t>6299</t>
  </si>
  <si>
    <t>Остаток оплаты за медицинский профосмотр работников предприятия, связанных с вредными условиями труда, счет № 0000-000124 от 23.03.2021г. Без налога (НДС)</t>
  </si>
  <si>
    <t>298015</t>
  </si>
  <si>
    <t>05.04.2021</t>
  </si>
  <si>
    <t>Оплата за ремонт Волги, дог. №6075/Т-21 от 30.03.2021, счет № ОИ00001003 от 30.03.2021, без НДС</t>
  </si>
  <si>
    <t>1176</t>
  </si>
  <si>
    <t>3808142594</t>
  </si>
  <si>
    <t>№ 6075/Т-21 от 30.03.2021</t>
  </si>
  <si>
    <t>298024</t>
  </si>
  <si>
    <t>Оплата за повышение квалификации 72 ак.ч., дог. №ВМО3503/21 от 02.04.2021, счет № ВМО4803/21 от 02.04.2021, без НДС</t>
  </si>
  <si>
    <t>1177</t>
  </si>
  <si>
    <t>№ ВМО3503/21 от 02.04.2021</t>
  </si>
  <si>
    <t>298034</t>
  </si>
  <si>
    <t>Оплата за повышение квалификации 72 ак.ч., дог. №ВМО3403/21 от 02.04.2021, счет № ВМО4703/21 от 02.04.2021, без НДС</t>
  </si>
  <si>
    <t>1179</t>
  </si>
  <si>
    <t>№ ВМО3403/21 от 02.04.2021</t>
  </si>
  <si>
    <t>298092</t>
  </si>
  <si>
    <t>Оплата за инкассацию предприятий и организаций за март 2021, дог. № №6997-ИО от 01.01.2021, счет № 38/18/00790 от 31.03.2021, в т.ч. НДС - 1660,00</t>
  </si>
  <si>
    <t>1180</t>
  </si>
  <si>
    <t>1250</t>
  </si>
  <si>
    <t>Опл за медосмотр работников сч 0000-000131 от 01.04.21г договор АБ2/21 от 25.01.21г без ндс</t>
  </si>
  <si>
    <t>206284</t>
  </si>
  <si>
    <t>областное государственное автономное учреждение "Иркутская база авиационной охраны лесов"</t>
  </si>
  <si>
    <t>8502002599</t>
  </si>
  <si>
    <t>360</t>
  </si>
  <si>
    <t>47699</t>
  </si>
  <si>
    <t>Оплата по Договору №62812 от 11.12.14, НДС не выделяется.MISC комиссия 691.19; Дата выручки 31-03-21по01-04-21/MAST/SD2466.00;CV3443.00;CM69.55;MIR/SD10497.00;CM284.47;VISA/SD12628.00;CM337.17;.</t>
  </si>
  <si>
    <t>220162</t>
  </si>
  <si>
    <t>Зачисление средств по операциям с МБК (на основании реестров платежей). Мерчант №971000003635. Дата реестра 01.04.2021. Комиссия 0.00. Возврат покупки 0.00/0.00. НДС не облагается.</t>
  </si>
  <si>
    <t>БАЙКАЛЬСКИЙ БАНК ПАО СБЕРБАНК//8220206429363</t>
  </si>
  <si>
    <t>220163</t>
  </si>
  <si>
    <t>Зачисление средств по операциям с МБК (на основании реестров платежей). Мерчант №971000003636. Дата реестра 01.04.2021. Комиссия 0.00. Возврат покупки 0.00/0.00. НДС не облагается.</t>
  </si>
  <si>
    <t>БАЙКАЛЬСКИЙ БАНК ПАО СБЕРБАНК//8220206431007</t>
  </si>
  <si>
    <t>Оплата по счету №0000-000090 от 03.03.2021г., предрейсовые медицинские осмотры водителей за февраль 2021г. Сумма 1425-00</t>
  </si>
  <si>
    <t>ОАО "Сибэкспоцентр"</t>
  </si>
  <si>
    <t>3807003527</t>
  </si>
  <si>
    <t>294882</t>
  </si>
  <si>
    <t>03.04.2021</t>
  </si>
  <si>
    <t>Зачисление средств по операциям с МБК (на основании реестров платежей). Мерчант №971000003635. Дата реестра 02.04.2021. Комиссия 0.00. Возврат покупки 0.00/0.00. НДС не облагается.</t>
  </si>
  <si>
    <t>БАЙКАЛЬСКИЙ БАНК ПАО СБЕРБАНК//8223190984505</t>
  </si>
  <si>
    <t>294885</t>
  </si>
  <si>
    <t>Зачисление средств по операциям с МБК (на основании реестров платежей). Мерчант №971000003636. Дата реестра 02.04.2021. Комиссия 0.00. Возврат покупки 0.00/0.00. НДС не облагается.</t>
  </si>
  <si>
    <t>БАЙКАЛЬСКИЙ БАНК ПАО СБЕРБАНК//8223191009186</t>
  </si>
  <si>
    <t>06.04.2021</t>
  </si>
  <si>
    <t>Оплата за услуги по проведению периодического медицинского осмотра по сч. 0000-000129 от 30.03.21, дог. ПР1/012/2021 от 02.03.2021, без НДС</t>
  </si>
  <si>
    <t>2415</t>
  </si>
  <si>
    <t>Государственное автономное учреждение Иркутской области "Центр оценки профессионального мастерства, квалификаций педагогов и мониторинга качества образования"</t>
  </si>
  <si>
    <t>3811469215</t>
  </si>
  <si>
    <t>481578</t>
  </si>
  <si>
    <t>Зачисление средств по операциям с МБК (на основании реестров платежей). Мерчант №971000003636. Дата реестра 05.04.2021. Комиссия 0.00. Возврат покупки 0.00/0.00. НДС не облагается.</t>
  </si>
  <si>
    <t>БАЙКАЛЬСКИЙ БАНК ПАО СБЕРБАНК//8229728762600</t>
  </si>
  <si>
    <t>66628</t>
  </si>
  <si>
    <t>Оплата по Договору №62812 от 11.12.14, НДС не выделяется.MISC комиссия 680.85; Дата выручки 02-04-21по05-04-21/MAST/SD800.00;CM22.56;MIR/SD7042.00;CM190.83;VISA/SD17508.00;CM467.46;.</t>
  </si>
  <si>
    <t>374</t>
  </si>
  <si>
    <t>Предрейсовый медицинский осмотр водителей по договору ИРМЕТ/Д/303/278 от 30.12.20 по документу 0000-000127 от 31.03.21Без НДС</t>
  </si>
  <si>
    <t>1190</t>
  </si>
  <si>
    <t>13.04.2021</t>
  </si>
  <si>
    <t>Уточнение ЗВС № 1187 от 05.04.2021г, оплата за услуги связи, дог. №138300796226 от 01.05.2018, счет № 238 300 796 526 / 4635176912 от 31.03.2021 г., в т.ч. НДС - 3226,09</t>
  </si>
  <si>
    <t>321523</t>
  </si>
  <si>
    <t>Z_0000047387_20210408_330 Зачисление отпускных за апрель 2021, реестр №330 от 08.04.2021, без НДС</t>
  </si>
  <si>
    <t>1192</t>
  </si>
  <si>
    <t>321522</t>
  </si>
  <si>
    <t>Z_0000047387_20210408_326 Зачисление отпускных за апрель 2021, реестр №326 от 08.04.2021, без НДС</t>
  </si>
  <si>
    <t>1195</t>
  </si>
  <si>
    <t>322113</t>
  </si>
  <si>
    <t>Зачисление отпускных за апрель 2021 г., реестр № 328 от 08.04.2021 г., без НДС, в соответствии с договором 18363412 от 02.03.2017 г.</t>
  </si>
  <si>
    <t>1197</t>
  </si>
  <si>
    <t>550548</t>
  </si>
  <si>
    <t>07.04.2021</t>
  </si>
  <si>
    <t>Зачисление средств по операциям с МБК (на основании реестров платежей). Мерчант №971000003636. Дата реестра 06.04.2021. Комиссия 0.00. Возврат покупки 0.00/0.00. НДС не облагается.</t>
  </si>
  <si>
    <t>БАЙКАЛЬСКИЙ БАНК ПАО СБЕРБАНК//8233038100358</t>
  </si>
  <si>
    <t>550543</t>
  </si>
  <si>
    <t>Зачисление средств по операциям с МБК (на основании реестров платежей). Мерчант №971000003635. Дата реестра 06.04.2021. Комиссия 0.00. Возврат покупки 0.00/0.00. НДС не облагается.</t>
  </si>
  <si>
    <t>БАЙКАЛЬСКИЙ БАНК ПАО СБЕРБАНК//8233038090326</t>
  </si>
  <si>
    <t>376</t>
  </si>
  <si>
    <t>74209</t>
  </si>
  <si>
    <t>Оплата по Договору №62812 от 11.12.14, НДС не выделяется.MISC комиссия 541.88; Дата выручки 06-04-21/MAST/SD8053.00;CM227.10;MIR/SD6066.00;CV850.00;CM164.38;VISA/SD5633.00;CM150.40;.</t>
  </si>
  <si>
    <t>0000-000500</t>
  </si>
  <si>
    <t>За мед.осмотр работников при приеме на работу,Договор № 64/17 от 30.12.2016г.счет № 158 от 01.04.2021г.Акт № 174 от 01.04.2021г.без ндс</t>
  </si>
  <si>
    <t>418696</t>
  </si>
  <si>
    <t>ОГАУЗ "ИГДСП"</t>
  </si>
  <si>
    <t>624514</t>
  </si>
  <si>
    <t>Зачисление средств по операциям с МБК (на основании реестров платежей). Мерчант №971000003635. Дата реестра 07.04.2021. Комиссия 0.00. Возврат покупки 0.00/0.00. НДС не облагается.</t>
  </si>
  <si>
    <t>БАЙКАЛЬСКИЙ БАНК ПАО СБЕРБАНК//8235525046598</t>
  </si>
  <si>
    <t>462</t>
  </si>
  <si>
    <t>1493</t>
  </si>
  <si>
    <t>Оплата по счету №0000-000161 от 01.04.21 за услуги НДС не облагается.</t>
  </si>
  <si>
    <t>ООО "Компания СпецМонтажПроект"</t>
  </si>
  <si>
    <t>3811077539</t>
  </si>
  <si>
    <t>694851</t>
  </si>
  <si>
    <t>09.04.2021</t>
  </si>
  <si>
    <t>Зачисление средств по операциям с МБК (на основании реестров платежей). Мерчант №971000003635. Дата реестра 08.04.2021. Комиссия 0.00. Возврат покупки 0.00/0.00. НДС не облагается.</t>
  </si>
  <si>
    <t>БАЙКАЛЬСКИЙ БАНК ПАО СБЕРБАНК//8238237237816</t>
  </si>
  <si>
    <t>694853</t>
  </si>
  <si>
    <t>Зачисление средств по операциям с МБК (на основании реестров платежей). Мерчант №971000003636. Дата реестра 08.04.2021. Комиссия 0.00. Возврат покупки 0.00/0.00. НДС не облагается.</t>
  </si>
  <si>
    <t>БАЙКАЛЬСКИЙ БАНК ПАО СБЕРБАНК//8238237264477</t>
  </si>
  <si>
    <t>471</t>
  </si>
  <si>
    <t>(902-0709-0149980010-244-1575.00Л/С 02343D03720)   Опл сч 0000-000138 от 01.04.21 акт 0000-000153 от 01.04.21 контр 010-64-004-0096/21 от 01.01.21 предрейс мед осмотр март 21 НДС-не</t>
  </si>
  <si>
    <t>500</t>
  </si>
  <si>
    <t>За проведение медицинского осмотра, счет №118 от 19.03.2021 г.</t>
  </si>
  <si>
    <t>ООО "СК" БСК"</t>
  </si>
  <si>
    <t>3811433106</t>
  </si>
  <si>
    <t>Оплата по счету 0000-000172 от 08.04.2021, За медицинский осмотр Сумма 33608-00 НДС не облагается.</t>
  </si>
  <si>
    <t>ООО "ГАЦ ВСР"</t>
  </si>
  <si>
    <t>3812123562</t>
  </si>
  <si>
    <t>498</t>
  </si>
  <si>
    <t>Оплата по счету 0000-000164 о 01.04.21г. за материалы, Сумма 7440-00 Без налога (НДС)</t>
  </si>
  <si>
    <t>ООО Компания Фильтр</t>
  </si>
  <si>
    <t>3811063825</t>
  </si>
  <si>
    <t>305</t>
  </si>
  <si>
    <t>Оплата по счету №0000-000170 от 07.04.2021г., периодический медицинский осмотр по договору №33/21 от 07.04.2021г. Сумма 3443-00 Без НДС</t>
  </si>
  <si>
    <t>885054</t>
  </si>
  <si>
    <t>12.04.2021</t>
  </si>
  <si>
    <t>Зачисление средств по операциям с МБК (на основании реестров платежей). Мерчант №971000003636. Дата реестра 11.04.2021. Комиссия 0.00. Возврат покупки 0.00/0.00. НДС не облагается.</t>
  </si>
  <si>
    <t>БАЙКАЛЬСКИЙ БАНК ПАО СБЕРБАНК//8244168766632</t>
  </si>
  <si>
    <t>771839</t>
  </si>
  <si>
    <t>10.04.2021</t>
  </si>
  <si>
    <t>Зачисление средств по операциям с МБК (на основании реестров платежей). Мерчант №971000003635. Дата реестра 09.04.2021. Комиссия 0.00. Возврат покупки 0.00/0.00. НДС не облагается.</t>
  </si>
  <si>
    <t>БАЙКАЛЬСКИЙ БАНК ПАО СБЕРБАНК//8241137650760</t>
  </si>
  <si>
    <t>99355</t>
  </si>
  <si>
    <t>Оплата по Договору №62812 от 11.12.14, НДС не выделяется.MISC комиссия 780.65; Дата выручки 07-04-21по09-04-21/MAST/SD17085.00;CM481.80;MIR/SD8222.00;CM222.81;VISA/SD2848.00;CM76.04;.</t>
  </si>
  <si>
    <t>494427</t>
  </si>
  <si>
    <t>Оплата прочих работ и услуг текущего характера. Оплата по дог.289/21-223П-03 / 22/21 от 02.03.2021 акт 0000-000132 от 22.03.2021проведение медицинского осмотра НДС не облагается</t>
  </si>
  <si>
    <t>УФК ПО ИРКУТСКОЙ ОБЛАСТИ (Федеральное государственное бюджетное учреждение профессиональная образовательная организация "Государственное училище (колледж) олим)</t>
  </si>
  <si>
    <t>3811029310</t>
  </si>
  <si>
    <t>1206</t>
  </si>
  <si>
    <t>Уточнение по ЗВС № 1196 от 08.04.2021, Зачисление отпускных, без НДС</t>
  </si>
  <si>
    <t>11080</t>
  </si>
  <si>
    <t>(01014001-000-244-4-803)Оплата за медицинский осмотр ( 44 чел).контракт N67 от 01.03.2021,счет N0000-000146 от 02.04.2021,акт оказанных услуг N0000-000161 от 02.04.2021 Без НДС</t>
  </si>
  <si>
    <t>УФК по Иркутской области (Комитет по финансам Иркутского района, МДОУ ИРМО "Пивоваровский детский сад общеразвивающего вида", л/с 08000001830)</t>
  </si>
  <si>
    <t>3827012255</t>
  </si>
  <si>
    <t>355316</t>
  </si>
  <si>
    <t>Перечисление заработной платы за 2 половину месяца за март 2021 г. на карту №5479987022070303 Нестерова Дарья Олеговна</t>
  </si>
  <si>
    <t>954084</t>
  </si>
  <si>
    <t>Зачисление средств по операциям с МБК (на основании реестров платежей). Мерчант №971000003635. Дата реестра 12.04.2021. Комиссия 0.00. Возврат покупки 0.00/0.00. НДС не облагается.</t>
  </si>
  <si>
    <t>БАЙКАЛЬСКИЙ БАНК ПАО СБЕРБАНК//8247364083534</t>
  </si>
  <si>
    <t>954088</t>
  </si>
  <si>
    <t>Зачисление средств по операциям с МБК (на основании реестров платежей). Мерчант №971000003636. Дата реестра 12.04.2021. Комиссия 0.00. Возврат покупки 0.00/0.00. НДС не облагается.</t>
  </si>
  <si>
    <t>БАЙКАЛЬСКИЙ БАНК ПАО СБЕРБАНК//8247364086835</t>
  </si>
  <si>
    <t>9513</t>
  </si>
  <si>
    <t>Оплата по Договору №62812 от 11.12.14, НДС не выделяется.MISC комиссия 397.28; Дата выручки 12-04-21/MAST/SD3454.00;CM97.40;MIR/SD7127.00;CM193.13;VISA/SD3998.00;CM106.75;.</t>
  </si>
  <si>
    <t>Оплата по счету 000167 от 01.04.2021 за периодические осмотры. НДС не предусмотрен</t>
  </si>
  <si>
    <t>ООО "РОССО МОТОРС"</t>
  </si>
  <si>
    <t>3808127317</t>
  </si>
  <si>
    <t>1750</t>
  </si>
  <si>
    <t>Оплата по счету №0000-000174 от 08.04.21 г. за мед. профосмотр Сумма 12398-00</t>
  </si>
  <si>
    <t>363</t>
  </si>
  <si>
    <t>Оплата по счету №0000-000175 от 08.04.2021 г. за мед. профосмотр Сумма 23984-00</t>
  </si>
  <si>
    <t>518470</t>
  </si>
  <si>
    <t>Оплата прочих работ и услуг текущего характера. Оплата по дог.306/21-223П-03 / 23/21 от 03.03.2021, акт 0000-000133 от 22.03.2021проведение медицинского осмотра НДС не облагается</t>
  </si>
  <si>
    <t>357</t>
  </si>
  <si>
    <t>опл по сч №0000-000155 от 01.04.2021г. за медосмотр (дог 21/20 от 29.01.2020г) Сумма 6784-00</t>
  </si>
  <si>
    <t>Общество с ограниченной ответственностью "ПарапетСтрой"</t>
  </si>
  <si>
    <t>3811142280</t>
  </si>
  <si>
    <t>356179</t>
  </si>
  <si>
    <t>Z_0000047387_20210414_336 Зачисление заработной платы за 2 пол-ну мес. за март 2021, реестр № 336 от 14.04.2021, без НДС</t>
  </si>
  <si>
    <t>1211</t>
  </si>
  <si>
    <t>356362</t>
  </si>
  <si>
    <t>Зачисление заработной платы за 2 половину месяца за март 2021 г., реестр № 335 от 14.04.2021 г., без НДС, в соответствии с договором 18363412 от 02.03.2017 г.</t>
  </si>
  <si>
    <t>1212</t>
  </si>
  <si>
    <t>356183</t>
  </si>
  <si>
    <t>Z_0000047387_20210414_345 Зачисление заработной платы за 2 пол-ну мес. за март 2021, реестр № 345 от 14.04.2021, без НДС</t>
  </si>
  <si>
    <t>1213</t>
  </si>
  <si>
    <t>356366</t>
  </si>
  <si>
    <t>Зачисление заработной платы за 2 половину месяца за март 2021 г., реестр № 344 от 14.04.2021 г., без НДС, в соответствии с договором 18363412 от 02.03.2017 г.</t>
  </si>
  <si>
    <t>1214</t>
  </si>
  <si>
    <t>356365</t>
  </si>
  <si>
    <t>Зачисление заработной платы за 2 половину месяца за март 2021 г., реестр № 342 от 14.04.2021 г., без НДС, в соответствии с договором 18363412 от 02.03.2017 г.</t>
  </si>
  <si>
    <t>1216</t>
  </si>
  <si>
    <t>359744</t>
  </si>
  <si>
    <t>Z_0000047387_20210414_346 Зачисление стипендии за март 2021 г, реестр № 346 от 14.04.2021, без НДС</t>
  </si>
  <si>
    <t>1218</t>
  </si>
  <si>
    <t>340</t>
  </si>
  <si>
    <t>358852</t>
  </si>
  <si>
    <t>Зачисление заработной платы за 2 половину месяца за март 2021 г., реестр № 364 от 14.04.2021 г., без НДС, в соответствии с договором 18363412 от 02.03.2017 г.</t>
  </si>
  <si>
    <t>1221</t>
  </si>
  <si>
    <t>358853</t>
  </si>
  <si>
    <t>Зачисление заработной платы за 2 половину месяца за март 2021 г., реестр № 349 от 14.04.2021 г., без НДС, в соответствии с договором 18363412 от 02.03.2017 г.</t>
  </si>
  <si>
    <t>1222</t>
  </si>
  <si>
    <t>358854</t>
  </si>
  <si>
    <t>Z_0000047387_20210414_350 Зачисление заработной платы за 2 пол-ну мес. за март 2021, реестр № 350 от 14.04.2021, без НДС</t>
  </si>
  <si>
    <t>1223</t>
  </si>
  <si>
    <t>358857</t>
  </si>
  <si>
    <t>Z_0000047387_20210414_365 Зачисление заработной платы за 2 пол-ну мес. за март 2021, реестр № 365 от 14.04.2021, без НДС</t>
  </si>
  <si>
    <t>1224</t>
  </si>
  <si>
    <t>358883</t>
  </si>
  <si>
    <t>Z_0000047387_20210414_356 Зачисление пособия по временной нетрудоспособности за счет работодателя, март 2021, реестр № 356 от 14.04.2021, без НДС</t>
  </si>
  <si>
    <t>1230</t>
  </si>
  <si>
    <t>358884</t>
  </si>
  <si>
    <t>Зачисление пособия по временной нетрудоспособности за счет работодателя, март 2021, реестр № 355 от 14.04.2021, без НДС, в соответствии с договором 18363412 от 02.03.2017 г.</t>
  </si>
  <si>
    <t>1231</t>
  </si>
  <si>
    <t>358922</t>
  </si>
  <si>
    <t>Зачисление пособия по временной нетрудоспособности за счет работодателя, март 2021, реестр № 360 от 14.04.2021, без НДС, в соответствии с договором 18363412 от 02.03.2017 г.</t>
  </si>
  <si>
    <t>1235</t>
  </si>
  <si>
    <t>358923</t>
  </si>
  <si>
    <t>Зачисление пособия по временной нетрудоспособности за счет работодателя, март 2021, реестр № 361 от 14.04.2021, без НДС, в соответствии с договором 18363412 от 02.03.2017 г.</t>
  </si>
  <si>
    <t>1236</t>
  </si>
  <si>
    <t>358928</t>
  </si>
  <si>
    <t>Z_0000047387_20210414_359 Зачисление пособия по временной нетрудоспособности за счет работодателя, март 2021, реестр № 359 от 14.04.2021, без НДС</t>
  </si>
  <si>
    <t>1237</t>
  </si>
  <si>
    <t>358929</t>
  </si>
  <si>
    <t>Z_0000047387_20210414_358 Зачисление пособия по временной нетрудоспособности за счет работодателя, март 2021, реестр № 358 от 14.04.2021, без НДС</t>
  </si>
  <si>
    <t>1238</t>
  </si>
  <si>
    <t>358973</t>
  </si>
  <si>
    <t>1244</t>
  </si>
  <si>
    <t>358976</t>
  </si>
  <si>
    <t>358981</t>
  </si>
  <si>
    <t>1246</t>
  </si>
  <si>
    <t>358994</t>
  </si>
  <si>
    <t>Перечислен НДФЛ пособие по временной нетрудоспособности за счет работодателя за март 2021, без НДС</t>
  </si>
  <si>
    <t>1249</t>
  </si>
  <si>
    <t>358995</t>
  </si>
  <si>
    <t>358997</t>
  </si>
  <si>
    <t>1251</t>
  </si>
  <si>
    <t>359026</t>
  </si>
  <si>
    <t>1254</t>
  </si>
  <si>
    <t>360789</t>
  </si>
  <si>
    <t>04800500250 Страх взносы на обязат пенс страх зачисл в ПФ РФ на выплату страх части труд пенсии за март 2021 г. без НДС</t>
  </si>
  <si>
    <t>1257</t>
  </si>
  <si>
    <t>360790</t>
  </si>
  <si>
    <t>1258</t>
  </si>
  <si>
    <t>360821</t>
  </si>
  <si>
    <t>Отчисления страх. взносов на обяз соц. страх-е по врем. нетрудоспособности и материнству за март 2021 г, без НДС</t>
  </si>
  <si>
    <t>1259</t>
  </si>
  <si>
    <t>360822</t>
  </si>
  <si>
    <t>1260</t>
  </si>
  <si>
    <t>360816</t>
  </si>
  <si>
    <t>Отчисления взносов в ФСС РФ по обяз соц. страх-ю от НС и ПЗ (Взносы в ФСС РФ (НС и ПЗ)) за март 2021 г, без НДС</t>
  </si>
  <si>
    <t>1261</t>
  </si>
  <si>
    <t>360817</t>
  </si>
  <si>
    <t>1262</t>
  </si>
  <si>
    <t>360806</t>
  </si>
  <si>
    <t>04800500250 Страх взносы на омс в бюджет федеральн фонда омс за март 2021 г.( рег номер 250000300052407), без НДС</t>
  </si>
  <si>
    <t>1263</t>
  </si>
  <si>
    <t>360807</t>
  </si>
  <si>
    <t>1264</t>
  </si>
  <si>
    <t>360791</t>
  </si>
  <si>
    <t>1265</t>
  </si>
  <si>
    <t>360792</t>
  </si>
  <si>
    <t>1266</t>
  </si>
  <si>
    <t>360793</t>
  </si>
  <si>
    <t>1267</t>
  </si>
  <si>
    <t>360823</t>
  </si>
  <si>
    <t>1268</t>
  </si>
  <si>
    <t>360824</t>
  </si>
  <si>
    <t>1269</t>
  </si>
  <si>
    <t>360825</t>
  </si>
  <si>
    <t>1270</t>
  </si>
  <si>
    <t>360818</t>
  </si>
  <si>
    <t>1271</t>
  </si>
  <si>
    <t>360819</t>
  </si>
  <si>
    <t>1272</t>
  </si>
  <si>
    <t>360820</t>
  </si>
  <si>
    <t>1273</t>
  </si>
  <si>
    <t>360808</t>
  </si>
  <si>
    <t>1274</t>
  </si>
  <si>
    <t>360809</t>
  </si>
  <si>
    <t>1275</t>
  </si>
  <si>
    <t>360810</t>
  </si>
  <si>
    <t>1276</t>
  </si>
  <si>
    <t>359103</t>
  </si>
  <si>
    <t>Зачисление отпускных за апрель 2021 г., реестр № 372 от 15.04.2021 г., без НДС, в соответствии с договором 18363412 от 02.03.2017 г.</t>
  </si>
  <si>
    <t>1305</t>
  </si>
  <si>
    <t>359107</t>
  </si>
  <si>
    <t>Z_0000047387_20210415_373 Зачисление отпускных за апрель 2021, реестр №373 от 15.04.2021, без НДС</t>
  </si>
  <si>
    <t>1309</t>
  </si>
  <si>
    <t>359115</t>
  </si>
  <si>
    <t>Зачисление отпускных за апрель 2021 г., реестр № 376 от 15.04.2021 г., без НДС, в соответствии с договором 18363412 от 02.03.2017 г.</t>
  </si>
  <si>
    <t>1312</t>
  </si>
  <si>
    <t>359116</t>
  </si>
  <si>
    <t>Z_0000047387_20210415_377 Зачисление отпускных за апрель 2021, реестр №377 от 15.04.2021, без НДС</t>
  </si>
  <si>
    <t>1313</t>
  </si>
  <si>
    <t>26088</t>
  </si>
  <si>
    <t>Зачисление средств по операциям с МБК (на основании реестров платежей). Мерчант №971000003635. Дата реестра 13.04.2021. Комиссия 0.00. Возврат покупки 0.00/0.00. НДС не облагается.</t>
  </si>
  <si>
    <t>БАЙКАЛЬСКИЙ БАНК ПАО СБЕРБАНК//8250358079771</t>
  </si>
  <si>
    <t>За периодический медицинский осмотр и обследование работников связанных с вредными условиями труда.</t>
  </si>
  <si>
    <t>ООО "СтАр Перспектива"</t>
  </si>
  <si>
    <t>3808238730</t>
  </si>
  <si>
    <t>558</t>
  </si>
  <si>
    <t>Предоплата 50% за проведения функц обследования электроэнцефалограммы По сч.№0000-000181 от 09.04.2021г. Сумма 4590-00 Без налога (НДС)</t>
  </si>
  <si>
    <t>"ИРКУТСКИЙ" ФИЛИАЛ ФГУП "МОСКОВСКОЕ ПРОП" МИНТРУДА РОССИИ</t>
  </si>
  <si>
    <t>7711027436</t>
  </si>
  <si>
    <t>429</t>
  </si>
  <si>
    <t>18806</t>
  </si>
  <si>
    <t>Оплата по Договору №62812 от 11.12.14, НДС не выделяется.MISC комиссия 575.60; Дата выручки 13-04-21/MAST/SD9324.00;CM262.94;MIR/SD557.00;CM15.09;VISA/SD11145.00;CM297.57;.</t>
  </si>
  <si>
    <t>1818</t>
  </si>
  <si>
    <t>Оплата по счету №0000-000173 от 08.04.2021 г. за мед. профосмотр Сумма 7202-00</t>
  </si>
  <si>
    <t>404</t>
  </si>
  <si>
    <t>Опл по счету 0000-000182 от 09.04.21 г. за мед.осмотр. Контракт 2021.10 от 23.03.21 г. Акт в/р 0000-000197 от 09.04.21 г. Без НДС.</t>
  </si>
  <si>
    <t>ДФ КБПиФ г. Иркутска (МБОУ г. Иркутска СОШ № 64, л/с 20902530551)</t>
  </si>
  <si>
    <t>3812008104</t>
  </si>
  <si>
    <t>361667</t>
  </si>
  <si>
    <t>Z_0000047387_20210415_379 Зачисление заработной платы за 2 пол-ну мес. за март 2021, реестр № 379 от 15.04.2021, без НДС</t>
  </si>
  <si>
    <t>1319</t>
  </si>
  <si>
    <t>366998</t>
  </si>
  <si>
    <t>16.04.2021</t>
  </si>
  <si>
    <t>Перечисление профвзносов, удержанных с заработной платы работников согласно личного заявления за март 2021 г., без НДС</t>
  </si>
  <si>
    <t>1348</t>
  </si>
  <si>
    <t>366999</t>
  </si>
  <si>
    <t>1349</t>
  </si>
  <si>
    <t>367001</t>
  </si>
  <si>
    <t>1350</t>
  </si>
  <si>
    <t>367002</t>
  </si>
  <si>
    <t>1351</t>
  </si>
  <si>
    <t>367011</t>
  </si>
  <si>
    <t>1356</t>
  </si>
  <si>
    <t>367012</t>
  </si>
  <si>
    <t>1357</t>
  </si>
  <si>
    <t>367013</t>
  </si>
  <si>
    <t>1358</t>
  </si>
  <si>
    <t>367015</t>
  </si>
  <si>
    <t>1360</t>
  </si>
  <si>
    <t>367024</t>
  </si>
  <si>
    <t>Перечисление  алиментов, удержанных с заработной платы,  на л/счет 40817810818351911988 Губернаторовой Марине Александровне, Без НДС</t>
  </si>
  <si>
    <t>1364</t>
  </si>
  <si>
    <t>367049</t>
  </si>
  <si>
    <t>Перечис-ние по пост-ю,удержанных с зар/п-ты,в отношении должника Назмеевой И.Н. основной долг на сумму 3903,26 руб.,исполнительный сбор в сумме 1000,00руб,по постан-ю № 38016/21/127375 от 08.02.2021,Без НДС</t>
  </si>
  <si>
    <t>1367</t>
  </si>
  <si>
    <t>368825</t>
  </si>
  <si>
    <t>Z_0000047387_20210416_383 Зачисление заработной платы, компенсация за не использованный отпуск при увольнении за апрель 2021, реестр № 383 от 16.04.2021, без НДС</t>
  </si>
  <si>
    <t>1372</t>
  </si>
  <si>
    <t>369594</t>
  </si>
  <si>
    <t>1373</t>
  </si>
  <si>
    <t>369595</t>
  </si>
  <si>
    <t>1374</t>
  </si>
  <si>
    <t>369596</t>
  </si>
  <si>
    <t>1375</t>
  </si>
  <si>
    <t>369597</t>
  </si>
  <si>
    <t>1376</t>
  </si>
  <si>
    <t>369598</t>
  </si>
  <si>
    <t>1377</t>
  </si>
  <si>
    <t>369599</t>
  </si>
  <si>
    <t>1378</t>
  </si>
  <si>
    <t>369646</t>
  </si>
  <si>
    <t>Страх взносы в ПФР за занятых на работах с вредными усл. труда (без спец. оценки) за март 2021 г, без НДС</t>
  </si>
  <si>
    <t>1379</t>
  </si>
  <si>
    <t>369647</t>
  </si>
  <si>
    <t>Страх взносы в ПФР за занятых на работах с вредными усл. труда (спец оценка) за март 2021 г, без НДС</t>
  </si>
  <si>
    <t>1380</t>
  </si>
  <si>
    <t>369648</t>
  </si>
  <si>
    <t>1381</t>
  </si>
  <si>
    <t>369649</t>
  </si>
  <si>
    <t>1382</t>
  </si>
  <si>
    <t>369640</t>
  </si>
  <si>
    <t>1383</t>
  </si>
  <si>
    <t>369641</t>
  </si>
  <si>
    <t>1384</t>
  </si>
  <si>
    <t>369642</t>
  </si>
  <si>
    <t>1385</t>
  </si>
  <si>
    <t>369643</t>
  </si>
  <si>
    <t>1386</t>
  </si>
  <si>
    <t>369644</t>
  </si>
  <si>
    <t>1387</t>
  </si>
  <si>
    <t>369645</t>
  </si>
  <si>
    <t>1388</t>
  </si>
  <si>
    <t>97256</t>
  </si>
  <si>
    <t>Зачисление средств по операциям с МБК (на основании реестров платежей). Мерчант №971000003635. Дата реестра 14.04.2021. Комиссия 0.00. Возврат покупки 0.00/0.00. НДС не облагается.</t>
  </si>
  <si>
    <t>БАЙКАЛЬСКИЙ БАНК ПАО СБЕРБАНК//8253125597000</t>
  </si>
  <si>
    <t>369634</t>
  </si>
  <si>
    <t>1389</t>
  </si>
  <si>
    <t>1299</t>
  </si>
  <si>
    <t>Оплата по счету 0000-000157 за Медицинские услуги по Договору № 115/18 от 09.11.2018, медосмотр Корчанова П. Сумма 2600-00 Без налога (НДС)</t>
  </si>
  <si>
    <t>Общество с ограниченной ответственностью "СУШИ-МАРКЕТ РЕГИОН"</t>
  </si>
  <si>
    <t>5503250165</t>
  </si>
  <si>
    <t>97257</t>
  </si>
  <si>
    <t>Зачисление средств по операциям с МБК (на основании реестров платежей). Мерчант №971000003636. Дата реестра 14.04.2021. Комиссия 0.00. Возврат покупки 0.00/0.00. НДС не облагается.</t>
  </si>
  <si>
    <t>БАЙКАЛЬСКИЙ БАНК ПАО СБЕРБАНК//8253125598112</t>
  </si>
  <si>
    <t>369635</t>
  </si>
  <si>
    <t>1390</t>
  </si>
  <si>
    <t>369636</t>
  </si>
  <si>
    <t>1391</t>
  </si>
  <si>
    <t>369637</t>
  </si>
  <si>
    <t>1392</t>
  </si>
  <si>
    <t>369638</t>
  </si>
  <si>
    <t>1393</t>
  </si>
  <si>
    <t>369639</t>
  </si>
  <si>
    <t>1394</t>
  </si>
  <si>
    <t>369600</t>
  </si>
  <si>
    <t>1395</t>
  </si>
  <si>
    <t>369601</t>
  </si>
  <si>
    <t>1396</t>
  </si>
  <si>
    <t>369602</t>
  </si>
  <si>
    <t>1397</t>
  </si>
  <si>
    <t>369603</t>
  </si>
  <si>
    <t>1398</t>
  </si>
  <si>
    <t>369604</t>
  </si>
  <si>
    <t>1399</t>
  </si>
  <si>
    <t>369605</t>
  </si>
  <si>
    <t>1400</t>
  </si>
  <si>
    <t>372700</t>
  </si>
  <si>
    <t>19.04.2021</t>
  </si>
  <si>
    <t>Оплата за пересчет денежной наличности за март 2021 г., дог. №6997-ИО от 01.01.2021, счет № 38/27/00489 от 31.03.2021 г., без НДС</t>
  </si>
  <si>
    <t>1401</t>
  </si>
  <si>
    <t>372804</t>
  </si>
  <si>
    <t>Уплата пени за страх. взносы на обязат. медицинское страхование в фед. фонд ОМС, справка о состоянии расчетов по налогам, сборам, страховым взносам, пеням, штрафам № 48157 от 14.04.2021, без НДС</t>
  </si>
  <si>
    <t>1402</t>
  </si>
  <si>
    <t>УФК по Иркутской области (УФК по Иркутской области (ИФНС по Октябрьскому округу г. Иркутска))</t>
  </si>
  <si>
    <t>372692</t>
  </si>
  <si>
    <t>Оплата за медикаменты., дог №1 от 11.01.2021, счет-фактура № 106/30000002 от 31.03.2021, в т.ч. НДС - 1408,49</t>
  </si>
  <si>
    <t>1404</t>
  </si>
  <si>
    <t>372587</t>
  </si>
  <si>
    <t>Перечислен НДФЛ (удержание с заработной платы) за апрель 2021 г., без НДС</t>
  </si>
  <si>
    <t>1407</t>
  </si>
  <si>
    <t>372673</t>
  </si>
  <si>
    <t>Оплата за аренду, дог. №6 от 01.01.2021, счет № 1233 от 18.03.2021, в т.ч. НДС - 2216,06</t>
  </si>
  <si>
    <t>1409</t>
  </si>
  <si>
    <t>Сч 0000-000132 от 01.04.2021г, акт 0000-000147 от 01.04.2021г. Дог 01/2021 от 11.01.2021 Услуги по оказанию предрейсовых медицинских осмотров за март 2021г. Без НДС</t>
  </si>
  <si>
    <t>578769</t>
  </si>
  <si>
    <t>372671</t>
  </si>
  <si>
    <t>Оплата аренды за март 2021, дог. №5 от 01.01.2021, счет № 1232 от 18.03.2021, в т.ч. НДС - 7999.45</t>
  </si>
  <si>
    <t>1412</t>
  </si>
  <si>
    <t>176530</t>
  </si>
  <si>
    <t>Зачисление средств по операциям с МБК (на основании реестров платежей). Мерчант №971000003636. Дата реестра 15.04.2021. Комиссия 0.00. Возврат покупки 0.00/0.00. НДС не облагается.</t>
  </si>
  <si>
    <t>БАЙКАЛЬСКИЙ БАНК ПАО СБЕРБАНК//8256141167461</t>
  </si>
  <si>
    <t>176527</t>
  </si>
  <si>
    <t>Зачисление средств по операциям с МБК (на основании реестров платежей). Мерчант №971000003635. Дата реестра 15.04.2021. Комиссия 0.00. Возврат покупки 0.00/0.00. НДС не облагается.</t>
  </si>
  <si>
    <t>БАЙКАЛЬСКИЙ БАНК ПАО СБЕРБАНК//8256141163223</t>
  </si>
  <si>
    <t>36016</t>
  </si>
  <si>
    <t>Оплата по Договору №62812 от 11.12.14, НДС не выделяется.MISC комиссия 558.55; Дата выручки 14-04-21по15-04-21/MAST/SD2147.00;CV840.00;CM60.54;MIR/SD2704.00;CM73.27;VISA/SD15908.00;CM424.74;.</t>
  </si>
  <si>
    <t>Оплата по счету 0000-000160 от 01.04.2021г за мед.осмотры НДС не облагается</t>
  </si>
  <si>
    <t>ООО "Богатырь"</t>
  </si>
  <si>
    <t>3811446063</t>
  </si>
  <si>
    <t>Оплата по задолженности по акту сверки на 31.12.2020г за мед.осмотры НДС не облагается</t>
  </si>
  <si>
    <t>443</t>
  </si>
  <si>
    <t>339</t>
  </si>
  <si>
    <t>Оплата по счету №0000-000185 от 15.04.2021г предоплаты 50% за проведение рентгенологического обследования - маммографию. Без НДС.</t>
  </si>
  <si>
    <t>ГАУ ДПО ИРО</t>
  </si>
  <si>
    <t>3811107416</t>
  </si>
  <si>
    <t>607240</t>
  </si>
  <si>
    <t>Услуги в пользу граждан в целях их соц.обеспечения. сч. №3 от 08.04.2021. Оплата мед.помощи женщинам в период беременности за 03.2021 Пост.РФ№1233 31.12.10 ДОГ № 75 от 29.01.2021г НДС нет</t>
  </si>
  <si>
    <t>381876</t>
  </si>
  <si>
    <t>20.04.2021</t>
  </si>
  <si>
    <t>Оплата за а/шины Nokian Nordman, дог. №497 от 05.04.2021, счет № 1139 от 05.04.2021, в т.ч. НДС - 2266,67</t>
  </si>
  <si>
    <t>1438</t>
  </si>
  <si>
    <t>ООО "Автошинторг"</t>
  </si>
  <si>
    <t>3810047517</t>
  </si>
  <si>
    <t>№ 497 от 05.04.2021</t>
  </si>
  <si>
    <t>381907</t>
  </si>
  <si>
    <t>Оплата за кастрюлю 5,5л, дог. №6 от 06.04.2021, счет № 751 от 06.04.2021, без НДС</t>
  </si>
  <si>
    <t>1439</t>
  </si>
  <si>
    <t>№ 6 от 06.04.2021</t>
  </si>
  <si>
    <t>382083</t>
  </si>
  <si>
    <t>Оплата страховой премии по полису ОСАГО (гос № Н754ТС38), дог. №13 от 18.03.2021,счет № 4120169209 от 05.04.2021, без НДС</t>
  </si>
  <si>
    <t>1440</t>
  </si>
  <si>
    <t>252738</t>
  </si>
  <si>
    <t>17.04.2021</t>
  </si>
  <si>
    <t>Зачисление средств по операциям с МБК (на основании реестров платежей). Мерчант №971000003635. Дата реестра 16.04.2021. Комиссия 0.00. Возврат покупки 0.00/0.00. НДС не облагается.</t>
  </si>
  <si>
    <t>БАЙКАЛЬСКИЙ БАНК ПАО СБЕРБАНК//8258992190717</t>
  </si>
  <si>
    <t>252741</t>
  </si>
  <si>
    <t>Зачисление средств по операциям с МБК (на основании реестров платежей). Мерчант №971000003636. Дата реестра 16.04.2021. Комиссия 0.00. Возврат покупки 0.00/0.00. НДС не облагается.</t>
  </si>
  <si>
    <t>БАЙКАЛЬСКИЙ БАНК ПАО СБЕРБАНК//8258992194649</t>
  </si>
  <si>
    <t>43177</t>
  </si>
  <si>
    <t>Оплата по Договору №62812 от 11.12.14, НДС не выделяется.MISC комиссия 469.36; Дата выручки 16-04-21/MAST/SD12752.00;CM359.62;MIR/SD670.00;CM18.16;VISA/SD3430.00;CM91.58;.</t>
  </si>
  <si>
    <t>384045</t>
  </si>
  <si>
    <t>1441</t>
  </si>
  <si>
    <t>384286</t>
  </si>
  <si>
    <t>Оплата за Комплекс программно-аппаратный суточного мониторирования артериального давления, дог. №ЗК/ЭЛ-94-2019-188 от 18.11.2019, счет № 19/274 от 04.12.2019, без НДС</t>
  </si>
  <si>
    <t>1442</t>
  </si>
  <si>
    <t>437724</t>
  </si>
  <si>
    <t>Зачисление средств по операциям с МБК (на основании реестров платежей). Мерчант №971000003636. Дата реестра 19.04.2021. Комиссия 0.00. Возврат покупки 0.00/0.00. НДС не облагается.</t>
  </si>
  <si>
    <t>БАЙКАЛЬСКИЙ БАНК ПАО СБЕРБАНК//8264958292544</t>
  </si>
  <si>
    <t>Оплата за периодический мед осмотр и обследование работников по счету № 0000-000184 от 15.04.2021 НДС не облагается</t>
  </si>
  <si>
    <t>ООО "Предприятие "Стройкомплект"</t>
  </si>
  <si>
    <t>6663066293</t>
  </si>
  <si>
    <t>222801</t>
  </si>
  <si>
    <t>Периодический медицинский осмотр работников офиса февраль-март 2021 дог 2322920/0508Д от 08.06.20, акт 0000-000127 от 05.03.21 НДС не облагается</t>
  </si>
  <si>
    <t>Акционерное общество "Верхнечонскнефтегаз"</t>
  </si>
  <si>
    <t>3808079367</t>
  </si>
  <si>
    <t>542</t>
  </si>
  <si>
    <t>55279</t>
  </si>
  <si>
    <t>Оплата по Договору №62812 от 11.12.14, НДС не выделяется.MISC комиссия 607.85; Дата выручки 19-04-21/MAST/SD14404.00;CM406.20;MIR/SD5327.00;CM144.36;VISA/SD2146.00;CM57.29;.</t>
  </si>
  <si>
    <t>388138</t>
  </si>
  <si>
    <t>НДС за 1 квартал 2021 года, доходы от сдачи имущества в аренду</t>
  </si>
  <si>
    <t>1445</t>
  </si>
  <si>
    <t>388166</t>
  </si>
  <si>
    <t>Z_0000047387_20210422_396 Зачисление отпускных за апрель 2021, реестр №396 от 22.04.2021, без НДС</t>
  </si>
  <si>
    <t>1452</t>
  </si>
  <si>
    <t>388361</t>
  </si>
  <si>
    <t>Зачисление отпускных за апрель 2021 г., реестр № 395 от 22.04.2021 г., без НДС, в соответствии с договором 18363412 от 02.03.2017 г.</t>
  </si>
  <si>
    <t>1453</t>
  </si>
  <si>
    <t>388165</t>
  </si>
  <si>
    <t>Z_0000047387_20210422_393 Зачисление отпускных за апрель 2021, реестр №393 от 22.04.2021, без НДС</t>
  </si>
  <si>
    <t>1455</t>
  </si>
  <si>
    <t>388360</t>
  </si>
  <si>
    <t>Зачисление отпускных за апрель 2021 г., реестр № 392 от 22.04.2021 г., без НДС, в соответствии с договором 18363412 от 02.03.2017 г.</t>
  </si>
  <si>
    <t>1456</t>
  </si>
  <si>
    <t>388359</t>
  </si>
  <si>
    <t>Зачисление отпускных за апрель 2021 г., реестр № 391 от 22.04.2021 г., без НДС, в соответствии с договором 18363412 от 02.03.2017 г.</t>
  </si>
  <si>
    <t>1457</t>
  </si>
  <si>
    <t>510355</t>
  </si>
  <si>
    <t>Зачисление средств по операциям с МБК (на основании реестров платежей). Мерчант №971000003635. Дата реестра 20.04.2021. Комиссия 0.00. Возврат покупки 0.00/0.00. НДС не облагается.</t>
  </si>
  <si>
    <t>БАЙКАЛЬСКИЙ БАНК ПАО СБЕРБАНК//8268086124002</t>
  </si>
  <si>
    <t>510358</t>
  </si>
  <si>
    <t>Зачисление средств по операциям с МБК (на основании реестров платежей). Мерчант №971000003636. Дата реестра 20.04.2021. Комиссия 0.00. Возврат покупки 0.00/0.00. НДС не облагается.</t>
  </si>
  <si>
    <t>БАЙКАЛЬСКИЙ БАНК ПАО СБЕРБАНК//8268086134837</t>
  </si>
  <si>
    <t>62241</t>
  </si>
  <si>
    <t>Оплата по Договору №62812 от 11.12.14, НДС не выделяется.MISC комиссия 319.53; Дата выручки 20-04-21/MAST/SD3163.00;CM89.20;MIR/SD4218.00;CM114.29;VISA/SD4346.00;CM116.04;.</t>
  </si>
  <si>
    <t>384881</t>
  </si>
  <si>
    <t>(8040804553012010024402342000010) Опл за оказ усл по проведению предр медиц осм водит март 21Дог010221от15.03.21,сч0000-000135от01.04.21,Акт0000-000150от01.04.21,сч-фак0000-000133 от01.04.21 Без НДС</t>
  </si>
  <si>
    <t>395742</t>
  </si>
  <si>
    <t>Оплата за перчатки медицинские смотровые, дог. №47-2020-147/1 от 24.12.2020, счет № ИСЧТ0001175 от 24.12.2020, без НДС</t>
  </si>
  <si>
    <t>1459</t>
  </si>
  <si>
    <t>№ 47-2020-147/1 от 24.12.2020</t>
  </si>
  <si>
    <t>395391</t>
  </si>
  <si>
    <t>Уплата пеней и штрафов на обязательное социальное страхование, справка о выявлении недоимки у плательщика страховых взносов № 5006 от 05.04.2021 г., без НДС</t>
  </si>
  <si>
    <t>1460</t>
  </si>
  <si>
    <t>УФК по Иркутской области (ГУ ИРО ФСС РФ л/с 04344026260)</t>
  </si>
  <si>
    <t>395624</t>
  </si>
  <si>
    <t>Оплата за лицевой счет форма 417 (картон), дог. №1-04/21 от 22.04.2021, счет № Д/165 от 22.04.2021, без НДС</t>
  </si>
  <si>
    <t>1465</t>
  </si>
  <si>
    <t>ООО "Доминанта"</t>
  </si>
  <si>
    <t>3849013559</t>
  </si>
  <si>
    <t>№ 1-04/21 от 22.04.2021</t>
  </si>
  <si>
    <t>697086</t>
  </si>
  <si>
    <t>Прочая закупка товаров, работ, услуг (предрейсовые медосмотры водителей) за март 2021, акт 0000-000154 от 01.04.2021 г, договор 10Б/21 от 08.02.2021, Без НДС</t>
  </si>
  <si>
    <t>395202</t>
  </si>
  <si>
    <t>Оплата за чековую ленту 80*80*26 термо 1/60, дог. №БМ395 от 20.04.2021, счет № УТ-384 от 21.04.2021, в т.ч. НДС - 1680,00</t>
  </si>
  <si>
    <t>1479</t>
  </si>
  <si>
    <t>ООО "Бумажная Мануфактура"</t>
  </si>
  <si>
    <t>3811097207</t>
  </si>
  <si>
    <t>№ БМ395 от 20.04.2021</t>
  </si>
  <si>
    <t>581666</t>
  </si>
  <si>
    <t>Зачисление средств по операциям с МБК (на основании реестров платежей). Мерчант №971000003636. Дата реестра 21.04.2021. Комиссия 0.00. Возврат покупки 0.00/0.00. НДС не облагается.</t>
  </si>
  <si>
    <t>БАЙКАЛЬСКИЙ БАНК ПАО СБЕРБАНК//8270773880462</t>
  </si>
  <si>
    <t>581662</t>
  </si>
  <si>
    <t>Зачисление средств по операциям с МБК (на основании реестров платежей). Мерчант №971000003635. Дата реестра 21.04.2021. Комиссия 0.00. Возврат покупки 0.00/0.00. НДС не облагается.</t>
  </si>
  <si>
    <t>БАЙКАЛЬСКИЙ БАНК ПАО СБЕРБАНК//8270773875143</t>
  </si>
  <si>
    <t>Оплата по сч.0000-000159 от 01.04.2021 предварительный мед осмотр, при поступлении на работу, договор 70/20 от 01.06.2020 Сумма 14988-00 Без налога (НДС)</t>
  </si>
  <si>
    <t>71535</t>
  </si>
  <si>
    <t>Оплата по Договору №62812 от 11.12.14, НДС не выделяется.MISC комиссия 425.57; Дата выручки 21-04-21/MIR/SD5698.00;CM154.41;VISA/SD10156.00;CM271.16;.</t>
  </si>
  <si>
    <t>1567</t>
  </si>
  <si>
    <t>Оплата за комм.услуги по сч.191 от 19,04,21г. за 03-21г.без НДССумма 2818-40</t>
  </si>
  <si>
    <t>1566</t>
  </si>
  <si>
    <t>Оплата за аренду помещения по сч.192 от 19,04,21г. за 04-21г.в т.ч. НДС 4178,39Сумма 25070-34</t>
  </si>
  <si>
    <t>Возврат денежных средств по п/п № 358857 от 150421 на сумму 0.09 в связи с неполучением корректного реестра Z_0000047387_20210414_365 согласно Договору ЗП. Без НДС</t>
  </si>
  <si>
    <t>ФИЛИАЛ № 5440 БАНКА ВТБ (ПАО)</t>
  </si>
  <si>
    <t>397472</t>
  </si>
  <si>
    <t>Зачисление отпускных за апрель 2021 г., реестр № 401 от 23.04.2021 г., без НДС, в соответствии с договором 18363412 от 02.03.2017 г.</t>
  </si>
  <si>
    <t>1504</t>
  </si>
  <si>
    <t>398046</t>
  </si>
  <si>
    <t>Оплата за стоматологические материалы, дог. №14-2021-72 от 15.02.2021, счет № 131 от 03.03.2021, без НДС</t>
  </si>
  <si>
    <t>1505</t>
  </si>
  <si>
    <t>№ 14-2021-72 от 15.02.2021</t>
  </si>
  <si>
    <t>397941</t>
  </si>
  <si>
    <t>Оплата за канцелярские принадлежности, дог. №19-2021-76 от 09.03.2021, счет № КЛ000012548 от 09.03.2021, в т.ч. НДС - 3330,76</t>
  </si>
  <si>
    <t>1506</t>
  </si>
  <si>
    <t>№ 19-2021-76 от 09.03.2021</t>
  </si>
  <si>
    <t>397934</t>
  </si>
  <si>
    <t>Оплата за жгут венозный, дог. №289 от 01.03.2021, счет № 289 от 01.03.2021, без НДС</t>
  </si>
  <si>
    <t>1508</t>
  </si>
  <si>
    <t>ООО "Компания Киль-Иркутск"</t>
  </si>
  <si>
    <t>3808034341</t>
  </si>
  <si>
    <t>№ 289 от 01.03.2021</t>
  </si>
  <si>
    <t>399404</t>
  </si>
  <si>
    <t>26.04.2021</t>
  </si>
  <si>
    <t>Оплата за лабораторные исследования, дог. №471И/21 от 01.03.2021, счет № 2710 от 31.03.2021, без НДС</t>
  </si>
  <si>
    <t>1514</t>
  </si>
  <si>
    <t>№ 471И/21 от 01.03.2021</t>
  </si>
  <si>
    <t>1515</t>
  </si>
  <si>
    <t>Оплата за платные услуги за выполнение лабораторных клинико-диагностических исследований биологических материалов за март 2021, дог. №128 от 12.02.2021, счет № ОД99-000101 от 31.03.2021, без НДС</t>
  </si>
  <si>
    <t>399442</t>
  </si>
  <si>
    <t>Оплата за ЭПС "Система Гарант" профессионал аэро, за март 2021 г., дог. №3331 от 11.01.2021, счет № ГС000001112 от 01.03.2021, без НДС</t>
  </si>
  <si>
    <t>1516</t>
  </si>
  <si>
    <t>399427</t>
  </si>
  <si>
    <t>Оплата за журналы КЭК, листы учета, дог. №1-03/2020 от 17.03.2021, счет № Д/116 от 12.04.2021, без НДС</t>
  </si>
  <si>
    <t>1518</t>
  </si>
  <si>
    <t>№ 1-03/2020 от 17.03.2021</t>
  </si>
  <si>
    <t>399441</t>
  </si>
  <si>
    <t>Оплата за аккумулятор, дог. №НК5-002711 от 21.04.2021, счет №НК5-002711 от 21.04.2021, в т.ч. НДС - 1599,00</t>
  </si>
  <si>
    <t>1520</t>
  </si>
  <si>
    <t>2540167061</t>
  </si>
  <si>
    <t>№ НК5-002711 от 21.04.2021</t>
  </si>
  <si>
    <t>654757</t>
  </si>
  <si>
    <t>Зачисление средств по операциям с МБК (на основании реестров платежей). Мерчант №971000003635. Дата реестра 22.04.2021. Комиссия 0.00. Возврат покупки 0.00/0.00. НДС не облагается.</t>
  </si>
  <si>
    <t>БАЙКАЛЬСКИЙ БАНК ПАО СБЕРБАНК//8273827273335</t>
  </si>
  <si>
    <t>654759</t>
  </si>
  <si>
    <t>Зачисление средств по операциям с МБК (на основании реестров платежей). Мерчант №971000003636. Дата реестра 22.04.2021. Комиссия 0.00. Возврат покупки 0.00/0.00. НДС не облагается.</t>
  </si>
  <si>
    <t>БАЙКАЛЬСКИЙ БАНК ПАО СБЕРБАНК//8273827274699</t>
  </si>
  <si>
    <t>377</t>
  </si>
  <si>
    <t>Оплата по договору возмездного оказания услуг № 01/20 от 10.01.2020 (счет №133 от 02.03.20; 262 от 01.10.20; 152 от 01.04.21 года)</t>
  </si>
  <si>
    <t>ООО "ДунФан-Восток"</t>
  </si>
  <si>
    <t>3811435311</t>
  </si>
  <si>
    <t>434</t>
  </si>
  <si>
    <t>80482</t>
  </si>
  <si>
    <t>Оплата по Договору №62812 от 11.12.14, НДС не выделяется.MISC комиссия 495.51; Дата выручки 22-04-21/MAST/SD7633.00;CM215.24;VISA/SD10497.00;CM280.27;.</t>
  </si>
  <si>
    <t>400513</t>
  </si>
  <si>
    <t>Z_0000047387_20210426_365 Зачисление заработной платы за 2 пол-ну мес. за март 2021, реестр № 365 от 26.04.2021, без НДС</t>
  </si>
  <si>
    <t>1523</t>
  </si>
  <si>
    <t>403444</t>
  </si>
  <si>
    <t>Оплата за дилюент, раствор лизирующий, реагент для очистки зонда, дог. № 42-2020-139 от 15.09.2020, счет № 13 от 29.03.2021, без НДС</t>
  </si>
  <si>
    <t>1537</t>
  </si>
  <si>
    <t>403456</t>
  </si>
  <si>
    <t>Оплата за краситель, дог. №18-2021-75 от 09.03.2021, счет № 23 от 22.03.2021, без НДС</t>
  </si>
  <si>
    <t>1542</t>
  </si>
  <si>
    <t>3812093244</t>
  </si>
  <si>
    <t>№ 18-2021-75 от 09.03.2021</t>
  </si>
  <si>
    <t>403580</t>
  </si>
  <si>
    <t>Оплата за реагенты, дог. №15-2021-73 от 16.02.2021, счет № ГМ000047 от 02.03.2021, в т.ч. НДС - 20% - 571,67</t>
  </si>
  <si>
    <t>1543</t>
  </si>
  <si>
    <t>№ 15-2021-73 от 16.02.2021</t>
  </si>
  <si>
    <t>403491</t>
  </si>
  <si>
    <t>Оплата за набор реагентов, дог. №40-2020-137 от 28.09.2020, счет № 2297 от 24.03.2021, в т.ч. НДС - 500,00</t>
  </si>
  <si>
    <t>1545</t>
  </si>
  <si>
    <t>729098</t>
  </si>
  <si>
    <t>24.04.2021</t>
  </si>
  <si>
    <t>Зачисление средств по операциям с МБК (на основании реестров платежей). Мерчант №971000003636. Дата реестра 23.04.2021. Комиссия 0.00. Возврат покупки 0.00/0.00. НДС не облагается.</t>
  </si>
  <si>
    <t>БАЙКАЛЬСКИЙ БАНК ПАО СБЕРБАНК//8276832756605</t>
  </si>
  <si>
    <t>487</t>
  </si>
  <si>
    <t>Оплата по счету № 0000-000137 от  01.04.2021 г. за предрейсовые медицинские осмотры  1575-00 руб. Без налога (НДС)</t>
  </si>
  <si>
    <t>Окончательный расчет за электроэнцефалограмму По сч.№0000-000198 от 21.04.2021г. Сумма 4590-00 Без налога (НДС)</t>
  </si>
  <si>
    <t>729096</t>
  </si>
  <si>
    <t>Зачисление средств по операциям с МБК (на основании реестров платежей). Мерчант №971000003635. Дата реестра 23.04.2021. Комиссия 0.00. Возврат покупки 0.00/0.00. НДС не облагается.</t>
  </si>
  <si>
    <t>БАЙКАЛЬСКИЙ БАНК ПАО СБЕРБАНК//8276832754377</t>
  </si>
  <si>
    <t>358</t>
  </si>
  <si>
    <t>53195</t>
  </si>
  <si>
    <t>Оплата за медицинские услуги по договору №3618RP151 от 30.11.2018г. по Счет №0000-000177 от 07.04.21 г. . Без НДС.</t>
  </si>
  <si>
    <t>Акционерное общество "Страховое общество газовой промышленности"</t>
  </si>
  <si>
    <t>7736035485</t>
  </si>
  <si>
    <t>912431</t>
  </si>
  <si>
    <t>Зачисление средств по операциям с МБК (на основании реестров платежей). Мерчант №971000003635. Дата реестра 26.04.2021. Комиссия 0.00. Возврат покупки 0.00/0.00. НДС не облагается.</t>
  </si>
  <si>
    <t>БАЙКАЛЬСКИЙ БАНК ПАО СБЕРБАНК//8283078969997</t>
  </si>
  <si>
    <t>465</t>
  </si>
  <si>
    <t>45278</t>
  </si>
  <si>
    <t>Оплата по Договору №62812 от 11.12.14, НДС не выделяется.MISC комиссия 514.13; Дата выручки 23-04-21по26-04-21/MAST/SD971.00;CM27.38;MIR/SD8115.00;CM219.92;VISA/SD9994.00;CM266.83;.</t>
  </si>
  <si>
    <t>по сч 136 от 01,04,21 за март</t>
  </si>
  <si>
    <t>411693</t>
  </si>
  <si>
    <t>Z_0000047387_20210428_407 Зачисление заработной платы за 1 пол-ну мес. за апрель 2021, реестр № 407 от 28.04.2021, без НДС</t>
  </si>
  <si>
    <t>1548</t>
  </si>
  <si>
    <t>411791</t>
  </si>
  <si>
    <t>Зачисление заработной платы за 1 половину месяца за апрель 2021 г., реестр № 412 от 28.04.2021 г., без НДС, в соответствии с договором 18363412 от 02.03.2017 г.</t>
  </si>
  <si>
    <t>1551</t>
  </si>
  <si>
    <t>411696</t>
  </si>
  <si>
    <t>Z_0000047387_20210428_413 Зачисление заработной платы за 1 пол-ну мес. за апрель 2021, реестр № 413 от 28.04.2021, без НДС</t>
  </si>
  <si>
    <t>1552</t>
  </si>
  <si>
    <t>411788</t>
  </si>
  <si>
    <t>Зачисление заработной платы за 1 половину месяца за апрель 2021 г., реестр № 406 от 28.04.2021 г., без НДС, в соответствии с договором 18363412 от 02.03.2017 г.</t>
  </si>
  <si>
    <t>1555</t>
  </si>
  <si>
    <t>259</t>
  </si>
  <si>
    <t>415780</t>
  </si>
  <si>
    <t>Уплата пени за НДФЛ, справка о состоянии расчетов по налогам, сборам, страховым взносам, пеням, штрафам № 48157 от 14.04.2021, без НДС</t>
  </si>
  <si>
    <t>1556</t>
  </si>
  <si>
    <t>415781</t>
  </si>
  <si>
    <t>Уплата пени за Страх взносы на обязат пенс страх зачисл в ПФ РФ на выплату страх части труд пенсии,справка о состоянии расчетов по налогам и сборам страховым взносам,пеням, штрафам№ 48157от 14.04.2021 , без НДС</t>
  </si>
  <si>
    <t>1557</t>
  </si>
  <si>
    <t>261</t>
  </si>
  <si>
    <t>423818</t>
  </si>
  <si>
    <t>Возмещение расходов по уплате государственной пошлины по исполнительному листу серия ФС № 034994230 от 12.02.2021, без НДС</t>
  </si>
  <si>
    <t>1559</t>
  </si>
  <si>
    <t>7726740400</t>
  </si>
  <si>
    <t>423819</t>
  </si>
  <si>
    <t>Производится оплата пени по контракту,  исполнительный лист серия ФС № 034993804 от 01.02.2021, без НДС</t>
  </si>
  <si>
    <t>1560</t>
  </si>
  <si>
    <t>7819041323</t>
  </si>
  <si>
    <t>415521</t>
  </si>
  <si>
    <t>Z_0000047387_20210429_417 Зачисление отпускных за апрель 2021, реестр №417 от 29.04.2021, без НДС</t>
  </si>
  <si>
    <t>1563</t>
  </si>
  <si>
    <t>415522</t>
  </si>
  <si>
    <t>Зачисление отпускных за апрель 2021 г., реестр № 416 от 29.04.2021 г., без НДС, в соответствии с договором 18363412 от 02.03.2017 г.</t>
  </si>
  <si>
    <t>1564</t>
  </si>
  <si>
    <t>415529</t>
  </si>
  <si>
    <t>Зачисление отпускных за апрель 2021 г., реестр № 421 от 29.04.2021 г., без НДС, в соответствии с договором 18363412 от 02.03.2017 г.</t>
  </si>
  <si>
    <t>415530</t>
  </si>
  <si>
    <t>Z_0000047387_20210429_422 Зачисление отпускных за апрель 2021, реестр №422 от 29.04.2021, без НДС</t>
  </si>
  <si>
    <t>1569</t>
  </si>
  <si>
    <t>415531</t>
  </si>
  <si>
    <t>Z_0000047387_20210429_418 Зачисление отпускных за апрель 2021, реестр №418 от 29.04.2021, без НДС</t>
  </si>
  <si>
    <t>1570</t>
  </si>
  <si>
    <t>415532</t>
  </si>
  <si>
    <t>Зачисление отпускных за апрель 2021 г., реестр № 420 от 29.04.2021 г., без НДС, в соответствии с договором 18363412 от 02.03.2017 г.</t>
  </si>
  <si>
    <t>1571</t>
  </si>
  <si>
    <t>415861</t>
  </si>
  <si>
    <t>Z_0000047387_20210429_427 Зачисление отпускных за апрель 2021, реестр №427 от 29.04.2021, без НДС</t>
  </si>
  <si>
    <t>1572</t>
  </si>
  <si>
    <t>415951</t>
  </si>
  <si>
    <t>Зачисление отпускных за апрель 2021 г., реестр № 426 от 29.04.2021 г., без НДС, в соответствии с договором 18363412 от 02.03.2017 г.</t>
  </si>
  <si>
    <t>1573</t>
  </si>
  <si>
    <t>415862</t>
  </si>
  <si>
    <t>Z_0000047387_20210429_428 Зачисление отпускных за апрель 2021, реестр №428 от 29.04.2021, без НДС</t>
  </si>
  <si>
    <t>1577</t>
  </si>
  <si>
    <t>415863</t>
  </si>
  <si>
    <t>Z_0000047387_20210429_429 Зачисление отпускных за апрель 2021, реестр №429 от 29.04.2021, без НДС</t>
  </si>
  <si>
    <t>1578</t>
  </si>
  <si>
    <t>415952</t>
  </si>
  <si>
    <t>Зачисление отпускных за апрель 2021 г., реестр № 430 от 29.04.2021 г., без НДС, в соответствии с договором 18363412 от 02.03.2017 г.</t>
  </si>
  <si>
    <t>1579</t>
  </si>
  <si>
    <t>415953</t>
  </si>
  <si>
    <t>Зачисление отпускных за апрель 2021 г., реестр № 431 от 29.04.2021 г., без НДС, в соответствии с договором 18363412 от 02.03.2017 г.</t>
  </si>
  <si>
    <t>1580</t>
  </si>
  <si>
    <t>417987</t>
  </si>
  <si>
    <t>Перечисление отпускных за апрель 2021 г. на карту №5479987022070303 Нестерова Дарья Олеговна</t>
  </si>
  <si>
    <t>421024</t>
  </si>
  <si>
    <t>Уплата налога на имущество организации за 1 кв 2021 г, без НДС</t>
  </si>
  <si>
    <t>1584</t>
  </si>
  <si>
    <t>992724</t>
  </si>
  <si>
    <t>Зачисление средств по операциям с МБК (на основании реестров платежей). Мерчант №971000003635. Дата реестра 27.04.2021. Комиссия 0.00. Возврат покупки 0.00/0.00. НДС не облагается.</t>
  </si>
  <si>
    <t>БАЙКАЛЬСКИЙ БАНК ПАО СБЕРБАНК//8286675383452</t>
  </si>
  <si>
    <t>52804</t>
  </si>
  <si>
    <t>Оплата по Договору №62812 от 11.12.14, НДС не выделяется.MISC комиссия 354.63; Дата выручки 27-04-21/MIR/SD5961.00;CM161.54;VISA/SD7232.00;CM193.09;.</t>
  </si>
  <si>
    <t>Оплата по договору №07/20 от 01.01.20, счет №0000-000100 от 09.03.2021  за проведение медицинских осмотров сотрудников</t>
  </si>
  <si>
    <t>ООО "ПСК"</t>
  </si>
  <si>
    <t>3808203046</t>
  </si>
  <si>
    <t>Оплата по договору №07/20 от 01.01.20, счет №0000-000054 от 09.02.2021  за проведение медицинских осмотров сотрудников</t>
  </si>
  <si>
    <t>Оплата по счету 133 от 01.04.2021 г за предрейсовые медицинские осмотры март  2021. Без налога НДС</t>
  </si>
  <si>
    <t>222926</t>
  </si>
  <si>
    <t>Периодический медицинский осмотр работников офиса февраль 2021 дог 2322920/0508Д от 08.06.20, акт 0000-000073 от 20.02.21 НДС не облагается</t>
  </si>
  <si>
    <t>426546</t>
  </si>
  <si>
    <t>1601</t>
  </si>
  <si>
    <t>426562</t>
  </si>
  <si>
    <t>1602</t>
  </si>
  <si>
    <t>426566</t>
  </si>
  <si>
    <t>1603</t>
  </si>
  <si>
    <t>426571</t>
  </si>
  <si>
    <t>1604</t>
  </si>
  <si>
    <t>1606</t>
  </si>
  <si>
    <t>Уточнение по ЗВС № 544 от 11.02.2021, № 880 от 11.03.2021 Зачисление заработной платы за 2 половину месяца, без НДС</t>
  </si>
  <si>
    <t>436121</t>
  </si>
  <si>
    <t>Возмещение судебных расходов, исполнительный лист серия ФС № 034994818 от 01.03.2021, без НДС</t>
  </si>
  <si>
    <t>1615</t>
  </si>
  <si>
    <t>ООО "ЕВРОИНСТАЛЛ"</t>
  </si>
  <si>
    <t>3849035263</t>
  </si>
  <si>
    <t>455857</t>
  </si>
  <si>
    <t>455858</t>
  </si>
  <si>
    <t>455859</t>
  </si>
  <si>
    <t>419101</t>
  </si>
  <si>
    <t>(803090252К112999962102342000010)803013999 Субсидии автоном.учреждению на финансовое обеспечение выполнения гос/задания на май 21г Согл.54-57-09-121/21 от 13.01.21</t>
  </si>
  <si>
    <t>428025</t>
  </si>
  <si>
    <t>Z_0000047387_20210430_440 Зачисление отпускных за апрель 2021, реестр №440 от 30.04.2021, без НДС</t>
  </si>
  <si>
    <t>1619</t>
  </si>
  <si>
    <t>428027</t>
  </si>
  <si>
    <t>Z_0000047387_20210430_441 Зачисление отпускных за апрель 2021, реестр №441 от 30.04.2021, без НДС</t>
  </si>
  <si>
    <t>1620</t>
  </si>
  <si>
    <t>435120</t>
  </si>
  <si>
    <t>Оплата за сбор, транспортирование и обезвреживание, отработанных ртутьсодержащих ламп (1-ый класс опасности), дог. №040/2021 от 26.01.2021, счет № 950-И от 16.02.2021, без НДС</t>
  </si>
  <si>
    <t>1621</t>
  </si>
  <si>
    <t>Индивидуальный предприниматель Митюгин Александр Викторович</t>
  </si>
  <si>
    <t>380400015970</t>
  </si>
  <si>
    <t>№ 040/2021 от 26.01.2021</t>
  </si>
  <si>
    <t>435162</t>
  </si>
  <si>
    <t>Оплата за услуги автостоянки за апрель 2021 г., дог. №01/2021 от 01.01.2021, счет № 108 от 02.04.2021, без НДС</t>
  </si>
  <si>
    <t>1622</t>
  </si>
  <si>
    <t>434947</t>
  </si>
  <si>
    <t>Оплата за Диагностику ТО и ремонт , дог. №35-2020-132 от 06.07.2020, счет № 0000000837 от 17.03.2021, без НДС</t>
  </si>
  <si>
    <t>1623</t>
  </si>
  <si>
    <t>299</t>
  </si>
  <si>
    <t>434998</t>
  </si>
  <si>
    <t>Оплата за карманы ПВХ А4, табличка 0,12*0,3 с кармашком, наклейка, дог. №21-104 от 21.04.2021, счет № 55 от 21.04.2021 г., без НДС</t>
  </si>
  <si>
    <t>1624</t>
  </si>
  <si>
    <t>№ 21-104 от 21.04.2021</t>
  </si>
  <si>
    <t>300</t>
  </si>
  <si>
    <t>435045</t>
  </si>
  <si>
    <t>Оплата за обучение по программе ДПО Современные аспекты новой короновирусной инфекции COVID-19 и вакциноппрофилактика в период пандемии, дог. №159 от 01.03.2021, счет № 00000119 от 03.03.2021, без НДС</t>
  </si>
  <si>
    <t>1625</t>
  </si>
  <si>
    <t>301</t>
  </si>
  <si>
    <t>435004</t>
  </si>
  <si>
    <t>Оплата за комбинезон одноразовый, халат нестер., дог. №47-2020-143 от 17.11.2020, счет № 29939 от 20.11.2021, без НДС</t>
  </si>
  <si>
    <t>1626</t>
  </si>
  <si>
    <t>302</t>
  </si>
  <si>
    <t>435006</t>
  </si>
  <si>
    <t>Оплата за комиссионное вознаграждение за период 01.03.2021-31.03.2021, дог. №ТМ-015/18 от 13.03.2018, счет № 03 от 31.03.2021, без НДС</t>
  </si>
  <si>
    <t>1629</t>
  </si>
  <si>
    <t>303</t>
  </si>
  <si>
    <t>304</t>
  </si>
  <si>
    <t>56211</t>
  </si>
  <si>
    <t>Зачисление средств по операциям с МБК (на основании реестров платежей). Мерчант №971000003635. Дата реестра 28.04.2021. Комиссия 0.00. Возврат покупки 0.00/0.00. НДС не облагается.</t>
  </si>
  <si>
    <t>БАЙКАЛЬСКИЙ БАНК ПАО СБЕРБАНК//8289133001103</t>
  </si>
  <si>
    <t>433753</t>
  </si>
  <si>
    <t>1633</t>
  </si>
  <si>
    <t>306</t>
  </si>
  <si>
    <t>61773</t>
  </si>
  <si>
    <t>Оплата по Договору №62812 от 11.12.14, НДС не выделяется.MISC комиссия 409.25; Дата выручки 28-04-21/MAST/SD840.00;CM23.69;MIR/SD6913.00;CM187.35;VISA/SD7424.00;CM198.21;.</t>
  </si>
  <si>
    <t>307</t>
  </si>
  <si>
    <t>137113</t>
  </si>
  <si>
    <t>Зачисление средств по операциям с МБК (на основании реестров платежей). Мерчант №971000003635. Дата реестра 29.04.2021. Комиссия 0.00. Возврат покупки 0.00/0.00. НДС не облагается.</t>
  </si>
  <si>
    <t>БАЙКАЛЬСКИЙ БАНК ПАО СБЕРБАНК//8292295933450</t>
  </si>
  <si>
    <t>308</t>
  </si>
  <si>
    <t>309</t>
  </si>
  <si>
    <t>408</t>
  </si>
  <si>
    <t>Оплата по счету №0000-000134 от 01.04.2021г., предрейсовые медицинские осмотры водителей за март 2021г. Сумма 1575-00</t>
  </si>
  <si>
    <t>частич.опл.Сч. 200 от 27.04.2021, Акт 220 от 27.04.2021, за медосмотр, контракт от 09.04.2021 № 29/21, НДС нет</t>
  </si>
  <si>
    <t>ДФ КБПиФ г. Иркутска (МБОУ г. Иркутска СОШ № 18 л\с 20902530461)</t>
  </si>
  <si>
    <t>3812008489</t>
  </si>
  <si>
    <t>288737</t>
  </si>
  <si>
    <t>Зачисление отпускных за апрель 2021 г., реестр № 317 от 01.04.2021 г., без НДС, в соответствии с договором 18363412 от 02.03.2017 г.</t>
  </si>
  <si>
    <t>1148</t>
  </si>
  <si>
    <t>288733</t>
  </si>
  <si>
    <t>Зачисление отпускных за апрель 2021 г., реестр № 309 от 01.04.2021 г., без НДС, в соответствии с договором 18363412 от 02.03.2017 г.</t>
  </si>
  <si>
    <t>1149</t>
  </si>
  <si>
    <t>288732</t>
  </si>
  <si>
    <t>Зачисление отпускных за апрель 2021 г., реестр № 307 от 01.04.2021 г., без НДС, в соответствии с договором 18363412 от 02.03.2017 г.</t>
  </si>
  <si>
    <t>1150</t>
  </si>
  <si>
    <t>288695</t>
  </si>
  <si>
    <t>Z_0000047387_20210401_308 Зачисление отпускных за апрель 2021, реестр №308 от 01.04.2021, без НДС</t>
  </si>
  <si>
    <t>1155</t>
  </si>
  <si>
    <t>290545</t>
  </si>
  <si>
    <t>292979</t>
  </si>
  <si>
    <t>Оплата за обучение кафедра хирургии. Ведерников Э.С., дог. №37 от 21.01.2021, счет № 00000015 от 22.01.2021, без НДС</t>
  </si>
  <si>
    <t>1166</t>
  </si>
  <si>
    <t>№ 37 от 21.01.2021</t>
  </si>
  <si>
    <t>293034</t>
  </si>
  <si>
    <t>Оплата за услуги по стирке, дог. №67-2020-107 от 11.01.2021, счет № 37 от 26.02.2021, без НДС</t>
  </si>
  <si>
    <t>1167</t>
  </si>
  <si>
    <t>292940</t>
  </si>
  <si>
    <t>Оплата за доступ в интернет, VPN канал за март 2021 г. , дог. №68-2020-164 от 25.01.2021, счет № 538 от 31.03.2021, без НДС</t>
  </si>
  <si>
    <t>1168</t>
  </si>
  <si>
    <t>293027</t>
  </si>
  <si>
    <t>Оплата за услуги генерации квалификационного сертификата ключа проверки ЭП, дог. №16-2020-92 от 30.03.2020, счет № 9-1733570/1 от 01.03.2021, в т.ч. НДС - 416,67</t>
  </si>
  <si>
    <t>1169</t>
  </si>
  <si>
    <t>292978</t>
  </si>
  <si>
    <t>Оплата за обучение кафедра Физической и реабилитационной медицины, дог. №181 от 01.03.2021, счет № 0000-000137 от 05.03.2021, без НДС</t>
  </si>
  <si>
    <t>1170</t>
  </si>
  <si>
    <t>№ 181 от 01.03.2021</t>
  </si>
  <si>
    <t>292986</t>
  </si>
  <si>
    <t>Оплата за повышение квалификации для врачей длит до 18 ак. ч. на базе СДО, дог. №СДО-03/2021-23 от 15.03.2021, счет № 00001166 от 15.03.2021, без НДС</t>
  </si>
  <si>
    <t>1171</t>
  </si>
  <si>
    <t>Департамент финансов города Москвы (ГБУЗ "НПКЦ ДиТ ДЗМ" л/с 2605441000450469)</t>
  </si>
  <si>
    <t>7709064286</t>
  </si>
  <si>
    <t>№ СДО-03/2021-23 от 15.03.2021</t>
  </si>
  <si>
    <t>292557</t>
  </si>
  <si>
    <t>Z_0000047387_20210402_321 Зачисление заработной платы, компенсация за не использованный отпуск при увольнении за апрель 2021, реестр № 321 от 02.04.2021, без НДС</t>
  </si>
  <si>
    <t>1172</t>
  </si>
  <si>
    <t>292607</t>
  </si>
  <si>
    <t>Зачисление заработной платы, компенсация за не использованный отпуск при увольнении за апрель 2021 г., реестр № 320 от 02.04.2021 г., без НДС, в соответствии с договором 18363412 от 02.03.2017 г.</t>
  </si>
  <si>
    <t>1173</t>
  </si>
  <si>
    <t>292606</t>
  </si>
  <si>
    <t>Зачисление заработной платы за 2 половину месяца за март 2021 г., реестр № 318 от 02.04.2021 г., без НДС, в соответствии с договором 18363412 от 02.03.2017 г.</t>
  </si>
  <si>
    <t>1174</t>
  </si>
  <si>
    <t>292556</t>
  </si>
  <si>
    <t>Z_0000047387_20210402_319 Зачисление заработной платы за 2 пол-ну мес. за март 2021, реестр № 319 от 02.04.2021, без НДС</t>
  </si>
  <si>
    <t>1175</t>
  </si>
  <si>
    <t>298031</t>
  </si>
  <si>
    <t>1178</t>
  </si>
  <si>
    <t>298094</t>
  </si>
  <si>
    <t>Оплата за ремонт видеогастроскоп с заменой запасных частей, дог. №10-2021-56 от 10.02.2021, счет № 19 от 26.02.2021, без НДС</t>
  </si>
  <si>
    <t>1181</t>
  </si>
  <si>
    <t>ООО "Сибэндомед"</t>
  </si>
  <si>
    <t>5403214734</t>
  </si>
  <si>
    <t>№ 10-2021-56 от 10.02.2021</t>
  </si>
  <si>
    <t>298097</t>
  </si>
  <si>
    <t>Оплата за услуги связи, дог. №638000048505 от 11.01.2021, счет № 638000048505 от 31.01.2021, в т.ч. НДС - 8259,67</t>
  </si>
  <si>
    <t>1182</t>
  </si>
  <si>
    <t>№ 638000048505 от 11.01.2021</t>
  </si>
  <si>
    <t>300543</t>
  </si>
  <si>
    <t>Зачисление заработной платы за 2 половину месяца за март 2021 г., реестр № 322 от 05.04.2021 г., без НДС, в соответствии с договором 18363412 от 02.03.2017 г.</t>
  </si>
  <si>
    <t>1183</t>
  </si>
  <si>
    <t>300550</t>
  </si>
  <si>
    <t>Зачисление заработной платы, компенсация за не использованный отпуск при увольнении за апрель 2021 г., реестр № 323 от 05.04.2021 г., без НДС, в соответствии с договором 18363412 от 02.03.2017 г.</t>
  </si>
  <si>
    <t>1184</t>
  </si>
  <si>
    <t>301114</t>
  </si>
  <si>
    <t>1185</t>
  </si>
  <si>
    <t>301113</t>
  </si>
  <si>
    <t>1186</t>
  </si>
  <si>
    <t>306435</t>
  </si>
  <si>
    <t>Оплата за услуги связи, дог. №138300796226 от 01.05.2018, счет № 238 300 796 526 / 4635176912 от 31.03.2021 г., в т.ч. НДС - 3226,09</t>
  </si>
  <si>
    <t>1187</t>
  </si>
  <si>
    <t>306436</t>
  </si>
  <si>
    <t>Оплата за услуги связи, дог. №138300796226 от 01.05.2018, счет № 238 308 865 825 / 4635175410 от 31.03.2021 г., в т.ч. НДС - 61,67</t>
  </si>
  <si>
    <t>1188</t>
  </si>
  <si>
    <t>319854</t>
  </si>
  <si>
    <t>Оплата за компьютерную технику и комплектующие к ним, дог. №НК5-002212 от 02.04.2021, счет № НК5-002212 от 02.04.2021, в т.ч. НДС - 16596,99</t>
  </si>
  <si>
    <t>1189</t>
  </si>
  <si>
    <t>№ НК5-002212 от 02.04.2021</t>
  </si>
  <si>
    <t>322111</t>
  </si>
  <si>
    <t>Зачисление отпускных за апрель 2021 г., реестр № 324 от 08.04.2021 г., без НДС, в соответствии с договором 18363412 от 02.03.2017 г.</t>
  </si>
  <si>
    <t>1193</t>
  </si>
  <si>
    <t>321521</t>
  </si>
  <si>
    <t>Z_0000047387_20210408_325 Зачисление отпускных за апрель 2021, реестр №325 от 08.04.2021, без НДС</t>
  </si>
  <si>
    <t>1194</t>
  </si>
  <si>
    <t>322112</t>
  </si>
  <si>
    <t>Зачисление отпускных за апрель 2021 г., реестр № 327 от 08.04.2021 г., без НДС, в соответствии с договором 18363412 от 02.03.2017 г.</t>
  </si>
  <si>
    <t>1196</t>
  </si>
  <si>
    <t>1335</t>
  </si>
  <si>
    <t>ср-ва ОМС авансирование за апрель 2021 года пол-ка 12872000, дн.стац 2096000 без НДС</t>
  </si>
  <si>
    <t>29037</t>
  </si>
  <si>
    <t>ЦС за мед. пом.  аванс за апрель 2021 г.  (АПП - 472000) 472000  НДС не облагается.</t>
  </si>
  <si>
    <t>338503</t>
  </si>
  <si>
    <t>Зачисление отпускных за апрель 2021 г., реестр № 331 от 08.04.2021 г., без НДС, в соответствии с договором 18363412 от 02.03.2017 г.</t>
  </si>
  <si>
    <t>1198</t>
  </si>
  <si>
    <t>341879</t>
  </si>
  <si>
    <t>Зачисление отпускных за апрель 2021 г., реестр № 332 от 12.04.2021 г., без НДС, в соответствии с договором 18363412 от 02.03.2017 г.</t>
  </si>
  <si>
    <t>1199</t>
  </si>
  <si>
    <t>351084</t>
  </si>
  <si>
    <t>Зачисление заработной платы, компенсация за не использованный отпуск при увольнении за апрель 2021 г., реестр № 334 от 14.04.2021 г., без НДС, в соответствии с договором 18363412 от 02.03.2017 г.</t>
  </si>
  <si>
    <t>1200</t>
  </si>
  <si>
    <t>351086</t>
  </si>
  <si>
    <t>Зачисление заработной платы за 2 половину месяца за март 2021 г., реестр № 333 от 14.04.2021 г., без НДС, в соответствии с договором 18363412 от 02.03.2017 г.</t>
  </si>
  <si>
    <t>1201</t>
  </si>
  <si>
    <t>351130</t>
  </si>
  <si>
    <t>1202</t>
  </si>
  <si>
    <t>351137</t>
  </si>
  <si>
    <t>1203</t>
  </si>
  <si>
    <t>889469</t>
  </si>
  <si>
    <t>889470</t>
  </si>
  <si>
    <t>355317</t>
  </si>
  <si>
    <t>Перечисление заработной платы за 2 половину месяца за март 2021 г.на карту №5479987022070303 Нестерова Дарья Олеговна</t>
  </si>
  <si>
    <t>356364</t>
  </si>
  <si>
    <t>Зачисление заработной платы за 2 половину месяца за март 2021 г., реестр № 340 от 14.04.2021 г., без НДС, в соответствии с договором 18363412 от 02.03.2017 г.</t>
  </si>
  <si>
    <t>1207</t>
  </si>
  <si>
    <t>356363</t>
  </si>
  <si>
    <t>Зачисление заработной платы за 2 половину месяца за март 2021 г., реестр № 338 от 14.04.2021 г., без НДС, в соответствии с договором 18363412 от 02.03.2017 г.</t>
  </si>
  <si>
    <t>1208</t>
  </si>
  <si>
    <t>356181</t>
  </si>
  <si>
    <t>Z_0000047387_20210414_339 Зачисление заработной платы за 2 пол-ну мес. за март 2021, реестр № 339 от 14.04.2021, без НДС</t>
  </si>
  <si>
    <t>1209</t>
  </si>
  <si>
    <t>356180</t>
  </si>
  <si>
    <t>Z_0000047387_20210414_337 Зачисление заработной платы за 2 пол-ну мес. за март 2021, реестр № 337 от 14.04.2021, без НДС</t>
  </si>
  <si>
    <t>1210</t>
  </si>
  <si>
    <t>356367</t>
  </si>
  <si>
    <t>Зачисление заработной платы за 2 половину месяца за март 2021, реестр №000000007 от 14.04.2021 г, на л/счет 40817810666180000096 Барышников Евгений Сергеевич, без НДС</t>
  </si>
  <si>
    <t>1215</t>
  </si>
  <si>
    <t>356182</t>
  </si>
  <si>
    <t>Z_0000047387_20210414_343 Зачисление заработной платы за 2 пол-ну мес. за март 2021, реестр № 343 от 14.04.2021, без НДС</t>
  </si>
  <si>
    <t>1217</t>
  </si>
  <si>
    <t>358862</t>
  </si>
  <si>
    <t>Зачисление пособия по временной нетрудоспособности за счет работодателя, март 2021, реестр № 357 от 14.04.2021, без НДС, в соответствии с договором 18363412 от 02.03.2017 г.</t>
  </si>
  <si>
    <t>1225</t>
  </si>
  <si>
    <t>358871</t>
  </si>
  <si>
    <t>Зачисление пособия по временной нетрудоспособности за счет работодателя, март 2021, реестр № 354 от 14.04.2021, без НДС, в соответствии с договором 18363412 от 02.03.2017 г.</t>
  </si>
  <si>
    <t>1226</t>
  </si>
  <si>
    <t>358872</t>
  </si>
  <si>
    <t>Зачисление пособия по временной нетрудоспособности за счет работодателя, март 2021, реестр № 352 от 14.04.2021, без НДС, в соответствии с договором 18363412 от 02.03.2017 г.</t>
  </si>
  <si>
    <t>1227</t>
  </si>
  <si>
    <t>358876</t>
  </si>
  <si>
    <t>Z_0000047387_20210414_353 Зачисление пособия по временной нетрудоспособности за счет работодателя, март 2021, реестр № 353 от 14.04.2021, без НДС</t>
  </si>
  <si>
    <t>1228</t>
  </si>
  <si>
    <t>358882</t>
  </si>
  <si>
    <t>Z_0000047387_20210414_351 Зачисление пособия по временной нетрудоспособности за счет работодателя, март 2021, реестр № 351 от 14.04.2021, без НДС</t>
  </si>
  <si>
    <t>1229</t>
  </si>
  <si>
    <t>358964</t>
  </si>
  <si>
    <t>1241</t>
  </si>
  <si>
    <t>358965</t>
  </si>
  <si>
    <t>1242</t>
  </si>
  <si>
    <t>358968</t>
  </si>
  <si>
    <t>1243</t>
  </si>
  <si>
    <t>358989</t>
  </si>
  <si>
    <t>1247</t>
  </si>
  <si>
    <t>358991</t>
  </si>
  <si>
    <t>1248</t>
  </si>
  <si>
    <t>360794</t>
  </si>
  <si>
    <t>1277</t>
  </si>
  <si>
    <t>360795</t>
  </si>
  <si>
    <t>1278</t>
  </si>
  <si>
    <t>360796</t>
  </si>
  <si>
    <t>1279</t>
  </si>
  <si>
    <t>360797</t>
  </si>
  <si>
    <t>1280</t>
  </si>
  <si>
    <t>360798</t>
  </si>
  <si>
    <t>1281</t>
  </si>
  <si>
    <t>360799</t>
  </si>
  <si>
    <t>1282</t>
  </si>
  <si>
    <t>360800</t>
  </si>
  <si>
    <t>1283</t>
  </si>
  <si>
    <t>360801</t>
  </si>
  <si>
    <t>1284</t>
  </si>
  <si>
    <t>360802</t>
  </si>
  <si>
    <t>1285</t>
  </si>
  <si>
    <t>360803</t>
  </si>
  <si>
    <t>1286</t>
  </si>
  <si>
    <t>360804</t>
  </si>
  <si>
    <t>1287</t>
  </si>
  <si>
    <t>360805</t>
  </si>
  <si>
    <t>1288</t>
  </si>
  <si>
    <t>360866</t>
  </si>
  <si>
    <t>1289</t>
  </si>
  <si>
    <t>360867</t>
  </si>
  <si>
    <t>1290</t>
  </si>
  <si>
    <t>360868</t>
  </si>
  <si>
    <t>1291</t>
  </si>
  <si>
    <t>360869</t>
  </si>
  <si>
    <t>360870</t>
  </si>
  <si>
    <t>1293</t>
  </si>
  <si>
    <t>360826</t>
  </si>
  <si>
    <t>1294</t>
  </si>
  <si>
    <t>360827</t>
  </si>
  <si>
    <t>1295</t>
  </si>
  <si>
    <t>360828</t>
  </si>
  <si>
    <t>1296</t>
  </si>
  <si>
    <t>360829</t>
  </si>
  <si>
    <t>1297</t>
  </si>
  <si>
    <t>360830</t>
  </si>
  <si>
    <t>1298</t>
  </si>
  <si>
    <t>360831</t>
  </si>
  <si>
    <t>360832</t>
  </si>
  <si>
    <t>1300</t>
  </si>
  <si>
    <t>359097</t>
  </si>
  <si>
    <t>Z_0000047387_20210414_341 Зачисление заработной платы за 2 пол-ну мес. за март 2021, реестр № 341 от 14.04.2021, без НДС</t>
  </si>
  <si>
    <t>1301</t>
  </si>
  <si>
    <t>359099</t>
  </si>
  <si>
    <t>Зачисление отпускных за апрель 2021 г., реестр № 370 от 15.04.2021 г., без НДС, в соответствии с договором 18363412 от 02.03.2017 г.</t>
  </si>
  <si>
    <t>1302</t>
  </si>
  <si>
    <t>359101</t>
  </si>
  <si>
    <t>Зачисление отпускных за апрель 2021 г., реестр № 366 от 15.04.2021 г., без НДС, в соответствии с договором 18363412 от 02.03.2017 г.</t>
  </si>
  <si>
    <t>1303</t>
  </si>
  <si>
    <t>359102</t>
  </si>
  <si>
    <t>Зачисление отпускных за апрель 2021 г., реестр № 368 от 15.04.2021 г., без НДС, в соответствии с договором 18363412 от 02.03.2017 г.</t>
  </si>
  <si>
    <t>1304</t>
  </si>
  <si>
    <t>359104</t>
  </si>
  <si>
    <t>Z_0000047387_20210415_371 Зачисление отпускных за апрель 2021, реестр №371 от 15.04.2021, без НДС</t>
  </si>
  <si>
    <t>1306</t>
  </si>
  <si>
    <t>359105</t>
  </si>
  <si>
    <t>Z_0000047387_20210415_369 Зачисление отпускных за апрель 2021, реестр №369 от 15.04.2021, без НДС</t>
  </si>
  <si>
    <t>1307</t>
  </si>
  <si>
    <t>359106</t>
  </si>
  <si>
    <t>Z_0000047387_20210415_367 Зачисление отпускных за апрель 2021, реестр №367 от 15.04.2021, без НДС</t>
  </si>
  <si>
    <t>1308</t>
  </si>
  <si>
    <t>360833</t>
  </si>
  <si>
    <t>1314</t>
  </si>
  <si>
    <t>360834</t>
  </si>
  <si>
    <t>1315</t>
  </si>
  <si>
    <t>360835</t>
  </si>
  <si>
    <t>1316</t>
  </si>
  <si>
    <t>361668</t>
  </si>
  <si>
    <t>Z_0000047387_20210415_380 Зачисление заработной платы за 2 пол-ну мес. за апрель 2021, реестр № 380 от 15.04.2021, без НДС</t>
  </si>
  <si>
    <t>1317</t>
  </si>
  <si>
    <t>367262</t>
  </si>
  <si>
    <t>1320</t>
  </si>
  <si>
    <t>367263</t>
  </si>
  <si>
    <t>1321</t>
  </si>
  <si>
    <t>367264</t>
  </si>
  <si>
    <t>1322</t>
  </si>
  <si>
    <t>367265</t>
  </si>
  <si>
    <t>1323</t>
  </si>
  <si>
    <t>367266</t>
  </si>
  <si>
    <t>1324</t>
  </si>
  <si>
    <t>367267</t>
  </si>
  <si>
    <t>1325</t>
  </si>
  <si>
    <t>367268</t>
  </si>
  <si>
    <t>1326</t>
  </si>
  <si>
    <t>367269</t>
  </si>
  <si>
    <t>1327</t>
  </si>
  <si>
    <t>367270</t>
  </si>
  <si>
    <t>1328</t>
  </si>
  <si>
    <t>367271</t>
  </si>
  <si>
    <t>1329</t>
  </si>
  <si>
    <t>367272</t>
  </si>
  <si>
    <t>1330</t>
  </si>
  <si>
    <t>367273</t>
  </si>
  <si>
    <t>1331</t>
  </si>
  <si>
    <t>367274</t>
  </si>
  <si>
    <t>1332</t>
  </si>
  <si>
    <t>367276</t>
  </si>
  <si>
    <t>1333</t>
  </si>
  <si>
    <t>367277</t>
  </si>
  <si>
    <t>1334</t>
  </si>
  <si>
    <t>367279</t>
  </si>
  <si>
    <t>367280</t>
  </si>
  <si>
    <t>1336</t>
  </si>
  <si>
    <t>367282</t>
  </si>
  <si>
    <t>1337</t>
  </si>
  <si>
    <t>367283</t>
  </si>
  <si>
    <t>1338</t>
  </si>
  <si>
    <t>367285</t>
  </si>
  <si>
    <t>1339</t>
  </si>
  <si>
    <t>367286</t>
  </si>
  <si>
    <t>367287</t>
  </si>
  <si>
    <t>1341</t>
  </si>
  <si>
    <t>367288</t>
  </si>
  <si>
    <t>367289</t>
  </si>
  <si>
    <t>1342</t>
  </si>
  <si>
    <t>367290</t>
  </si>
  <si>
    <t>1343</t>
  </si>
  <si>
    <t>367291</t>
  </si>
  <si>
    <t>1344</t>
  </si>
  <si>
    <t>366984</t>
  </si>
  <si>
    <t>1345</t>
  </si>
  <si>
    <t>366996</t>
  </si>
  <si>
    <t>1346</t>
  </si>
  <si>
    <t>366997</t>
  </si>
  <si>
    <t>1347</t>
  </si>
  <si>
    <t>367003</t>
  </si>
  <si>
    <t>1352</t>
  </si>
  <si>
    <t>367004</t>
  </si>
  <si>
    <t>1353</t>
  </si>
  <si>
    <t>367009</t>
  </si>
  <si>
    <t>1354</t>
  </si>
  <si>
    <t>367010</t>
  </si>
  <si>
    <t>1355</t>
  </si>
  <si>
    <t>367014</t>
  </si>
  <si>
    <t>1359</t>
  </si>
  <si>
    <t>367016</t>
  </si>
  <si>
    <t>1361</t>
  </si>
  <si>
    <t>367019</t>
  </si>
  <si>
    <t>1362</t>
  </si>
  <si>
    <t>367021</t>
  </si>
  <si>
    <t>1363</t>
  </si>
  <si>
    <t>367036</t>
  </si>
  <si>
    <t>Перечисление по постановлению, удержанных с зар/п-ты, в отношении должника Строкиной Е.А.., основной долг 246478,62руб., исполнительский сбор 17253,50руб.,судебный приказ №38030/20/923930 от 29.12.2020г,Без НДС</t>
  </si>
  <si>
    <t>1365</t>
  </si>
  <si>
    <t>367044</t>
  </si>
  <si>
    <t>1366</t>
  </si>
  <si>
    <t>367060</t>
  </si>
  <si>
    <t>Перечисление по постановлению, удержанных с зар/п-ты, в отношении должника Попова А.В..,основной долг 9987,16руб.,исполнительский сбор 1000,00руб., постановление №38030/21/63477 от 16.01.2021 г.,Без НДС</t>
  </si>
  <si>
    <t>1368</t>
  </si>
  <si>
    <t>367072</t>
  </si>
  <si>
    <t>Перечисление по постановлению, удержанных с зар/п-ты, в отношении должника Попова А.В..,основной долг 200,00руб.,исполнительский сбор 1000,00руб., постановление №38030/21/120782 от 23.01.2021 г.,Без НДС</t>
  </si>
  <si>
    <t>1369</t>
  </si>
  <si>
    <t>368824</t>
  </si>
  <si>
    <t>Z_0000047387_20210416_382 Зачисление заработной платы, компенсация за не использованный отпуск при увольнении за апрель 2021, реестр № 382 от 16.04.2021, без НДС</t>
  </si>
  <si>
    <t>1370</t>
  </si>
  <si>
    <t>369014</t>
  </si>
  <si>
    <t>Зачисление заработной платы, компенсация за не использованный отпуск при увольнении за апрель 2021 г., реестр № 381 от 16.04.2021 г., без НДС, в соответствии с договором 18363412 от 02.03.2017 г.</t>
  </si>
  <si>
    <t>1371</t>
  </si>
  <si>
    <t>372586</t>
  </si>
  <si>
    <t>1405</t>
  </si>
  <si>
    <t>372785</t>
  </si>
  <si>
    <t>Оплата за отопление, дог. №6 от 01.01.2021, счет № 1233 от 18.03.2021, в т.ч. НДС - 484,07</t>
  </si>
  <si>
    <t>1408</t>
  </si>
  <si>
    <t>372713</t>
  </si>
  <si>
    <t>Оплата за стоки, ХВС, дог. №5 от 01.01.2021, счет № 1232 от 18.03.2021, в т.ч. НДС - 198,78</t>
  </si>
  <si>
    <t>1410</t>
  </si>
  <si>
    <t>372784</t>
  </si>
  <si>
    <t>Оплата за отопление, дог. №5 от 01.01.2021, счет № 1232 от 18.03.2021, в т.ч. НДС - 5326,57</t>
  </si>
  <si>
    <t>1411</t>
  </si>
  <si>
    <t>377447</t>
  </si>
  <si>
    <t>Z_0000047387_20210419_384 Зачисление заработной платы за 1 пол-ну мес. за апрель 2021, реестр № 384 от 19.04.2021, без НДС</t>
  </si>
  <si>
    <t>1413</t>
  </si>
  <si>
    <t>377856</t>
  </si>
  <si>
    <t>1414</t>
  </si>
  <si>
    <t>378934</t>
  </si>
  <si>
    <t>Оплата за окончательное  выставление, водоотведение и холодную воду за март 2021, дог. №3187 от 17.03.2021, счет № 12 817 - 3187 от 31.03.2021, в т.ч. НДС - 1537,70</t>
  </si>
  <si>
    <t>1415</t>
  </si>
  <si>
    <t>379049</t>
  </si>
  <si>
    <t>Оплата за промежуточное выставление, водоотведение и холодную воду за апрель 2021, дог. №3187 от 17.03.2021, счет № 6800  от 06.04.2021, в т.ч. НДС - 628,33</t>
  </si>
  <si>
    <t>1416</t>
  </si>
  <si>
    <t>378423</t>
  </si>
  <si>
    <t>Оплата за техническое обслуживание медицинской техники, дог. №РБ-9850 от 26.03.2021, счет № 111210326005 от 26.03.2021, без НДС</t>
  </si>
  <si>
    <t>1417</t>
  </si>
  <si>
    <t>ООО "РБК"</t>
  </si>
  <si>
    <t>7203279946</t>
  </si>
  <si>
    <t>№ РБ-9850 от 26.03.2021</t>
  </si>
  <si>
    <t>378440</t>
  </si>
  <si>
    <t>Оплата за услуги по вывозу и обезвреживанию медицинских отходов класса опасности "Б", март 2021, дог. №9-2020-83 от 23.03.2020, счет № 850 от 31.03.2021, без НДС</t>
  </si>
  <si>
    <t>1418</t>
  </si>
  <si>
    <t>378478</t>
  </si>
  <si>
    <t>Оплата за услуги физической охраны, дог. №54-2020-151 от 21.12.2020, счет № 396 от 31.03.2021, без НДС</t>
  </si>
  <si>
    <t>1419</t>
  </si>
  <si>
    <t>378274</t>
  </si>
  <si>
    <t>Оплата за март 2021, биллинговое и техническое обслуживание прибора учета тепловой энергии, дог. №ТО-4/21 от 17.01.2021, счет № 90 от 25.03.2021,  в т.ч. НДС - 178,00</t>
  </si>
  <si>
    <t>1420</t>
  </si>
  <si>
    <t>378422</t>
  </si>
  <si>
    <t>Оплата за техническое обслуживание медицинской техники,  дог. №28-2021-58 от 29.03.2021, счет № 12/2100120 от 30.03.2021 г, в т.ч. НДС - 6237,42</t>
  </si>
  <si>
    <t>1421</t>
  </si>
  <si>
    <t>№ 28-2021-58 от 29.03.2021</t>
  </si>
  <si>
    <t>378949</t>
  </si>
  <si>
    <t>Оплата за приготов. и исслед. бактестов для контр. стер. оборудования, обследование объекта с выдачей заключения , дог. №3-52 от 11.01.2021, счет № 918 от 11.03.2021, без НДС</t>
  </si>
  <si>
    <t>1422</t>
  </si>
  <si>
    <t>№ 3-52 от 11.01.2021</t>
  </si>
  <si>
    <t>378259</t>
  </si>
  <si>
    <t>Оплата за исследование дез.растворов, забор материала на исследование, дог. №5-6 от 11.01.2021, счет № 913 от 16.03.2021, без НДС</t>
  </si>
  <si>
    <t>1423</t>
  </si>
  <si>
    <t>378266</t>
  </si>
  <si>
    <t>Оплата за контроль стерильности ИМН, забор материала на исследование, дог. №3-696 от 11.01.2021, счет № 919 от 11.03.2021, без НДС</t>
  </si>
  <si>
    <t>1424</t>
  </si>
  <si>
    <t>378665</t>
  </si>
  <si>
    <t>Оплата за промежуточное выставление за апрель 2021 г., Теплоэнергия, счет № 21474-7268 от 07.04.2021 г., в т.ч. НДС - 6416,67</t>
  </si>
  <si>
    <t>1425</t>
  </si>
  <si>
    <t>378662</t>
  </si>
  <si>
    <t>Оплата за окончательное выставление за апрель 2021 г., Теплоэнергия, счет № 18502-7268 от 31.03.2021 г., в т.ч. НДС - 12521,33</t>
  </si>
  <si>
    <t>1426</t>
  </si>
  <si>
    <t>378663</t>
  </si>
  <si>
    <t>Оплата за окончательное выставление за март 2021 г., Электроэнергия,  дог. №2199 от 26.02.2021,  счет № 39658 - 2199 от 12.04.2021 г., в т.ч. НДС - 1296,17</t>
  </si>
  <si>
    <t>1427</t>
  </si>
  <si>
    <t>378666</t>
  </si>
  <si>
    <t>Оплата за промежуточное выставление за апрель 2021 г., Электроэнергия,  дог. №2199 от 26.02.2021,  счет № 43339 - 2199 от 13.04.2021 г., в т.ч. НДС - 3500,00</t>
  </si>
  <si>
    <t>1428</t>
  </si>
  <si>
    <t>378229</t>
  </si>
  <si>
    <t>Оплата за бензин, дог. №53-2020-150 от 14.12.2020, счет № сТКНР1021 от 31.03.2021, в т.ч. НДС - 13234,8</t>
  </si>
  <si>
    <t>1429</t>
  </si>
  <si>
    <t>378249</t>
  </si>
  <si>
    <t>Оплата за дезинсекцию и дератизацию за март 2021 г, дог.№125 от 01.01.2021, счет № 343 от 25.03.2021, без НДС</t>
  </si>
  <si>
    <t>1430</t>
  </si>
  <si>
    <t>378480</t>
  </si>
  <si>
    <t>Оплата за услугу Регионального оператора по обращению с ТКО за март 2021 г, дог. №1077986-2020/ТКО от 01.01.2021, счет №12714814 от 31.03.2021, в т.ч. НДС - 3062,65</t>
  </si>
  <si>
    <t>1431</t>
  </si>
  <si>
    <t>1432</t>
  </si>
  <si>
    <t>Оплата за услуги по предстерилиз очистке и стерилиз изделий медиц назначения, дог. №50 от 09.01.2020, счет № 0000-000043 от 25.02.2021, в т.ч. НДС - 905,84</t>
  </si>
  <si>
    <t>378942</t>
  </si>
  <si>
    <t>Оплата за полотенце вафельное, дог. №18 от 30.03.2021, счет № ЦБ-43 от 30.03.2021, без НДС</t>
  </si>
  <si>
    <t>1433</t>
  </si>
  <si>
    <t>ООО ШИК "УЗОРОВ"</t>
  </si>
  <si>
    <t>3849032368</t>
  </si>
  <si>
    <t>№ 18 от 30.03.2021</t>
  </si>
  <si>
    <t>1434</t>
  </si>
  <si>
    <t>Оплата за индивидуальный дозиметрический контроль персонала за 1 кв. 2021, дог. №124/21 от 19.04.2021, счет № 00ГУ-000580 от 30.03.2021, в т.ч. НДС - 643,33</t>
  </si>
  <si>
    <t>Государственное бюджетное учреждение здравоохранения Иркутская ордена "Знак Почета" областная клиническая больница</t>
  </si>
  <si>
    <t>3812014690</t>
  </si>
  <si>
    <t>№ 124/21 от 19.04.2021</t>
  </si>
  <si>
    <t>382051</t>
  </si>
  <si>
    <t>Оплата за техническое обслуживание март 2021, дог. №08546-1 ОТП от 01.01.2021, счет № 5 от 01.03.2021, без НДС</t>
  </si>
  <si>
    <t>1435</t>
  </si>
  <si>
    <t>381986</t>
  </si>
  <si>
    <t>Оплата за охрану март 2021, дог. №08546-1 от 01.01.2021, счет № 5 от 01.03.2021, без НДС</t>
  </si>
  <si>
    <t>1436</t>
  </si>
  <si>
    <t>381982</t>
  </si>
  <si>
    <t>Оплата за оказание клининговых услуг по Байкальской 239, март 2021, дог. №45-2020-141 от 30.10.2020, счет № 311 от 31.03.2021, без НДС</t>
  </si>
  <si>
    <t>1437</t>
  </si>
  <si>
    <t>383611</t>
  </si>
  <si>
    <t>Оплата за услуги по стирке, дог. №67-2020-107 от 11.01.2021, счет № 57 от 31.03.2021, без НДС</t>
  </si>
  <si>
    <t>1443</t>
  </si>
  <si>
    <t>388356</t>
  </si>
  <si>
    <t>Зачисление отпускных за апрель 2021 г., реестр № 385 от 22.04.2021 г., без НДС, в соответствии с договором 18363412 от 02.03.2017 г.</t>
  </si>
  <si>
    <t>1446</t>
  </si>
  <si>
    <t>388357</t>
  </si>
  <si>
    <t>Зачисление отпускных за апрель 2021 г., реестр № 387 от 22.04.2021 г., без НДС, в соответствии с договором 18363412 от 02.03.2017 г.</t>
  </si>
  <si>
    <t>1447</t>
  </si>
  <si>
    <t>388358</t>
  </si>
  <si>
    <t>Зачисление отпускных за апрель 2021 г., реестр № 389 от 22.04.2021 г., без НДС, в соответствии с договором 18363412 от 02.03.2017 г.</t>
  </si>
  <si>
    <t>1448</t>
  </si>
  <si>
    <t>388164</t>
  </si>
  <si>
    <t>Z_0000047387_20210422_390 Зачисление отпускных за апрель 2021, реестр №390 от 22.04.2021, без НДС</t>
  </si>
  <si>
    <t>1449</t>
  </si>
  <si>
    <t>388163</t>
  </si>
  <si>
    <t>Z_0000047387_20210422_388 Зачисление отпускных за апрель 2021, реестр №388 от 22.04.2021, без НДС</t>
  </si>
  <si>
    <t>1450</t>
  </si>
  <si>
    <t>388162</t>
  </si>
  <si>
    <t>Z_0000047387_20210422_386 Зачисление отпускных за апрель 2021, реестр №386 от 22.04.2021, без НДС</t>
  </si>
  <si>
    <t>1451</t>
  </si>
  <si>
    <t>388362</t>
  </si>
  <si>
    <t>Зачисление отпускных за апрель 2021 г., реестр № 397 от 22.04.2021 г., без НДС, в соответствии с договором 18363412 от 02.03.2017 г.</t>
  </si>
  <si>
    <t>1458</t>
  </si>
  <si>
    <t>393920</t>
  </si>
  <si>
    <t>Z_0000047387_20210423_399 Зачисление заработной платы за 1 пол-ну мес. за апрель 2021, реестр № 399 от 23.04.2021, без НДС</t>
  </si>
  <si>
    <t>1466</t>
  </si>
  <si>
    <t>394354</t>
  </si>
  <si>
    <t>Зачисление заработной платы, компенсация за не использованный отпуск при увольнении за апрель 2021 г., реестр № 398 от 23.04.2021 г., без НДС, в соответствии с договором 18363412 от 02.03.2017 г.</t>
  </si>
  <si>
    <t>1467</t>
  </si>
  <si>
    <t>396658</t>
  </si>
  <si>
    <t>Оплата за медикаменты (комбилипен), дог. №20-2021-77 от 09.03.2021, счет № 25309 от 10.03.2021, в т.ч. НДС - 2623,91</t>
  </si>
  <si>
    <t>1468</t>
  </si>
  <si>
    <t>ООО " Надежда-Фарм"</t>
  </si>
  <si>
    <t>2722023674</t>
  </si>
  <si>
    <t>№ 20-2021-77 от 09.03.2021</t>
  </si>
  <si>
    <t>396655</t>
  </si>
  <si>
    <t>Оплата за медикаменты (тиамин, пиридоксин, цианокобаламин), дог. №20-2021-77 от 09.03.2021, счет № 25421 от 10.03.2021, в т.ч. НДС - 598,45</t>
  </si>
  <si>
    <t>1469</t>
  </si>
  <si>
    <t>396625</t>
  </si>
  <si>
    <t>Оплата за натрия хлорид, дог. №5-2021-51 от 08.02.2021, счет № ИСЧС0000675 от 29.03.2021, в т.ч. НДС - 2499,09</t>
  </si>
  <si>
    <t>1470</t>
  </si>
  <si>
    <t>396626</t>
  </si>
  <si>
    <t>Оплата за натрия хлорид, дог. №5-2021-51 от 08.02.2021, счет № ИСЧС0000538 от 12.03.2021, в т.ч. НДС - 2499,09</t>
  </si>
  <si>
    <t>1471</t>
  </si>
  <si>
    <t>396644</t>
  </si>
  <si>
    <t>Оплата за медикаменты, дог. №61-2020-158 от 11.01.2021, счет № ИСЧС0000582 от 17.03.2021, в т.ч. НДС - 369,27</t>
  </si>
  <si>
    <t>1472</t>
  </si>
  <si>
    <t>396643</t>
  </si>
  <si>
    <t>Оплата за медикаменты, дог. №61-2020-158 от 11.01.2021, счет № ИСЧС0000584 от 17.03.2021, в т.ч. НДС - 1390,91</t>
  </si>
  <si>
    <t>1473</t>
  </si>
  <si>
    <t>396629</t>
  </si>
  <si>
    <t>Оплата за набор реагентов, дог. №40-2020-137 от 28.09.2020, счет № 1939 от 12.03.2021, в т.ч. НДС - 207,27</t>
  </si>
  <si>
    <t>1474</t>
  </si>
  <si>
    <t>396628</t>
  </si>
  <si>
    <t>Оплата за набор реагентов, дог. №40-2020-137 от 28.09.2020, счет № 2253 от 23.03.2021, в т.ч. НДС - 1895,09</t>
  </si>
  <si>
    <t>1475</t>
  </si>
  <si>
    <t>396688</t>
  </si>
  <si>
    <t>Оплата за бумагу офисную А-4, дог. № 58-2020-155 от 11.01.2021, счет № КЛ000013350 от12.03.2021, в т.ч. НДС - 6175,00</t>
  </si>
  <si>
    <t>1476</t>
  </si>
  <si>
    <t>396687</t>
  </si>
  <si>
    <t>Оплата за бумагу офисную А-4, дог. № 58-2020-155 от 11.01.2021, счет № КЛ000016034 от 25.03.2021, в т.ч. НДС - 6175,00</t>
  </si>
  <si>
    <t>1477</t>
  </si>
  <si>
    <t>396680</t>
  </si>
  <si>
    <t>Оплата за дилюент, раствор лизирующий, реагент для очистки зонда, дог. №42-2020-139 от 15.09.2020, счет № 11 от 15.03.2021, без НДС</t>
  </si>
  <si>
    <t>1478</t>
  </si>
  <si>
    <t>396594</t>
  </si>
  <si>
    <t>Оплата за реагенты, дог. №18-2021-75 от 09.03.2021, счет № 19 от 15.03.2021, без НДС</t>
  </si>
  <si>
    <t>1480</t>
  </si>
  <si>
    <t>396662</t>
  </si>
  <si>
    <t>Оплата за краситель, антиген, дог. №18-2021-75 от 09.03.2021, счет № 28 от 30.03.2021, без НДС</t>
  </si>
  <si>
    <t>1481</t>
  </si>
  <si>
    <t>396592</t>
  </si>
  <si>
    <t>Оплата за реагенты, промывочный раствор, дог. №15-2021-73 от 16.02.2021, счет № ГМ000064 от 17.03.2021, в т.ч. НДС - 20% - 571,67, 10% - 932,91</t>
  </si>
  <si>
    <t>1482</t>
  </si>
  <si>
    <t>397261</t>
  </si>
  <si>
    <t>Оплата за экстемпоральные препараты, дог. №38-2020-134 от 27.07.2020, счет № 06РН-0004696 от 17.03.2021, без НДС</t>
  </si>
  <si>
    <t>1483</t>
  </si>
  <si>
    <t>397262</t>
  </si>
  <si>
    <t>Оплата за экстемпоральные препараты, дог. №38-2020-134 от 27.07.2020, счет № 06РН-0004695 от 17.03.2021, без НДС</t>
  </si>
  <si>
    <t>1484</t>
  </si>
  <si>
    <t>397257</t>
  </si>
  <si>
    <t>Оплата за экстемпоральные препараты, дог. №38-2020-134 от 27.07.2020, счет № 06РН-0004843 от 31.03.2021, без НДС</t>
  </si>
  <si>
    <t>1485</t>
  </si>
  <si>
    <t>397256</t>
  </si>
  <si>
    <t>Оплата за экстемпоральные препараты, дог. №38-2020-134 от 27.07.2020, счет № 06РН-0004844 от 31.03.2021, без НДС</t>
  </si>
  <si>
    <t>1486</t>
  </si>
  <si>
    <t>397255</t>
  </si>
  <si>
    <t>Оплата за экстемпоральные препараты, дог. №38-2020-134 от 27.07.2020, счет № 06РН-0004845 от 31.03.2021, без НДС</t>
  </si>
  <si>
    <t>1487</t>
  </si>
  <si>
    <t>397260</t>
  </si>
  <si>
    <t>Оплата за экстемпоральные препараты, дог. №38-2020-134 от 27.07.2020, счет № 06РН-0004742 от 24.03.2021, без НДС</t>
  </si>
  <si>
    <t>1488</t>
  </si>
  <si>
    <t>397259</t>
  </si>
  <si>
    <t>Оплата за экстемпоральные препараты, дог. №38-2020-134 от 27.07.2020, счет № 06РН-0004743 от 24.03.2021, без НДС</t>
  </si>
  <si>
    <t>1489</t>
  </si>
  <si>
    <t>397258</t>
  </si>
  <si>
    <t>Оплата за экстемпоральные препараты, дог. №38-2020-134 от 27.07.2020, счет № 06РН-0004744 от 24.03.2021, без НДС</t>
  </si>
  <si>
    <t>1490</t>
  </si>
  <si>
    <t>397263</t>
  </si>
  <si>
    <t>Оплата за экстемпоральные препараты, дог. №38-2020-134 от 27.07.2020, счет № 06РН-0004694 от 17.03.2021, без НДС</t>
  </si>
  <si>
    <t>1491</t>
  </si>
  <si>
    <t>396593</t>
  </si>
  <si>
    <t>Оплата за реагенты, дог. №8-2021-54 от 05.02.2021, счет № 455 от 19.03.2021, без НДС</t>
  </si>
  <si>
    <t>1492</t>
  </si>
  <si>
    <t>396676</t>
  </si>
  <si>
    <t>Оплата за зонд урогенитальный, дог. №57-2020-154 от 15.12.2020, счет № И0000000522 от 22.03.2021, без НДС</t>
  </si>
  <si>
    <t>396659</t>
  </si>
  <si>
    <t>Оплата за ложку костную, шприц для вливаний, дог. №288 от 01.03.2021, счет № 288 от 22.03.2021, без НДС</t>
  </si>
  <si>
    <t>1494</t>
  </si>
  <si>
    <t>№ 288 от 01.03.2021</t>
  </si>
  <si>
    <t>397253</t>
  </si>
  <si>
    <t>Оплата за электроды для ЭКГ, дог. №27-2020-120 от 02.06.2020, счет № ЦБ-1021 от 25.03.2021, в т.ч. НДС - 736,36</t>
  </si>
  <si>
    <t>1495</t>
  </si>
  <si>
    <t>ООО "МедРесурс-М"</t>
  </si>
  <si>
    <t>3811110095</t>
  </si>
  <si>
    <t>№ 27-2020-120 от 02.06.2020</t>
  </si>
  <si>
    <t>396608</t>
  </si>
  <si>
    <t>Оплата за пробирки, дог. №26-2020-125 от 01.06.2020, счет № ЦБ-334 от 29.03.2021, без НДС</t>
  </si>
  <si>
    <t>1496</t>
  </si>
  <si>
    <t>396616</t>
  </si>
  <si>
    <t>Оплата за перчатки, дог. №43-2020-140 от 14.09.2020, счет № 8118 от 29.03.2021, без НДС</t>
  </si>
  <si>
    <t>1497</t>
  </si>
  <si>
    <t>396692</t>
  </si>
  <si>
    <t>Оплата за Иммуноро Кедрион, дог. №4-2021-50 от 01.02.2021, счет № 4177 от 23.03.2020, в т.ч. НДС - 1532,75</t>
  </si>
  <si>
    <t>1499</t>
  </si>
  <si>
    <t>ООО "МЕДИПАЛ-ОНКО"</t>
  </si>
  <si>
    <t>7701213835</t>
  </si>
  <si>
    <t>№ 4-2021-50 от 01.02.2021</t>
  </si>
  <si>
    <t>396630</t>
  </si>
  <si>
    <t>Оплата за набор для переливания лекарств, шприцы, дог. №16-2021-74 от 19.02.2021, счет № ИЛМ00000534 от 30.03.2021, без НДС</t>
  </si>
  <si>
    <t>1500</t>
  </si>
  <si>
    <t>396620</t>
  </si>
  <si>
    <t>Оплата за пакеты бумажные самозапечатывающиеся, дог. №25-2021-82 от 15.03.2021, счет № 495 от 22.03.2021, без НДС</t>
  </si>
  <si>
    <t>1501</t>
  </si>
  <si>
    <t>5753045017</t>
  </si>
  <si>
    <t>№ 25-2021-82 от 15.03.2021</t>
  </si>
  <si>
    <t>397603</t>
  </si>
  <si>
    <t>1502</t>
  </si>
  <si>
    <t>397471</t>
  </si>
  <si>
    <t>Зачисление отпускных за апрель 2021 г., реестр № 400 от 23.04.2021 г., без НДС, в соответствии с договором 18363412 от 02.03.2017 г.</t>
  </si>
  <si>
    <t>1503</t>
  </si>
  <si>
    <t>397933</t>
  </si>
  <si>
    <t>1507</t>
  </si>
  <si>
    <t>397988</t>
  </si>
  <si>
    <t>Оплата за перевязочные материалы (вата, бинт, лейкопластырь), дог. №51-2020-147 от 04.12.2020, счет № ЦБ-364 от 03.03.2021, без НДС</t>
  </si>
  <si>
    <t>1509</t>
  </si>
  <si>
    <t>ООО "Велес"</t>
  </si>
  <si>
    <t>3804047011</t>
  </si>
  <si>
    <t>№ 51-2020-147 от 04.12.2020</t>
  </si>
  <si>
    <t>398028</t>
  </si>
  <si>
    <t>Оплата за простыни одноразовые, дог. №37-2020-133 от 22.07.2020, счет № 70 от 10.03.2021, без НДС</t>
  </si>
  <si>
    <t>1510</t>
  </si>
  <si>
    <t>398045</t>
  </si>
  <si>
    <t>Оплата за реагенты, расходные материалы: кювета, дог. №25-2020-124 от 25.05.2020, счет № ГМ000056 от 11.03.2021, в т.ч. НДС - 7220,54</t>
  </si>
  <si>
    <t>1511</t>
  </si>
  <si>
    <t>397969</t>
  </si>
  <si>
    <t>Оплата за медикаменты, дог. №62-2020-159 от 11.01.2021, счет № ИСЧВ0000110 от 17.03.2021, в т.ч. НДС - 501,09</t>
  </si>
  <si>
    <t>1512</t>
  </si>
  <si>
    <t>399424</t>
  </si>
  <si>
    <t>Оплата за заправку картриджей, восстановление работоспособности картриджа, дог. №13-2021-59 от 19.02.2021, счет № 58 от 25.03.2021, без НДС</t>
  </si>
  <si>
    <t>1513</t>
  </si>
  <si>
    <t>399426</t>
  </si>
  <si>
    <t>1517</t>
  </si>
  <si>
    <t>399409</t>
  </si>
  <si>
    <t>Оплата за компьютер, дог. №НК5-002714 от 21.04.2021, счет №НК5-002714 от 21.04.2021, в т.ч. НДС - 9540,35</t>
  </si>
  <si>
    <t>1519</t>
  </si>
  <si>
    <t>№ НК5-002714 от 21.04.2021</t>
  </si>
  <si>
    <t>399257</t>
  </si>
  <si>
    <t>1521</t>
  </si>
  <si>
    <t>399258</t>
  </si>
  <si>
    <t>1522</t>
  </si>
  <si>
    <t>403863</t>
  </si>
  <si>
    <t>Зачисление заработной платы, компенсация за не использованный отпуск при увольнении за март 2021 г., реестр № 404 от 26.04.2021 г., без НДС, в соответствии с договором 18363412 от 02.03.2017 г.</t>
  </si>
  <si>
    <t>1524</t>
  </si>
  <si>
    <t>403582</t>
  </si>
  <si>
    <t>Оплата за реагенты, дог. №8-2021-54 от 05.02.2021, счет № 354 от 02.03.2021, без НДС</t>
  </si>
  <si>
    <t>1525</t>
  </si>
  <si>
    <t>403504</t>
  </si>
  <si>
    <t>Оплата за перчатки, дог. №43-2020-140 от 14.09.2020, счет № 6490 от 10.03.2021, без НДС</t>
  </si>
  <si>
    <t>1526</t>
  </si>
  <si>
    <t>403510</t>
  </si>
  <si>
    <t>Оплата за пробирки, дог. №26-2020-125 от 01.06.2020, счет № ЦБ-247 от 10.03.2021, без НДС</t>
  </si>
  <si>
    <t>1527</t>
  </si>
  <si>
    <t>403611</t>
  </si>
  <si>
    <t>Оплата за экстемпоральные препараты, дог. №38-2020-134 от 27.07.2020, счет № 06РН-0004654 от 03.03.2021, без НДС</t>
  </si>
  <si>
    <t>1528</t>
  </si>
  <si>
    <t>403610</t>
  </si>
  <si>
    <t>Оплата за экстемпоральные препараты, дог. №38-2020-134 от 27.07.2020, счет № 06РН-0004653 от 03.03.2021, без НДС</t>
  </si>
  <si>
    <t>1529</t>
  </si>
  <si>
    <t>403614</t>
  </si>
  <si>
    <t>Оплата за экстемпоральные препараты, дог. №38-2020-134 от 27.07.2020, счет № 06РН-0004675 от 10.03.2021, без НДС</t>
  </si>
  <si>
    <t>1530</t>
  </si>
  <si>
    <t>403613</t>
  </si>
  <si>
    <t>Оплата за экстемпоральные препараты, дог. №38-2020-134 от 27.07.2020, счет № 06РН-0004674 от 10.03.2021, без НДС</t>
  </si>
  <si>
    <t>1531</t>
  </si>
  <si>
    <t>403612</t>
  </si>
  <si>
    <t>Оплата за экстемпоральные препараты, дог. №38-2020-134 от 27.07.2020, счет № 06РН-0004673 от 10.03.2021, без НДС</t>
  </si>
  <si>
    <t>1532</t>
  </si>
  <si>
    <t>403609</t>
  </si>
  <si>
    <t>Оплата за экстемпоральные препараты, дог. №38-2020-134 от 27.07.2020, счет № 06РН-0004652 от 03.03.2021, без НДС</t>
  </si>
  <si>
    <t>1533</t>
  </si>
  <si>
    <t>403484</t>
  </si>
  <si>
    <t>Оплата за медикаменты, дог. №61-2020-158 от 11.01.2021, счет № ИСЧС0000486 от 09.03.2021, в т.ч. НДС - 246,18</t>
  </si>
  <si>
    <t>403442</t>
  </si>
  <si>
    <t>Оплата за дилюент, раствор лизирующий, дог. №42-2020-139 от 15.09.2020, счет № 7 от 01.03.2021, без НДС</t>
  </si>
  <si>
    <t>1534</t>
  </si>
  <si>
    <t>403483</t>
  </si>
  <si>
    <t>Оплата за медикаменты, дог. №61-2020-158 от 11.01.2021, счет № ИСЧС0000412 от 01.03.2021, в т.ч. НДС - 1947,27</t>
  </si>
  <si>
    <t>403494</t>
  </si>
  <si>
    <t>Оплата за натрия хлорид, дог. №5-2021-51 от 08.02.2021, счет № ИСЧС0000485 от 09.03.2021, в т.ч. НДС - 99,96</t>
  </si>
  <si>
    <t>1535</t>
  </si>
  <si>
    <t>403493</t>
  </si>
  <si>
    <t>Оплата за натрия хлорид, дог. №5-2021-51 от 08.02.2021, счет № ИСЧС0000484 от 09.03.2021, в т.ч. НДС - 109,6</t>
  </si>
  <si>
    <t>1536</t>
  </si>
  <si>
    <t>403443</t>
  </si>
  <si>
    <t>403487</t>
  </si>
  <si>
    <t>Оплата за медикаменты, дог. №62-2020-159 от 11.01.2021, счет № ИСЧВ0000085 от 01.03.2021, в т.ч. НДС - 250,00</t>
  </si>
  <si>
    <t>403485</t>
  </si>
  <si>
    <t>Оплата за медикаменты, дог. №62-2020-159 от 11.01.2021, счет № ИСЧВ0000043 от 02.02.2021, в т.ч. НДС -176,82</t>
  </si>
  <si>
    <t>1538</t>
  </si>
  <si>
    <t>403486</t>
  </si>
  <si>
    <t>Оплата за медикаменты, дог. №62-2020-159 от 11.01.2021, счет № ИСЧВ0000054 от 05.02.2021, в т.ч. НДС -219,55</t>
  </si>
  <si>
    <t>1539</t>
  </si>
  <si>
    <t>403488</t>
  </si>
  <si>
    <t>Оплата за медикаменты, дог. №62-2020-159 от 11.01.2021, счет № ИСЧВ0000086 от 01.03.2021, в т.ч. НДС -369,68</t>
  </si>
  <si>
    <t>1540</t>
  </si>
  <si>
    <t>403455</t>
  </si>
  <si>
    <t>1541</t>
  </si>
  <si>
    <t>403581</t>
  </si>
  <si>
    <t>Оплата за реагенты, дог. №15-2021-73 от 16.02.2021, счет № ГМ000047 от 02.03.2021, в т.ч. НДС 10% - 1138,83, НДС 20% - 452,17</t>
  </si>
  <si>
    <t>1544</t>
  </si>
  <si>
    <t>406546</t>
  </si>
  <si>
    <t>1546</t>
  </si>
  <si>
    <t>411789</t>
  </si>
  <si>
    <t>Зачисление заработной платы за 1 половину месяца за апрель 2021 г., реестр № 408 от 28.04.2021 г., без НДС, в соответствии с договором 18363412 от 02.03.2017 г.</t>
  </si>
  <si>
    <t>1549</t>
  </si>
  <si>
    <t>411694</t>
  </si>
  <si>
    <t>Z_0000047387_20210428_409 Зачисление заработной платы за 1 пол-ну мес. за апрель 2021, реестр № 409 от 28.04.2021, без НДС</t>
  </si>
  <si>
    <t>1550</t>
  </si>
  <si>
    <t>411695</t>
  </si>
  <si>
    <t>Z_0000047387_20210428_411 Зачисление заработной платы за 1 пол-ну мес. за апрель 2021, реестр № 411 от 28.04.2021, без НДС</t>
  </si>
  <si>
    <t>1553</t>
  </si>
  <si>
    <t>411790</t>
  </si>
  <si>
    <t>Зачисление заработной платы за 1 половину месяца за апрель 2021 г., реестр № 410 от 28.04.2021 г., без НДС, в соответствии с договором 18363412 от 02.03.2017 г.</t>
  </si>
  <si>
    <t>1554</t>
  </si>
  <si>
    <t>412260</t>
  </si>
  <si>
    <t>Перечисление заработной платы за 1 половину месяца за апрель 2021 г. на карту №5479987022070303 Нестерова Дарья Олеговна</t>
  </si>
  <si>
    <t>415523</t>
  </si>
  <si>
    <t>Z_0000047387_20210429_414 Зачисление отпускных за апрель 2021, реестр №414 от 29.04.2021, без НДС</t>
  </si>
  <si>
    <t>1565</t>
  </si>
  <si>
    <t>415524</t>
  </si>
  <si>
    <t>Зачисление отпускных за апрель 2021 г., реестр № 415 от 29.04.2021 г., без НДС, в соответствии с договором 18363412 от 02.03.2017 г.</t>
  </si>
  <si>
    <t>415860</t>
  </si>
  <si>
    <t>Z_0000047387_20210429_425 Зачисление отпускных за апрель 2021, реестр №425 от 29.04.2021, без НДС</t>
  </si>
  <si>
    <t>1574</t>
  </si>
  <si>
    <t>415950</t>
  </si>
  <si>
    <t>Зачисление отпускных за апрель 2021 г., реестр № 424 от 29.04.2021 г., без НДС, в соответствии с договором 18363412 от 02.03.2017 г.</t>
  </si>
  <si>
    <t>1575</t>
  </si>
  <si>
    <t>415859</t>
  </si>
  <si>
    <t>Z_0000047387_20210429_423 Зачисление отпускных за апрель 2021, реестр №423 от 29.04.2021, без НДС</t>
  </si>
  <si>
    <t>1576</t>
  </si>
  <si>
    <t>418313</t>
  </si>
  <si>
    <t>Зачисление заработной платы за 1 половину месяца за апрель 2021, реестр №000000008 от 29.04.2021 г, на л/счет 40817810666180000096 Барышников Евгений Сергеевич, без НДС</t>
  </si>
  <si>
    <t>1581</t>
  </si>
  <si>
    <t>418314</t>
  </si>
  <si>
    <t>Зачисление отпускных за апрель 2021, реестр №000000008 от 29.04.2021 г, на л/счет 40817810666180000096 Барышников Евгений Сергеевич, без НДС</t>
  </si>
  <si>
    <t>1582</t>
  </si>
  <si>
    <t>417986</t>
  </si>
  <si>
    <t>421023</t>
  </si>
  <si>
    <t>1583</t>
  </si>
  <si>
    <t>6591</t>
  </si>
  <si>
    <t>39509097310080050323 Опл мед.услуг,оказ.гражд,застр в др.суб РФ в целях их соц.обесп (из ср.НСЗ):расп.от 22.04.21 №134, сч 0000-000145 от 31.03.21 без НДС</t>
  </si>
  <si>
    <t>426342</t>
  </si>
  <si>
    <t>Зачисление заработной платы за 1 половину месяца за апрель 2021 г., реестр № 432 от 29.04.2021 г., без НДС, в соответствии с договором 18363412 от 02.03.2017 г.</t>
  </si>
  <si>
    <t>1595</t>
  </si>
  <si>
    <t>426537</t>
  </si>
  <si>
    <t>1598</t>
  </si>
  <si>
    <t>426542</t>
  </si>
  <si>
    <t>1599</t>
  </si>
  <si>
    <t>426543</t>
  </si>
  <si>
    <t>1600</t>
  </si>
  <si>
    <t>426594</t>
  </si>
  <si>
    <t>Зачисление заработной платы за 1 половину месяца за апрель 2021 г., реестр № 433 от 29.04.2021 г., без НДС, в соответствии с договором 18363412 от 02.03.2017 г.</t>
  </si>
  <si>
    <t>1605</t>
  </si>
  <si>
    <t>427582</t>
  </si>
  <si>
    <t>Зачисление заработной платы, компенсация за не использованный отпуск при увольнении за апрель 2021 г., реестр № 437 от 30.04.2021 г., без НДС, в соответствии с договором 18363412 от 02.03.2017 г.</t>
  </si>
  <si>
    <t>1612</t>
  </si>
  <si>
    <t>427587</t>
  </si>
  <si>
    <t>Z_0000047387_20210430_435 Зачисление заработной платы, компенсация за не использованный отпуск при увольнении за апрель 2021, реестр № 435 от 30.04.2021, без НДС</t>
  </si>
  <si>
    <t>1613</t>
  </si>
  <si>
    <t>427590</t>
  </si>
  <si>
    <t>Зачисление заработной платы, компенсация за не использованный отпуск при увольнении за апрель 2021 г., реестр № 434 от 30.04.2021 г., без НДС, в соответствии с договором 18363412 от 02.03.2017 г.</t>
  </si>
  <si>
    <t>1614</t>
  </si>
  <si>
    <t>455860</t>
  </si>
  <si>
    <t>428009</t>
  </si>
  <si>
    <t>Z_0000047387_20210430_438 Зачисление отпускных за апрель 2021, реестр №438 от 30.04.2021, без НДС</t>
  </si>
  <si>
    <t>1617</t>
  </si>
  <si>
    <t>435005</t>
  </si>
  <si>
    <t>1627</t>
  </si>
  <si>
    <t>433729</t>
  </si>
  <si>
    <t>1631</t>
  </si>
  <si>
    <t>433737</t>
  </si>
  <si>
    <t>1632</t>
  </si>
  <si>
    <t>29-2021-85</t>
  </si>
  <si>
    <t>53811027143210000390000</t>
  </si>
  <si>
    <t>30-2021-86</t>
  </si>
  <si>
    <t>ООО "МЕДИАНА-ФОРТ"</t>
  </si>
  <si>
    <t>53811027143210000380000</t>
  </si>
  <si>
    <t>Услуги генерации квалифицированного сертификата ключа проверки электронной подписи для нужд ОГАУЗ "Иркутская МСЧ № 2"</t>
  </si>
  <si>
    <t>12-2021-87</t>
  </si>
  <si>
    <t>АО "ИИТ"</t>
  </si>
  <si>
    <t>53811027143210000410000</t>
  </si>
  <si>
    <t>Поставка дезинфицирующих средств на 2021 год</t>
  </si>
  <si>
    <t>31-2021-88</t>
  </si>
  <si>
    <t>53811027143210000440000</t>
  </si>
  <si>
    <t>Поставка реагентов для взятия, транспортировки и хранения мазков из верхних дыхательных путей поставка</t>
  </si>
  <si>
    <t>32-2021-89</t>
  </si>
  <si>
    <t>ООО " ДИАГНОСТИЧЕСКИЕ СИСТЕМЫ - СИБИРЬ "</t>
  </si>
  <si>
    <t>53811027143210000450000</t>
  </si>
  <si>
    <t>Поставка стеллажей металлических</t>
  </si>
  <si>
    <t>33-2021-90</t>
  </si>
  <si>
    <t>ООО "АРХИВ-КОМПЛЕКТ"</t>
  </si>
  <si>
    <t>53811027143210000460000</t>
  </si>
  <si>
    <t>Поставка медицинских изделий (маски одноразовые)</t>
  </si>
  <si>
    <t>34-2021-91</t>
  </si>
  <si>
    <t>ООО "НПО ПЗМО"</t>
  </si>
  <si>
    <t>53811027143210000400000</t>
  </si>
  <si>
    <t>Оказание услуг по вывозу и обезвреживанию (уничтожению) медицинских отходов класса опасности «Б» и "В"</t>
  </si>
  <si>
    <t>апрель
2022</t>
  </si>
  <si>
    <t>35-2021-62</t>
  </si>
  <si>
    <t>53811027143210000520000</t>
  </si>
  <si>
    <t>Поставка изделий хозяйственных и санитарно-гигиенических</t>
  </si>
  <si>
    <t>36-2021-92</t>
  </si>
  <si>
    <t>ООО "КОНСТАНТА"</t>
  </si>
  <si>
    <t>53811027143210000530000</t>
  </si>
  <si>
    <t>37-2021-93</t>
  </si>
  <si>
    <t>ООО "ЗЕОН"</t>
  </si>
  <si>
    <t>53811027143210000430000</t>
  </si>
  <si>
    <t>38-2021-94</t>
  </si>
  <si>
    <t>53811027143210000420000</t>
  </si>
  <si>
    <t>39-2021-95</t>
  </si>
  <si>
    <t>53811027143210000470000</t>
  </si>
  <si>
    <t>Поставка лекарственный средств (мизопростол, мифепристон)</t>
  </si>
  <si>
    <t>40-2021-61</t>
  </si>
  <si>
    <t>53811027143210000480000</t>
  </si>
  <si>
    <t>41-2021-96</t>
  </si>
  <si>
    <t>ИП АРТАМОНОВ ВИТАЛИЙ ВИКТОРОВИЧ</t>
  </si>
  <si>
    <t>53811027143210000510000</t>
  </si>
  <si>
    <t>Поставка лекарственных препаратов (Препараты для лечения заболеваний нервной системы)</t>
  </si>
  <si>
    <t>42-2021-97</t>
  </si>
  <si>
    <t xml:space="preserve">ООО "АЛЬБАТРОС" </t>
  </si>
  <si>
    <t>53811027143210000500000</t>
  </si>
  <si>
    <t>Поставка конвексного датчика (ректо-вагинальный) для портативной ультрозвуковой цифравой диагностической системы MySono U6-RUS</t>
  </si>
  <si>
    <t>43-2021-98</t>
  </si>
  <si>
    <t>ООО "ПАРТНЕР"</t>
  </si>
  <si>
    <t>53811027143210000540000</t>
  </si>
  <si>
    <t>Приобретение специализированного пищевого продукта диетического диетического (лечебного и профилактического) питания при вредных условиях труда для замены молока - кисель</t>
  </si>
  <si>
    <t>06/04-21</t>
  </si>
  <si>
    <t>Поставка медицинского оборудования (Проявочная машина для рентгеновской пленки)</t>
  </si>
  <si>
    <t>44-2021-99</t>
  </si>
  <si>
    <t>53811027143210000550000</t>
  </si>
  <si>
    <t>Поставка медицинских изделий (для функциональной диагностики)</t>
  </si>
  <si>
    <t>45-2021-100</t>
  </si>
  <si>
    <t>53811027143210000560000</t>
  </si>
  <si>
    <t>Поставка лекарственных препаратов (НПВС, анестетики и антигистаминные препараты)</t>
  </si>
  <si>
    <t>46-2021-101</t>
  </si>
  <si>
    <t>53811027143210000590000</t>
  </si>
  <si>
    <t>Поставка лекарственных препаратов (гипотензивные средства, препараты для лечения заболеваний сердца и диуретики)</t>
  </si>
  <si>
    <t>47-2021-102</t>
  </si>
  <si>
    <t>53811027143210000600000</t>
  </si>
  <si>
    <t>Поставка лекарственных препаратов для дневного стационара (Вазодилататоры периферические)</t>
  </si>
  <si>
    <t>48-2021-103</t>
  </si>
  <si>
    <t>ООО "ТОРГОВЫЙ ДОМ БФ"</t>
  </si>
  <si>
    <t>53811027143210000580000</t>
  </si>
  <si>
    <t>Поставка лекарственных препаратов для дневного стационара (препараты для лечения сахарного диабета)</t>
  </si>
  <si>
    <t>49-2021-104</t>
  </si>
  <si>
    <t>ООО "М-ТЕХФАРМ"</t>
  </si>
  <si>
    <t>53811027143210000570000</t>
  </si>
  <si>
    <t>Оказание услуг по сопровождению и технической поддержке Фрагмента Единой государственной информационной системы в сфере здравоохранения на 2021 год</t>
  </si>
  <si>
    <t>51-2021-63</t>
  </si>
  <si>
    <t>53811027143210000610000</t>
  </si>
  <si>
    <t>Поставка лекарственных препаратов (Миорелаксанты)</t>
  </si>
  <si>
    <t>52-2021-107</t>
  </si>
  <si>
    <t>53811027143210000620000</t>
  </si>
  <si>
    <t>Поставка лекарственных препаратов для дневного стационара (ингибиторы протонного насоса)</t>
  </si>
  <si>
    <t>53-2021-108</t>
  </si>
  <si>
    <t>53811027143210000630000</t>
  </si>
  <si>
    <t>Поставка лекарственных препаратов (Препараты для лечения нервной системы, противоэпилептические и антидеприсанты)</t>
  </si>
  <si>
    <t>май
2022</t>
  </si>
  <si>
    <t>54-2021-109</t>
  </si>
  <si>
    <t>53811027143210000640000</t>
  </si>
  <si>
    <t>Поставка лекарственных препаратов (гиполиподермические средства и синтетические глюкокортикостероиды)</t>
  </si>
  <si>
    <t>55-2021-110</t>
  </si>
  <si>
    <t>53811027143210000650000</t>
  </si>
  <si>
    <t>Поставка лекарственных препаратов (антикоагулянты, муколитики, холинолитики, цефалоспарины)</t>
  </si>
  <si>
    <t>56-2021-111</t>
  </si>
  <si>
    <t>ООО "ФК ГАРЗА"</t>
  </si>
  <si>
    <t>53811027143210000660000</t>
  </si>
  <si>
    <t>477034</t>
  </si>
  <si>
    <t>14.05.2021</t>
  </si>
  <si>
    <t>Зачисление отпускных, стимулирующих выплат из Обл.бюдж. по пост-ию 89у ,реестр №487 от 13.05.2021 г, без НДС, в соответствии с договором 18363412 от 02.03.2017 г.</t>
  </si>
  <si>
    <t>1683</t>
  </si>
  <si>
    <t>13.05.2021</t>
  </si>
  <si>
    <t>486551</t>
  </si>
  <si>
    <t>17.05.2021</t>
  </si>
  <si>
    <t>Перечислен НДФЛ (стимулирующих выплат из Фед.бюдж. по пост-ию 415) (аналитический код 20-58360-0000-000000), за апрель 2021 г., без НДС</t>
  </si>
  <si>
    <t>1766</t>
  </si>
  <si>
    <t>486552</t>
  </si>
  <si>
    <t>Перечислен НДФЛ  (стимулирующие выплаты из Обл.бюдж. по пост-ию 89у) за апрель 2021 г., без НДС</t>
  </si>
  <si>
    <t>1767</t>
  </si>
  <si>
    <t>493915</t>
  </si>
  <si>
    <t>18.05.2021</t>
  </si>
  <si>
    <t>04800500250 Страх взносы на обязат пенс страх зачисл в ПФ РФ на выплату страх части труд пенсии за апрель 2021 г. (стимулирующие выплаты из Обл.бюдж. по пост-ию 89у), без НДС</t>
  </si>
  <si>
    <t>1780</t>
  </si>
  <si>
    <t>493916</t>
  </si>
  <si>
    <t>Отчисления страх. взносов на обяз соц. страх-е по врем. нетрудоспособности и материнству за апрель 2021 г, (стимулирующие выплаты из Обл.бюдж. по пост-ию 89у), без НДС</t>
  </si>
  <si>
    <t>1781</t>
  </si>
  <si>
    <t>493917</t>
  </si>
  <si>
    <t>Отчисления взносов в ФСС РФ по обяз соц. страх-ю от НС и ПЗ (Взносы в ФСС РФ (НС и ПЗ)) за апрель 2021 г,(стимулирующие выплаты из Обл.бюдж. по пост-ию 89у),  без НДС</t>
  </si>
  <si>
    <t>1782</t>
  </si>
  <si>
    <t>493918</t>
  </si>
  <si>
    <t>04800500250 Страх взносы на омс в бюджет федеральн фонда омс за апрель 2021 г.( рег номер 250000300052407), (стимулирующие выплаты из Обл.бюдж. по пост-ию 89у), без НДС</t>
  </si>
  <si>
    <t>1783</t>
  </si>
  <si>
    <t>493919</t>
  </si>
  <si>
    <t>1784</t>
  </si>
  <si>
    <t>506545</t>
  </si>
  <si>
    <t>20.05.2021</t>
  </si>
  <si>
    <t>Зачисление отпускных, стимулирующих выплат из Обл.бюдж. по пост-ию 89у ,реестр №500 от 20.05.2021 г, без НДС, в соответствии с договором 18363412 от 02.03.2017 г.</t>
  </si>
  <si>
    <t>1906</t>
  </si>
  <si>
    <t>19.05.2021</t>
  </si>
  <si>
    <t>518517</t>
  </si>
  <si>
    <t>24.05.2021</t>
  </si>
  <si>
    <t>Перечисление в доход бюджета субсидий на иные цели, предоставленных в прошлом финансовом году, извещение № 0000-000001 от 20.01.2021, согласно письма вх №124 от 20.01.2021, без НДС</t>
  </si>
  <si>
    <t>1966</t>
  </si>
  <si>
    <t>21.05.2021</t>
  </si>
  <si>
    <t>УФК по Иркутской области (министерство здравоохранения Иркутской области ЛС 04342025010)</t>
  </si>
  <si>
    <t>436567</t>
  </si>
  <si>
    <t>04.05.2021</t>
  </si>
  <si>
    <t>Возмещение почтовых расходов , судебных расходов,  исполнительный лист серия ФС № 034994230 от 12.02.2021, без НДС</t>
  </si>
  <si>
    <t>1640</t>
  </si>
  <si>
    <t>436670</t>
  </si>
  <si>
    <t>Зачисление заработной платы, компенсация за не использованный отпуск при увольнении за апрель 2021 г., реестр № 436 от 30.04.2021 г., без НДС, в соответствии с договором 18363412 от 02.03.2017 г.</t>
  </si>
  <si>
    <t>1641</t>
  </si>
  <si>
    <t>218333</t>
  </si>
  <si>
    <t>01.05.2021</t>
  </si>
  <si>
    <t>Зачисление средств по операциям с МБК (на основании реестров платежей). Мерчант №971000003635. Дата реестра 30.04.2021. Комиссия 0.00. Возврат покупки 0.00/0.00. НДС не облагается.</t>
  </si>
  <si>
    <t>БАЙКАЛЬСКИЙ БАНК ПАО СБЕРБАНК//8296191083053</t>
  </si>
  <si>
    <t>323</t>
  </si>
  <si>
    <t>79348</t>
  </si>
  <si>
    <t>Оплата по Договору №62812 от 11.12.14, НДС не выделяется.MISC комиссия 906.03; Дата выручки 29-04-21по30-04-21/MAST/SD10983.00;CM309.72;MIR/SD1978.00;CM53.60;VISA/SD20326.00;CM542.71;.</t>
  </si>
  <si>
    <t>457903</t>
  </si>
  <si>
    <t>05.05.2021</t>
  </si>
  <si>
    <t>Зачисление средств по операциям с МБК (на основании реестров платежей). Мерчант №971000003636. Дата реестра 04.05.2021. Комиссия 0.00. Возврат покупки 0.00/0.00. НДС не облагается.</t>
  </si>
  <si>
    <t>БАЙКАЛЬСКИЙ БАНК ПАО СБЕРБАНК//8304018813373</t>
  </si>
  <si>
    <t>457900</t>
  </si>
  <si>
    <t>Зачисление средств по операциям с МБК (на основании реестров платежей). Мерчант №971000003635. Дата реестра 04.05.2021. Комиссия 0.00. Возврат покупки 0.00/0.00. НДС не облагается.</t>
  </si>
  <si>
    <t>БАЙКАЛЬСКИЙ БАНК ПАО СБЕРБАНК//8304018801367</t>
  </si>
  <si>
    <t>Оплата по договору №07/20 от 01.01.20, счет №0000-000171 от 08.04.2021  за медицинский осмотр работников при устройстве на работу НДС не облагается.</t>
  </si>
  <si>
    <t>533506</t>
  </si>
  <si>
    <t>06.05.2021</t>
  </si>
  <si>
    <t>Зачисление средств по операциям с МБК (на основании реестров платежей). Мерчант №971000003636. Дата реестра 05.05.2021. Комиссия 0.00. Возврат покупки 0.00/0.00. НДС не облагается.</t>
  </si>
  <si>
    <t>БАЙКАЛЬСКИЙ БАНК ПАО СБЕРБАНК//8306557974851</t>
  </si>
  <si>
    <t>533502</t>
  </si>
  <si>
    <t>Зачисление средств по операциям с МБК (на основании реестров платежей). Мерчант №971000003635. Дата реестра 05.05.2021. Комиссия 0.00. Возврат покупки 0.00/0.00. НДС не облагается.</t>
  </si>
  <si>
    <t>БАЙКАЛЬСКИЙ БАНК ПАО СБЕРБАНК//8306557948383</t>
  </si>
  <si>
    <t>2246</t>
  </si>
  <si>
    <t>Оплата по счету №0000-000205 от 30.04.21 г. за мед. профосмотр Сумма 36698-00</t>
  </si>
  <si>
    <t>2256</t>
  </si>
  <si>
    <t>Оплата по счету №0000-000204 от 30.04.2021 г. за мед. профосмотр Сумма 24740-00</t>
  </si>
  <si>
    <t>605526</t>
  </si>
  <si>
    <t>07.05.2021</t>
  </si>
  <si>
    <t>Зачисление средств по операциям с МБК (на основании реестров платежей). Мерчант №971000003636. Дата реестра 06.05.2021. Комиссия 0.00. Возврат покупки 0.00/0.00. НДС не облагается.</t>
  </si>
  <si>
    <t>БАЙКАЛЬСКИЙ БАНК ПАО СБЕРБАНК//8308862359384</t>
  </si>
  <si>
    <t>605523</t>
  </si>
  <si>
    <t>Зачисление средств по операциям с МБК (на основании реестров платежей). Мерчант №971000003635. Дата реестра 06.05.2021. Комиссия 0.00. Возврат покупки 0.00/0.00. НДС не облагается.</t>
  </si>
  <si>
    <t>БАЙКАЛЬСКИЙ БАНК ПАО СБЕРБАНК//8308862355236</t>
  </si>
  <si>
    <t>333</t>
  </si>
  <si>
    <t>447695</t>
  </si>
  <si>
    <t>11.05.2021</t>
  </si>
  <si>
    <t>Возмещение расходов по уплате государственной пошлины по исполнительному листу серия ФС № 034993804 от 01.02.2021, без НДС</t>
  </si>
  <si>
    <t>1644</t>
  </si>
  <si>
    <t>450774</t>
  </si>
  <si>
    <t>12.05.2021</t>
  </si>
  <si>
    <t>Возмещение судебных расходов (на опл.усл.представ.,страховые взносы на ОПС, страховые взносы на ОМС), исполнительный лист серия ФС № 034993804 от 01.02.2021, без НДС</t>
  </si>
  <si>
    <t>1649</t>
  </si>
  <si>
    <t>454957</t>
  </si>
  <si>
    <t>1654</t>
  </si>
  <si>
    <t>Оплата по счету №0000-000206 от 04.05.2021 г. за мед. профосмотр Сумма 28865-00</t>
  </si>
  <si>
    <t>Доплата по счету №0000-000175 от 08.04.2021 г. за мед. профосмотр Сумма 4000-00</t>
  </si>
  <si>
    <t>672695</t>
  </si>
  <si>
    <t>08.05.2021</t>
  </si>
  <si>
    <t>Зачисление средств по операциям с МБК (на основании реестров платежей). Мерчант №971000003636. Дата реестра 07.05.2021. Комиссия 0.00. Возврат покупки 0.00/0.00. НДС не облагается.</t>
  </si>
  <si>
    <t>БАЙКАЛЬСКИЙ БАНК ПАО СБЕРБАНК//8311276563185</t>
  </si>
  <si>
    <t>672692</t>
  </si>
  <si>
    <t>Зачисление средств по операциям с МБК (на основании реестров платежей). Мерчант №971000003635. Дата реестра 07.05.2021. Комиссия 0.00. Возврат покупки 0.00/0.00. НДС не облагается.</t>
  </si>
  <si>
    <t>БАЙКАЛЬСКИЙ БАНК ПАО СБЕРБАНК//8311276562447</t>
  </si>
  <si>
    <t>458379</t>
  </si>
  <si>
    <t>903832</t>
  </si>
  <si>
    <t>Зачисление средств по операциям с МБК (на основании реестров платежей). Мерчант №971000003635. Дата реестра 11.05.2021. Комиссия 0.00. Возврат покупки 0.00/0.00. НДС не облагается.</t>
  </si>
  <si>
    <t>БАЙКАЛЬСКИЙ БАНК ПАО СБЕРБАНК//8319361462766</t>
  </si>
  <si>
    <t>399</t>
  </si>
  <si>
    <t>25963</t>
  </si>
  <si>
    <t>Оплата по Договору №62812 от 11.12.14, НДС не выделяется.MISC комиссия 816.12; Дата выручки 04-05-21по11-05-21/MAST/SD6629.00;CM186.94;MIR/SD11623.00;CM314.97;VISA/SD11768.00;CM314.21;.</t>
  </si>
  <si>
    <t>частичная оплата   акту сверки мед осмотр без НДС</t>
  </si>
  <si>
    <t>554</t>
  </si>
  <si>
    <t>Оплата счета № 0000-000197 от 21.04.2021 по контракту 21-21 от 21.01.2021 акт 216 от 21.04.2021 за проведение маммографии без НДС</t>
  </si>
  <si>
    <t>ДФ КБПиФ г. Иркутска (МБОУ Гимназия №44 л/сч 20902430461)</t>
  </si>
  <si>
    <t>3811054806</t>
  </si>
  <si>
    <t>444</t>
  </si>
  <si>
    <t>472621</t>
  </si>
  <si>
    <t>Перечисление заработной платы за 2 половину месяца за апрель 2021 г. на карту №5479987022070303 Нестерова Дарья Олеговна</t>
  </si>
  <si>
    <t>469502</t>
  </si>
  <si>
    <t>Z_0000047387_20210513_462 Зачисление заработной платы за 2 пол-ну мес. за апрель 2021, реестр № 462 от 13.05.2021, без НДС</t>
  </si>
  <si>
    <t>1661</t>
  </si>
  <si>
    <t>469498</t>
  </si>
  <si>
    <t>Z_0000047387_20210513_454 Зачисление заработной платы за 2 пол-ну мес. за апрель 2021, реестр № 454 от 13.05.2021, без НДС</t>
  </si>
  <si>
    <t>1663</t>
  </si>
  <si>
    <t>469936</t>
  </si>
  <si>
    <t>Зачисление заработной платы за 2 половину месяца за апрель 2021 г., реестр № 453 от 13.05.2021 г., без НДС, в соответствии с договором 18363412 от 02.03.2017 г.</t>
  </si>
  <si>
    <t>1664</t>
  </si>
  <si>
    <t>469503</t>
  </si>
  <si>
    <t>Z_0000047387_20210513_464 Зачисление заработной платы за 2 пол-ну мес. за апрель 2021, реестр № 464 от 13.05.2021, без НДС</t>
  </si>
  <si>
    <t>1665</t>
  </si>
  <si>
    <t>469941</t>
  </si>
  <si>
    <t>Зачисление заработной платы за 2 половину месяца за апрель 2021 г., реестр № 463 от 13.05.2021 г., без НДС, в соответствии с договором 18363412 от 02.03.2017 г.</t>
  </si>
  <si>
    <t>1666</t>
  </si>
  <si>
    <t>469511</t>
  </si>
  <si>
    <t>Z_0000047387_20210513_485 Зачисление отпускных за май 2021, реестр №485 от 13.05.2021, без НДС</t>
  </si>
  <si>
    <t>1667</t>
  </si>
  <si>
    <t>469952</t>
  </si>
  <si>
    <t>Зачисление пособия по временной нетрудоспособности за счет работодателя, апрель 2021, реестр № 472 от 13.05.2021, без НДС, в соответствии с договором 18363412 от 02.03.2017 г.</t>
  </si>
  <si>
    <t>1673</t>
  </si>
  <si>
    <t>469953</t>
  </si>
  <si>
    <t>Зачисление пособия по временной нетрудоспособности за счет работодателя, апрель 2021, реестр № 474 от 13.05.2021, без НДС, в соответствии с договором 18363412 от 02.03.2017 г.</t>
  </si>
  <si>
    <t>1674</t>
  </si>
  <si>
    <t>469507</t>
  </si>
  <si>
    <t>Z_0000047387_20210513_473 Зачисление пособия по временной нетрудоспособности за счет работодателя, апрель 2021, реестр № 473 от 13.05.2021, без НДС</t>
  </si>
  <si>
    <t>1677</t>
  </si>
  <si>
    <t>469504</t>
  </si>
  <si>
    <t>Z_0000047387_20210513_467 Зачисление пособия по временной нетрудоспособности за счет работодателя, апрель 2021, реестр № 467 от 13.05.2021, без НДС</t>
  </si>
  <si>
    <t>1678</t>
  </si>
  <si>
    <t>469509</t>
  </si>
  <si>
    <t>Z_0000047387_20210513_478 Зачисление пособия по временной нетрудоспособности за счет работодателя, апрель 2021, реестр № 478 от 13.05.2021, без НДС</t>
  </si>
  <si>
    <t>1679</t>
  </si>
  <si>
    <t>469508</t>
  </si>
  <si>
    <t>Z_0000047387_20210513_475 Зачисление пособия по временной нетрудоспособности за счет работодателя, апрель 2021, реестр № 475 от 13.05.2021, без НДС</t>
  </si>
  <si>
    <t>1680</t>
  </si>
  <si>
    <t>469955</t>
  </si>
  <si>
    <t>Зачисление пособия по временной нетрудоспособности за счет работодателя, апрель 2021, реестр № 477 от 13.05.2021, без НДС, в соответствии с договором 18363412 от 02.03.2017 г.</t>
  </si>
  <si>
    <t>1681</t>
  </si>
  <si>
    <t>469954</t>
  </si>
  <si>
    <t>Зачисление пособия по временной нетрудоспособности за счет работодателя, апрель 2021, реестр № 476 от 13.05.2021, без НДС, в соответствии с договором 18363412 от 02.03.2017 г.</t>
  </si>
  <si>
    <t>1682</t>
  </si>
  <si>
    <t>470426</t>
  </si>
  <si>
    <t>1690</t>
  </si>
  <si>
    <t>470427</t>
  </si>
  <si>
    <t>1691</t>
  </si>
  <si>
    <t>470428</t>
  </si>
  <si>
    <t>1692</t>
  </si>
  <si>
    <t>470433</t>
  </si>
  <si>
    <t>Перечислен НДФЛ пособие по временной нетрудоспособности за счет работодателя за апрель 2021, без НДС</t>
  </si>
  <si>
    <t>1695</t>
  </si>
  <si>
    <t>470434</t>
  </si>
  <si>
    <t>1696</t>
  </si>
  <si>
    <t>470435</t>
  </si>
  <si>
    <t>1697</t>
  </si>
  <si>
    <t>470436</t>
  </si>
  <si>
    <t>1698</t>
  </si>
  <si>
    <t>470437</t>
  </si>
  <si>
    <t>1699</t>
  </si>
  <si>
    <t>980935</t>
  </si>
  <si>
    <t>Зачисление средств по операциям с МБК (на основании реестров платежей). Мерчант №971000003635. Дата реестра 12.05.2021. Комиссия 0.00. Возврат покупки 0.00/0.00. НДС не облагается.</t>
  </si>
  <si>
    <t>БАЙКАЛЬСКИЙ БАНК ПАО СБЕРБАНК//8322400761331</t>
  </si>
  <si>
    <t>Оплата за прохождение медосмотра и обследования работников по договору  от 28.01. 2019 г согласно счёта № 0000 - 000179 от 01.04.2021 года</t>
  </si>
  <si>
    <t>ИП Журавель Алексей Сергеевич</t>
  </si>
  <si>
    <t>381201292403</t>
  </si>
  <si>
    <t>729</t>
  </si>
  <si>
    <t>Оплата по счету №0000-000178 от 01.04.2021 за мед осмотр сотрудников</t>
  </si>
  <si>
    <t>ООО "Бонжур"</t>
  </si>
  <si>
    <t>3808188408</t>
  </si>
  <si>
    <t>449</t>
  </si>
  <si>
    <t>1741</t>
  </si>
  <si>
    <t>Предрейсовый осмотр водителей Иркутской пл. по документу N 0000-000128 от 31.03.2021, договор 005285 Без НДС</t>
  </si>
  <si>
    <t>530</t>
  </si>
  <si>
    <t>Оплата счета № 0000-000188 от 19.04.21г.;Контракт №1419/21 от 18.02.2021г..; за медосмотр ;без  НДС.</t>
  </si>
  <si>
    <t>32044</t>
  </si>
  <si>
    <t>Оплата по Договору №62812 от 11.12.14, НДС не выделяется.MISC комиссия 366.93; Дата выручки 12-05-21/MIR/SD6403.00;CM173.52;VISA/SD7244.00;CV2496.00;CM193.41;.</t>
  </si>
  <si>
    <t>481002</t>
  </si>
  <si>
    <t>04800500250 Страх взносы на обязат пенс страх зачисл в ПФ РФ на выплату страх части труд пенсии за апрель 2021 г. без НДС</t>
  </si>
  <si>
    <t>1761</t>
  </si>
  <si>
    <t>481053</t>
  </si>
  <si>
    <t>Отчисления страх. взносов на обяз соц. страх-е по врем. нетрудоспособности и материнству за апрель 2021 г, без НДС</t>
  </si>
  <si>
    <t>1762</t>
  </si>
  <si>
    <t>481042</t>
  </si>
  <si>
    <t>Отчисления взносов в ФСС РФ по обяз соц. страх-ю от НС и ПЗ (Взносы в ФСС РФ (НС и ПЗ)) за апрель 2021 г, без НДС</t>
  </si>
  <si>
    <t>1763</t>
  </si>
  <si>
    <t>481013</t>
  </si>
  <si>
    <t>04800500250 Страх взносы на омс в бюджет федеральн фонда омс за апрель 2021 г.( рег номер 250000300052407), без НДС</t>
  </si>
  <si>
    <t>1764</t>
  </si>
  <si>
    <t>480669</t>
  </si>
  <si>
    <t>Z_0000047387_20210514_490 Зачисление Выходного пособия при сокращении штата за 2 пол месяца май 2021, реестр № 490 от 14.05.2021, без НДС</t>
  </si>
  <si>
    <t>1765</t>
  </si>
  <si>
    <t>54471</t>
  </si>
  <si>
    <t>Зачисление средств по операциям с МБК (на основании реестров платежей). Мерчант №971000003635. Дата реестра 13.05.2021. Комиссия 0.00. Возврат покупки 0.00/0.00. НДС не облагается.</t>
  </si>
  <si>
    <t>БАЙКАЛЬСКИЙ БАНК ПАО СБЕРБАНК//8325480454607</t>
  </si>
  <si>
    <t>461</t>
  </si>
  <si>
    <t>320783</t>
  </si>
  <si>
    <t>Услуги в пользу граждан в целях их соц.обеспечения. сч. №4 от 07.05.2021. Оплата мед.помощи женщинам в период беременности за 04.2021 Пост.РФ№1233 31.12.10 ДОГ № 75 от 29.01.2021г Без НДС</t>
  </si>
  <si>
    <t>40592</t>
  </si>
  <si>
    <t>Оплата по Договору №62812 от 11.12.14, НДС не выделяется.MISC комиссия 295.31; Дата выручки 13-05-21/MAST/SD4290.00;CM120.98;MIR/SD5293.00;CM143.44;VISA/SD1157.00;CM30.89;.</t>
  </si>
  <si>
    <t>488701</t>
  </si>
  <si>
    <t>Оплата штрафа по решению № 1722 от 04.05.2021, №202 от 04.05.2021,№ 1718 от 04.05.2021,№1723 от 04.05.2021 г., в соответствии с перечнем оснований для отказа (уменьшения) оплаты медицинской помощи,  без НДС</t>
  </si>
  <si>
    <t>1770</t>
  </si>
  <si>
    <t>488213</t>
  </si>
  <si>
    <t>Оплата страховой премии по полису ОСАГО (гос № Н755ТС38) дог. №13 от 18.03.2021, счет № 4182287602 от 05.05.2021, без НДС</t>
  </si>
  <si>
    <t>1771</t>
  </si>
  <si>
    <t>488233</t>
  </si>
  <si>
    <t>Оплата за услуги связи, дог. №138300796226 от 01.05.2018, счет № 238 300 796 526 / 4650741287 от 30.04.2021 г., в т.ч. НДС - 3236,08</t>
  </si>
  <si>
    <t>1772</t>
  </si>
  <si>
    <t>488232</t>
  </si>
  <si>
    <t>Оплата за услуги связи, дог. №138300796226 от 01.05.2018, счет № 238 308 865 825 / 4650751968 от 30.04.2021 г., в т.ч. НДС- 61,67</t>
  </si>
  <si>
    <t>1773</t>
  </si>
  <si>
    <t>488227</t>
  </si>
  <si>
    <t>Оплата за участие в работе III Ежегодной Финансово-экономической конференции "Стратегия развития медицинского учреждения" 26-28.05.2021 г.,дог.№КК-58/05/2021 от23.04.2021,счет №КК-58/05/2021от23.04.2021,без НДС</t>
  </si>
  <si>
    <t>1774</t>
  </si>
  <si>
    <t>ООО "Центр регионального взаимодействия"</t>
  </si>
  <si>
    <t>7104075300</t>
  </si>
  <si>
    <t>№ КК-58/05/2021 от 23.04.2021</t>
  </si>
  <si>
    <t>488466</t>
  </si>
  <si>
    <t>Оплата за бензин, дог. №53-2020-150 от 14.12.2020, счет № сТКНР1383 от 30.04.2021, в т.ч. НДС - 3308,58</t>
  </si>
  <si>
    <t>1776</t>
  </si>
  <si>
    <t>488155</t>
  </si>
  <si>
    <t>1785</t>
  </si>
  <si>
    <t>488156</t>
  </si>
  <si>
    <t>1786</t>
  </si>
  <si>
    <t>488157</t>
  </si>
  <si>
    <t>1787</t>
  </si>
  <si>
    <t>488146</t>
  </si>
  <si>
    <t>1788</t>
  </si>
  <si>
    <t>488147</t>
  </si>
  <si>
    <t>1789</t>
  </si>
  <si>
    <t>488148</t>
  </si>
  <si>
    <t>1790</t>
  </si>
  <si>
    <t>488149</t>
  </si>
  <si>
    <t>1791</t>
  </si>
  <si>
    <t>488150</t>
  </si>
  <si>
    <t>1792</t>
  </si>
  <si>
    <t>488151</t>
  </si>
  <si>
    <t>1793</t>
  </si>
  <si>
    <t>488152</t>
  </si>
  <si>
    <t>1794</t>
  </si>
  <si>
    <t>488153</t>
  </si>
  <si>
    <t>1795</t>
  </si>
  <si>
    <t>488154</t>
  </si>
  <si>
    <t>1796</t>
  </si>
  <si>
    <t>701</t>
  </si>
  <si>
    <t>495307</t>
  </si>
  <si>
    <t>Оплата за услуги в форме вебинара по теме Выявление резервов медицинских орг-ий на основе испол-ния новых критериев бережливого производства, дог № 5576 от14.01.21,счет № 5820 от 17.03.2021,без НДС</t>
  </si>
  <si>
    <t>1797</t>
  </si>
  <si>
    <t>495272</t>
  </si>
  <si>
    <t>Оплата за повышение квалификации Быкова К.В. на кафедре дерматовенерологии, дог. №40-560/2021 от 01.04.2021, счет № 0000-000405 от 01.04.2021, без НДС</t>
  </si>
  <si>
    <t>1798</t>
  </si>
  <si>
    <t>УФК ПО ИРКУТСКОЙ ОБЛАСТИ (ФГБОУ ВО ИГМУ Минздрава России л/с 20346U95880)</t>
  </si>
  <si>
    <t>3811022096</t>
  </si>
  <si>
    <t>№ 40-560/2021 от 01.04.2021</t>
  </si>
  <si>
    <t>1982</t>
  </si>
  <si>
    <t>Оплата по счету №0000-000230 от 11.05.21 за услуги НДС не облагается.</t>
  </si>
  <si>
    <t>495305</t>
  </si>
  <si>
    <t>Оплата за услуги автостоянки за март 2021 г., дог. №01/2021 от 01.01.2021, счет № 76 от 04.03.2021, без НДС</t>
  </si>
  <si>
    <t>1799</t>
  </si>
  <si>
    <t>495271</t>
  </si>
  <si>
    <t>Оплата за пересчет денежной наличности за апрель 2021 г., дог. №6997-ИО от 01.01.2021, счет № 38/27/00693 от 30.04.2021 г., без НДС</t>
  </si>
  <si>
    <t>1800</t>
  </si>
  <si>
    <t>495192</t>
  </si>
  <si>
    <t>Оплата за инкассацию предприятий и организаций за апрель 2021, дог. № №6997-ИО от 01.01.2021, счет № 38/18/01118 от 30.04.2021, в т.ч. НДС - 1660,00</t>
  </si>
  <si>
    <t>1801</t>
  </si>
  <si>
    <t>129975</t>
  </si>
  <si>
    <t>15.05.2021</t>
  </si>
  <si>
    <t>Зачисление средств по операциям с МБК (на основании реестров платежей). Мерчант №971000003635. Дата реестра 14.05.2021. Комиссия 0.00. Возврат покупки 0.00/0.00. НДС не облагается.</t>
  </si>
  <si>
    <t>БАЙКАЛЬСКИЙ БАНК ПАО СБЕРБАНК//8328757238429</t>
  </si>
  <si>
    <t>49825</t>
  </si>
  <si>
    <t>Оплата по Договору №62812 от 11.12.14, НДС не выделяется.MISC комиссия 650.03; Дата выручки 14-05-21/MAST/SD3182.00;CM89.73;MIR/SD12564.00;CM340.48;VISA/SD8233.00;CM219.82;.</t>
  </si>
  <si>
    <t>4315</t>
  </si>
  <si>
    <t>ИФ. Окончательный расчет за периодический медицинский осмотр по счету № 0000-000126 от 25.03.2021 г. по договору № 06/21 от 20.01.2021 г. Сумма 59137-50 Без налога (НДС)</t>
  </si>
  <si>
    <t>ООО "ЭВЕРЕСТ"</t>
  </si>
  <si>
    <t>7536132570</t>
  </si>
  <si>
    <t>495244</t>
  </si>
  <si>
    <t>Оплата за медикаменты., дог №2 от 01.04.2021, счет-фактура № 106/30000003 от 30.04.2021, в т.ч. НДС - 642,85</t>
  </si>
  <si>
    <t>1802</t>
  </si>
  <si>
    <t>№ 2 от 01.04.2021</t>
  </si>
  <si>
    <t>495198</t>
  </si>
  <si>
    <t>Оплата за лабораторные исследования, дог. №471И/21 от 01.03.2021, счет № 3611 от 30.04.2021, без НДС</t>
  </si>
  <si>
    <t>1813</t>
  </si>
  <si>
    <t>495296</t>
  </si>
  <si>
    <t>Оплата за строительный материал, дог. №75/21 от 11.05.2021, счет № КР000002676 от 11.05.2021, без НДС</t>
  </si>
  <si>
    <t>1814</t>
  </si>
  <si>
    <t>№ 75/21 от 11.05.2021</t>
  </si>
  <si>
    <t>495162</t>
  </si>
  <si>
    <t>Оплата за Диагностику ТО и ремонт , дог. №35-2020-132 от 06.07.2020, счет № 0000000080 от 12.04.2021, без НДС</t>
  </si>
  <si>
    <t>1815</t>
  </si>
  <si>
    <t>495330</t>
  </si>
  <si>
    <t>Оплата за хозяйственный товар, дог №36-2021-92 от 30.04.2021, сет № 92 от 12.05.2021, без НДС</t>
  </si>
  <si>
    <t>1816</t>
  </si>
  <si>
    <t>3808216976</t>
  </si>
  <si>
    <t>№ 36-2021-92 от 30.04.2021</t>
  </si>
  <si>
    <t>495160</t>
  </si>
  <si>
    <t>Оплата за 1:С Предприятие 8 ПРОФ. Клиентская лицензия на 1 рабочее место, дог. №029/180521/002 от 18.05.2021, счет № 029/00000004865 от 18.05.2021, без НДС</t>
  </si>
  <si>
    <t>1817</t>
  </si>
  <si>
    <t>№ 029/180521/002 от 18.05.2021</t>
  </si>
  <si>
    <t>494879</t>
  </si>
  <si>
    <t>1822</t>
  </si>
  <si>
    <t>АО "Тинькофф Банк"</t>
  </si>
  <si>
    <t>7710140679</t>
  </si>
  <si>
    <t>494885</t>
  </si>
  <si>
    <t>1824</t>
  </si>
  <si>
    <t>494877</t>
  </si>
  <si>
    <t>1827</t>
  </si>
  <si>
    <t>494891</t>
  </si>
  <si>
    <t>Перечисление профвзносов, удержанных с заработной платы работников согласно личного заявления за апрель 2021 г., без НДС</t>
  </si>
  <si>
    <t>1831</t>
  </si>
  <si>
    <t>494860</t>
  </si>
  <si>
    <t>1833</t>
  </si>
  <si>
    <t>495437</t>
  </si>
  <si>
    <t>Транспортный налог за 2020 год, без НДС</t>
  </si>
  <si>
    <t>1834</t>
  </si>
  <si>
    <t>494861</t>
  </si>
  <si>
    <t>1836</t>
  </si>
  <si>
    <t>495302</t>
  </si>
  <si>
    <t>Оплата за углекислоту, компенсацию услуг по доставке груза, дог. №29-2021 от 16.04.2021, счет № 1640 от 16.04.2021, НДС - 416,67</t>
  </si>
  <si>
    <t>1840</t>
  </si>
  <si>
    <t>№ 29-2021 от 16.04.2021</t>
  </si>
  <si>
    <t>495177</t>
  </si>
  <si>
    <t>Оплата за аренду, дог. №6 от 01.01.2021, счет № 1880 от 30.04.2021, в т.ч. НДС - 2216,06</t>
  </si>
  <si>
    <t>1843</t>
  </si>
  <si>
    <t>501577</t>
  </si>
  <si>
    <t>1846</t>
  </si>
  <si>
    <t>501578</t>
  </si>
  <si>
    <t>1847</t>
  </si>
  <si>
    <t>501590</t>
  </si>
  <si>
    <t>Страх взносы в ПФР за занятых на работах с вредными усл. труда (спец оценка) за апрель 2021 г, без НДС</t>
  </si>
  <si>
    <t>1848</t>
  </si>
  <si>
    <t>501591</t>
  </si>
  <si>
    <t>1849</t>
  </si>
  <si>
    <t>501592</t>
  </si>
  <si>
    <t>1850</t>
  </si>
  <si>
    <t>501586</t>
  </si>
  <si>
    <t>1851</t>
  </si>
  <si>
    <t>501587</t>
  </si>
  <si>
    <t>1852</t>
  </si>
  <si>
    <t>501588</t>
  </si>
  <si>
    <t>1853</t>
  </si>
  <si>
    <t>318646</t>
  </si>
  <si>
    <t>Зачисление средств по операциям с МБК (на основании реестров платежей). Мерчант №971000003635. Дата реестра 17.05.2021. Комиссия 0.00. Возврат покупки 0.00/0.00. НДС не облагается.</t>
  </si>
  <si>
    <t>БАЙКАЛЬСКИЙ БАНК ПАО СБЕРБАНК//8335434709443</t>
  </si>
  <si>
    <t>318650</t>
  </si>
  <si>
    <t>Зачисление средств по операциям с МБК (на основании реестров платежей). Мерчант №971000003636. Дата реестра 17.05.2021. Комиссия 0.00. Возврат покупки 0.00/0.00. НДС не облагается.</t>
  </si>
  <si>
    <t>БАЙКАЛЬСКИЙ БАНК ПАО СБЕРБАНК//8335434714940</t>
  </si>
  <si>
    <t>62112</t>
  </si>
  <si>
    <t>Оплата по Договору №62812 от 11.12.14, НДС не выделяется.MISC комиссия 881.33; Дата выручки 17-05-21/MAST/SD16453.00;CM463.97;MIR/SD3172.00;CM85.96;VISA/SD12412.00;CM331.40;.</t>
  </si>
  <si>
    <t>695</t>
  </si>
  <si>
    <t>Оплата по счету 0000-000228 о 11.05.21г. за материалы, Сумма 1860-00 Без налога (НДС)</t>
  </si>
  <si>
    <t>Предрейсовый медицинский осмотр водителей за апрель 21 г. по договору ИРМЕТ/Д/303/278 от 30.12.20 по документу 0000-000199 от 30.04.21Без НДС</t>
  </si>
  <si>
    <t>Оплата за услуги проведение мед.осмотров согл.дог.40/21 от 22.04.21 сч.238 акт 260 от 11.05.21 НДС-нет</t>
  </si>
  <si>
    <t>5156</t>
  </si>
  <si>
    <t>государственное бюджетное учреждение здравоохранения "Иркутский областной центр медицины катастроф"</t>
  </si>
  <si>
    <t>3812062609</t>
  </si>
  <si>
    <t>501583</t>
  </si>
  <si>
    <t>1854</t>
  </si>
  <si>
    <t>501584</t>
  </si>
  <si>
    <t>1855</t>
  </si>
  <si>
    <t>501585</t>
  </si>
  <si>
    <t>1856</t>
  </si>
  <si>
    <t>501579</t>
  </si>
  <si>
    <t>1857</t>
  </si>
  <si>
    <t>501580</t>
  </si>
  <si>
    <t>1858</t>
  </si>
  <si>
    <t>501581</t>
  </si>
  <si>
    <t>1859</t>
  </si>
  <si>
    <t>501779</t>
  </si>
  <si>
    <t>Оплата аренды за апрель 2021, дог. №5 от 01.01.2021, счет № 1879 от 30.04.2021, в т.ч. НДС - 7999.45</t>
  </si>
  <si>
    <t>1861</t>
  </si>
  <si>
    <t>501575</t>
  </si>
  <si>
    <t>Перечисление средств согласно заявке(оп-та услуг за командировочные расходы,авиабилеты,проживание,),за май 2021 г., реестр № 494 от 19.05.2021 г,без НДС,в соответствии с договором 18363412 от 02.03.2017 г.</t>
  </si>
  <si>
    <t>1865</t>
  </si>
  <si>
    <t>501236</t>
  </si>
  <si>
    <t>Зачисление заработной платы за 1 половину месяца за май 2021 г., реестр № 493 от 19.05.2021 г., без НДС, в соответствии с договором 18363412 от 02.03.2017 г.</t>
  </si>
  <si>
    <t>1866</t>
  </si>
  <si>
    <t>501816</t>
  </si>
  <si>
    <t>Оплата за канцелярские принадлежности, дог. №19-2021-76 от 09.03.2021, счет № КЛ000020668 от 15.04.2021, в т.ч. НДС - 796,14</t>
  </si>
  <si>
    <t>1900</t>
  </si>
  <si>
    <t>501815</t>
  </si>
  <si>
    <t>Оплата за канцелярские принадлежности, дог. №19-2021-76 от 09.03.2021, счет № КЛ000018335 от 05.04.2021, в т.ч. НДС - 1065,90</t>
  </si>
  <si>
    <t>1901</t>
  </si>
  <si>
    <t>501261</t>
  </si>
  <si>
    <t>Зачисление отпускных  за май 2021 г., реестр № 498 от 20.05.2021 г., без НДС, в соответствии с договором 18363412 от 02.03.2017 г.</t>
  </si>
  <si>
    <t>1907</t>
  </si>
  <si>
    <t>501048</t>
  </si>
  <si>
    <t>Z_0000047387_20210520_497 Зачисление отпускных за май 2021, реестр №497 от 20.05.2021, без НДС</t>
  </si>
  <si>
    <t>1910</t>
  </si>
  <si>
    <t>501262</t>
  </si>
  <si>
    <t>Зачисление отпускных  за май 2021 г., реестр № 499 от 20.05.2021 г., без НДС, в соответствии с договором 18363412 от 02.03.2017 г.</t>
  </si>
  <si>
    <t>1912</t>
  </si>
  <si>
    <t>501260</t>
  </si>
  <si>
    <t>Зачисление отпускных  за май 2021 г., реестр № 486 от 13.05.2021 г., без НДС, в соответствии с договором 18363412 от 02.03.2017 г.</t>
  </si>
  <si>
    <t>1913</t>
  </si>
  <si>
    <t>501237</t>
  </si>
  <si>
    <t>Зачисление заработной платы за 2 половину месяца за апрель 2021 г., реестр № 465 от 13.05.2021 г., без НДС, в соответствии с договором 18363412 от 02.03.2017 г.</t>
  </si>
  <si>
    <t>1914</t>
  </si>
  <si>
    <t>501238</t>
  </si>
  <si>
    <t>Зачисление заработной платы за 2 половину месяца за апрель 2021 г., реестр № 466 от 13.05.2021 г., без НДС, в соответствии с договором 18363412 от 02.03.2017 г.</t>
  </si>
  <si>
    <t>1915</t>
  </si>
  <si>
    <t>501046</t>
  </si>
  <si>
    <t>Z_0000047387_20210513_480 Зачисление заработной платы за 2 пол-ну мес. за апрель 2021, реестр № 480 от 13.05.2021, без НДС</t>
  </si>
  <si>
    <t>1916</t>
  </si>
  <si>
    <t>501045</t>
  </si>
  <si>
    <t>Z_0000047387_20210513_479 Зачисление заработной платы за 2 пол-ну мес. за апрель 2021, реестр № 479 от 13.05.2021, без НДС</t>
  </si>
  <si>
    <t>1917</t>
  </si>
  <si>
    <t>501239</t>
  </si>
  <si>
    <t>Зачисление заработной платы за 2 половину месяца за апрель 2021, реестр №000000009 от 14.05.2021 г, на л/счет 40817810666180000096 Барышников Евгений Сергеевич, без НДС</t>
  </si>
  <si>
    <t>1918</t>
  </si>
  <si>
    <t>501240</t>
  </si>
  <si>
    <t>Зачисление заработной платы за 2 половину месяца за апрель 2021, реестр №000000010 от 14.05.2021 г, на л/счет 40817810666180000096 Барышников Евгений Сергеевич, без НДС</t>
  </si>
  <si>
    <t>1919</t>
  </si>
  <si>
    <t>505993</t>
  </si>
  <si>
    <t>Оплата за дилюент, раствор лизирующий, реагент для очистки зонда, дог. № 42-2020-139 от 15.09.2020, счет № 15 от 12.04.2021, без НДС</t>
  </si>
  <si>
    <t>1925</t>
  </si>
  <si>
    <t>389096</t>
  </si>
  <si>
    <t>Зачисление средств по операциям с МБК (на основании реестров платежей). Мерчант №971000003635. Дата реестра 18.05.2021. Комиссия 0.00. Возврат покупки 0.00/0.00. НДС не облагается.</t>
  </si>
  <si>
    <t>БАЙКАЛЬСКИЙ БАНК ПАО СБЕРБАНК//8338397089399</t>
  </si>
  <si>
    <t>71187</t>
  </si>
  <si>
    <t>Оплата по Договору №62812 от 11.12.14, НДС не выделяется.MISC комиссия 1082.43; Дата выручки 18-05-21/MAST/SD13775.00;CM388.45;MIR/SD3993.00;CM108.21;VISA/SD21939.00;CM585.77;.</t>
  </si>
  <si>
    <t>369</t>
  </si>
  <si>
    <t>Оплата по счету № 0000-000234 от 11.05.2021г. за периодический мед. осмотр и обследование работников предприятия, связанных с вредными условиями труда Сумма 7341-00 Без налога (НДС)</t>
  </si>
  <si>
    <t>Оплата по счету № 0000-000224 от 11.05.2021 за мед.осмотр работников при приеме на работу. Сумма 2840-00</t>
  </si>
  <si>
    <t>Муниципальное унитарное предприятие "Ритуал" г.Иркутска</t>
  </si>
  <si>
    <t>3810002523</t>
  </si>
  <si>
    <t>508669</t>
  </si>
  <si>
    <t>Оплата за абонентское обслуживание, техническое и информационную поддержку пользователя в рамках проекта "Фарватер", февраль, март 2021 г. дог. №Ф/38-0166-03-ТП от 17.02.2021, счет № 1235 от 31.03.2021, без НДС</t>
  </si>
  <si>
    <t>1936</t>
  </si>
  <si>
    <t>508668</t>
  </si>
  <si>
    <t>Оплата за абонентское обслуживание, техническое и информационную поддержку пользователя в рамках проекта "Фарватер", апрель 2021 г. дог. №Ф/38-0166-03-ТП от 17.02.2021, счет № 1529 от 30.04.2021, без НДС</t>
  </si>
  <si>
    <t>1937</t>
  </si>
  <si>
    <t>508728</t>
  </si>
  <si>
    <t>Оплата за краситель, дог. №18-2021-75 от 09.03.2021, счет № 56 от 11.05.2021, без НДС</t>
  </si>
  <si>
    <t>1938</t>
  </si>
  <si>
    <t>508696</t>
  </si>
  <si>
    <t>Оплата за дерматоскоп, дог. №387 от 18.03.2021, счет № 387 от 05.04.2021, без НДС</t>
  </si>
  <si>
    <t>1939</t>
  </si>
  <si>
    <t>№ 387 от 18.03.2021</t>
  </si>
  <si>
    <t>508750</t>
  </si>
  <si>
    <t>Оплата за медикаменты, дог. №40-2021-61 от 26.04.2021, счет № 11734 от 29.04.2021, без НДС</t>
  </si>
  <si>
    <t>1941</t>
  </si>
  <si>
    <t>№ 40-2021-61 от 26.04.2021</t>
  </si>
  <si>
    <t>508749</t>
  </si>
  <si>
    <t>Оплата за медикаменты, дог. №40-2021-61 от 26.04.2021, счет № 11733 от 29.04.2021, без НДС</t>
  </si>
  <si>
    <t>1942</t>
  </si>
  <si>
    <t>508781</t>
  </si>
  <si>
    <t>Оплата за пипетку стеклянную к СОЭ-метру, дог. №32-2020-129 от 13.07.2020, счет № 2500/6 от 01.04.2021,без НДС</t>
  </si>
  <si>
    <t>1944</t>
  </si>
  <si>
    <t>508782</t>
  </si>
  <si>
    <t>Оплата за пипетку стеклянную к СОЭ-метру, дог. №32-2020-129 от 13.07.2020, счет № 2500/7 от 22.04.2021,без НДС</t>
  </si>
  <si>
    <t>1946</t>
  </si>
  <si>
    <t>508858</t>
  </si>
  <si>
    <t>Оплата за реагенты, дог. №8-2021-54 от 05.02.2021, счет № 1775 от 29.04.2021, без НДС</t>
  </si>
  <si>
    <t>1953</t>
  </si>
  <si>
    <t>508856</t>
  </si>
  <si>
    <t>Оплата за реагенты, дог. №8-2021-54 от 05.02.2021, счет № 1643 от 23.04.2021, без НДС</t>
  </si>
  <si>
    <t>1955</t>
  </si>
  <si>
    <t>508860</t>
  </si>
  <si>
    <t>Оплата за реагенты, дог. №8-2021-54 от 05.02.2021, счет № 655 от 02.04.2021, без НДС</t>
  </si>
  <si>
    <t>1957</t>
  </si>
  <si>
    <t>(902-0709-0149980010-244-1650.00Л/С 02343D03720)   Опл сч 0000-000216 от 12.05.21 акт 0000-000237 от 12.05.21 контр 010-64-004-0096/21 от 01.01.21 предрейс мед осмотр апр 21 НДС-нет</t>
  </si>
  <si>
    <t>Оплата по счету 168 от 07.04.2021 за периодический медицинский осмотр за 10 чел</t>
  </si>
  <si>
    <t>ООО "УПТК"</t>
  </si>
  <si>
    <t>3808129152</t>
  </si>
  <si>
    <t>Оплата по счету 154 от 01.04.2021 за периодический медицинский осмотр за 2 чел</t>
  </si>
  <si>
    <t>570</t>
  </si>
  <si>
    <t>Оплата за предрейсовые осмотры за март 2021г. по договору 02/17 от 01.02.17 по  счету 0000-000130 от 31.03.21Без НДС</t>
  </si>
  <si>
    <t>528</t>
  </si>
  <si>
    <t>Опл по счету 0000-000246 от 18.05.21 г. за мед.осмотр. Контракт 2021.10 от 23.03.21 г. Акт в/р 0000-000268 от 18.05.21 г. Без НДС.</t>
  </si>
  <si>
    <t>434999</t>
  </si>
  <si>
    <t>оплата за медицинские услуги по сч 151 от 05.04.2021</t>
  </si>
  <si>
    <t>УФК ПО ИРКУТСКОЙ ОБЛАСТИ (ФЕДЕРАЛЬНОЕ БЮДЖЕТНОЕ УЧРЕЖДЕНИЕ ЗДРАВООХРАНЕНИЯ "ЦЕНТР ГИГИЕНЫ И ЭПИДЕМИОЛОГИИ В ИРКУТСКОЙ ОБЛАСТИ")</t>
  </si>
  <si>
    <t>3811087625</t>
  </si>
  <si>
    <t>1444</t>
  </si>
  <si>
    <t>Оплата по сч.0000-000232 от 11.05.2021 предварительный мед осмотр, при поступлении на работу, договор 70/20 от 01.06.2020 Сумма 14494-00 Без налога (НДС)</t>
  </si>
  <si>
    <t>514379</t>
  </si>
  <si>
    <t>Z_0000047387_20210521_502 Перечисление средств согласно заявке (оплата за насадку для шуроповерта), за май 2021, реестр № 502 от 21.05.2021, без НДС</t>
  </si>
  <si>
    <t>1962</t>
  </si>
  <si>
    <t>514380</t>
  </si>
  <si>
    <t>Перечисление средств согласно заявке (оплата услуг почтовой связи) за май 2021 г., реестр № 503 от 21.05.2021 г., без НДС, в соответствии с договором 18363412 от 02.03.2017 г.</t>
  </si>
  <si>
    <t>1963</t>
  </si>
  <si>
    <t>514392</t>
  </si>
  <si>
    <t>Перечисление средств согласно заявке (оплата за стиральный порошок, антифриз, замок, хоз. товары) за май 2021 г., реестр № 504 от 21.05.2021 г., без НДС, в соответствии с договором 18363412 от 02.03.2017 г.</t>
  </si>
  <si>
    <t>1964</t>
  </si>
  <si>
    <t>466023</t>
  </si>
  <si>
    <t>Зачисление средств по операциям с МБК (на основании реестров платежей). Мерчант №971000003636. Дата реестра 19.05.2021. Комиссия 0.00. Возврат покупки 0.00/0.00. НДС не облагается.</t>
  </si>
  <si>
    <t>БАЙКАЛЬСКИЙ БАНК ПАО СБЕРБАНК//8341062077185</t>
  </si>
  <si>
    <t>466021</t>
  </si>
  <si>
    <t>Зачисление средств по операциям с МБК (на основании реестров платежей). Мерчант №971000003635. Дата реестра 19.05.2021. Комиссия 0.00. Возврат покупки 0.00/0.00. НДС не облагается.</t>
  </si>
  <si>
    <t>БАЙКАЛЬСКИЙ БАНК ПАО СБЕРБАНК//8341062064289</t>
  </si>
  <si>
    <t>7640</t>
  </si>
  <si>
    <t>Возврат средств по РД Плат.пор. № 508781 от 21/05/2021 на сумму 1162.00RUB. Счет кредита 40702810008030004079 закрыт. Без НДС</t>
  </si>
  <si>
    <t>ФИЛИАЛ БАНКА ВТБ (ПАО) В Г.КРАСНОЯРСКЕ (ООО "Лабора")</t>
  </si>
  <si>
    <t>7639</t>
  </si>
  <si>
    <t>Возврат средств по РД Плат.пор. № 508782 от 21/05/2021 на сумму 1162.00RUB. Счет кредита 40702810008030004079 закрыт. Без НДС</t>
  </si>
  <si>
    <t>540097</t>
  </si>
  <si>
    <t>Зачисление средств по операциям с МБК (на основании реестров платежей). Мерчант №971000003635. Дата реестра 20.05.2021. Комиссия 0.00. Возврат покупки 0.00/0.00. НДС не облагается.</t>
  </si>
  <si>
    <t>БАЙКАЛЬСКИЙ БАНК ПАО СБЕРБАНК//8343981497124</t>
  </si>
  <si>
    <t>88682</t>
  </si>
  <si>
    <t>Оплата по Договору №62812 от 11.12.14, НДС не выделяется.MISC комиссия 976.76; Дата выручки 19-05-21по20-05-21/MAST/SD2400.00;CM67.68;MIR/SD5696.00;CM154.36;VISA/SD28267.00;CV268.00;CM754.72;.</t>
  </si>
  <si>
    <t>328</t>
  </si>
  <si>
    <t>по сч 218 от 12,05,21 за апрель</t>
  </si>
  <si>
    <t>520761</t>
  </si>
  <si>
    <t>25.05.2021</t>
  </si>
  <si>
    <t>Возмещение расходов по уплате государственной пошлины по исполнительному листу серия ФС № 034991485 от 01.04.2021, без НДС</t>
  </si>
  <si>
    <t>1971</t>
  </si>
  <si>
    <t>ООО "МедГрупп"</t>
  </si>
  <si>
    <t>7819313591</t>
  </si>
  <si>
    <t>520762</t>
  </si>
  <si>
    <t>Возмещение судебных расходов (на опл.усл.представ.,страховые взносы на ОПС, страховые взносы на ОМС), исполнительный лист серия ФС № 034991485 от 01.04.2021, без НДС</t>
  </si>
  <si>
    <t>1972</t>
  </si>
  <si>
    <t>522227</t>
  </si>
  <si>
    <t>Оплата неустойки, исполнительный лист серия ФС № 034991485от 01.04.2021, без НДС</t>
  </si>
  <si>
    <t>1974</t>
  </si>
  <si>
    <t>614863</t>
  </si>
  <si>
    <t>22.05.2021</t>
  </si>
  <si>
    <t>Зачисление средств по операциям с МБК (на основании реестров платежей). Мерчант №971000003635. Дата реестра 21.05.2021. Комиссия 0.00. Возврат покупки 0.00/0.00. НДС не облагается.</t>
  </si>
  <si>
    <t>БАЙКАЛЬСКИЙ БАНК ПАО СБЕРБАНК//8346879991953</t>
  </si>
  <si>
    <t>489</t>
  </si>
  <si>
    <t>Оплата по счету №0000-000221 от 12.05.2021г., предрейсовые медицинские осмотры водителей за апрель 2021г. Сумма 1650-00, Без НДС</t>
  </si>
  <si>
    <t>Оплата по счету №0000-000111 от 11.03.2021 за проведение медиц.осмотра и обследование работниковСумма 94054-00</t>
  </si>
  <si>
    <t>ОБЩЕСТВО С ОГРАНИЧЕННОЙ ОТВЕТСТВЕННОСТЬЮ "ЭНКИ"</t>
  </si>
  <si>
    <t>3811102030</t>
  </si>
  <si>
    <t>94388</t>
  </si>
  <si>
    <t>Оплата по Договору №62812 от 11.12.14, НДС не выделяется.MISC комиссия 361.65; Дата выручки 21-05-21/MAST/SD8480.00;CM239.14;MIR/SD1301.00;CM35.25;VISA/SD3268.00;CM87.26;.</t>
  </si>
  <si>
    <t>11986</t>
  </si>
  <si>
    <t>Оплата по счету №0000-000248 от 19.05.2021г. за предварительный медосмотр работников НДС не облагается.</t>
  </si>
  <si>
    <t>Оплата по счету № 0000-000249 от 20.05.2021г. за услуги НДС не облагается.</t>
  </si>
  <si>
    <t>ООО "БТГ"</t>
  </si>
  <si>
    <t>3808190277</t>
  </si>
  <si>
    <t>523251</t>
  </si>
  <si>
    <t>26.05.2021</t>
  </si>
  <si>
    <t>Возврат по мун-му конт-ту от22.06.2020№55-12/20по требованию МОУ ИРМО "Столбовская НОШ"излишне переч-ых ден-ных ср-в,согласно письма№30от19.05.2021 из расчета стоимости не прошедших мед. осмотр работ-ов,без НДС</t>
  </si>
  <si>
    <t>1976</t>
  </si>
  <si>
    <t>УФК по Иркутской области (УО администрации ИРМО ЛС 04343006930)</t>
  </si>
  <si>
    <t>3827013160</t>
  </si>
  <si>
    <t>372</t>
  </si>
  <si>
    <t>оплата на основании выставленного счета от 11.05.2021г. за медосмотр</t>
  </si>
  <si>
    <t>МУП "ИГТ"</t>
  </si>
  <si>
    <t>3807001350</t>
  </si>
  <si>
    <t>2796</t>
  </si>
  <si>
    <t>Предрейсовый осмотр водителей Иркутской пл. по документу N 0000-000201 от 29.04.2021, дог. 005285 Без НДС</t>
  </si>
  <si>
    <t>6651</t>
  </si>
  <si>
    <t>Оплата по Договору №62812 от 11.12.14, НДС не выделяется.MISC комиссия 523.90; Дата выручки 24-05-21/MAST/SD12643.00;CM356.53;MIR/SD3841.00;CM104.09;VISA/SD2370.00;CM63.28;.</t>
  </si>
  <si>
    <t>Оплата по счету N0000-000169 от 07.04.2020 за периодический медосмотр работников</t>
  </si>
  <si>
    <t>ЗАО "БайкалСтройГрад"</t>
  </si>
  <si>
    <t>3811167535</t>
  </si>
  <si>
    <t>Оплата по счету N0000-000153 от 01.04.2020 за периодический медосмотр работников с вредными условиями труда</t>
  </si>
  <si>
    <t>795459</t>
  </si>
  <si>
    <t>Зачисление средств по операциям с МБК (на основании реестров платежей). Мерчант №971000003636. Дата реестра 24.05.2021. Комиссия 0.00. Возврат покупки 0.00/0.00. НДС не облагается.</t>
  </si>
  <si>
    <t>БАЙКАЛЬСКИЙ БАНК ПАО СБЕРБАНК//8352996967511</t>
  </si>
  <si>
    <t>528253</t>
  </si>
  <si>
    <t>27.05.2021</t>
  </si>
  <si>
    <t>Оплата за техосмотр, монтаж/демонтаж балансировка, R 15 4 шт, дог.№35-2020-131 от 06.07.2020, счет № 46808 от 21.05.2021, без НДС</t>
  </si>
  <si>
    <t>1977</t>
  </si>
  <si>
    <t>ООО "Ресурс"</t>
  </si>
  <si>
    <t>3811132187</t>
  </si>
  <si>
    <t>№ 35-2020-131 от 06.07.2020</t>
  </si>
  <si>
    <t>528255</t>
  </si>
  <si>
    <t>Оплата за техосмотр, дог.№35-2020-131 от 06.07.2020, счет № 45764 от 24.03.2021, без НДС</t>
  </si>
  <si>
    <t>1978</t>
  </si>
  <si>
    <t>528098</t>
  </si>
  <si>
    <t>Z_0000047387_20210526_510 Зачисление заработной платы за 1 пол-ну мес. за май 2021, реестр № 510 от 26.05.2021, без НДС</t>
  </si>
  <si>
    <t>1979</t>
  </si>
  <si>
    <t>528101</t>
  </si>
  <si>
    <t>Зачисление заработной платы за 1 половину месяца за май 2021 г., реестр № 509 от 26.05.2021 г., без НДС, в соответствии с договором 18363412 от 02.03.2017 г.</t>
  </si>
  <si>
    <t>1980</t>
  </si>
  <si>
    <t>528132</t>
  </si>
  <si>
    <t>Зачисление заработной платы за 1 половину месяца за май 2021 г., реестр № 505 от 26.05.2021 г., без НДС, в соответствии с договором 18363412 от 02.03.2017 г.</t>
  </si>
  <si>
    <t>1984</t>
  </si>
  <si>
    <t>528133</t>
  </si>
  <si>
    <t>Z_0000047387_20210526_503 Зачисление заработной платы за 1 пол-ну мес. за май 2021, реестр № 503 от 26.05.2021, без НДС</t>
  </si>
  <si>
    <t>1985</t>
  </si>
  <si>
    <t>447</t>
  </si>
  <si>
    <t>15761</t>
  </si>
  <si>
    <t>Оплата по Договору №62812 от 11.12.14, НДС не выделяется.MISC комиссия 646.59; Дата выручки 25-05-21/MAST/SD4086.00;CM115.23;MIR/SD7821.00;CM211.95;VISA/SD11963.00;CM319.41;.</t>
  </si>
  <si>
    <t>Оплата за проведение медицинского осмотра (2 чел.) по договору 812 от 03.09.12 по документу 0000-000227 от 11.05.21 Без НДС</t>
  </si>
  <si>
    <t>869141</t>
  </si>
  <si>
    <t>Зачисление средств по операциям с МБК (на основании реестров платежей). Мерчант №971000003635. Дата реестра 25.05.2021. Комиссия 0.00. Возврат покупки 0.00/0.00. НДС не облагается.</t>
  </si>
  <si>
    <t>БАЙКАЛЬСКИЙ БАНК ПАО СБЕРБАНК//8356176520545</t>
  </si>
  <si>
    <t>869145</t>
  </si>
  <si>
    <t>Зачисление средств по операциям с МБК (на основании реестров платежей). Мерчант №971000003636. Дата реестра 25.05.2021. Комиссия 0.00. Возврат покупки 0.00/0.00. НДС не облагается.</t>
  </si>
  <si>
    <t>БАЙКАЛЬСКИЙ БАНК ПАО СБЕРБАНК//8356176525109</t>
  </si>
  <si>
    <t>530371</t>
  </si>
  <si>
    <t>Оплата за кабель канал, дог. №211087 от 04.05.2021, счет № 211087 от 04.05.2021, без НДС</t>
  </si>
  <si>
    <t>1990</t>
  </si>
  <si>
    <t>ООО "Альянс"</t>
  </si>
  <si>
    <t>7816587428</t>
  </si>
  <si>
    <t>№ 211087 от 04.05.2021</t>
  </si>
  <si>
    <t>567243</t>
  </si>
  <si>
    <t>Прочая закупка товаров, работ, услуг (предрейсовые медосмотры водителей) за апрель 2021, акт 0000-000236 от 04.05.2021 г, договор 10Б/21 от 08.02.2021, Без НДС</t>
  </si>
  <si>
    <t>533303</t>
  </si>
  <si>
    <t>28.05.2021</t>
  </si>
  <si>
    <t>Повышение квалификации Защита персональных данных. Обеспечение безопасности информации в учреждениях, дог.  №114/21 от 20.05.2021, счет № 114 от 20.05.2021, без НДС</t>
  </si>
  <si>
    <t>1991</t>
  </si>
  <si>
    <t>Автономная некоммерческая организация дополнительного профессионального образования "УНИВЕРСИТЕТ УПРАВЛЕНИЯ И ЭКОНОМИКИ"</t>
  </si>
  <si>
    <t>5407233086</t>
  </si>
  <si>
    <t>№ 114/21 от 20.05.2021</t>
  </si>
  <si>
    <t>533304</t>
  </si>
  <si>
    <t>Зачисление отпускных  за май 2021 г., реестр № 523 от 27.05.2021 г., без НДС, в соответствии с договором 18363412 от 02.03.2017 г.</t>
  </si>
  <si>
    <t>1992</t>
  </si>
  <si>
    <t>533305</t>
  </si>
  <si>
    <t>Z_0000047387_20210527_522 Зачисление отпускных за май 2021, реестр № 522 от 27.05.2021, без НДС</t>
  </si>
  <si>
    <t>1993</t>
  </si>
  <si>
    <t>533306</t>
  </si>
  <si>
    <t>Зачисление отпускных  за май 2021 г., реестр № 521 от 27.05.2021 г., без НДС, в соответствии с договором 18363412 от 02.03.2017 г.</t>
  </si>
  <si>
    <t>1994</t>
  </si>
  <si>
    <t>533307</t>
  </si>
  <si>
    <t>Z_0000047387_20210527_520 Зачисление отпускных за май 2021, реестр № 520 от 27.05.2021, без НДС</t>
  </si>
  <si>
    <t>1995</t>
  </si>
  <si>
    <t>533308</t>
  </si>
  <si>
    <t>Зачисление отпускных  за май 2021 г., реестр № 519 от 27.05.2021 г., без НДС, в соответствии с договором 18363412 от 02.03.2017 г.</t>
  </si>
  <si>
    <t>1996</t>
  </si>
  <si>
    <t>533309</t>
  </si>
  <si>
    <t>Z_0000047387_20210527_518 Зачисление отпускных за май 2021, реестр № 518 от 27.05.2021, без НДС</t>
  </si>
  <si>
    <t>1997</t>
  </si>
  <si>
    <t>533310</t>
  </si>
  <si>
    <t>Зачисление отпускных  за май 2021 г., реестр № 517 от 27.05.2021 г., без НДС, в соответствии с договором 18363412 от 02.03.2017 г.</t>
  </si>
  <si>
    <t>1998</t>
  </si>
  <si>
    <t>533315</t>
  </si>
  <si>
    <t>Z_0000047387_20210528_526 Зачисление заработной платы, компенсация за не использованный отпуск при увольнении за май 2021, реестр № 526 от 28.05.2021, без НДС</t>
  </si>
  <si>
    <t>2004</t>
  </si>
  <si>
    <t>533321</t>
  </si>
  <si>
    <t>Перечислен НДФЛ (удержание с заработной платы) за май 2021 г., без НДС</t>
  </si>
  <si>
    <t>2010</t>
  </si>
  <si>
    <t>533322</t>
  </si>
  <si>
    <t>2011</t>
  </si>
  <si>
    <t>533323</t>
  </si>
  <si>
    <t>2012</t>
  </si>
  <si>
    <t>494</t>
  </si>
  <si>
    <t>24359</t>
  </si>
  <si>
    <t>Оплата по Договору №62812 от 11.12.14, НДС не выделяется.MISC комиссия 588.95; Дата выручки 26-05-21/MAST/SD1948.00;CM54.94;MIR/SD6639.00;CM179.92;VISA/SD13262.00;CM354.09;.</t>
  </si>
  <si>
    <t>2115</t>
  </si>
  <si>
    <t>Оплата за комм.услуги по сч.254 от 26,05,21г. за 04-21г.без НДССумма 3877-05</t>
  </si>
  <si>
    <t>2114</t>
  </si>
  <si>
    <t>Оплата за аренду помещения по сч.255 от 26,05,21г. за 05-21г.в т.ч. НДС 4178,39Сумма 25070-34</t>
  </si>
  <si>
    <t>945644</t>
  </si>
  <si>
    <t>Зачисление средств по операциям с МБК (на основании реестров платежей). Мерчант №971000003636. Дата реестра 26.05.2021. Комиссия 0.00. Возврат покупки 0.00/0.00. НДС не облагается.</t>
  </si>
  <si>
    <t>БАЙКАЛЬСКИЙ БАНК ПАО СБЕРБАНК//8358772081048</t>
  </si>
  <si>
    <t>421</t>
  </si>
  <si>
    <t>(905-0310-0920180010-244-4976.00Л/С 02343D03720)   П.2.1.1 Безопасная среда сч.0000-000247,акт об оказ.услуг 0000-000269 от 21.05.21,м/к 45/21 от 19.05.21,проведение мед.осмотра,без</t>
  </si>
  <si>
    <t>ДФ КБПИФ г. Иркутска, л/с 02343D03720 (л/c 03905010071  Муниципальное казенное учреждение города Иркутска "Безопасный город")</t>
  </si>
  <si>
    <t>3808135597</t>
  </si>
  <si>
    <t>536498</t>
  </si>
  <si>
    <t>Z_0000047387_20210528_527 Зачисление отпускных за май 2021, реестр № 527 от 28.05.2021, без НДС</t>
  </si>
  <si>
    <t>2013</t>
  </si>
  <si>
    <t>536647</t>
  </si>
  <si>
    <t>Зачисление заработной платы, компенсация за не использованный отпуск при увольнении за май 2021 г., реестр № 529 от 28.05.2021 г., без НДС, в соответствии с договором 18363412 от 02.03.2017 г.</t>
  </si>
  <si>
    <t>2015</t>
  </si>
  <si>
    <t>536646</t>
  </si>
  <si>
    <t>Зачисление заработной платы, компенсация за не использованный отпуск при увольнении за май 2021 г., реестр № 528 от 28.05.2021 г., без НДС, в соответствии с договором 18363412 от 02.03.2017 г.</t>
  </si>
  <si>
    <t>2016</t>
  </si>
  <si>
    <t>539202</t>
  </si>
  <si>
    <t>31.05.2021</t>
  </si>
  <si>
    <t>Оплата за участие в электронной процедуре № 0134300090020000467 по требованию № FEE113493Н2020N485646 в т.ч. НДС- 430,10</t>
  </si>
  <si>
    <t>2017</t>
  </si>
  <si>
    <t>ООО "РТС-тендер"</t>
  </si>
  <si>
    <t>7710357167</t>
  </si>
  <si>
    <t>537796</t>
  </si>
  <si>
    <t>(8040804553012010024402342000010) Опл за оказ усл по проведению предр медиц осм водит апрель 21Дог010221от15.03.21,сч0000-000250от20.05.21,Акт0000-000272от20.05.21,сч-фак0000-000223 от20.05.21 Без НДС</t>
  </si>
  <si>
    <t>18399</t>
  </si>
  <si>
    <t>Зачисление средств по операциям с МБК (на основании реестров платежей). Мерчант №971000003635. Дата реестра 27.05.2021. Комиссия 0.00. Возврат покупки 0.00/0.00. НДС не облагается.</t>
  </si>
  <si>
    <t>БАЙКАЛЬСКИЙ БАНК ПАО СБЕРБАНК//8361501182761</t>
  </si>
  <si>
    <t>18402</t>
  </si>
  <si>
    <t>Зачисление средств по операциям с МБК (на основании реестров платежей). Мерчант №971000003636. Дата реестра 27.05.2021. Комиссия 0.00. Возврат покупки 0.00/0.00. НДС не облагается.</t>
  </si>
  <si>
    <t>БАЙКАЛЬСКИЙ БАНК ПАО СБЕРБАНК//8361501183444</t>
  </si>
  <si>
    <t>497</t>
  </si>
  <si>
    <t>92962</t>
  </si>
  <si>
    <t>29.05.2021</t>
  </si>
  <si>
    <t>Зачисление средств по операциям с МБК (на основании реестров платежей). Мерчант №971000003636. Дата реестра 28.05.2021. Комиссия 0.00. Возврат покупки 0.00/0.00. НДС не облагается.</t>
  </si>
  <si>
    <t>БАЙКАЛЬСКИЙ БАНК ПАО СБЕРБАНК//8364372316973</t>
  </si>
  <si>
    <t>92956</t>
  </si>
  <si>
    <t>Зачисление средств по операциям с МБК (на основании реестров платежей). Мерчант №971000003635. Дата реестра 28.05.2021. Комиссия 0.00. Возврат покупки 0.00/0.00. НДС не облагается.</t>
  </si>
  <si>
    <t>БАЙКАЛЬСКИЙ БАНК ПАО СБЕРБАНК//8364372315342</t>
  </si>
  <si>
    <t>48707</t>
  </si>
  <si>
    <t>Оплата по Договору №62812 от 11.12.14, НДС не выделяется.MISC комиссия 926.38; Дата выручки 27-05-21по28-05-21/MAST/SD4766.00;CM134.41;MIR/SD16831.00;CM456.11;VISA/SD12579.00;CM335.86;.</t>
  </si>
  <si>
    <t xml:space="preserve"> </t>
  </si>
  <si>
    <t>494878</t>
  </si>
  <si>
    <t>1547</t>
  </si>
  <si>
    <t>436672</t>
  </si>
  <si>
    <t>Зачисление отпускных за апрель 2021 г., реестр № 443 от 30.04.2021 г., без НДС, в соответствии с договором 18363412 от 02.03.2017 г.</t>
  </si>
  <si>
    <t>1634</t>
  </si>
  <si>
    <t>436671</t>
  </si>
  <si>
    <t>Зачисление отпускных за апрель 2021 г., реестр № 442 от 30.04.2021 г., без НДС, в соответствии с договором 18363412 от 02.03.2017 г.</t>
  </si>
  <si>
    <t>1635</t>
  </si>
  <si>
    <t>469934</t>
  </si>
  <si>
    <t>Зачисление заработной платы за 2 половину месяца за апрель 2021 г., реестр № 447 от 05.05.2021 г., без НДС, в соответствии с договором 18363412 от 02.03.2017 г.</t>
  </si>
  <si>
    <t>1642</t>
  </si>
  <si>
    <t>469946</t>
  </si>
  <si>
    <t>Зачисление заработной платы, компенсация за не использованный отпуск при увольнении за май 2021 г., реестр № 448 от 05.05.2021 г., без НДС, в соответствии с договором 18363412 от 02.03.2017 г.</t>
  </si>
  <si>
    <t>1643</t>
  </si>
  <si>
    <t>469496</t>
  </si>
  <si>
    <t>Z_0000047387_20210511_449 Зачисление заработной платы за 2 пол-ну мес. за апрель 2021, реестр № 449 от 11.05.2021, без НДС</t>
  </si>
  <si>
    <t>1645</t>
  </si>
  <si>
    <t>469935</t>
  </si>
  <si>
    <t>Зачисление заработной платы за 2 половину месяца за апрель 2021 г., реестр № 450 от 11.05.2021 г., без НДС, в соответствии с договором 18363412 от 02.03.2017 г.</t>
  </si>
  <si>
    <t>1646</t>
  </si>
  <si>
    <t>469947</t>
  </si>
  <si>
    <t>Зачисление заработной платы, компенсация за не использованный отпуск при увольнении за май 2021 г., реестр № 451 от 11.05.2021 г., без НДС, в соответствии с договором 18363412 от 02.03.2017 г.</t>
  </si>
  <si>
    <t>1647</t>
  </si>
  <si>
    <t>469497</t>
  </si>
  <si>
    <t>Z_0000047387_20210511_452 Зачисление заработной платы, компенсация за не использованный отпуск при увольнении за май 2021, реестр № 452 от 11.05.2021, без НДС</t>
  </si>
  <si>
    <t>1648</t>
  </si>
  <si>
    <t>470421</t>
  </si>
  <si>
    <t>1650</t>
  </si>
  <si>
    <t>470422</t>
  </si>
  <si>
    <t>1651</t>
  </si>
  <si>
    <t>470429</t>
  </si>
  <si>
    <t>1652</t>
  </si>
  <si>
    <t>470430</t>
  </si>
  <si>
    <t>1653</t>
  </si>
  <si>
    <t>472622</t>
  </si>
  <si>
    <t>Перечисление заработной платы за 2 половину месяца за апрель 2021 г.на карту №5479987022070303 Нестерова Дарья Олеговна</t>
  </si>
  <si>
    <t>469499</t>
  </si>
  <si>
    <t>Z_0000047387_20210513_456 Зачисление заработной платы за 2 пол-ну мес. за апрель 2021, реестр № 456 от 13.05.2021, без НДС</t>
  </si>
  <si>
    <t>1655</t>
  </si>
  <si>
    <t>469937</t>
  </si>
  <si>
    <t>Зачисление заработной платы за 2 половину месяца за апрель 2021 г., реестр № 455 от 13.05.2021 г., без НДС, в соответствии с договором 18363412 от 02.03.2017 г.</t>
  </si>
  <si>
    <t>1656</t>
  </si>
  <si>
    <t>469939</t>
  </si>
  <si>
    <t>Зачисление заработной платы за 2 половину месяца за апрель 2021 г., реестр № 459 от 13.05.2021 г., без НДС, в соответствии с договором 18363412 от 02.03.2017 г.</t>
  </si>
  <si>
    <t>1657</t>
  </si>
  <si>
    <t>469501</t>
  </si>
  <si>
    <t>Z_0000047387_20210513_460 Зачисление заработной платы за 2 пол-ну мес. за апрель 2021, реестр № 460 от 13.05.2021, без НДС</t>
  </si>
  <si>
    <t>1658</t>
  </si>
  <si>
    <t>469500</t>
  </si>
  <si>
    <t>Z_0000047387_20210513_458 Зачисление заработной платы за 2 пол-ну мес. за апрель 2021, реестр № 458 от 13.05.2021, без НДС</t>
  </si>
  <si>
    <t>1659</t>
  </si>
  <si>
    <t>469938</t>
  </si>
  <si>
    <t>Зачисление заработной платы за 2 половину месяца за апрель 2021 г., реестр № 457 от 13.05.2021 г., без НДС, в соответствии с договором 18363412 от 02.03.2017 г.</t>
  </si>
  <si>
    <t>1660</t>
  </si>
  <si>
    <t>469510</t>
  </si>
  <si>
    <t>Z_0000047387_20210513_484 Зачисление отпускных за май 2021, реестр №484 от 13.05.2021, без НДС</t>
  </si>
  <si>
    <t>1668</t>
  </si>
  <si>
    <t>469949</t>
  </si>
  <si>
    <t>Зачисление отпускных за май 2021 г., реестр № 483 от 13.05.2021 г., без НДС, в соответствии с договором 18363412 от 02.03.2017 г.</t>
  </si>
  <si>
    <t>1669</t>
  </si>
  <si>
    <t>469948</t>
  </si>
  <si>
    <t>Зачисление отпускных за май 2021 г., реестр № 482 от 13.05.2021 г., без НДС, в соответствии с договором 18363412 от 02.03.2017 г.</t>
  </si>
  <si>
    <t>1670</t>
  </si>
  <si>
    <t>469950</t>
  </si>
  <si>
    <t>Зачисление пособия по временной нетрудоспособности за счет работодателя, апрель 2021, реестр № 468 от 13.05.2021, без НДС, в соответствии с договором 18363412 от 02.03.2017 г.</t>
  </si>
  <si>
    <t>1671</t>
  </si>
  <si>
    <t>469951</t>
  </si>
  <si>
    <t>Зачисление пособия по временной нетрудоспособности за счет работодателя, апрель 2021, реестр № 471 от 13.05.2021, без НДС, в соответствии с договором 18363412 от 02.03.2017 г.</t>
  </si>
  <si>
    <t>1672</t>
  </si>
  <si>
    <t>469506</t>
  </si>
  <si>
    <t>Z_0000047387_20210513_470 Зачисление пособия по временной нетрудоспособности за счет работодателя, апрель 2021, реестр № 470 от 13.05.2021, без НДС</t>
  </si>
  <si>
    <t>1675</t>
  </si>
  <si>
    <t>469505</t>
  </si>
  <si>
    <t>Z_0000047387_20210513_469 Зачисление пособия по временной нетрудоспособности за счет работодателя, апрель 2021, реестр № 469 от 13.05.2021, без НДС</t>
  </si>
  <si>
    <t>1676</t>
  </si>
  <si>
    <t>470423</t>
  </si>
  <si>
    <t>1687</t>
  </si>
  <si>
    <t>470424</t>
  </si>
  <si>
    <t>1688</t>
  </si>
  <si>
    <t>470425</t>
  </si>
  <si>
    <t>1689</t>
  </si>
  <si>
    <t>470431</t>
  </si>
  <si>
    <t>1693</t>
  </si>
  <si>
    <t>470432</t>
  </si>
  <si>
    <t>1694</t>
  </si>
  <si>
    <t>469933</t>
  </si>
  <si>
    <t>Зачисление заработной платы за 1 половину месяца за апрель 2021, реестр №000000008 от 14.05.2021 г, на л/счет 40817810666180000096 Барышников Евгений Сергеевич, без НДС</t>
  </si>
  <si>
    <t>1700</t>
  </si>
  <si>
    <t>469940</t>
  </si>
  <si>
    <t>Зачисление заработной платы за 2 половину месяца за апрель 2021 г., реестр № 461 от 13.05.2021 г., без НДС, в соответствии с договором 18363412 от 02.03.2017 г.</t>
  </si>
  <si>
    <t>1701</t>
  </si>
  <si>
    <t>480855</t>
  </si>
  <si>
    <t>1702</t>
  </si>
  <si>
    <t>480755</t>
  </si>
  <si>
    <t>Зачисление заработной платы за 1 половину месяца за май 2021 г., реестр № 481 от 13.05.2021 г., без НДС, в соответствии с договором 18363412 от 02.03.2017 г.</t>
  </si>
  <si>
    <t>1703</t>
  </si>
  <si>
    <t>480756</t>
  </si>
  <si>
    <t>Зачисление заработной платы, компенсация за не использованный отпуск при увольнении за май 2021 г., реестр № 488 от 14.05.2021 г., без НДС, в соответствии с договором 18363412 от 02.03.2017 г.</t>
  </si>
  <si>
    <t>1704</t>
  </si>
  <si>
    <t>480668</t>
  </si>
  <si>
    <t>Z_0000047387_20210514_489 Зачисление заработной платы, компенсация за не использованный отпуск при увольнении за май 2021, реестр № 489 от 14.05.2021, без НДС</t>
  </si>
  <si>
    <t>1705</t>
  </si>
  <si>
    <t>38229</t>
  </si>
  <si>
    <t>ЦС за мед. пом.    аванс за май 2021 г.  (АПП - 303000, ДС - 80000) 383000  НДС не облагается.</t>
  </si>
  <si>
    <t>ср-ва ОМС авансирование за май 2021 года пол-ка 12723000, дн.стац 2245000 без НДС</t>
  </si>
  <si>
    <t>481054</t>
  </si>
  <si>
    <t>1716</t>
  </si>
  <si>
    <t>481055</t>
  </si>
  <si>
    <t>1717</t>
  </si>
  <si>
    <t>481056</t>
  </si>
  <si>
    <t>1718</t>
  </si>
  <si>
    <t>481057</t>
  </si>
  <si>
    <t>1719</t>
  </si>
  <si>
    <t>481058</t>
  </si>
  <si>
    <t>1720</t>
  </si>
  <si>
    <t>481043</t>
  </si>
  <si>
    <t>1721</t>
  </si>
  <si>
    <t>481044</t>
  </si>
  <si>
    <t>1722</t>
  </si>
  <si>
    <t>481045</t>
  </si>
  <si>
    <t>1723</t>
  </si>
  <si>
    <t>481046</t>
  </si>
  <si>
    <t>1724</t>
  </si>
  <si>
    <t>481047</t>
  </si>
  <si>
    <t>1725</t>
  </si>
  <si>
    <t>481048</t>
  </si>
  <si>
    <t>1726</t>
  </si>
  <si>
    <t>481049</t>
  </si>
  <si>
    <t>1727</t>
  </si>
  <si>
    <t>481050</t>
  </si>
  <si>
    <t>1728</t>
  </si>
  <si>
    <t>481051</t>
  </si>
  <si>
    <t>1729</t>
  </si>
  <si>
    <t>481052</t>
  </si>
  <si>
    <t>1730</t>
  </si>
  <si>
    <t>481032</t>
  </si>
  <si>
    <t>1731</t>
  </si>
  <si>
    <t>481033</t>
  </si>
  <si>
    <t>1732</t>
  </si>
  <si>
    <t>481034</t>
  </si>
  <si>
    <t>1733</t>
  </si>
  <si>
    <t>481035</t>
  </si>
  <si>
    <t>1734</t>
  </si>
  <si>
    <t>481036</t>
  </si>
  <si>
    <t>1735</t>
  </si>
  <si>
    <t>481037</t>
  </si>
  <si>
    <t>1736</t>
  </si>
  <si>
    <t>481038</t>
  </si>
  <si>
    <t>1737</t>
  </si>
  <si>
    <t>481039</t>
  </si>
  <si>
    <t>1738</t>
  </si>
  <si>
    <t>480991</t>
  </si>
  <si>
    <t>1739</t>
  </si>
  <si>
    <t>480992</t>
  </si>
  <si>
    <t>1740</t>
  </si>
  <si>
    <t>480993</t>
  </si>
  <si>
    <t>480994</t>
  </si>
  <si>
    <t>1742</t>
  </si>
  <si>
    <t>480995</t>
  </si>
  <si>
    <t>1743</t>
  </si>
  <si>
    <t>480996</t>
  </si>
  <si>
    <t>1744</t>
  </si>
  <si>
    <t>480997</t>
  </si>
  <si>
    <t>1745</t>
  </si>
  <si>
    <t>480998</t>
  </si>
  <si>
    <t>1746</t>
  </si>
  <si>
    <t>480999</t>
  </si>
  <si>
    <t>1747</t>
  </si>
  <si>
    <t>481001</t>
  </si>
  <si>
    <t>1748</t>
  </si>
  <si>
    <t>481040</t>
  </si>
  <si>
    <t>1749</t>
  </si>
  <si>
    <t>481041</t>
  </si>
  <si>
    <t>481003</t>
  </si>
  <si>
    <t>1751</t>
  </si>
  <si>
    <t>481004</t>
  </si>
  <si>
    <t>1752</t>
  </si>
  <si>
    <t>481005</t>
  </si>
  <si>
    <t>1753</t>
  </si>
  <si>
    <t>481006</t>
  </si>
  <si>
    <t>1754</t>
  </si>
  <si>
    <t>481007</t>
  </si>
  <si>
    <t>1755</t>
  </si>
  <si>
    <t>481008</t>
  </si>
  <si>
    <t>1756</t>
  </si>
  <si>
    <t>481009</t>
  </si>
  <si>
    <t>1757</t>
  </si>
  <si>
    <t>481010</t>
  </si>
  <si>
    <t>1758</t>
  </si>
  <si>
    <t>481011</t>
  </si>
  <si>
    <t>1759</t>
  </si>
  <si>
    <t>481012</t>
  </si>
  <si>
    <t>1760</t>
  </si>
  <si>
    <t>487909</t>
  </si>
  <si>
    <t>Перечисление по решению № 1720 от 03.02.2021 г. об уплате штрафа в соответствии с перечнем оснований для отказа (уменьшения) оплаты медицинской помощи, удержанных с заработной платы, без НДС</t>
  </si>
  <si>
    <t>1768</t>
  </si>
  <si>
    <t>Иркутский филиал АО "Страховая компания "Согаз-Мед"</t>
  </si>
  <si>
    <t>487908</t>
  </si>
  <si>
    <t>Перечисление по решению № 1721 от 03.02.2021 г. об уплате штрафа в соответствии с перечнем оснований для отказа (уменьшения) оплаты медицинской помощи, удержанных с заработной платы, без НДС</t>
  </si>
  <si>
    <t>1769</t>
  </si>
  <si>
    <t>488465</t>
  </si>
  <si>
    <t>Оплата за бензин, дог. №53-2020-150 от 14.12.2020, счет № сТКНР1383 от 30.04.2021, в т.ч. НДС - 9771,38</t>
  </si>
  <si>
    <t>1775</t>
  </si>
  <si>
    <t>488579</t>
  </si>
  <si>
    <t>Окончательная оплата за услуги связи за март 2021, дог №638000059322 от 20.11.2020, счет №638000059322 от 31.03.2021, . в т.ч. НДС - 2688,42</t>
  </si>
  <si>
    <t>1777</t>
  </si>
  <si>
    <t>488578</t>
  </si>
  <si>
    <t>Окончательная оплата за услуги связи за февраль 2021, дог №638000059322 от 20.11.2020, счет №638000059322 от 28.02.2021, . в т.ч. НДС - 1858,26</t>
  </si>
  <si>
    <t>1778</t>
  </si>
  <si>
    <t>488580</t>
  </si>
  <si>
    <t>Окончательная оплата за услуги связи за апрель 2021, дог №638000059322 от 20.11.2020, счет №638000059322 от 30.04.2021, . в т.ч. НДС - 2238,24</t>
  </si>
  <si>
    <t>1779</t>
  </si>
  <si>
    <t>495312</t>
  </si>
  <si>
    <t>Оплата за услуги по вывозу и обезвреживанию медицинских отходов класса опасности "Б", 01 по 16 апрель 2021, дог. №9-2020-83 от 23.03.2020, счет № 1263 от 20.04.2021, без НДС</t>
  </si>
  <si>
    <t>1803</t>
  </si>
  <si>
    <t>495313</t>
  </si>
  <si>
    <t>Оплата за услуги по вывозу и обезвреживанию медицинских отходов класса опасности "Б", 16 по 30 апрель 2021, дог. №35-2021-62 от 27.04.2021, счет № 1364 от 30.04.2021, без НДС</t>
  </si>
  <si>
    <t>1804</t>
  </si>
  <si>
    <t>№ 35-2021-62 от 27.04.2021</t>
  </si>
  <si>
    <t>495196</t>
  </si>
  <si>
    <t>Оплата за контроль стерильности ИМН, забор материала на исследование, дог. №3-696 от 11.01.2021, счет № 1307 от 07.04.2021, без НДС</t>
  </si>
  <si>
    <t>1805</t>
  </si>
  <si>
    <t>495318</t>
  </si>
  <si>
    <t>Оплата за услуги по стирке, дог. №67-2020-107 от 11.01.2021, счет № 81 от 30.04.2021, без НДС</t>
  </si>
  <si>
    <t>1806</t>
  </si>
  <si>
    <t>495183</t>
  </si>
  <si>
    <t>Оплата за дезинсекцию и дератизацию за апрель 2021 г, дог.№125 от 01.01.2021, счет № 477 от 23.04.2021, без НДС</t>
  </si>
  <si>
    <t>1807</t>
  </si>
  <si>
    <t>495287</t>
  </si>
  <si>
    <t>Оплата за промежуточное выставление, водоотведение и холодную воду за май 2021, дог. №3187 от 17.03.2021, счет № 10721  от 07.05.2021, в т.ч. НДС - 600,00</t>
  </si>
  <si>
    <t>1809</t>
  </si>
  <si>
    <t>495424</t>
  </si>
  <si>
    <t>Оплата за окончательное выставление за апрель 2021 г., Электроэнергия,  дог. №2199 от 26.02.2021,  счет № 52417 - 2199 от 11.05.2021 г., в т.ч. НДС - 2809,28</t>
  </si>
  <si>
    <t>1810</t>
  </si>
  <si>
    <t>495423</t>
  </si>
  <si>
    <t>Оплата за окончательное выставление за апрель 2021 г., Теплоэнергия, счет № 26022 - 7268 от 30.04.2021 г., в т.ч. НДС - 9647,12</t>
  </si>
  <si>
    <t>1811</t>
  </si>
  <si>
    <t>495427</t>
  </si>
  <si>
    <t>Оплата за промежуточное выставление за май 2021 г., Теплоэнергия, счет № 28003 - 7268 от 11.05.2021 г., в т.ч. НДС - 4818,33</t>
  </si>
  <si>
    <t>1812</t>
  </si>
  <si>
    <t>494767</t>
  </si>
  <si>
    <t>Z_0000047387_20210518_491 Зачисление заработной платы за 1 пол-ну мес. за май 2021, реестр № 491 от 18.05.2021, без НДС</t>
  </si>
  <si>
    <t>494859</t>
  </si>
  <si>
    <t>1819</t>
  </si>
  <si>
    <t>494883</t>
  </si>
  <si>
    <t>1820</t>
  </si>
  <si>
    <t>494862</t>
  </si>
  <si>
    <t>1821</t>
  </si>
  <si>
    <t>494884</t>
  </si>
  <si>
    <t>1823</t>
  </si>
  <si>
    <t>494863</t>
  </si>
  <si>
    <t>1825</t>
  </si>
  <si>
    <t>494876</t>
  </si>
  <si>
    <t>1826</t>
  </si>
  <si>
    <t>494886</t>
  </si>
  <si>
    <t>1828</t>
  </si>
  <si>
    <t>494889</t>
  </si>
  <si>
    <t>1829</t>
  </si>
  <si>
    <t>494890</t>
  </si>
  <si>
    <t>1830</t>
  </si>
  <si>
    <t>495286</t>
  </si>
  <si>
    <t>Оплата за промежуточное выставление, водоотведение и холодную воду за апрель 2021, дог. №3187 от 17.03.2021, счет № 17 907  от 30.04.2021, в т.ч. НДС - 2000,72</t>
  </si>
  <si>
    <t>1835</t>
  </si>
  <si>
    <t>495184</t>
  </si>
  <si>
    <t>Оплата за доступ в интернет, VPN канал за апрель 2021 г. , дог. №68-2020-164 от 25.01.2021, счет № 762 от 30.04.2021, без НДС</t>
  </si>
  <si>
    <t>1837</t>
  </si>
  <si>
    <t>495176</t>
  </si>
  <si>
    <t>Оплата за апрель 2021, биллинговое и техническое обслуживание прибора учета тепловой энергии, дог. №ТО-4/21 от 17.01.2021, счет № 135 от 26.04.2021,  в т.ч. НДС - 178,00</t>
  </si>
  <si>
    <t>1838</t>
  </si>
  <si>
    <t>495301</t>
  </si>
  <si>
    <t>Оплата за техническое обслуживание приборов, аппаратов и оборудования для рентгенологии за апрель, дог. №39-2021-95 от 19.04.2021, счет № 165 от 19.04.2021, без НДС</t>
  </si>
  <si>
    <t>1839</t>
  </si>
  <si>
    <t>№ 39-2021-95 от 19.04.2021</t>
  </si>
  <si>
    <t>495425</t>
  </si>
  <si>
    <t>Оплата за отопление, дог. №5 от 01.01.2021, счет № 1879 от 30.04.2021, в т.ч. НДС - 4198,32</t>
  </si>
  <si>
    <t>1841</t>
  </si>
  <si>
    <t>495295</t>
  </si>
  <si>
    <t>Оплата за стоки, ХВС, дог. №5 от 01.01.2021, счет № 1879 от 30.04.2021, в т.ч. НДС - 198,78</t>
  </si>
  <si>
    <t>1842</t>
  </si>
  <si>
    <t>495426</t>
  </si>
  <si>
    <t>Оплата за отопление, дог. №6 от 01.01.2021, счет № 1880 от 30.04.2021, в т.ч. НДС - 381,55</t>
  </si>
  <si>
    <t>1844</t>
  </si>
  <si>
    <t>495273</t>
  </si>
  <si>
    <t>Оплата за повышение квалификации Ведерников Э.С. на кафедре сим. технологий, дог. №40-612/2021 от 12.04.2021, счет № 0000-000441 от 12.04.2021, без НДС</t>
  </si>
  <si>
    <t>1845</t>
  </si>
  <si>
    <t>№ 40-612/2021 от 12.04.2021</t>
  </si>
  <si>
    <t>501589</t>
  </si>
  <si>
    <t>Страх взносы в ПФР за занятых на работах с вредными усл. труда (без спец. оценки) за апрель 2021 г, без НДС</t>
  </si>
  <si>
    <t>1860</t>
  </si>
  <si>
    <t>501796</t>
  </si>
  <si>
    <t>Оплата за взнос на капитальный ремонт за февраль 2021, счет № 43004 от 19.02.2021, без НДС</t>
  </si>
  <si>
    <t>1862</t>
  </si>
  <si>
    <t>501958</t>
  </si>
  <si>
    <t>Оплата за техническое обслуживание апрель 2021, дог. №08546-1 ОТП от 01.01.2021, счет № 8 от 01.04.2021, без НДС</t>
  </si>
  <si>
    <t>1863</t>
  </si>
  <si>
    <t>501873</t>
  </si>
  <si>
    <t>Оплата за охрану апрель 2021, дог. №08546-1 от 01.01.2021, счет № 8 от 01.04.2021, без НДС</t>
  </si>
  <si>
    <t>1864</t>
  </si>
  <si>
    <t>501235</t>
  </si>
  <si>
    <t>Зачисление заработной платы за 1 половину месяца за май 2021 г., реестр № 492 от 19.05.2021 г., без НДС, в соответствии с договором 18363412 от 02.03.2017 г.</t>
  </si>
  <si>
    <t>1867</t>
  </si>
  <si>
    <t>501991</t>
  </si>
  <si>
    <t>Оплата за услуги физической охраны, дог. №54-2020-151 от 21.12.2020, счет № 409 от 30.04.2021, без НДС</t>
  </si>
  <si>
    <t>1868</t>
  </si>
  <si>
    <t>501867</t>
  </si>
  <si>
    <t>Оплата за оказание клининговых услуг по Байкальской 239, апрель 2021, дог. №45-2020-141 от 30.10.2020, счет № 415 от 30.04.2021, без НДС</t>
  </si>
  <si>
    <t>1869</t>
  </si>
  <si>
    <t>501994</t>
  </si>
  <si>
    <t>Оплата за холодильник комбинированный лабораторный ХЛ-340 "POZIS", дог №1903 от 30.03.2021, счет № 17 от 17.05.2021, без НДС</t>
  </si>
  <si>
    <t>1870</t>
  </si>
  <si>
    <t>№ 1903 от 30.03.2021</t>
  </si>
  <si>
    <t>1871</t>
  </si>
  <si>
    <t>Оплата за услуги по предстерилиз очистке и стерилиз изделий медиц назначения, дог. №142 от 01.03.2021, счет № 0000-000046 от 31.03.2021, в т.ч. НДС - 956,67</t>
  </si>
  <si>
    <t>№ 142 от 01.03.2021</t>
  </si>
  <si>
    <t>501807</t>
  </si>
  <si>
    <t>Оплата за заправку картриджей, восстановление работоспособности картриджа, дог. №13-2021-59 от 19.02.2021, счет № 111 от 29.04.2021, без НДС</t>
  </si>
  <si>
    <t>1872</t>
  </si>
  <si>
    <t>501959</t>
  </si>
  <si>
    <t>Оплата за техническое обслуживание медицинской техники,  дог. №28-2021-58 от 29.03.2021, счет № 12/2100177 от 29.04.2021 г, в т.ч. НДС - 6237,42</t>
  </si>
  <si>
    <t>1873</t>
  </si>
  <si>
    <t>501839</t>
  </si>
  <si>
    <t>Оплата за контейнер, дог. №23-2021-80 от 15.03.2021, счет № ИСЧЛМ000471 от 27.04.2021, без НДС</t>
  </si>
  <si>
    <t>1874</t>
  </si>
  <si>
    <t>№ 23-2021-80 от 15.03.2021</t>
  </si>
  <si>
    <t>501938</t>
  </si>
  <si>
    <t>Оплата за растворы для инъекций, дог. №22-2021-79 от 22.03.2021, счет № 566 от 21.04.2021, в т.ч. НДС - 9730,91</t>
  </si>
  <si>
    <t>1875</t>
  </si>
  <si>
    <t>ООО "Фарм-СТ"</t>
  </si>
  <si>
    <t>2636801680</t>
  </si>
  <si>
    <t>№ 22-2021-79 от 22.03.2021</t>
  </si>
  <si>
    <t>501937</t>
  </si>
  <si>
    <t>Оплата за растворы для инъекций, дог. №22-2021-79 от 22.03.2021, счет № 565 от 21.04.2021, в т.ч. НДС - 21455,64</t>
  </si>
  <si>
    <t>1876</t>
  </si>
  <si>
    <t>501788</t>
  </si>
  <si>
    <t>Оплата за артикаин раствор для инъекций, дог. №65-2020-162 от 11.01.2021, счет № 13189/2 от 21.04.2021, в т.ч. НДС - 3181,82</t>
  </si>
  <si>
    <t>1877</t>
  </si>
  <si>
    <t>501878</t>
  </si>
  <si>
    <t>Оплата за перчатки, дог. №43-2020-140 от 14.09.2020, счет № 10874 от 22.04.2021, без НДС</t>
  </si>
  <si>
    <t>1878</t>
  </si>
  <si>
    <t>501834</t>
  </si>
  <si>
    <t>Оплата за комбинезон одноразовый,  дог. №47-2020-143 от 17.11.2020, счет № 10873 от 22.04.2021, без НДС</t>
  </si>
  <si>
    <t>1879</t>
  </si>
  <si>
    <t>502011</t>
  </si>
  <si>
    <t>Оплата за экстемпоральные препараты, дог. №38-2020-134 от 27.07.2020, счет № 06РН-0004984 от 28.04.2021, без НДС</t>
  </si>
  <si>
    <t>1880</t>
  </si>
  <si>
    <t>502010</t>
  </si>
  <si>
    <t>Оплата за экстемпоральные препараты, дог. №38-2020-134 от 27.07.2020, счет № 06РН-0004983 от 28.04.2021, без НДС</t>
  </si>
  <si>
    <t>1881</t>
  </si>
  <si>
    <t>502012</t>
  </si>
  <si>
    <t>Оплата за экстемпоральные препараты, дог. №38-2020-134 от 27.07.2020, счет № 06РН-0004985 от 28.04.2021, без НДС</t>
  </si>
  <si>
    <t>1882</t>
  </si>
  <si>
    <t>502008</t>
  </si>
  <si>
    <t>Оплата за экстемпоральные препараты, дог. №38-2020-134 от 27.07.2020, счет № 06РН-0004956 от 21.04.2021, без НДС</t>
  </si>
  <si>
    <t>1883</t>
  </si>
  <si>
    <t>502007</t>
  </si>
  <si>
    <t>Оплата за экстемпоральные препараты, дог. №38-2020-134 от 27.07.2020, счет № 06РН-0004955 от 21.04.2021, без НДС</t>
  </si>
  <si>
    <t>1884</t>
  </si>
  <si>
    <t>502009</t>
  </si>
  <si>
    <t>Оплата за экстемпоральные препараты, дог. №38-2020-134 от 27.07.2020, счет № 06РН-0004957 от 21.04.2021, без НДС</t>
  </si>
  <si>
    <t>1885</t>
  </si>
  <si>
    <t>502005</t>
  </si>
  <si>
    <t>Оплата за экстемпоральные препараты, дог. №38-2020-134 от 27.07.2020, счет № 06РН-0004916 от 14.04.2021, без НДС</t>
  </si>
  <si>
    <t>1886</t>
  </si>
  <si>
    <t>502004</t>
  </si>
  <si>
    <t>Оплата за экстемпоральные препараты, дог. №38-2020-134 от 27.07.2020, счет № 06РН-0004915 от 14.04.2021, без НДС</t>
  </si>
  <si>
    <t>1887</t>
  </si>
  <si>
    <t>502006</t>
  </si>
  <si>
    <t>Оплата за экстемпоральные препараты, дог. №38-2020-134 от 27.07.2020, счет № 06РН-0004917 от 14.04.2021, без НДС</t>
  </si>
  <si>
    <t>1888</t>
  </si>
  <si>
    <t>502001</t>
  </si>
  <si>
    <t>Оплата за экстемпоральные препараты, дог. №38-2020-134 от 27.07.2020, счет № 06РН-0004885 от 07.04.2021, без НДС</t>
  </si>
  <si>
    <t>1889</t>
  </si>
  <si>
    <t>502003</t>
  </si>
  <si>
    <t>Оплата за экстемпоральные препараты, дог. №38-2020-134 от 27.07.2020, счет № 06РН-0004887 от 07.04.2021, без НДС</t>
  </si>
  <si>
    <t>1890</t>
  </si>
  <si>
    <t>502002</t>
  </si>
  <si>
    <t>Оплата за экстемпоральные препараты, дог. №38-2020-134 от 27.07.2020, счет № 06РН-0004886 от 07.04.2021, без НДС</t>
  </si>
  <si>
    <t>1891</t>
  </si>
  <si>
    <t>501813</t>
  </si>
  <si>
    <t>Оплата за инокаин, сульфацил капли глаз. дог. №63-2020-160 от 11.01.2021, счет № ИСЧС0000777 от 12.04.2021, в т.ч. НДС - 625,00</t>
  </si>
  <si>
    <t>1892</t>
  </si>
  <si>
    <t>№ 63-2020-160 от 11.01.2021</t>
  </si>
  <si>
    <t>501880</t>
  </si>
  <si>
    <t>Оплата за пилокарпин, мидримакс капли глаз. дог. №63-2020-160 от 11.01.2021, счет № ИСЧС0000842 от 21.04.2021, в т.ч. НДС - 140,78</t>
  </si>
  <si>
    <t>1893</t>
  </si>
  <si>
    <t>501864</t>
  </si>
  <si>
    <t>Оплата за натрия хлорид, дог. №5-2021-51 от 08.02.2021, счет № ИСЧС0000841 от 20.04.2021, в т.ч. НДС - 2499,09</t>
  </si>
  <si>
    <t>1894</t>
  </si>
  <si>
    <t>501865</t>
  </si>
  <si>
    <t>Оплата за натрия хлорид, рингер р-р, дог. №5-2021-51 от 08.02.2021, счет № ИСЧС0000757 от 08.04.2021, в т.ч. НДС - 209,56</t>
  </si>
  <si>
    <t>1895</t>
  </si>
  <si>
    <t>501948</t>
  </si>
  <si>
    <t>Оплата за спирт этиловый, дог. №6-2021-52 от 05.02.2021, счет № ИСЧС0000776 от 12.04.2021, в т.ч. НДС - 296,18</t>
  </si>
  <si>
    <t>1896</t>
  </si>
  <si>
    <t>501993</t>
  </si>
  <si>
    <t>Оплата за хлоргексидин, метоклопрамид, пиридоксин дог. №7-2021-53 от 01.02.2021, счет № ИСЧС0000759 от 08.04.2021, в т.ч. НДС - 108,32</t>
  </si>
  <si>
    <t>1897</t>
  </si>
  <si>
    <t>501976</t>
  </si>
  <si>
    <t>Оплата за толперизон табл., дог. №61-2020-158 от 11.01.2021, счет № ИСЧС0000696 от 01.04.2021, в т.ч. НДС - 1824,73</t>
  </si>
  <si>
    <t>1898</t>
  </si>
  <si>
    <t>501861</t>
  </si>
  <si>
    <t>Оплата за медикаменты, дог. №60-2020-157 от 11.01.2021, счет № ИСЧС0000756 от 08.04.2021, в т.ч. НДС - 2045,02</t>
  </si>
  <si>
    <t>1899</t>
  </si>
  <si>
    <t>501792</t>
  </si>
  <si>
    <t>Оплата за бумагу офисную А-4, дог. № 58-2020-155 от 11.01.2021, счет № КЛ000018344 от 05.04.2021, в т.ч. НДС - 6175,00</t>
  </si>
  <si>
    <t>1902</t>
  </si>
  <si>
    <t>501794</t>
  </si>
  <si>
    <t>Оплата за бумагу офисную А-4, дог. № 58-2020-155 от 11.01.2021, счет № КЛ000022529 от 26.04.2021, в т.ч. НДС - 6175,00</t>
  </si>
  <si>
    <t>1903</t>
  </si>
  <si>
    <t>501793</t>
  </si>
  <si>
    <t>Оплата за бумагу офисную А-4, дог. № 58-2020-155 от 11.01.2021, счет № КЛ000020667 от 15.04.2021, в т.ч. НДС - 6175,00</t>
  </si>
  <si>
    <t>1904</t>
  </si>
  <si>
    <t>501265</t>
  </si>
  <si>
    <t>Зачисление отпускных за май 2021 г., реестр № 501 от 20.05.2021 г., без НДС, в соответствии с договором 18363412 от 02.03.2017 г.</t>
  </si>
  <si>
    <t>1905</t>
  </si>
  <si>
    <t>501264</t>
  </si>
  <si>
    <t>Зачисление отпускных за май 2021 г., реестр № 496 от 20.05.2021 г., без НДС, в соответствии с договором 18363412 от 02.03.2017 г.</t>
  </si>
  <si>
    <t>1908</t>
  </si>
  <si>
    <t>501263</t>
  </si>
  <si>
    <t>Зачисление отпускных за май 2021 г., реестр № 495 от 20.05.2021 г., без НДС, в соответствии с договором 18363412 от 02.03.2017 г.</t>
  </si>
  <si>
    <t>1909</t>
  </si>
  <si>
    <t>501047</t>
  </si>
  <si>
    <t>Z_0000047387_20210520_494 Зачисление отпускных за май 2021, реестр №494 от 20.05.2021, без НДС</t>
  </si>
  <si>
    <t>1911</t>
  </si>
  <si>
    <t>506272</t>
  </si>
  <si>
    <t>Оплата за реагенты, расходные материалы: кювета, дог. №25-2020-124 от 25.05.2020, счет № ГМ000094 от 07.04.2021, в т.ч. НДС - 7450,00</t>
  </si>
  <si>
    <t>1920</t>
  </si>
  <si>
    <t>506033</t>
  </si>
  <si>
    <t>Оплата за медикаменты, дог. №62-2020-159 от 11.01.2021, счет № ИСЧВ0000165 от 20.04.2021, в т.ч. НДС - 824,32</t>
  </si>
  <si>
    <t>1921</t>
  </si>
  <si>
    <t>506032</t>
  </si>
  <si>
    <t>Оплата за медикаменты, дог. №62-2020-159 от 11.01.2021, счет № ИСЧВ0000154 от 08.04.2021, в т.ч. НДС - 959,94</t>
  </si>
  <si>
    <t>1922</t>
  </si>
  <si>
    <t>505991</t>
  </si>
  <si>
    <t>Оплата за дилюент, раствор лизирующий, дог. № 42-2020-139 от 15.09.2020, счет № 17 от 30.04.2021, без НДС</t>
  </si>
  <si>
    <t>1923</t>
  </si>
  <si>
    <t>505992</t>
  </si>
  <si>
    <t>1924</t>
  </si>
  <si>
    <t>506273</t>
  </si>
  <si>
    <t>Оплата за простыни одноразовые, дог. №37-2020-133 от 22.07.2020, счет № 106 от 09.04.2021, без НДС</t>
  </si>
  <si>
    <t>1926</t>
  </si>
  <si>
    <t>506047</t>
  </si>
  <si>
    <t>Оплата за набор для переливания лекарств, шприцы, дог. №16-2021-74 от 19.02.2021, счет № ИЛМ00000667 от 13.04.2021, без НДС</t>
  </si>
  <si>
    <t>1927</t>
  </si>
  <si>
    <t>506020</t>
  </si>
  <si>
    <t>Оплата за маски медицинские, дог. №34-2021-91 от 05.04.2021, счет № 128 от 15.04.2021, без НДС</t>
  </si>
  <si>
    <t>1928</t>
  </si>
  <si>
    <t>7802542459</t>
  </si>
  <si>
    <t>№ 34-2021-91 от 05.04.2021</t>
  </si>
  <si>
    <t>506115</t>
  </si>
  <si>
    <t>Оплата за пробирки, дог. №26-2020-125 от 01.06.2020, счет № ЦБ-562 от 29.04.2021, без НДС</t>
  </si>
  <si>
    <t>1929</t>
  </si>
  <si>
    <t>506114</t>
  </si>
  <si>
    <t>Оплата за пробирки, дог. №26-2020-125 от 01.06.2020, счет № ЦБ-518 от 28.04.2021, без НДС</t>
  </si>
  <si>
    <t>1930</t>
  </si>
  <si>
    <t>506112</t>
  </si>
  <si>
    <t>Оплата за пробирки, дог. №26-2020-125 от 01.06.2020, счет № ЦБ-434 от 15.04.2021, без НДС</t>
  </si>
  <si>
    <t>1931</t>
  </si>
  <si>
    <t>506113</t>
  </si>
  <si>
    <t>Оплата за пробирки, дог. №26-2020-125 от 01.06.2020, счет № ЦБ-441 от 16.04.2021, без НДС</t>
  </si>
  <si>
    <t>1932</t>
  </si>
  <si>
    <t>506111</t>
  </si>
  <si>
    <t>Оплата за пробирки, дог. №26-2020-125 от 01.06.2020, счет № ЦБ-417 от 12.04.2021, без НДС</t>
  </si>
  <si>
    <t>1933</t>
  </si>
  <si>
    <t>508751</t>
  </si>
  <si>
    <t>Оплата за медикаменты, дог. №42-2021-97 от 26.04.2021, счет № 155288436-001 от 28.04.2021, в т.ч. НДС - 43936,55</t>
  </si>
  <si>
    <t>1935</t>
  </si>
  <si>
    <t>ООО "Альбатрос"</t>
  </si>
  <si>
    <t>7724922443</t>
  </si>
  <si>
    <t>№ 42-2021-97 от 26.04.2021</t>
  </si>
  <si>
    <t>508779</t>
  </si>
  <si>
    <t>Оплата за перевязочные материалы (вата, бинт), дог. №51-2020-147 от 04.12.2020, счет № ЦБ-721 от 23.04.2021, без НДС</t>
  </si>
  <si>
    <t>1943</t>
  </si>
  <si>
    <t>508711</t>
  </si>
  <si>
    <t>Оплата за камеру для подсчета клеток, дог. №32-2020-129 от 13.07.2020, счет № 2500/6 от 01.04.2021, в т.ч. НДС - 655,80</t>
  </si>
  <si>
    <t>1945</t>
  </si>
  <si>
    <t>508872</t>
  </si>
  <si>
    <t>Оплата за реакционные кюветы, дог. №32-2020-129 от 13.07.2020, счет № 2500/7 от 22.04.2021, в т.ч. НДС - 2117,74</t>
  </si>
  <si>
    <t>1947</t>
  </si>
  <si>
    <t>508745</t>
  </si>
  <si>
    <t>Оплата за медикаменты (комбилипен р-р), дог. №20-2021-77 от 09.03.2021, счет № 38812 от 12.04.2021, в т.ч. НДС - 2623,91</t>
  </si>
  <si>
    <t>1948</t>
  </si>
  <si>
    <t>508882</t>
  </si>
  <si>
    <t>Оплата за стоматологические материалы, дог. №26-2021-83 от 16.03.2021, счет № 1328 от 16.04.2021, без НДС</t>
  </si>
  <si>
    <t>1949</t>
  </si>
  <si>
    <t>ООО "АктиМед"</t>
  </si>
  <si>
    <t>2225179738</t>
  </si>
  <si>
    <t>№ 26-2021-83 от 16.03.2021</t>
  </si>
  <si>
    <t>508881</t>
  </si>
  <si>
    <t>Оплата за стоматологические материалы, дог. №26-2021-83 от 16.03.2021, счет № 1093 от 01.04.2021, без НДС</t>
  </si>
  <si>
    <t>1950</t>
  </si>
  <si>
    <t>508695</t>
  </si>
  <si>
    <t>Оплата за дезинфицирующее средство, дог. №46-2020-142 от 09.11.2020, счет № 303 от 01.04.2021, без НДС</t>
  </si>
  <si>
    <t>1951</t>
  </si>
  <si>
    <t>508694</t>
  </si>
  <si>
    <t>Оплата за дезинфицирующее средство, дог. №31-2021-88 от 12.04.2021, счет № 345 от 13.04.2021, без НДС</t>
  </si>
  <si>
    <t>1952</t>
  </si>
  <si>
    <t>№ 31-2021-88 от 12.04.2021</t>
  </si>
  <si>
    <t>508859</t>
  </si>
  <si>
    <t>1954</t>
  </si>
  <si>
    <t>508857</t>
  </si>
  <si>
    <t>1956</t>
  </si>
  <si>
    <t>508861</t>
  </si>
  <si>
    <t>1958</t>
  </si>
  <si>
    <t>7568</t>
  </si>
  <si>
    <t>Возврат средств по РД Плат.пор. № 508872 от 21/05/2021 на сумму 23295.09RUB. Счет кредита 40702810008030004079 закрыт. Без НДС</t>
  </si>
  <si>
    <t>7645</t>
  </si>
  <si>
    <t>Возврат средств по РД Плат.пор. № 508711 от 21/05/2021 на сумму 7213.81RUB. Счет кредита 40702810008030004079 закрыт. Без НДС</t>
  </si>
  <si>
    <t>518982</t>
  </si>
  <si>
    <t>Зачисление заработной платы, компенсация за не использованный отпуск при увольнении за май 2021 г., реестр № 502 от 24.05.2021 г., без НДС, в соответствии с договором 18363412 от 02.03.2017 г.</t>
  </si>
  <si>
    <t>1967</t>
  </si>
  <si>
    <t>519066</t>
  </si>
  <si>
    <t>1968</t>
  </si>
  <si>
    <t>518846</t>
  </si>
  <si>
    <t>Возврат ошибочно перечисленных денежных средств, согласно письму  № 1390 от 18.05.2021 года сумма 43 872,90 руб., без НДС</t>
  </si>
  <si>
    <t>1969</t>
  </si>
  <si>
    <t>Филиал ООО "Страховая компания" Ингосстрах-М" в г.Иркутске</t>
  </si>
  <si>
    <t>519370</t>
  </si>
  <si>
    <t>Оплата за услугу Регионального оператора по обращению с ТКО за апрель 2021 г, дог. №1077986-2020/ТКО от 01.01.2021, счет №12714815 от 30.04.2021, в т.ч. НДС - 2851,44</t>
  </si>
  <si>
    <t>1970</t>
  </si>
  <si>
    <t>530199</t>
  </si>
  <si>
    <t>Перечисление заработной платы за 1 половину месяца за май 2021 г. на карту №5479987022070303 Нестерова Дарья Олеговна</t>
  </si>
  <si>
    <t>528108</t>
  </si>
  <si>
    <t>Зачисление заработной платы за 1 половину месяца за май 2021 г., реестр № 507 от 26.05.2021 г., без НДС, в соответствии с договором 18363412 от 02.03.2017 г.</t>
  </si>
  <si>
    <t>1981</t>
  </si>
  <si>
    <t>528116</t>
  </si>
  <si>
    <t>Z_0000047387_20210526_508 Зачисление заработной платы за 1 пол-ну мес. за май 2021, реестр № 508 от 26.05.2021, без НДС</t>
  </si>
  <si>
    <t>528127</t>
  </si>
  <si>
    <t>Зачисление заработной платы за 1 половину месяца за май 2021 г., реестр № 506 от 26.05.2021 г., без НДС, в соответствии с договором 18363412 от 02.03.2017 г.</t>
  </si>
  <si>
    <t>1983</t>
  </si>
  <si>
    <t>528134</t>
  </si>
  <si>
    <t>Z_0000047387_20210526_504 Зачисление заработной платы за 1 пол-ну мес. за май 2021, реестр № 504 от 26.05.2021, без НДС</t>
  </si>
  <si>
    <t>1986</t>
  </si>
  <si>
    <t>528135</t>
  </si>
  <si>
    <t>Зачисление заработной платы, компенсация за не использованный отпуск при увольнении за май 2021 г., реестр № 511 от 27.05.2021 г., без НДС, в соответствии с договором 18363412 от 02.03.2017 г.</t>
  </si>
  <si>
    <t>1987</t>
  </si>
  <si>
    <t>528136</t>
  </si>
  <si>
    <t>Зачисление пособия по временной нетрудоспособности за счет работодателя, май 2021, реестр № 512 от 27.05.2021, без НДС, в соответствии с договором 18363412 от 02.03.2017 г.</t>
  </si>
  <si>
    <t>1988</t>
  </si>
  <si>
    <t>533311</t>
  </si>
  <si>
    <t>Z_0000047387_20210516_516 Зачисление отпускных за май 2021, реестр № 516 от 27.05.2021, без НДС</t>
  </si>
  <si>
    <t>1999</t>
  </si>
  <si>
    <t>533312</t>
  </si>
  <si>
    <t>Зачисление отпускных за май 2021 г., реестр № 515 от 27.05.2021 г., без НДС, в соответствии с договором 18363412 от 02.03.2017 г.</t>
  </si>
  <si>
    <t>2001</t>
  </si>
  <si>
    <t>533313</t>
  </si>
  <si>
    <t>Зачисление отпускных за май 2021 г., реестр № 514 от 27.05.2021 г., без НДС, в соответствии с договором 18363412 от 02.03.2017 г.</t>
  </si>
  <si>
    <t>2002</t>
  </si>
  <si>
    <t>533314</t>
  </si>
  <si>
    <t>Зачисление отпускных за май 2021 г., реестр № 513 от 27.05.2021 г., без НДС, в соответствии с договором 18363412 от 02.03.2017 г.</t>
  </si>
  <si>
    <t>2003</t>
  </si>
  <si>
    <t>533316</t>
  </si>
  <si>
    <t>Z_0000047387_20210528_525 Зачисление заработной платы, компенсация за не использованный отпуск при увольнении за май 2021, реестр № 525 от 28.05.2021, без НДС</t>
  </si>
  <si>
    <t>2005</t>
  </si>
  <si>
    <t>533317</t>
  </si>
  <si>
    <t>Зачисление заработной платы, компенсация за не использованный отпуск при увольнении за май 2021 г., реестр № 524 от 28.05.2021 г., без НДС, в соответствии с договором 18363412 от 02.03.2017 г.</t>
  </si>
  <si>
    <t>2006</t>
  </si>
  <si>
    <t>533318</t>
  </si>
  <si>
    <t>2007</t>
  </si>
  <si>
    <t>533319</t>
  </si>
  <si>
    <t>2008</t>
  </si>
  <si>
    <t>533320</t>
  </si>
  <si>
    <t>2009</t>
  </si>
  <si>
    <t>536648</t>
  </si>
  <si>
    <t>Зачисление заработной платы, компенсация за не использованный отпуск при увольнении за май 2021 г., реестр № 530 от 28.05.2021 г., без НДС, в соответствии с договором 18363412 от 02.03.2017 г.</t>
  </si>
  <si>
    <t>2014</t>
  </si>
  <si>
    <t>538821</t>
  </si>
  <si>
    <t>Зачисление заработной платы, компенсация за не использованный отпуск при увольнении за май 2021 г., реестр № 531 от 31.05.2021 г., без НДС, в соответствии с договором 18363412 от 02.03.2017 г.</t>
  </si>
  <si>
    <t>2018</t>
  </si>
  <si>
    <t>538820</t>
  </si>
  <si>
    <t>Зачисление заработной платы за 1 половину месяца за май 2021 г., реестр № 532 от 31.05.2021 г., без НДС, в соответствии с договором 18363412 от 02.03.2017 г.</t>
  </si>
  <si>
    <t>2019</t>
  </si>
  <si>
    <t>649495</t>
  </si>
  <si>
    <t>39509097310080050323 Опл мед.услуг,оказ.гражд,застр в др.суб РФ в целях их соц.обесп (из ср.НСЗ):расп.от 25.05.21 №157, сч 0000-000207 от 30.04.21 без НДС</t>
  </si>
  <si>
    <t>592836</t>
  </si>
  <si>
    <t>10.06.2021</t>
  </si>
  <si>
    <t>Z_0000047387_20210610_568 Зачисление отпускных, стимулирующих выплат из Обл.бюдж. по пост-ию 89у за июнь 2021, реестр № 568 от 10.06.2021, без НДС</t>
  </si>
  <si>
    <t>2143</t>
  </si>
  <si>
    <t>09.06.2021</t>
  </si>
  <si>
    <t>592837</t>
  </si>
  <si>
    <t>Зачисление отпускных, стимулирующих выплат из Обл.бюдж. по пост-ию 89у ,реестр №567 от 10.06.2021 г, без НДС, в соответствии с договором 18363412 от 02.03.2017 г.</t>
  </si>
  <si>
    <t>2144</t>
  </si>
  <si>
    <t>657206</t>
  </si>
  <si>
    <t>25.06.2021</t>
  </si>
  <si>
    <t>(803090952Г012215062202342000010)803013436 Субсидии автон.учрежд.на иные цели,связан.с предотвращ.распрост.коронавирус.инфекции на июнь 21г С.54-57-09-320/21 от 23.03.21 ДС 54-537/21 от 22.06.21</t>
  </si>
  <si>
    <t>657207</t>
  </si>
  <si>
    <t>669789</t>
  </si>
  <si>
    <t>29.06.2021</t>
  </si>
  <si>
    <t>Z_0000047387_20210628_627 Зачисление отпускных, стимулирующих выплат из Обл.бюдж. по пост-ию 89у за июнь 2021, реестр № 627 от 28.06.2021, без НДС</t>
  </si>
  <si>
    <t>2326</t>
  </si>
  <si>
    <t>28.06.2021</t>
  </si>
  <si>
    <t>671367</t>
  </si>
  <si>
    <t>(803090952Г012215062202342000010)803013436 Субсидии автон.учрежд.на иные цели,связан.с предотвращ.распрост.коронавирус.инфекции на июнь 21г С.54-57-09-320/21 от 23.03.21 ДС 54-617/21 от 29.06.21</t>
  </si>
  <si>
    <t>543777</t>
  </si>
  <si>
    <t>01.06.2021</t>
  </si>
  <si>
    <t>2020</t>
  </si>
  <si>
    <t>543158</t>
  </si>
  <si>
    <t>Оплата за аппарат УВЧ-80, аппарат амплипульс, дог. №ЗК-ЭЛ-85-2019-164 от 17.10.2019, счет № 1446 от 360.10.2019, без НДС</t>
  </si>
  <si>
    <t>2021</t>
  </si>
  <si>
    <t>№ ЗК-ЭЛ-85-2019-164 от 17.10.2019</t>
  </si>
  <si>
    <t>543345</t>
  </si>
  <si>
    <t>Оплата за стоматологические материалы, дог. №14-2021-72 от 15.02.2021, счет № 394 от 22.04.2021, без НДС</t>
  </si>
  <si>
    <t>2022</t>
  </si>
  <si>
    <t>543250</t>
  </si>
  <si>
    <t>Оплата за пипетку стеклянную к СОЭ-метру, дог. №32-2020-129 от 13.07.2020, счет № 2500/6 от 22.04.2021,без НДС</t>
  </si>
  <si>
    <t>2024</t>
  </si>
  <si>
    <t>543251</t>
  </si>
  <si>
    <t>2026</t>
  </si>
  <si>
    <t>542840</t>
  </si>
  <si>
    <t>Зачисление пособия по временной нетрудоспособности за счет работодателя, май 2021, реестр № 540 от 01.06.2021, без НДС, в соответствии с договором 18363412 от 02.03.2017 г.</t>
  </si>
  <si>
    <t>2033</t>
  </si>
  <si>
    <t>542827</t>
  </si>
  <si>
    <t>Зачисление заработной платы, компенсация за не использованный отпуск при увольнении за июнь 2021 г., реестр № 541 от 01.06.2021 г., без НДС, в соответствии с договором 18363412 от 02.03.2017 г.</t>
  </si>
  <si>
    <t>2035</t>
  </si>
  <si>
    <t>543106</t>
  </si>
  <si>
    <t>Перечислен НДФЛ (удержание с заработной платы) за июнь 2021 г., без НДС</t>
  </si>
  <si>
    <t>2038</t>
  </si>
  <si>
    <t>278779</t>
  </si>
  <si>
    <t>Зачисление средств по операциям с МБК (на основании реестров платежей). Мерчант №971000003636. Дата реестра 31.05.2021. Комиссия 0.00. Возврат покупки 0.00/0.00. НДС не облагается.</t>
  </si>
  <si>
    <t>БАЙКАЛЬСКИЙ БАНК ПАО СБЕРБАНК//8371404719256</t>
  </si>
  <si>
    <t>4382</t>
  </si>
  <si>
    <t>За медицинский осмотр работников счет № 0000-000229  от 11.05.2021 НДС не облагается.</t>
  </si>
  <si>
    <t>278775</t>
  </si>
  <si>
    <t>Зачисление средств по операциям с МБК (на основании реестров платежей). Мерчант №971000003635. Дата реестра 31.05.2021. Комиссия 0.00. Возврат покупки 0.00/0.00. НДС не облагается.</t>
  </si>
  <si>
    <t>БАЙКАЛЬСКИЙ БАНК ПАО СБЕРБАНК//8371404704866</t>
  </si>
  <si>
    <t>532</t>
  </si>
  <si>
    <t>57961</t>
  </si>
  <si>
    <t>Оплата по Договору №62812 от 11.12.14, НДС не выделяется.MISC комиссия 292.23; Дата выручки 31-05-21/MAST/SD840.00;CM23.69;MIR/SD840.00;CM22.76;VISA/SD9205.00;CM245.78;.</t>
  </si>
  <si>
    <t>663</t>
  </si>
  <si>
    <t>Оплата по счету № 0000-000217 от  12.05.2021 г. за предрейсовые медицинские осмотры 1650-00 руб. Без налога (НДС)</t>
  </si>
  <si>
    <t>551344</t>
  </si>
  <si>
    <t>03.06.2021</t>
  </si>
  <si>
    <t>Z_0000047387_20210603_542 Зачисление отпускных за июнь 2021, реестр № 542 от 03.06.2021, без НДС</t>
  </si>
  <si>
    <t>2045</t>
  </si>
  <si>
    <t>02.06.2021</t>
  </si>
  <si>
    <t>551351</t>
  </si>
  <si>
    <t>Z_0000047387_20210603_549 Зачисление отпускных за июнь 2021, реестр № 549 от 03.06.2021, без НДС</t>
  </si>
  <si>
    <t>2046</t>
  </si>
  <si>
    <t>551352</t>
  </si>
  <si>
    <t>Зачисление отпускных  за июнь 2021 г., реестр № 548 от 03.06.2021 г., без НДС, в соответствии с договором 18363412 от 02.03.2017 г.</t>
  </si>
  <si>
    <t>2047</t>
  </si>
  <si>
    <t>551354</t>
  </si>
  <si>
    <t>Z_0000047387_20210603_553 Зачисление отпускных за июнь 2021, реестр № 553 от 03.06.2021, без НДС</t>
  </si>
  <si>
    <t>2048</t>
  </si>
  <si>
    <t>551355</t>
  </si>
  <si>
    <t>Z_0000047387_20210603_551 Зачисление отпускных за июнь 2021, реестр № 551 от 03.06.2021, без НДС</t>
  </si>
  <si>
    <t>2049</t>
  </si>
  <si>
    <t>551361</t>
  </si>
  <si>
    <t>Зачисление отпускных  за июнь 2021 г., реестр № 552 от 03.06.2021 г., без НДС, в соответствии с договором 18363412 от 02.03.2017 г.</t>
  </si>
  <si>
    <t>2050</t>
  </si>
  <si>
    <t>551362</t>
  </si>
  <si>
    <t>Зачисление отпускных  за июнь 2021 г., реестр № 550 от 03.06.2021 г., без НДС, в соответствии с договором 18363412 от 02.03.2017 г.</t>
  </si>
  <si>
    <t>2051</t>
  </si>
  <si>
    <t>Сч 0000-000220 от 12.05.2021г, акт 0000-000241 от 12.05.2021г. Дог 01/2021 от 11.01.2021 Услуги по оказанию предрейсовых медицинских осмотров за апрель 2021г. Без НДС</t>
  </si>
  <si>
    <t>5590</t>
  </si>
  <si>
    <t>551907</t>
  </si>
  <si>
    <t>Зачисление отпускных  за июнь 2021 г., реестр № 555 от 03.06.2021 г., без НДС, в соответствии с договором 18363412 от 02.03.2017 г.</t>
  </si>
  <si>
    <t>2053</t>
  </si>
  <si>
    <t>551910</t>
  </si>
  <si>
    <t>Z_0000047387_20210603_556 Перечисление средств согласно заявке (оплата за круг отрезной), за июнь 2021, реестр № 556 от 03.06.2021, без НДС</t>
  </si>
  <si>
    <t>2056</t>
  </si>
  <si>
    <t>600366</t>
  </si>
  <si>
    <t>(39310030312039630323;03734Ф393М0)Опл. лечения постр. от тяж.н.с.на производ. с 17.12.2020-02.02.2021, дог.№65 от 27.01.21, сч №1 от 11.05.21. акт №1 от 11.05.21 НДС не обл</t>
  </si>
  <si>
    <t>ГУ - МОСКОВСКОЕ РО ФОНДА СОЦИАЛЬНОГО СТРАХОВАНИЯ РОССИЙСКОЙ ФЕДЕРАЦИИ (ГУ - МОСКОВСКОЕ РО ФОНДА СОЦИАЛЬНОГО СТРАХОВАНИЯ РОССИЙСКОЙ ФЕДЕРАЦИИ)</t>
  </si>
  <si>
    <t>7710030933</t>
  </si>
  <si>
    <t>547833</t>
  </si>
  <si>
    <t>(803090252К112999962102342000010)803013999 Субсидии автоном.учреждению на финансовое обеспечение выполнения гос/задания на июнь 21г Согл.54-57-09-121/21 от 13.01.21</t>
  </si>
  <si>
    <t>355004</t>
  </si>
  <si>
    <t>Зачисление средств по операциям с МБК (на основании реестров платежей). Мерчант №971000003636. Дата реестра 01.06.2021. Комиссия 0.00. Возврат покупки 0.00/0.00. НДС не облагается.</t>
  </si>
  <si>
    <t>БАЙКАЛЬСКИЙ БАНК ПАО СБЕРБАНК//8374697390112</t>
  </si>
  <si>
    <t>355001</t>
  </si>
  <si>
    <t>Зачисление средств по операциям с МБК (на основании реестров платежей). Мерчант №971000003635. Дата реестра 01.06.2021. Комиссия 0.00. Возврат покупки 0.00/0.00. НДС не облагается.</t>
  </si>
  <si>
    <t>БАЙКАЛЬСКИЙ БАНК ПАО СБЕРБАНК//8374697386307</t>
  </si>
  <si>
    <t>Оплата по счету №0000-000180 от 07.04.2021 за услуги поликлиники за период с 01.03.2021 по 31.03.2021 (дело 50421631). НДС не облагается</t>
  </si>
  <si>
    <t>ОБЩЕСТВО С ОГРАНИЧЕННОЙ ОТВЕТСТВЕННОСТЬЮ "БАЛТ АССИСТАНС"</t>
  </si>
  <si>
    <t>3906174883</t>
  </si>
  <si>
    <t>457</t>
  </si>
  <si>
    <t>555662</t>
  </si>
  <si>
    <t>Уплата государственной пошлины за лицензирование медицинской деятельности, без НДС</t>
  </si>
  <si>
    <t>2057</t>
  </si>
  <si>
    <t>УФК по Иркутской области (министерство здравоохранения Иркутской области л/с 04341A05190)</t>
  </si>
  <si>
    <t>558868</t>
  </si>
  <si>
    <t>04.06.2021</t>
  </si>
  <si>
    <t>Оплата за штамп, клише штампа, дог. №С-10594 от 03.06.2021, счет №С-10594 от 03.06.2021, без НДС</t>
  </si>
  <si>
    <t>2061</t>
  </si>
  <si>
    <t>№ С-10594 от 03.06.2021</t>
  </si>
  <si>
    <t>558654</t>
  </si>
  <si>
    <t>Оплата за аренду, дог. №6 от 01.01.2021, счет № 2276 от 31.05.2021, в т.ч. НДС - 2216,06</t>
  </si>
  <si>
    <t>2062</t>
  </si>
  <si>
    <t>558642</t>
  </si>
  <si>
    <t>Оплата аренды за май 2021, дог. №5 от 01.01.2021, счет № 2274 от 31.05.2021, в т.ч. НДС - 7999.45</t>
  </si>
  <si>
    <t>2064</t>
  </si>
  <si>
    <t>559059</t>
  </si>
  <si>
    <t>Оплата за промежуточное выставление за июнь 2021 г., Электроэнергия,  дог. №2199 от 26.02.2021,  счет № 62038 - 2199 от 02.06.2021 г., в т.ч. НДС - 1316,67</t>
  </si>
  <si>
    <t>2067</t>
  </si>
  <si>
    <t>558670</t>
  </si>
  <si>
    <t>Оплата за инкассацию предприятий и организаций за май 2021, дог. № №6997-ИО от 01.01.2021, счет № 38/18/01471 от 31.05.2021, в т.ч. НДС - 1660,00</t>
  </si>
  <si>
    <t>2074</t>
  </si>
  <si>
    <t>558679</t>
  </si>
  <si>
    <t>Оплата за комиссионное вознаграждение за период 01.04.2021-30.04.2021, дог. №ТМ-015/18 от 13.03.2018, счет № 04 от 30.04.2021, без НДС</t>
  </si>
  <si>
    <t>2079</t>
  </si>
  <si>
    <t>558917</t>
  </si>
  <si>
    <t>Право использования программы для ЭВМ, услуги абонентского обслуживания, дог. №10300069/21УЦ от 13.05.2021, счет № s2193278495 от 13.05.2021, без НДС</t>
  </si>
  <si>
    <t>2080</t>
  </si>
  <si>
    <t>ООО "Сертум-Про"</t>
  </si>
  <si>
    <t>6673240328</t>
  </si>
  <si>
    <t>№ 10300069/21УЦ от 13.05.2021</t>
  </si>
  <si>
    <t>558647</t>
  </si>
  <si>
    <t>Оплата за Стенд информационный 1,0*,1,2 с карманами, дог.№21-115 от 18.05.2021, счет № 67 от 18.05.2021 г., без НДС</t>
  </si>
  <si>
    <t>2081</t>
  </si>
  <si>
    <t>№ 21-115 от 18.05.2021</t>
  </si>
  <si>
    <t>558702</t>
  </si>
  <si>
    <t>Оплата за плакат, дог. №21-118 от 21.05.2021, счет № 68 от 21.05.2021 г., без НДС</t>
  </si>
  <si>
    <t>2082</t>
  </si>
  <si>
    <t>№ 21-118 от 21.05.2021</t>
  </si>
  <si>
    <t>558859</t>
  </si>
  <si>
    <t>Оплата за услуги связи, дог. №138300796226 от 01.05.2018, счет № 238 300 796 526 / 4662673075 от 31.05.2021 г., в т.ч. НДС - 2551,72</t>
  </si>
  <si>
    <t>2083</t>
  </si>
  <si>
    <t>558860</t>
  </si>
  <si>
    <t>Оплата за услуги связи, дог. №138300796226 от 01.05.2018, счет № 238 308 865 825 / 4662671139 от 31.05.2021 г., в т.ч. НДС- 61,67</t>
  </si>
  <si>
    <t>2084</t>
  </si>
  <si>
    <t>558830</t>
  </si>
  <si>
    <t>Оплата за услуги автостоянки за май 2021 г., дог. №01/2021 от 01.01.2021, счет № 134 от 05.05.2021, без НДС</t>
  </si>
  <si>
    <t>2085</t>
  </si>
  <si>
    <t>558688</t>
  </si>
  <si>
    <t>Оплата за медикаменты., дог №2 от 01.04.2021, счет-фактура № 106/30000004 от 31.05.2021, в т.ч. НДС - 52,09,, НДС - 181,82</t>
  </si>
  <si>
    <t>2089</t>
  </si>
  <si>
    <t>558645</t>
  </si>
  <si>
    <t>Оплата за Диагностику ТО и ремонт , дог. №35-2020-132 от 06.07.2020, счет № 0000000014 от 10.04.2021, без НДС</t>
  </si>
  <si>
    <t>2090</t>
  </si>
  <si>
    <t>434753</t>
  </si>
  <si>
    <t>Зачисление средств по операциям с МБК (на основании реестров платежей). Мерчант №971000003636. Дата реестра 02.06.2021. Комиссия 0.00. Возврат покупки 0.00/0.00. НДС не облагается.</t>
  </si>
  <si>
    <t>БАЙКАЛЬСКИЙ БАНК ПАО СБЕРБАНК//8377650713856</t>
  </si>
  <si>
    <t>434748</t>
  </si>
  <si>
    <t>Зачисление средств по операциям с МБК (на основании реестров платежей). Мерчант №971000003635. Дата реестра 02.06.2021. Комиссия 0.00. Возврат покупки 0.00/0.00. НДС не облагается.</t>
  </si>
  <si>
    <t>БАЙКАЛЬСКИЙ БАНК ПАО СБЕРБАНК//8377650707394</t>
  </si>
  <si>
    <t>77099</t>
  </si>
  <si>
    <t>Оплата по Договору №62812 от 11.12.14, НДС не выделяется.MISC комиссия 834.39; Дата выручки 01-06-21по02-06-21/MAST/SD8927.00;CM251.74;MIR/SD9320.00;CM252.57;VISA/SD12362.00;CM330.08;.</t>
  </si>
  <si>
    <t>564565</t>
  </si>
  <si>
    <t>Оплата за канцелярию, дог. №19-2021-76 от 09.03.2021, счет № КЛ000026523 от 19.05.2021, в т.ч. НДС - 111,86</t>
  </si>
  <si>
    <t>2093</t>
  </si>
  <si>
    <t>565316</t>
  </si>
  <si>
    <t>Оплата за строительный материал, дог. №76/21 от 12.05.2021, счет № КР000002706 от 20.05.2021, без НДС</t>
  </si>
  <si>
    <t>2094</t>
  </si>
  <si>
    <t>№ 76/21 от 12.05.2021</t>
  </si>
  <si>
    <t>565325</t>
  </si>
  <si>
    <t>Оплата за тесты, дог. №49-2020-144 от 23.11.2020, счет № UT - 2989 от 28.04.2021, без НДС</t>
  </si>
  <si>
    <t>2095</t>
  </si>
  <si>
    <t>7714939790</t>
  </si>
  <si>
    <t>№ 49-2020-144 от 23.11.2020</t>
  </si>
  <si>
    <t>567255</t>
  </si>
  <si>
    <t>07.06.2021</t>
  </si>
  <si>
    <t>Оплата за хозяйственные товары, счет № 205 от 04.06.2021, в т.ч. НДС - 3100,00</t>
  </si>
  <si>
    <t>2106</t>
  </si>
  <si>
    <t>МУПЭП "Горзеленхоз"</t>
  </si>
  <si>
    <t>3807001382</t>
  </si>
  <si>
    <t>511695</t>
  </si>
  <si>
    <t>Зачисление средств по операциям с МБК (на основании реестров платежей). Мерчант №971000003635. Дата реестра 03.06.2021. Комиссия 0.00. Возврат покупки 0.00/0.00. НДС не облагается.</t>
  </si>
  <si>
    <t>БАЙКАЛЬСКИЙ БАНК ПАО СБЕРБАНК//8380839547622</t>
  </si>
  <si>
    <t>227584</t>
  </si>
  <si>
    <t>Оплата по дог 2322920/1064Д от 02.12.20, акт 0000-000208 от 19.04.21, периодический медицинский осмотр, апрель 2021 НДС не облагается</t>
  </si>
  <si>
    <t>571169</t>
  </si>
  <si>
    <t>Перечислен НДФЛ пособие по временной нетрудоспособности за счет работодателя за июнь 2021, без НДС</t>
  </si>
  <si>
    <t>2110</t>
  </si>
  <si>
    <t>571170</t>
  </si>
  <si>
    <t>Перечислен НДФЛ пособие по временной нетрудоспособности за счет работодателя за май 2021, без НДС</t>
  </si>
  <si>
    <t>2111</t>
  </si>
  <si>
    <t>501</t>
  </si>
  <si>
    <t>572807</t>
  </si>
  <si>
    <t>08.06.2021</t>
  </si>
  <si>
    <t>Z_0000047387_20210607_558 Зачисление отпускных за июнь 2021, реестр № 558 от 07.06.2021, без НДС</t>
  </si>
  <si>
    <t>2112</t>
  </si>
  <si>
    <t>587699</t>
  </si>
  <si>
    <t>05.06.2021</t>
  </si>
  <si>
    <t>Зачисление средств по операциям с МБК (на основании реестров платежей). Мерчант №971000003635. Дата реестра 04.06.2021. Комиссия 0.00. Возврат покупки 0.00/0.00. НДС не облагается.</t>
  </si>
  <si>
    <t>БАЙКАЛЬСКИЙ БАНК ПАО СБЕРБАНК//8383797600957</t>
  </si>
  <si>
    <t>587704</t>
  </si>
  <si>
    <t>Зачисление средств по операциям с МБК (на основании реестров платежей). Мерчант №971000003636. Дата реестра 04.06.2021. Комиссия 0.00. Возврат покупки 0.00/0.00. НДС не облагается.</t>
  </si>
  <si>
    <t>БАЙКАЛЬСКИЙ БАНК ПАО СБЕРБАНК//8383797612412</t>
  </si>
  <si>
    <t>ГАПОУ ИО "ИТК"</t>
  </si>
  <si>
    <t>Оплата по счету 219 от 12.05.2021 г за предрейсовые медицинские осмотры апрель 2021. Без налога НДС</t>
  </si>
  <si>
    <t>378</t>
  </si>
  <si>
    <t>Оплата по счету № 0000-000256 от 27.05.2021 медицинский осмотр сотрудников дог № 46/21  от 26.05.21 Сумма 15010-00</t>
  </si>
  <si>
    <t>335</t>
  </si>
  <si>
    <t>Оплата по счету № 0000-000270 от 03.06.2021  Мед. осмотр Договор № 19/21 от 26.02.2021 Сумма 17664-00</t>
  </si>
  <si>
    <t>Оплата по счету № 0000-000257 от 27.05.2021 дог № 45/21 от 26,05,21 Сумма 8581-00</t>
  </si>
  <si>
    <t>579310</t>
  </si>
  <si>
    <t>Оплата за техосмотр, дог.№35-2020-131 от 06.07.2020, счет № 46938 от 27.05.2021, без НДС</t>
  </si>
  <si>
    <t>2125</t>
  </si>
  <si>
    <t>579313</t>
  </si>
  <si>
    <t>Оплата за сантехнику, дог. №129 от 05.05.2021, счет № 4367 от 05.05.2021, в т.ч. НДС - 695,17</t>
  </si>
  <si>
    <t>2126</t>
  </si>
  <si>
    <t>№ 129 от 05.05.2021</t>
  </si>
  <si>
    <t>579321</t>
  </si>
  <si>
    <t>Оплата за сантехнику, дог. №130 от 20.05.2021, счет № 4941 от 20.05.2021, в т.ч. НДС - 409,83</t>
  </si>
  <si>
    <t>2127</t>
  </si>
  <si>
    <t>№ 130 от 20.05.2021</t>
  </si>
  <si>
    <t>579361</t>
  </si>
  <si>
    <t>Оплата штрафа по предписанию № 31 от 21.05.2021 г., в соответствии с перечнем оснований для отказа (уменьшения) оплаты медицинской помощи,  без НДС</t>
  </si>
  <si>
    <t>2138</t>
  </si>
  <si>
    <t>579370</t>
  </si>
  <si>
    <t>Оплата за кисель, дог. №06/04-21 от 26.04.2021, счет № УТ - 201 от 26.04.2021, в т.ч. НДС - 883,64</t>
  </si>
  <si>
    <t>2139</t>
  </si>
  <si>
    <t>ООО "ПКФ"Вектор"</t>
  </si>
  <si>
    <t>7825437108</t>
  </si>
  <si>
    <t>342</t>
  </si>
  <si>
    <t>80310100000000000</t>
  </si>
  <si>
    <t>№ 06/04-21 от 26.04.2021</t>
  </si>
  <si>
    <t>772724</t>
  </si>
  <si>
    <t>Зачисление средств по операциям с МБК (на основании реестров платежей). Мерчант №971000003635. Дата реестра 07.06.2021. Комиссия 0.00. Возврат покупки 0.00/0.00. НДС не облагается.</t>
  </si>
  <si>
    <t>БАЙКАЛЬСКИЙ БАНК ПАО СБЕРБАНК//8390201424800</t>
  </si>
  <si>
    <t>4636</t>
  </si>
  <si>
    <t>Оплата по Договору №62812 от 11.12.14, НДС не выделяется.MISC комиссия 690.11; Дата выручки 03-06-21по07-06-21/MAST/SD8537.00;CM240.75;VISA/SD16829.00;CV765.00;CM449.36;.</t>
  </si>
  <si>
    <t>1685</t>
  </si>
  <si>
    <t>Предрейсовый медицинский осмотр водителей по договору ИРМЕТ/Д/303/278 от 30.12.20 по документу 0000-000253 от 31.05.21Без НДС</t>
  </si>
  <si>
    <t>587680</t>
  </si>
  <si>
    <t>Зачисление отпускных  за июнь 2021 г., реестр № 566 от 10.06.2021 г., без НДС, в соответствии с договором 18363412 от 02.03.2017 г.</t>
  </si>
  <si>
    <t>2145</t>
  </si>
  <si>
    <t>587695</t>
  </si>
  <si>
    <t>Z_0000047387_20210610_557 Зачисление отпускных за июнь 2021, реестр № 557 от 10.06.2021, без НДС</t>
  </si>
  <si>
    <t>2146</t>
  </si>
  <si>
    <t>587701</t>
  </si>
  <si>
    <t>Z_0000047387_20210610_565 Зачисление отпускных за июнь 2021, реестр № 565 от 10.06.2021, без НДС</t>
  </si>
  <si>
    <t>2147</t>
  </si>
  <si>
    <t>587706</t>
  </si>
  <si>
    <t>Зачисление отпускных  за июнь 2021 г., реестр № 564 от 10.06.2021 г., без НДС, в соответствии с договором 18363412 от 02.03.2017 г.</t>
  </si>
  <si>
    <t>2148</t>
  </si>
  <si>
    <t>845160</t>
  </si>
  <si>
    <t>Зачисление средств по операциям с МБК (на основании реестров платежей). Мерчант №971000003635. Дата реестра 08.06.2021. Комиссия 0.00. Возврат покупки 0.00/0.00. НДС не облагается.</t>
  </si>
  <si>
    <t>БАЙКАЛЬСКИЙ БАНК ПАО СБЕРБАНК//8393151962936</t>
  </si>
  <si>
    <t>845164</t>
  </si>
  <si>
    <t>Зачисление средств по операциям с МБК (на основании реестров платежей). Мерчант №971000003636. Дата реестра 08.06.2021. Комиссия 0.00. Возврат покупки 0.00/0.00. НДС не облагается.</t>
  </si>
  <si>
    <t>БАЙКАЛЬСКИЙ БАНК ПАО СБЕРБАНК//8393151964860</t>
  </si>
  <si>
    <t>12578</t>
  </si>
  <si>
    <t>Оплата по Договору №62812 от 11.12.14, НДС не выделяется.MISC комиссия 489.36; Дата выручки 08-06-21/MAST/SD7673.00;CM216.38;MIR/SD456.00;CM12.36;VISA/SD9761.00;CM260.62;.</t>
  </si>
  <si>
    <t>2305</t>
  </si>
  <si>
    <t>Оплата по счету №0000-000291 от 01.06.2021 за услуги НДС не облагается.</t>
  </si>
  <si>
    <t>595254</t>
  </si>
  <si>
    <t>11.06.2021</t>
  </si>
  <si>
    <t>Зачисление материальной помощи штатному сотруднику (в связи со смертью близкого родственника) за июнь 2021 г., реестр № 571 от 11.06.2021 г., без НДС, в соответствии с договором 18363412 от 02.03.2017 г.</t>
  </si>
  <si>
    <t>2153</t>
  </si>
  <si>
    <t>596233</t>
  </si>
  <si>
    <t>Перечисление средств согласно заявке (оплата за отрезной круг) за июнь 2021 г., реестр № 556 от 03.06.2021 г., без НДС, в соответствии с договором 18363412 от 02.03.2017 г.</t>
  </si>
  <si>
    <t>2154</t>
  </si>
  <si>
    <t>595750</t>
  </si>
  <si>
    <t>2161</t>
  </si>
  <si>
    <t>0000-000910</t>
  </si>
  <si>
    <t>За мед.осмотр работников при приеме на работу. Договор № 64/17 от 30.12.2016г.счет № 295 от 01.06.2021г.Акт № 319 от 01.06.2021г.без ндс</t>
  </si>
  <si>
    <t>12058</t>
  </si>
  <si>
    <t>Возврат денежных средств по п/п № 551910 от 030621 на сумму 224.00 в связи с неполучением корректного реестра Z_0000047387_20210603_556 согласно Договору ЗП. Без НДС</t>
  </si>
  <si>
    <t>915212</t>
  </si>
  <si>
    <t>Зачисление средств по операциям с МБК (на основании реестров платежей). Мерчант №971000003636. Дата реестра 09.06.2021. Комиссия 0.00. Возврат покупки 0.00/0.00. НДС не облагается.</t>
  </si>
  <si>
    <t>БАЙКАЛЬСКИЙ БАНК ПАО СБЕРБАНК//8395848506371</t>
  </si>
  <si>
    <t>915206</t>
  </si>
  <si>
    <t>Зачисление средств по операциям с МБК (на основании реестров платежей). Мерчант №971000003635. Дата реестра 09.06.2021. Комиссия 0.00. Возврат покупки 0.00/0.00. НДС не облагается.</t>
  </si>
  <si>
    <t>БАЙКАЛЬСКИЙ БАНК ПАО СБЕРБАНК//8395848505831</t>
  </si>
  <si>
    <t>313</t>
  </si>
  <si>
    <t>21507</t>
  </si>
  <si>
    <t>Оплата по Договору №62812 от 11.12.14, НДС не выделяется.MISC комиссия 523.41; Дата выручки 09-06-21/MAST/SD1435.00;CM40.46;MIR/SD2555.00;CM69.24;VISA/SD15495.00;CM413.71;.</t>
  </si>
  <si>
    <t>Оплата по сч №279 от 08.06.21 за медосмотр.</t>
  </si>
  <si>
    <t>Дубинская Мария Романовна (ИП)</t>
  </si>
  <si>
    <t>381200427908</t>
  </si>
  <si>
    <t>Оплата по сч №278 от 08.06.21 за медосмотр.</t>
  </si>
  <si>
    <t>ТУМАШЕВА СОФЬЯ АНАТОЛЬЕВНА (ИП)</t>
  </si>
  <si>
    <t>381200205006</t>
  </si>
  <si>
    <t>Оплата за медицинские услуги по договору 02/17 от 01.02.17 по документу счет  0000-000260 от 31.05.21 Без НДС</t>
  </si>
  <si>
    <t>601688</t>
  </si>
  <si>
    <t>04800500250 Страх взносы на обязат пенс страх зачисл в ПФ РФ на выплату страх части труд пенсии за май 2021 г. без НДС</t>
  </si>
  <si>
    <t>2177</t>
  </si>
  <si>
    <t>636328</t>
  </si>
  <si>
    <t>21.06.2021</t>
  </si>
  <si>
    <t>Отчисления страх. взносов на обяз соц. страх-е по врем. нетрудоспособности и материнству за май 2021 г, без НДС</t>
  </si>
  <si>
    <t>2178</t>
  </si>
  <si>
    <t>18.06.2021</t>
  </si>
  <si>
    <t>601689</t>
  </si>
  <si>
    <t>Отчисления взносов в ФСС РФ по обяз соц. страх-ю от НС и ПЗ (Взносы в ФСС РФ (НС и ПЗ)) за май 2021 г, без НДС</t>
  </si>
  <si>
    <t>2179</t>
  </si>
  <si>
    <t>601690</t>
  </si>
  <si>
    <t>04800500250 Страх взносы на омс в бюджет федеральн фонда омс за май 2021 г.( рег номер 250000300052407), без НДС</t>
  </si>
  <si>
    <t>2180</t>
  </si>
  <si>
    <t>601691</t>
  </si>
  <si>
    <t>2181</t>
  </si>
  <si>
    <t>601692</t>
  </si>
  <si>
    <t>2182</t>
  </si>
  <si>
    <t>601693</t>
  </si>
  <si>
    <t>2183</t>
  </si>
  <si>
    <t>601694</t>
  </si>
  <si>
    <t>2184</t>
  </si>
  <si>
    <t>606915</t>
  </si>
  <si>
    <t>15.06.2021</t>
  </si>
  <si>
    <t>Зачисление отпускных  за июнь 2021 г., реестр № 595 от 11.06.2021 г., без НДС, в соответствии с договором 18363412 от 02.03.2017 г.</t>
  </si>
  <si>
    <t>2185</t>
  </si>
  <si>
    <t>606530</t>
  </si>
  <si>
    <t>Z_0000047387_20210615_575 Зачисление заработной платы за 2 пол-ну мес. за май 2021, реестр № 575 от 15.06.2021, без НДС</t>
  </si>
  <si>
    <t>2191</t>
  </si>
  <si>
    <t>606900</t>
  </si>
  <si>
    <t>Зачисление заработной платы за 2 половину месяца за май 2021 г., реестр № 574 от 15.06.2021 г., без НДС, в соответствии с договором 18363412 от 02.03.2017 г.</t>
  </si>
  <si>
    <t>2192</t>
  </si>
  <si>
    <t>606534</t>
  </si>
  <si>
    <t>Z_0000047387_20210615_583 Зачисление заработной платы за 2 пол-ну мес. за май 2021, реестр № 583 от 15.06.2021, без НДС</t>
  </si>
  <si>
    <t>2195</t>
  </si>
  <si>
    <t>606904</t>
  </si>
  <si>
    <t>Зачисление заработной платы за 2 половину месяца за май 2021 г., реестр № 582 от 15.06.2021 г., без НДС, в соответствии с договором 18363412 от 02.03.2017 г.</t>
  </si>
  <si>
    <t>2196</t>
  </si>
  <si>
    <t>606906</t>
  </si>
  <si>
    <t>Зачисление заработной платы, компенсация за не использованный отпуск при увольнении за июнь 2021 г., реестр № 598 от 15.06.2021 г., без НДС, в соответствии с договором 18363412 от 02.03.2017 г.</t>
  </si>
  <si>
    <t>2198</t>
  </si>
  <si>
    <t>610259</t>
  </si>
  <si>
    <t>Перечисление заработной платы за 2 половину месяца за май 2021 г. на карту №5479987022070303 Нестерова Дарья Олеговна</t>
  </si>
  <si>
    <t>606917</t>
  </si>
  <si>
    <t>Зачисление пособия по временной нетрудоспособности за счет работодателя, май 2021, реестр № 587 от 15.06.2021, без НДС, в соответствии с договором 18363412 от 02.03.2017 г.</t>
  </si>
  <si>
    <t>2202</t>
  </si>
  <si>
    <t>606919</t>
  </si>
  <si>
    <t>Зачисление пособия по временной нетрудоспособности за счет работодателя, май 2021, реестр № 592 от 15.06.2021, без НДС, в соответствии с договором 18363412 от 02.03.2017 г.</t>
  </si>
  <si>
    <t>2203</t>
  </si>
  <si>
    <t>606920</t>
  </si>
  <si>
    <t>Зачисление пособия по временной нетрудоспособности за счет работодателя, май 2021, реестр № 593 от 15.06.2021, без НДС, в соответствии с договором 18363412 от 02.03.2017 г.</t>
  </si>
  <si>
    <t>2204</t>
  </si>
  <si>
    <t>Оплата за предрейсовые осмотры водителей за май 2021г.,дог.№22 от 01.02.2021г.,счет №0000-000274 от 04.06.2021г.,без НДС</t>
  </si>
  <si>
    <t>6072</t>
  </si>
  <si>
    <t>Оплата за предрейсовые осмотры водителей за апрель 2021г.,дог.№22 от 01.02.2021г.,счет №0000-000251 от 21.05.2021г.,без НДС</t>
  </si>
  <si>
    <t>6073</t>
  </si>
  <si>
    <t>606537</t>
  </si>
  <si>
    <t>Z_0000047387_20210615_588 Зачисление пособия по временной нетрудоспособности за счет работодателя, май 2021, реестр № 588 от 15.06.2021, без НДС</t>
  </si>
  <si>
    <t>2207</t>
  </si>
  <si>
    <t>606540</t>
  </si>
  <si>
    <t>Z_0000047387_20210615_594 Зачисление пособия по временной нетрудоспособности за счет работодателя, май 2021, реестр № 594 от 15.06.2021, без НДС</t>
  </si>
  <si>
    <t>2208</t>
  </si>
  <si>
    <t>606539</t>
  </si>
  <si>
    <t>Z_0000047387_20210615_591 Зачисление пособия по временной нетрудоспособности за счет работодателя, май 2021, реестр № 591 от 15.06.2021, без НДС</t>
  </si>
  <si>
    <t>2209</t>
  </si>
  <si>
    <t>606538</t>
  </si>
  <si>
    <t>Z_0000047387_20210615_589 Зачисление пособия по временной нетрудоспособности за счет работодателя, май 2021, реестр № 589 от 15.06.2021, без НДС</t>
  </si>
  <si>
    <t>2210</t>
  </si>
  <si>
    <t>608185</t>
  </si>
  <si>
    <t>2213</t>
  </si>
  <si>
    <t>609098</t>
  </si>
  <si>
    <t>2214</t>
  </si>
  <si>
    <t>608196</t>
  </si>
  <si>
    <t>2215</t>
  </si>
  <si>
    <t>608207</t>
  </si>
  <si>
    <t>2217</t>
  </si>
  <si>
    <t>608227</t>
  </si>
  <si>
    <t>2220</t>
  </si>
  <si>
    <t>608234</t>
  </si>
  <si>
    <t>2221</t>
  </si>
  <si>
    <t>608239</t>
  </si>
  <si>
    <t>2222</t>
  </si>
  <si>
    <t>608244</t>
  </si>
  <si>
    <t>2223</t>
  </si>
  <si>
    <t>(905-0310-0920180010-244-9952.00Л/С 02343D03720)   П.2.1.1 Безопасная среда сч.0000-000276 от 04.06.21,акт об оказ.услуг 0000-000300 от 11.05.21,м/к 32/21 от 19.04.21,проведение мед</t>
  </si>
  <si>
    <t>992812</t>
  </si>
  <si>
    <t>Зачисление средств по операциям с МБК (на основании реестров платежей). Мерчант №971000003635. Дата реестра 10.06.2021. Комиссия 0.00. Возврат покупки 0.00/0.00. НДС не облагается.</t>
  </si>
  <si>
    <t>БАЙКАЛЬСКИЙ БАНК ПАО СБЕРБАНК//8398869183865</t>
  </si>
  <si>
    <t>30546</t>
  </si>
  <si>
    <t>Оплата по Договору №62812 от 11.12.14, НДС не выделяется.MISC комиссия 626.38; Дата выручки 10-06-21/MAST/SD9687.00;CM273.18;MIR/SD8434.00;CM228.57;VISA/SD4668.00;CV1304.00;CM124.63;.</t>
  </si>
  <si>
    <t>486</t>
  </si>
  <si>
    <t>616560</t>
  </si>
  <si>
    <t>16.06.2021</t>
  </si>
  <si>
    <t>Перечисление заработной платы, компенсация за не использованный отпуск при увольнении за июнь 2021 г на карту №5479987022070303 Нестерова Дарья Олеговна</t>
  </si>
  <si>
    <t>615700</t>
  </si>
  <si>
    <t>Зачисление заработной платы за 1 половину месяца за июнь 2021 г., реестр № 601 от 15.06.2021 г., без НДС, в соответствии с договором 18363412 от 02.03.2017 г.</t>
  </si>
  <si>
    <t>2226</t>
  </si>
  <si>
    <t>615702</t>
  </si>
  <si>
    <t>2227</t>
  </si>
  <si>
    <t>615768</t>
  </si>
  <si>
    <t>Перечис-ние по пост-ю,удержанных с зар/п-ты,в отношении должника Назмеевой И.Н. основной долг на сумму 7906,92 руб.,исполнительный сбор в сумме 1000,00руб,по постан-ю № 38016/21/495336 от 17.05.2021,Без НДС</t>
  </si>
  <si>
    <t>2238</t>
  </si>
  <si>
    <t>615778</t>
  </si>
  <si>
    <t>Перечисление профвзносов, удержанных с заработной платы работников согласно личного заявления за май 2021 г., без НДС</t>
  </si>
  <si>
    <t>2241</t>
  </si>
  <si>
    <t>4354</t>
  </si>
  <si>
    <t>Оплата за электроэнцефалографическое исследование по сч. №0000-000258 от 28.05.2021,  Д.№2698 от 15.04.2021 Без НДС</t>
  </si>
  <si>
    <t>6173</t>
  </si>
  <si>
    <t>Областное государственное бюджетное учреждение "Пожарно-спасательная служба Иркутской области"</t>
  </si>
  <si>
    <t>3808197402</t>
  </si>
  <si>
    <t>617215</t>
  </si>
  <si>
    <t>Страх взносы в ПФР за занятых на работах с вредными усл. труда (спец оценка) за май 2021 г, без НДС</t>
  </si>
  <si>
    <t>2242</t>
  </si>
  <si>
    <t>617214</t>
  </si>
  <si>
    <t>2243</t>
  </si>
  <si>
    <t>617213</t>
  </si>
  <si>
    <t>2244</t>
  </si>
  <si>
    <t>617212</t>
  </si>
  <si>
    <t>2245</t>
  </si>
  <si>
    <t>67814</t>
  </si>
  <si>
    <t>12.06.2021</t>
  </si>
  <si>
    <t>Зачисление средств по операциям с МБК (на основании реестров платежей). Мерчант №971000003635. Дата реестра 11.06.2021. Комиссия 0.00. Возврат покупки 0.00/0.00. НДС не облагается.</t>
  </si>
  <si>
    <t>БАЙКАЛЬСКИЙ БАНК ПАО СБЕРБАНК//8401964528671</t>
  </si>
  <si>
    <t>67818</t>
  </si>
  <si>
    <t>Зачисление средств по операциям с МБК (на основании реестров платежей). Мерчант №971000003636. Дата реестра 11.06.2021. Комиссия 0.00. Возврат покупки 0.00/0.00. НДС не облагается.</t>
  </si>
  <si>
    <t>БАЙКАЛЬСКИЙ БАНК ПАО СБЕРБАНК//8401964531701</t>
  </si>
  <si>
    <t>228529</t>
  </si>
  <si>
    <t>Периодический медицинский осмотр работников офиса апрель 2021 дог 2322920/0508Д от 08.06.20, акт 0000-000207 от 19.04.21 НДС не облагается</t>
  </si>
  <si>
    <t>622519</t>
  </si>
  <si>
    <t>17.06.2021</t>
  </si>
  <si>
    <t>Оплата за бензин, дог. №53-2020-150 от 14.12.2020, счет № сТКНР1738 от 31.05.2021, в т.ч. НДС - 2899,65</t>
  </si>
  <si>
    <t>2254</t>
  </si>
  <si>
    <t>622521</t>
  </si>
  <si>
    <t>Оплата за ЭПС "Система Гарант" профессионал аэро, за апрель 2021 г., дог. №3331 от 11.01.2021, счет № ГС000001629 от 01.04.2021, без НДС</t>
  </si>
  <si>
    <t>2255</t>
  </si>
  <si>
    <t>Оплата за платные услуги за выполнение лабораторных клинико-диагностических исследований биологических материалов за май 2021, дог. №128 от 12.02.2021, счет № ОД99-000176 от 31.05.2021, без НДС</t>
  </si>
  <si>
    <t>622522</t>
  </si>
  <si>
    <t>Оплата за лабораторные исследования, дог. №471И/21 от 01.03.2021, счет № 4586 от 31.05.2021, без НДС</t>
  </si>
  <si>
    <t>2257</t>
  </si>
  <si>
    <t>621955</t>
  </si>
  <si>
    <t>Зачисление отпускных  за июнь 2021 г., реестр № 602 от 17.06.2021 г., без НДС, в соответствии с договором 18363412 от 02.03.2017 г.</t>
  </si>
  <si>
    <t>2259</t>
  </si>
  <si>
    <t>621838</t>
  </si>
  <si>
    <t>Z_0000047387_20210617_603 Зачисление отпускных за июнь 2021, реестр № 603 от 17.06.2021, без НДС</t>
  </si>
  <si>
    <t>2260</t>
  </si>
  <si>
    <t>621956</t>
  </si>
  <si>
    <t>Зачисление отпускных  за июнь 2021 г., реестр № 607 от 17.06.2021 г., без НДС, в соответствии с договором 18363412 от 02.03.2017 г.</t>
  </si>
  <si>
    <t>2264</t>
  </si>
  <si>
    <t>622745</t>
  </si>
  <si>
    <t>Оплата за пересчет денежной наличности за май 2021 г., дог. №6997-ИО от 01.01.2021, счет № 38/27/00906 от 31.05.2021 г., без НДС</t>
  </si>
  <si>
    <t>2266</t>
  </si>
  <si>
    <t>622752</t>
  </si>
  <si>
    <t>Оплата за окончательное выставление, водоотведение и холодную воду за май 2021, дог. №3187 от 17.03.2021, счет № 24 619 от 31.05.2021, в т.ч. НДС - 150,00</t>
  </si>
  <si>
    <t>2268</t>
  </si>
  <si>
    <t>(902-0709-0149980010-244-1425.00Л/С 02343D03720)   Опл сч 0000-000272 от 04.06.21 акт 0000-000296 от 04.06.21 контр 010-64-004-0096/21 от 01.01.21 предрейс мед осмотр май 21 НДС-нет</t>
  </si>
  <si>
    <t>499</t>
  </si>
  <si>
    <t>(905-0310-0920180010-244-4484.00Л/С 02343D03720)   П.2.1.1 Безопасная среда сч.0000-000277 от 11.06.21,акт об оказ.услуг 0000-000301 от 11.06.21,м/к 49/21 от 03.06.21,провед.мед.осм</t>
  </si>
  <si>
    <t>125346</t>
  </si>
  <si>
    <t>ЗА МЕДИЦИНСКИЕ УСЛУГИ ПО СЧЁТУ №0000-000176 ОТ 07.04.2021Г. .БЕЗ НДС.</t>
  </si>
  <si>
    <t>САО "ВСК"</t>
  </si>
  <si>
    <t>7710026574</t>
  </si>
  <si>
    <t>310904</t>
  </si>
  <si>
    <t>Зачисление средств по операциям с МБК (на основании реестров платежей). Мерчант №971000003635. Дата реестра 15.06.2021. Комиссия 0.00. Возврат покупки 0.00/0.00. НДС не облагается.</t>
  </si>
  <si>
    <t>БАЙКАЛЬСКИЙ БАНК ПАО СБЕРБАНК//8409874777155</t>
  </si>
  <si>
    <t>Оплата по счету №225 от 11.05.2021. Медосмотр. Без НДС</t>
  </si>
  <si>
    <t>ООО "Сибирский стандарт"</t>
  </si>
  <si>
    <t>3811138693</t>
  </si>
  <si>
    <t>Оплата по счету №294 от 01.06.2021. Медосмотр. Без НДС</t>
  </si>
  <si>
    <t>2983</t>
  </si>
  <si>
    <t>Оплата по счету №0000-000268 от 03.06.2021 г. за мед. профосмотр Сумма 22117-00</t>
  </si>
  <si>
    <t>50244</t>
  </si>
  <si>
    <t>Оплата по Договору №62812 от 11.12.14, НДС не выделяется.MISC комиссия 630.96; Дата выручки 11-06-21по15-06-21/MAST/SD9056.00;CM255.38;MIR/SD5773.00;CM156.45;VISA/SD8207.00;CM219.13;.</t>
  </si>
  <si>
    <t>414</t>
  </si>
  <si>
    <t>10337</t>
  </si>
  <si>
    <t>629101</t>
  </si>
  <si>
    <t>Оплата за стоматологические материалы, дог. №14-2021-72 от 15.02.2021, счет № 468 от 11.05.2021, без НДС</t>
  </si>
  <si>
    <t>2270</t>
  </si>
  <si>
    <t>629676</t>
  </si>
  <si>
    <t>Оплата за стоматологические материалы, дог. №14-2021-72 от 15.02.2021, счет № 508 от 21.05.2021, без НДС</t>
  </si>
  <si>
    <t>2271</t>
  </si>
  <si>
    <t>629683</t>
  </si>
  <si>
    <t>Оплата за абонентское обслуживание, техническое и информационную поддержку пользователя в рамках проекта "Фарватер", май 2021 г. дог. №Ф/38-0166-03-ТП от 17.02.2021, счет № 1856 от 31.05.2021, без НДС</t>
  </si>
  <si>
    <t>2272</t>
  </si>
  <si>
    <t>629684</t>
  </si>
  <si>
    <t>Оплата за контейнер для биопроб, дог. №ИСЧЛМ000501 от 30.04.2021, счет №ИСЧЛМ000501 от 30.04.2021, без НДС</t>
  </si>
  <si>
    <t>2273</t>
  </si>
  <si>
    <t>ООО "ЛОГОМЕД"</t>
  </si>
  <si>
    <t>3810085368</t>
  </si>
  <si>
    <t>№ ИСЧЛМ000501 от 30.04.2021</t>
  </si>
  <si>
    <t>629692</t>
  </si>
  <si>
    <t>Оплата за сантехнику, дог. №133 от 07.06.2021, счет № 5689 от 07.06.2021, в т.ч. НДС - 1793,84</t>
  </si>
  <si>
    <t>2274</t>
  </si>
  <si>
    <t>№ 133 от 07.06.2021</t>
  </si>
  <si>
    <t>390948</t>
  </si>
  <si>
    <t>Зачисление средств по операциям с МБК (на основании реестров платежей). Мерчант №971000003636. Дата реестра 16.06.2021. Комиссия 0.00. Возврат покупки 0.00/0.00. НДС не облагается.</t>
  </si>
  <si>
    <t>БАЙКАЛЬСКИЙ БАНК ПАО СБЕРБАНК//8412937994620</t>
  </si>
  <si>
    <t>390943</t>
  </si>
  <si>
    <t>Зачисление средств по операциям с МБК (на основании реестров платежей). Мерчант №971000003635. Дата реестра 16.06.2021. Комиссия 0.00. Возврат покупки 0.00/0.00. НДС не облагается.</t>
  </si>
  <si>
    <t>БАЙКАЛЬСКИЙ БАНК ПАО СБЕРБАНК//8412937993267</t>
  </si>
  <si>
    <t>Оплата по сч.0000-000285 от 01.06.2021 предварительный мед осмотр, при поступлении на работу, договор 70/20 от 01.06.2020 Сумма 12460-00 Без налога (НДС)</t>
  </si>
  <si>
    <t>57521</t>
  </si>
  <si>
    <t>Оплата по Договору №62812 от 11.12.14, НДС не выделяется.MISC комиссия 346.59; Дата выручки 16-06-21/MAST/SD1160.00;CM32.71;MIR/SD3645.00;CM98.78;VISA/SD8056.00;CM215.10;.</t>
  </si>
  <si>
    <t>Оплата по счету № 0000-000273 от  04.06.2021 г. за предрейсовые медицинские осмотры. Сумма 1050-00 руб. Без налога (НДС)</t>
  </si>
  <si>
    <t>483</t>
  </si>
  <si>
    <t>Сч 0000-000281 от 08.06.2021 Дог 01/2021 от 11.01.2021 Услуги по оказанию предрейсовых медосмотров водителя май 2021 Без НДС</t>
  </si>
  <si>
    <t>142658</t>
  </si>
  <si>
    <t>Услуги в пользу граждан в целях их соц.обеспечения. сч. №5 от 08.06.2021. Оплата мед.помощи женщинам в период беременности за 05.2021 Пост.РФ№1233 31.12.10 ДОГ № 75 от 29.01.2021г Без НДС</t>
  </si>
  <si>
    <t>2280</t>
  </si>
  <si>
    <t>Уточнение по ЗВС № 2193 от 11.06.2021, Зачисление заработной платы, без НДС</t>
  </si>
  <si>
    <t>636573</t>
  </si>
  <si>
    <t>Оплата за скобы, счет № КЛ000032755 от 18.06.2021, в т.ч. НДС - 440,79</t>
  </si>
  <si>
    <t>2281</t>
  </si>
  <si>
    <t>465680</t>
  </si>
  <si>
    <t>Зачисление средств по операциям с МБК (на основании реестров платежей). Мерчант №971000003635. Дата реестра 17.06.2021. Комиссия 0.00. Возврат покупки 0.00/0.00. НДС не облагается.</t>
  </si>
  <si>
    <t>БАЙКАЛЬСКИЙ БАНК ПАО СБЕРБАНК//8415605973056</t>
  </si>
  <si>
    <t>365</t>
  </si>
  <si>
    <t>Оплата по счету № 0000-000305 от 17.06.2021 Мед. осмотр Договор № 60/21 от 16.06.2021 Сумма 4040-00 Без налога (НДС)</t>
  </si>
  <si>
    <t>Оплата по счету № 0000-000302 от 17.06.2021 медицинский осмотр Сумма 16661-00</t>
  </si>
  <si>
    <t>Оплата по счету № 0000-000303 от 17.06.2021 Сумма 4040-00 Без налога (НДС)</t>
  </si>
  <si>
    <t>ООО "Новая Аптека 36 и 6"</t>
  </si>
  <si>
    <t>3811070195</t>
  </si>
  <si>
    <t>Оплата по счету № 0000-000304 от 17.06.2021г. медосмотр  НДС не облагается.</t>
  </si>
  <si>
    <t>382</t>
  </si>
  <si>
    <t>по сч 299 от 11,06,2021за май</t>
  </si>
  <si>
    <t>опл по сч №0000-000297 от 10.06.2021г. за усл  (дог 47/21 от 31.05.2021г) Сумма 52800-00 Без налога (НДС)</t>
  </si>
  <si>
    <t>опл по сч №0000-000296 от 10.06.2021г. за усл  (дог 47/21 от 31.05.2021г) Сумма 52800-00 Без налога (НДС)</t>
  </si>
  <si>
    <t>2282</t>
  </si>
  <si>
    <t>Оплата за публикацию в газе "Областная" № 63 от 16.06.2021, (1/2 полоса), дог. №100-Р от 01.06.2021,счет № 0000-000871 от 01.06.2021, без НДС</t>
  </si>
  <si>
    <t>областное государственное автономное учреждение "Редакция газеты "Областная"</t>
  </si>
  <si>
    <t>3808203575</t>
  </si>
  <si>
    <t>№ 100-Р от 01.06.2021</t>
  </si>
  <si>
    <t>641334</t>
  </si>
  <si>
    <t>22.06.2021</t>
  </si>
  <si>
    <t>Оплата за ЭПС "Система Гарант" профессионал аэро, за май 2021 г., дог. №3331 от 11.01.2021, счет № ГС000002423 от 11.05.2021, без НДС</t>
  </si>
  <si>
    <t>2283</t>
  </si>
  <si>
    <t>641500</t>
  </si>
  <si>
    <t>Оплата за публикацию отчета о результатах деятельности за 2020 год в газе "Аиф в Восточной Сибири" 1/2 полосы, дог. №04/21 от 22.04.2021, счет № 130 от 24.05.2021, в т.ч. НДС - 2333,33</t>
  </si>
  <si>
    <t>2284</t>
  </si>
  <si>
    <t>Общество с ограниченной ответственностью "АиФ в Восточной Сибири"</t>
  </si>
  <si>
    <t>3808104302</t>
  </si>
  <si>
    <t>№ 04/21 от 22.04.2021</t>
  </si>
  <si>
    <t>2285</t>
  </si>
  <si>
    <t>Оплата за изготовление ортопедической конструкции стоматологической, дог. №07.09 от 07.09.2020, счет № 0000-000021 от 17.06.2021, без НДС</t>
  </si>
  <si>
    <t>(921-1102-0310280010-244-5838.00Л/С 02343D03720)   Опл.за усл.пров.пер.предв.мед.осм.сотр., по сч.0000-000306, акт 0000-000334 от 17.06.21г. МК 27-3р/21 от 01.06.21г. НДС нет.</t>
  </si>
  <si>
    <t>ДФ КБПиФ г. Иркутска, лс03921120031 (Муниципальное казенное учреждение "Спортивная школа "Лидер" города Иркутска)</t>
  </si>
  <si>
    <t>3812531240</t>
  </si>
  <si>
    <t>549343</t>
  </si>
  <si>
    <t>19.06.2021</t>
  </si>
  <si>
    <t>Зачисление средств по операциям с МБК (на основании реестров платежей). Мерчант №971000003635. Дата реестра 18.06.2021. Комиссия 0.00. Возврат покупки 0.00/0.00. НДС не облагается.</t>
  </si>
  <si>
    <t>БАЙКАЛЬСКИЙ БАНК ПАО СБЕРБАНК//8418193483446</t>
  </si>
  <si>
    <t>3075</t>
  </si>
  <si>
    <t>Оплата по счету №0000-000269 от 03.06.21 г. за мед. профосмотр Сумма 34384-00</t>
  </si>
  <si>
    <t>543</t>
  </si>
  <si>
    <t>646592</t>
  </si>
  <si>
    <t>23.06.2021</t>
  </si>
  <si>
    <t>Уплата пени за страх. взносов на обяз соц. страх-е по врем. нетрудоспособности и материнству , справка о состоянии расчетов по налогам, сборам, страховым взносам, пеням, штрафам № 70079 от 27.05.2021 , без НДС</t>
  </si>
  <si>
    <t>2288</t>
  </si>
  <si>
    <t>646593</t>
  </si>
  <si>
    <t>Уплата пени за страх. взносы на обязат. медицинское страхование в фед. фонд ОМС, справка о состоянии расчетов по налогам, сборам, страховым взносам, пеням, штрафам № 70079 от 27.05.2021, без НДС</t>
  </si>
  <si>
    <t>2289</t>
  </si>
  <si>
    <t>649601</t>
  </si>
  <si>
    <t>24.06.2021</t>
  </si>
  <si>
    <t>Зачисление отпускных  за июнь 2021 г., реестр № 615 от 24.06.2021 г., без НДС, в соответствии с договором 18363412 от 02.03.2017 г.</t>
  </si>
  <si>
    <t>2293</t>
  </si>
  <si>
    <t>649595</t>
  </si>
  <si>
    <t>Зачисление материальной помощи в связи с трудным материальным положением штатному сотруднику за июнь 2021 г., реестр № 617 от 24.06.2021 г., без НДС, в соответствии с договором 18363412 от 02.03.2017 г.</t>
  </si>
  <si>
    <t>2294</t>
  </si>
  <si>
    <t>649262</t>
  </si>
  <si>
    <t>Z_0000047387_20210624_616 Зачисление отпускных за июнь 2021, реестр № 616 от 24.06.2021, без НДС</t>
  </si>
  <si>
    <t>2296</t>
  </si>
  <si>
    <t>649923</t>
  </si>
  <si>
    <t>2299</t>
  </si>
  <si>
    <t>649924</t>
  </si>
  <si>
    <t>2300</t>
  </si>
  <si>
    <t>649927</t>
  </si>
  <si>
    <t>2303</t>
  </si>
  <si>
    <t>228701</t>
  </si>
  <si>
    <t>(244) Прочая закупка услуг оплата за мед осмотр Договор от 11.01.2021 № 3 по счет № 0000-000223 от 11.05.2021г  без. НДС</t>
  </si>
  <si>
    <t>228703</t>
  </si>
  <si>
    <t>(244) Прочая закупка услуг оплата за мед осмотр Договор от 11.01.2021 № 3 по счет № 0000-000284 от 01.06.2021г  без. НДС</t>
  </si>
  <si>
    <t>802832</t>
  </si>
  <si>
    <t>Зачисление средств по операциям с МБК (на основании реестров платежей). Мерчант №971000003636. Дата реестра 22.06.2021. Комиссия 0.00. Возврат покупки 0.00/0.00. НДС не облагается.</t>
  </si>
  <si>
    <t>БАЙКАЛЬСКИЙ БАНК ПАО СБЕРБАНК//8426176889702</t>
  </si>
  <si>
    <t>802828</t>
  </si>
  <si>
    <t>Зачисление средств по операциям с МБК (на основании реестров платежей). Мерчант №971000003635. Дата реестра 22.06.2021. Комиссия 0.00. Возврат покупки 0.00/0.00. НДС не облагается.</t>
  </si>
  <si>
    <t>БАЙКАЛЬСКИЙ БАНК ПАО СБЕРБАНК//8426176886983</t>
  </si>
  <si>
    <t>728621</t>
  </si>
  <si>
    <t>Зачисление средств по операциям с МБК (на основании реестров платежей). Мерчант №971000003636. Дата реестра 21.06.2021. Комиссия 0.00. Возврат покупки 0.00/0.00. НДС не облагается.</t>
  </si>
  <si>
    <t>БАЙКАЛЬСКИЙ БАНК ПАО СБЕРБАНК//8423381730993</t>
  </si>
  <si>
    <t>728615</t>
  </si>
  <si>
    <t>Зачисление средств по операциям с МБК (на основании реестров платежей). Мерчант №971000003635. Дата реестра 21.06.2021. Комиссия 0.00. Возврат покупки 0.00/0.00. НДС не облагается.</t>
  </si>
  <si>
    <t>БАЙКАЛЬСКИЙ БАНК ПАО СБЕРБАНК//8423381729879</t>
  </si>
  <si>
    <t>2615</t>
  </si>
  <si>
    <t>Оплата за комм.услуги по сч.307 от 21,06,21г. за 05-21г.без НДССумма 2494-65</t>
  </si>
  <si>
    <t>95738</t>
  </si>
  <si>
    <t>Оплата по Договору №62812 от 11.12.14, НДС не выделяется.MISC комиссия 857.30; Дата выручки 22-06-21/MAST/SD16089.00;CM453.71;MIR/SD7982.00;CM216.30;VISA/SD7015.00;CM187.29;.</t>
  </si>
  <si>
    <t>352</t>
  </si>
  <si>
    <t>Оплата по счету N0000-000286 от 01.06.2021 за периодический медицинский осмотр за 2 чел</t>
  </si>
  <si>
    <t>86888</t>
  </si>
  <si>
    <t>Оплата по Договору №62812 от 11.12.14, НДС не выделяется.MISC комиссия 678.65; Дата выручки 17-06-21по21-06-21/MAST/SD7963.00;CM224.56;MIR/SD12237.00;CM331.62;VISA/SD4587.00;CM122.47;.</t>
  </si>
  <si>
    <t>405</t>
  </si>
  <si>
    <t>273449</t>
  </si>
  <si>
    <t>Прочая закупка товаров, работ, услуг (предрейсовые медосмотры водителей) за май 2021, акт 0000-000295 от 04.06.2021 г, договор 10Б/21 от 08.02.2021, Без НДС</t>
  </si>
  <si>
    <t>3273</t>
  </si>
  <si>
    <t>Предрейсовый осмотр водителей Иркутской пл. по документу N0000-000259 от 28.05.2021, дог. 005285 Без НДС</t>
  </si>
  <si>
    <t>877253</t>
  </si>
  <si>
    <t>Зачисление средств по операциям с МБК (на основании реестров платежей). Мерчант №971000003635. Дата реестра 23.06.2021. Комиссия 0.00. Возврат покупки 0.00/0.00. НДС не облагается.</t>
  </si>
  <si>
    <t>БАЙКАЛЬСКИЙ БАНК ПАО СБЕРБАНК//8428590849685</t>
  </si>
  <si>
    <t>877260</t>
  </si>
  <si>
    <t>Зачисление средств по операциям с МБК (на основании реестров платежей). Мерчант №971000003636. Дата реестра 23.06.2021. Комиссия 0.00. Возврат покупки 0.00/0.00. НДС не облагается.</t>
  </si>
  <si>
    <t>БАЙКАЛЬСКИЙ БАНК ПАО СБЕРБАНК//8428590850395</t>
  </si>
  <si>
    <t>3639</t>
  </si>
  <si>
    <t>Оплата по Договору №62812 от 11.12.14, НДС не выделяется.MISC комиссия 593.13; Дата выручки 23-06-21/MAST/SD11081.00;CM312.48;MIR/SD8849.00;CM239.79;VISA/SD1530.00;CM40.86;.</t>
  </si>
  <si>
    <t>Периодич.медосмотр раб-в по договору 101/109-15/21 от 20.05.21 по документу 0000-000252 от 21.05.21Без НДС</t>
  </si>
  <si>
    <t>2655</t>
  </si>
  <si>
    <t>Оплата за аренду помещения по сч.308 от 21,06,21г. за 06-21г., перерасчет аренды с 01.11.19 по 30.05.21 в т.ч. НДС 44110,59Сумма 264663-54</t>
  </si>
  <si>
    <t>31251</t>
  </si>
  <si>
    <t>Расчеты за проведение периодического медицинского осмотра и обследование работников по договору ИЭСБК\Д\028\239 от 20.04.21 по документу 0000-000222 от 11.05.21Без НДС</t>
  </si>
  <si>
    <t>Общество с ограниченной ответственностью "ИРКУТСКАЯ ЭНЕРГОСБЫТОВАЯ КОМПАНИЯ" р/с 40702810622340001471 в Ф-Л БАНКА ГПБ (АО) "ВОСТОЧНО-СИБИРСКИЙ"</t>
  </si>
  <si>
    <t>654997</t>
  </si>
  <si>
    <t>2304</t>
  </si>
  <si>
    <t>2308</t>
  </si>
  <si>
    <t>Оплата за изготовление ортопедической конструкции стоматологической, дог. №07.09 от 07.09.2020, счет № 0000-000022 от 17.06.2021, без НДС</t>
  </si>
  <si>
    <t>950307</t>
  </si>
  <si>
    <t>Зачисление средств по операциям с МБК (на основании реестров платежей). Мерчант №971000003635. Дата реестра 24.06.2021. Комиссия 0.00. Возврат покупки 0.00/0.00. НДС не облагается.</t>
  </si>
  <si>
    <t>БАЙКАЛЬСКИЙ БАНК ПАО СБЕРБАНК//8431073581196</t>
  </si>
  <si>
    <t>950315</t>
  </si>
  <si>
    <t>Зачисление средств по операциям с МБК (на основании реестров платежей). Мерчант №971000003636. Дата реестра 24.06.2021. Комиссия 0.00. Возврат покупки 0.00/0.00. НДС не облагается.</t>
  </si>
  <si>
    <t>БАЙКАЛЬСКИЙ БАНК ПАО СБЕРБАНК//8431073582571</t>
  </si>
  <si>
    <t>13073</t>
  </si>
  <si>
    <t>Оплата по Договору №62812 от 11.12.14, НДС не выделяется.MISC комиссия 864.22; Дата выручки 24-06-21/MAST/SD8954.00;CM252.50;MIR/SD3926.00;CM106.39;VISA/SD18926.00;CM505.33;.</t>
  </si>
  <si>
    <t>485</t>
  </si>
  <si>
    <t>665492</t>
  </si>
  <si>
    <t>Оплата за тест - полоски COVID - 19 в мазках из носоглотки, дог. №17103 от 24.06.2021, счет № 17103 от 24.06.2021, без НДС</t>
  </si>
  <si>
    <t>2311</t>
  </si>
  <si>
    <t>№ 17103 от 24.06.2021</t>
  </si>
  <si>
    <t>665504</t>
  </si>
  <si>
    <t>Оплата за обучение кафедра неврологии, нейрохирургии (ординатор 2 года Цанава Д.Д.), дог. №05-19 от 20.08.2019, счет № 0000 - 000246 от 12.05.2021, без НДС</t>
  </si>
  <si>
    <t>2312</t>
  </si>
  <si>
    <t>№ 05-19 от 20.08.2019</t>
  </si>
  <si>
    <t>665523</t>
  </si>
  <si>
    <t>Оплата за обучение кафедра клинической лабораторной и ультразвуковой диагностики дог. №280 от 26.04.2021, счет № 0000-000228 от 26.04.2021, без НДС</t>
  </si>
  <si>
    <t>2313</t>
  </si>
  <si>
    <t>№ 280 от 26.04.2021</t>
  </si>
  <si>
    <t>665550</t>
  </si>
  <si>
    <t>Оплата за обучение кафедра клинической лабораторной и ультразвуковой диагностики дог. №281 от 26.04.2021, счет № 0000-000229 от 26.04.2021, без НДС</t>
  </si>
  <si>
    <t>2314</t>
  </si>
  <si>
    <t>№ 281 от 26.04.2021</t>
  </si>
  <si>
    <t>665554</t>
  </si>
  <si>
    <t>Оплата за полотенце бумажное ТН Белюкс, дог №36-2021-92 от 30.04.2021, сет № 139 от 23.06.2021, без НДС</t>
  </si>
  <si>
    <t>2315</t>
  </si>
  <si>
    <t>665567</t>
  </si>
  <si>
    <t>Оплата за Диагностику ТО и ремонт , дог. №110521/3у от 08.06.2021, счет № 00000000145 от 09.06.2021, без НДС</t>
  </si>
  <si>
    <t>2316</t>
  </si>
  <si>
    <t>№ 110521/3у от 08.06.2021</t>
  </si>
  <si>
    <t>665576</t>
  </si>
  <si>
    <t>Оплата за Диагностику ТО и ремонт , дог. №110521/3у от 08.06.2021, счет № 00000000141 от 08.06.2021, без НДС</t>
  </si>
  <si>
    <t>2317</t>
  </si>
  <si>
    <t>665580</t>
  </si>
  <si>
    <t>Оплата за Диагностику ТО и ремонт , дог. №110521/3у от 08.06.2021, счет № 00000000143 от 08.06.2021, без НДС</t>
  </si>
  <si>
    <t>2318</t>
  </si>
  <si>
    <t>665594</t>
  </si>
  <si>
    <t>Оплата за светодиодные лампы, дог. №24-2021-81 от 09.03.2021, счет № УТ - 3370 от 02.03.2021, в т.ч. НДС - 16641,66</t>
  </si>
  <si>
    <t>2319</t>
  </si>
  <si>
    <t>ООО "Прогресс"</t>
  </si>
  <si>
    <t>5905292750</t>
  </si>
  <si>
    <t>№ 24-2021-81 от 09.03.2021</t>
  </si>
  <si>
    <t>665626</t>
  </si>
  <si>
    <t>Оплата за комиссионное вознаграждение за период 01.05.2021-31.05.2021, дог. №ТМ-015/18 от 13.03.2018, счет № 05 от 31.05.2021, без НДС</t>
  </si>
  <si>
    <t>2321</t>
  </si>
  <si>
    <t>665695</t>
  </si>
  <si>
    <t>Оплата за сантехнику, дог.№6452 от 25.06.2021, счет № 6452 от 25.06.2021, в т.ч. НДС - 5954,83</t>
  </si>
  <si>
    <t>2322</t>
  </si>
  <si>
    <t>№ 6452 от 25.06.2021</t>
  </si>
  <si>
    <t>665876</t>
  </si>
  <si>
    <t>Z_0000047387_20210628_626 Зачисление отпускных за июнь 2021, реестр № 626 от 28.06.2021, без НДС</t>
  </si>
  <si>
    <t>2324</t>
  </si>
  <si>
    <t>673309</t>
  </si>
  <si>
    <t>30.06.2021</t>
  </si>
  <si>
    <t>Z_0000047387_20210629_641 Зачисление отпускных за июнь 2021, реестр № 641 от 29.06.2021, без НДС</t>
  </si>
  <si>
    <t>2325</t>
  </si>
  <si>
    <t>665907</t>
  </si>
  <si>
    <t>Зачисление отпускных  за июнь 2021 г., реестр № 625 от 28.06.2021 г., без НДС, в соответствии с договором 18363412 от 02.03.2017 г.</t>
  </si>
  <si>
    <t>2328</t>
  </si>
  <si>
    <t>665908</t>
  </si>
  <si>
    <t>Зачисление отпускных  за июнь 2021 г., реестр № 624 от 28.06.2021 г., без НДС, в соответствии с договором 18363412 от 02.03.2017 г.</t>
  </si>
  <si>
    <t>2329</t>
  </si>
  <si>
    <t>665910</t>
  </si>
  <si>
    <t>Зачисление отпускных  за июнь 2021 г., реестр № 623 от 28.06.2021 г., без НДС, в соответствии с договором 18363412 от 02.03.2017 г.</t>
  </si>
  <si>
    <t>2330</t>
  </si>
  <si>
    <t>665999</t>
  </si>
  <si>
    <t>Оплата за Книгу "Люди гуманной профессии". Книга четвертая, дог.  №1 от 19.01.2021, счет № 15 от 18.06.2021, без НДС</t>
  </si>
  <si>
    <t>2331</t>
  </si>
  <si>
    <t>666033</t>
  </si>
  <si>
    <t>Оплата за базу данных "Справочник специалиста по охране труда" Электронная версия журнала. дог. №411391380 от 22.04.2021, счет №411391380 от 22.04.2021, без НДС</t>
  </si>
  <si>
    <t>2332</t>
  </si>
  <si>
    <t>ООО "МЦФЭР-пресс"</t>
  </si>
  <si>
    <t>7713754243</t>
  </si>
  <si>
    <t>№ 411391380 от 22.04.2021</t>
  </si>
  <si>
    <t>666218</t>
  </si>
  <si>
    <t>Z_0000047387_20210629_629 Зачисление заработной платы за 1 пол-ну мес. за июнь 2021, реестр № 629 от 29.06.2021, без НДС</t>
  </si>
  <si>
    <t>2336</t>
  </si>
  <si>
    <t>666219</t>
  </si>
  <si>
    <t>Зачисление заработной платы за 1 половину месяца за июнь 2021 г., реестр № 628 от 29.06.2021 г., без НДС, в соответствии с договором 18363412 от 02.03.2017 г.</t>
  </si>
  <si>
    <t>2337</t>
  </si>
  <si>
    <t>666225</t>
  </si>
  <si>
    <t>Зачисление заработной платы за 1 половину месяца за июнь 2021 г., реестр № 634 от 29.06.2021 г., без НДС, в соответствии с договором 18363412 от 02.03.2017 г.</t>
  </si>
  <si>
    <t>2339</t>
  </si>
  <si>
    <t>666226</t>
  </si>
  <si>
    <t>Z_0000047387_20210629_635 Зачисление заработной платы за 1 пол-ну мес. за июнь 2021, реестр № 635 от 29.06.2021, без НДС</t>
  </si>
  <si>
    <t>2340</t>
  </si>
  <si>
    <t>27822</t>
  </si>
  <si>
    <t>26.06.2021</t>
  </si>
  <si>
    <t>Зачисление средств по операциям с МБК (на основании реестров платежей). Мерчант №971000003636. Дата реестра 25.06.2021. Комиссия 0.00. Возврат покупки 0.00/0.00. НДС не облагается.</t>
  </si>
  <si>
    <t>БАЙКАЛЬСКИЙ БАНК ПАО СБЕРБАНК//8433889774422</t>
  </si>
  <si>
    <t>19471</t>
  </si>
  <si>
    <t>Оплата по Договору №62812 от 11.12.14, НДС не выделяется.MISC комиссия 475.67; Дата выручки 25-06-21/MAST/SD800.00;CM22.56;MIR/SD5372.00;CM145.58;VISA/SD11518.00;CM307.53;.</t>
  </si>
  <si>
    <t>539</t>
  </si>
  <si>
    <t>Счет 0000-000310 от 23.06.2021, Акт 0000-000339 от 23.06.2021, Медицинский осмотр работников, Контракт 15/21-75 от 17.03.2021, без НДС</t>
  </si>
  <si>
    <t>ДФ КБПиФ г. Иркутска л/с 20902530571, МБОУ г. Ируктска СОШ №75</t>
  </si>
  <si>
    <t>3812008231</t>
  </si>
  <si>
    <t>Счет 0000-000309 от 23.06.2021, Акт 0000-000338 от 23.06.2021, Медицинский осмотр работников, Контракт 15/21-75 от 17.03.2021, без НДС</t>
  </si>
  <si>
    <t>673311</t>
  </si>
  <si>
    <t>Зачисление заработной платы, компенсация за не использованный отпуск при увольнении за июнь 2021 г., реестр № 640 от 29.06.2021 г., без НДС, в соответствии с договором 18363412 от 02.03.2017 г.</t>
  </si>
  <si>
    <t>2342</t>
  </si>
  <si>
    <t>673312</t>
  </si>
  <si>
    <t>Зачисление заработной платы, компенсация за не использованный отпуск при увольнении за июнь 2021 г., реестр № 637 от 29.06.2021 г., без НДС, в соответствии с договором 18363412 от 02.03.2017 г.</t>
  </si>
  <si>
    <t>2343</t>
  </si>
  <si>
    <t>671798</t>
  </si>
  <si>
    <t>Зачисление пособия по временной нетрудоспособности за счет работодателя, июнь 2021, реестр № 639 от 29.06.2021, без НДС, в соответствии с договором 18363412 от 02.03.2017 г.</t>
  </si>
  <si>
    <t>2345</t>
  </si>
  <si>
    <t>673315</t>
  </si>
  <si>
    <t>2347</t>
  </si>
  <si>
    <t>673319</t>
  </si>
  <si>
    <t>2351</t>
  </si>
  <si>
    <t>673320</t>
  </si>
  <si>
    <t>2352</t>
  </si>
  <si>
    <t>673321</t>
  </si>
  <si>
    <t>2353</t>
  </si>
  <si>
    <t>673322</t>
  </si>
  <si>
    <t>2354</t>
  </si>
  <si>
    <t>673323</t>
  </si>
  <si>
    <t>673325</t>
  </si>
  <si>
    <t>Зачисление заработной платы за 1 половину месяца за июнь 2021 г., реестр № 643 от 29.06.2021 г., без НДС, в соответствии с договором 18363412 от 02.03.2017 г.</t>
  </si>
  <si>
    <t>2357</t>
  </si>
  <si>
    <t>Возврат оплаты по письму от 18.06.2021 г. № 706, согласно акту сверки на 21.06.2021 г.</t>
  </si>
  <si>
    <t>МУПЭП "ГОРЗЕЛЕНХОЗ"</t>
  </si>
  <si>
    <t>205631</t>
  </si>
  <si>
    <t>Зачисление средств по операциям с МБК (на основании реестров платежей). Мерчант №971000003635. Дата реестра 28.06.2021. Комиссия 0.00. Возврат покупки 0.00/0.00. НДС не облагается.</t>
  </si>
  <si>
    <t>БАЙКАЛЬСКИЙ БАНК ПАО СБЕРБАНК//8439022226405</t>
  </si>
  <si>
    <t>205637</t>
  </si>
  <si>
    <t>Зачисление средств по операциям с МБК (на основании реестров платежей). Мерчант №971000003636. Дата реестра 28.06.2021. Комиссия 0.00. Возврат покупки 0.00/0.00. НДС не облагается.</t>
  </si>
  <si>
    <t>БАЙКАЛЬСКИЙ БАНК ПАО СБЕРБАНК//8439022228858</t>
  </si>
  <si>
    <t>31576</t>
  </si>
  <si>
    <t>Оплата по Договору №62812 от 11.12.14, НДС не выделяется.MISC комиссия 722.72; Дата выручки 28-06-21/MAST/SD11716.00;CM330.39;MIR/SD2307.00;CM62.52;VISA/SD12352.00;CM329.81;.</t>
  </si>
  <si>
    <t>533</t>
  </si>
  <si>
    <t>оплата по сч 0000-000289 от 01.06.2021 за проведение переодических мед. осмотров сотрудников</t>
  </si>
  <si>
    <t>частич.опл.Сч. 315 от 24.06.2021, Акт 344 от 24.06.2021, за медосмотр, контракт от 09.04.2021 № 29/21, НДС нет</t>
  </si>
  <si>
    <t>448895</t>
  </si>
  <si>
    <t>(244) Прочая закупка услуг оплата за мед осмотр Договор от 11.01.2021 № 3 по акту № 0000-000178 от 01.04.2021г  без. НДС</t>
  </si>
  <si>
    <t>672772</t>
  </si>
  <si>
    <t>(8040804553012010024402342000010) Опл за оказ усл по проведению предр медиц осм водит май 21Дог010221от15.03.21,сч0000-000280от08.06.21,Акт0000-000304от08.06.21Без НДС</t>
  </si>
  <si>
    <t>286649</t>
  </si>
  <si>
    <t>Зачисление средств по операциям с МБК (на основании реестров платежей). Мерчант №971000003636. Дата реестра 29.06.2021. Комиссия 0.00. Возврат покупки 0.00/0.00. НДС не облагается.</t>
  </si>
  <si>
    <t>БАЙКАЛЬСКИЙ БАНК ПАО СБЕРБАНК//8441926579462</t>
  </si>
  <si>
    <t>286645</t>
  </si>
  <si>
    <t>Зачисление средств по операциям с МБК (на основании реестров платежей). Мерчант №971000003635. Дата реестра 29.06.2021. Комиссия 0.00. Возврат покупки 0.00/0.00. НДС не облагается.</t>
  </si>
  <si>
    <t>БАЙКАЛЬСКИЙ БАНК ПАО СБЕРБАНК//8441926578908</t>
  </si>
  <si>
    <t>543193</t>
  </si>
  <si>
    <t>2023</t>
  </si>
  <si>
    <t>543333</t>
  </si>
  <si>
    <t>2025</t>
  </si>
  <si>
    <t>542679</t>
  </si>
  <si>
    <t>Z_0000047387_20210601_534 Зачисление заработной платы за 2 пол-ну мес. за май 2021, реестр № 534 от 01.06.2021, без НДС</t>
  </si>
  <si>
    <t>2027</t>
  </si>
  <si>
    <t>542819</t>
  </si>
  <si>
    <t>Зачисление заработной платы за 2 половину месяца за май 2021 г., реестр № 533 от 01.06.2021 г., без НДС, в соответствии с договором 18363412 от 02.03.2017 г.</t>
  </si>
  <si>
    <t>2028</t>
  </si>
  <si>
    <t>542680</t>
  </si>
  <si>
    <t>Z_0000047387_20210601_537 Зачисление заработной платы, компенсация за не использованный отпуск при увольнении за июнь 2021, реестр № 537 от 01.06.2021, без НДС</t>
  </si>
  <si>
    <t>2029</t>
  </si>
  <si>
    <t>542826</t>
  </si>
  <si>
    <t>Зачисление заработной платы, компенсация за не использованный отпуск при увольнении за июнь 2021 г., реестр № 536 от 01.06.2021 г., без НДС, в соответствии с договором 18363412 от 02.03.2017 г.</t>
  </si>
  <si>
    <t>2030</t>
  </si>
  <si>
    <t>542838</t>
  </si>
  <si>
    <t>Зачисление пособия по временной нетрудоспособности за счет работодателя, май 2021, реестр № 535 от 01.06.2021, без НДС, в соответствии с договором 18363412 от 02.03.2017 г.</t>
  </si>
  <si>
    <t>2031</t>
  </si>
  <si>
    <t>542839</t>
  </si>
  <si>
    <t>Зачисление пособия по временной нетрудоспособности за счет работодателя, май 2021, реестр № 539 от 01.06.2021, без НДС, в соответствии с договором 18363412 от 02.03.2017 г.</t>
  </si>
  <si>
    <t>2032</t>
  </si>
  <si>
    <t>542681</t>
  </si>
  <si>
    <t>Z_0000047387_20210601_538 Зачисление заработной платы за 2 пол-ну мес. за май 2021, реестр № 538 от 01.06.2021, без НДС</t>
  </si>
  <si>
    <t>2034</t>
  </si>
  <si>
    <t>543107</t>
  </si>
  <si>
    <t>2036</t>
  </si>
  <si>
    <t>543105</t>
  </si>
  <si>
    <t>2037</t>
  </si>
  <si>
    <t>543108</t>
  </si>
  <si>
    <t>2039</t>
  </si>
  <si>
    <t>5765</t>
  </si>
  <si>
    <t>Возврат по р-ру 536 п.п. 542826 от 01.06.21 на сумму 44535.90.</t>
  </si>
  <si>
    <t>Иркутское отделение N8586 ПАО СБЕРБАНК Г.ИРКУТСК 47422810918352400003</t>
  </si>
  <si>
    <t>551311</t>
  </si>
  <si>
    <t>Зачисление отпускных за июнь 2021 г., реестр № 543 от 03.06.2021 г., без НДС, в соответствии с договором 18363412 от 02.03.2017 г.</t>
  </si>
  <si>
    <t>2040</t>
  </si>
  <si>
    <t>551312</t>
  </si>
  <si>
    <t>Зачисление отпускных за июнь 2021 г., реестр № 545 от 03.06.2021 г., без НДС, в соответствии с договором 18363412 от 02.03.2017 г.</t>
  </si>
  <si>
    <t>2041</t>
  </si>
  <si>
    <t>551320</t>
  </si>
  <si>
    <t>Зачисление отпускных за июнь 2021 г., реестр № 547 от 03.06.2021 г., без НДС, в соответствии с договором 18363412 от 02.03.2017 г.</t>
  </si>
  <si>
    <t>2042</t>
  </si>
  <si>
    <t>551329</t>
  </si>
  <si>
    <t>Z_0000047387_20210603_546 Зачисление отпускных за июнь 2021, реестр №546 от 03.06.2021, без НДС</t>
  </si>
  <si>
    <t>2043</t>
  </si>
  <si>
    <t>551341</t>
  </si>
  <si>
    <t>Z_0000047387_20210603_544 Зачисление отпускных за июнь 2021, реестр №544 от 03.06.2021, без НДС</t>
  </si>
  <si>
    <t>2044</t>
  </si>
  <si>
    <t>551906</t>
  </si>
  <si>
    <t>Зачисление отпускных за июнь 2021 г., реестр № 554 от 03.06.2021 г., без НДС, в соответствии с договором 18363412 от 02.03.2017 г.</t>
  </si>
  <si>
    <t>2052</t>
  </si>
  <si>
    <t>551908</t>
  </si>
  <si>
    <t>Z_0000047387_20210601_533 Зачисление заработной платы за 2 пол-ну мес. за май 2021, реестр № 533 от 01.06.2021, без НДС</t>
  </si>
  <si>
    <t>2054</t>
  </si>
  <si>
    <t>551909</t>
  </si>
  <si>
    <t>Z_0000047387_20210601_556 Зачисление заработной платы, компенсация за не использованный отпуск при увольнении за июнь 2021, реестр № 556 от 01.06.2021, без НДС</t>
  </si>
  <si>
    <t>2055</t>
  </si>
  <si>
    <t>587150</t>
  </si>
  <si>
    <t>Зачисление заработной платы за 2 половину месяца за май 2021 г., реестр № 569 от 10.06.2021 г., без НДС, в соответствии с договором 18363412 от 02.03.2017 г.</t>
  </si>
  <si>
    <t>2060</t>
  </si>
  <si>
    <t>559058</t>
  </si>
  <si>
    <t>Оплата за отопление, дог. №6 от 01.01.2021, счет № 2276 от 31.05.2021, в т.ч. НДС - 205,06</t>
  </si>
  <si>
    <t>2063</t>
  </si>
  <si>
    <t>559057</t>
  </si>
  <si>
    <t>Оплата за отопление, дог. №5 от 01.01.2021, счет № 2274 от 31.05.2021, в т.ч. НДС - 2256,44</t>
  </si>
  <si>
    <t>2065</t>
  </si>
  <si>
    <t>558821</t>
  </si>
  <si>
    <t>Оплата за стоки, ХВС, дог. №5 от 01.01.2021, счет № 2274 от 31.05.2021, в т.ч. НДС - 198,78</t>
  </si>
  <si>
    <t>2066</t>
  </si>
  <si>
    <t>559060</t>
  </si>
  <si>
    <t>Оплата за промежуточное выставление за июнь 2021 г., Электроэнергия,  дог. №2199 от 26.02.2021,  счет № 62038 - 2199 от 02.06.2021 г., в т.ч. НДС - 1350,00</t>
  </si>
  <si>
    <t>2068</t>
  </si>
  <si>
    <t>558863</t>
  </si>
  <si>
    <t>Оплата за услуги физической охраны, дог. №54-2020-151 от 21.12.2020, счет № 425 от 31.05.2021, без НДС</t>
  </si>
  <si>
    <t>2069</t>
  </si>
  <si>
    <t>558828</t>
  </si>
  <si>
    <t>Оплата за техническое обслуживание приборов, аппаратов и оборудования для рентгенологии за май, дог. №39-2021-95 от 19.04.2021, счет № 201 от 18.05.2021, без НДС</t>
  </si>
  <si>
    <t>2070</t>
  </si>
  <si>
    <t>558684</t>
  </si>
  <si>
    <t>Оплата за май 2021, биллинговое и техническое обслуживание прибора учета тепловой энергии, дог. №ТО-4/21 от 17.01.2021, счет № 180 от 26.05.2021,  в т.ч. НДС - 178,00</t>
  </si>
  <si>
    <t>2071</t>
  </si>
  <si>
    <t>558660</t>
  </si>
  <si>
    <t>Оплата за доступ в интернет, VPN канал за май 2021 г. , дог. №68-2020-164 от 25.01.2021, счет № 989 от 31.05.2021, без НДС</t>
  </si>
  <si>
    <t>2072</t>
  </si>
  <si>
    <t>558836</t>
  </si>
  <si>
    <t>Оплата за услуги по вывозу и обезвреживанию медицинских отходов класса опасности "Б", за май 2021, дог. №35-2021-62 от 27.04.2021, счет № 1790 от 31.05.2021, без НДС</t>
  </si>
  <si>
    <t>2073</t>
  </si>
  <si>
    <t>558658</t>
  </si>
  <si>
    <t>Оплата за дезинсекцию и дератизацию за май 2021 г, дог.№125 от 01.01.2021, счет № 649 от 24.05.2021, без НДС</t>
  </si>
  <si>
    <t>2075</t>
  </si>
  <si>
    <t>558675</t>
  </si>
  <si>
    <t>Оплата за камер. дезинфекция постельных принадлежностей, дог. №3-842 от 11.01.2021, счет № 1800 от 28.05.2021, без НДС</t>
  </si>
  <si>
    <t>2076</t>
  </si>
  <si>
    <t>558682</t>
  </si>
  <si>
    <t>Оплата за контроль стерильности ИМН, забор материала на исследование, дог. №3-696 от 11.01.2021, счет № 1667 от 17.05.2021, без НДС</t>
  </si>
  <si>
    <t>2077</t>
  </si>
  <si>
    <t>558674</t>
  </si>
  <si>
    <t>Оплата за исследование дез.растворов, забор материала на исследование, дог. №5-6 от 11.01.2021, счет № 1770 от 19.05.2021, без НДС</t>
  </si>
  <si>
    <t>2078</t>
  </si>
  <si>
    <t>2086</t>
  </si>
  <si>
    <t>Оплата за услуги по предстерилиз очистке и стерилиз изделий медиц назначения, дог. №142 от 01.03.2021, счет № 0000-000069 от 30.05.2021, в т.ч. НДС - 173,33</t>
  </si>
  <si>
    <t>558693</t>
  </si>
  <si>
    <t>Оплата за оказание клининговых услуг по Байкальской 239, май 2021, дог. №45-2020-141 от 30.10.2020, счет № 504 от 24.05.2021, без НДС</t>
  </si>
  <si>
    <t>2087</t>
  </si>
  <si>
    <t>558831</t>
  </si>
  <si>
    <t>Оплата за услуги генерации квалификационного сертификата ключа проверки ЭП, дог. №12-2021-87 от 06.04.2021, счет № 9-1781871/1 от 19.05.2021, в т.ч. НДС - 933,33</t>
  </si>
  <si>
    <t>2088</t>
  </si>
  <si>
    <t>№ 12-2021-87 от 06.04.2021</t>
  </si>
  <si>
    <t>564478</t>
  </si>
  <si>
    <t>Оплата за Медицинский инструмент, дог. №30-2021-86 от 05.04.2021, счет № 1006 от 04.05.2021, без НДС</t>
  </si>
  <si>
    <t>2091</t>
  </si>
  <si>
    <t>ООО "Медиана-Форт"</t>
  </si>
  <si>
    <t>1659037910</t>
  </si>
  <si>
    <t>№ 30-2021-86 от 05.04.2021</t>
  </si>
  <si>
    <t>564569</t>
  </si>
  <si>
    <t>Оплата за кисель, дог. №06/04-21 от 26.04.2021, счет № УТ - 201 от 26.04.2021, в т.ч. НДС - 11487,27</t>
  </si>
  <si>
    <t>2092</t>
  </si>
  <si>
    <t>565369</t>
  </si>
  <si>
    <t>Оплата за экстемпоральные препараты, дог. №38-2020-134 от 27.07.2020, счет № 06РН-0005113 от 12.05.2021, без НДС</t>
  </si>
  <si>
    <t>2096</t>
  </si>
  <si>
    <t>565367</t>
  </si>
  <si>
    <t>Оплата за экстемпоральные препараты, дог. №38-2020-134 от 27.07.2020, счет № 06РН-0005111 от 12.05.2021, без НДС</t>
  </si>
  <si>
    <t>2097</t>
  </si>
  <si>
    <t>565368</t>
  </si>
  <si>
    <t>Оплата за экстемпоральные препараты, дог. №38-2020-134 от 27.07.2020, счет № 06РН-0005112 от 12.05.2021, без НДС</t>
  </si>
  <si>
    <t>2098</t>
  </si>
  <si>
    <t>565370</t>
  </si>
  <si>
    <t>Оплата за экстемпоральные препараты, дог. №38-2020-134 от 27.07.2020, счет № 06РН-0005153 от 19.05.2021, без НДС</t>
  </si>
  <si>
    <t>2099</t>
  </si>
  <si>
    <t>565372</t>
  </si>
  <si>
    <t>Оплата за экстемпоральные препараты, дог. №38-2020-134 от 27.07.2020, счет № 06РН-0005155 от 19.05.2021, без НДС</t>
  </si>
  <si>
    <t>2100</t>
  </si>
  <si>
    <t>565371</t>
  </si>
  <si>
    <t>Оплата за экстемпоральные препараты, дог. №38-2020-134 от 27.07.2020, счет № 06РН-0005154 от 19.05.2021, без НДС</t>
  </si>
  <si>
    <t>2101</t>
  </si>
  <si>
    <t>565375</t>
  </si>
  <si>
    <t>Оплата за экстемпоральные препараты, дог. №38-2020-134 от 27.07.2020, счет № 06РН-0005194 от 26.05.2021, без НДС</t>
  </si>
  <si>
    <t>2102</t>
  </si>
  <si>
    <t>565374</t>
  </si>
  <si>
    <t>Оплата за экстемпоральные препараты, дог. №38-2020-134 от 27.07.2020, счет № 06РН-0005193 от 26.05.2021, без НДС</t>
  </si>
  <si>
    <t>2103</t>
  </si>
  <si>
    <t>565373</t>
  </si>
  <si>
    <t>Оплата за экстемпоральные препараты, дог. №38-2020-134 от 27.07.2020, счет № 06РН-0005192 от 26.05.2021, без НДС</t>
  </si>
  <si>
    <t>2104</t>
  </si>
  <si>
    <t>3816</t>
  </si>
  <si>
    <t>Возврат по п.п. 542819 от 01.06.21 на сумму 11070.09. Не поступил реестр на зачисление.</t>
  </si>
  <si>
    <t>570781</t>
  </si>
  <si>
    <t>Зачисление заработной платы за 2 половину месяца за май 2021, реестр №000000012 от 07.06.2021 г, на л/счет 40817810666180000096 Барышников Евгений Сергеевич, без НДС</t>
  </si>
  <si>
    <t>2107</t>
  </si>
  <si>
    <t>570784</t>
  </si>
  <si>
    <t>Зачисление заработной платы, компенсация за не использованный отпуск при увольнении за июнь 2021, реестр №000000013 от 07.06.2021 г, на л/счет 40817810666180000096 Барышников Евгений Сергеевич, без НДС</t>
  </si>
  <si>
    <t>2108</t>
  </si>
  <si>
    <t>572806</t>
  </si>
  <si>
    <t>Z_0000047387_20210607_557 Зачисление отпускных за июнь 2021, реестр №557 от 07.06.2021, без НДС</t>
  </si>
  <si>
    <t>2113</t>
  </si>
  <si>
    <t>579278</t>
  </si>
  <si>
    <t>Оплата за толперизон табл., дог. №61-2020-158 от 11.01.2021, счет № ИСЧС0001053 от 18.05.2021, в т.ч. НДС - 1140,45</t>
  </si>
  <si>
    <t>579282</t>
  </si>
  <si>
    <t>Оплата за медикаменты, дог. №63-2020-160 от 11.01.2021, счет № ИСЧС0001069 от 19.05.2021, в т.ч. НДС - 106,07</t>
  </si>
  <si>
    <t>579285</t>
  </si>
  <si>
    <t>Оплата за спирт этиловый, дог. №6-2021-52 от 05.02.2021, счет № ИСЧС0001076 от 19.05.2021, в т.ч. НДС - 441,63</t>
  </si>
  <si>
    <t>2116</t>
  </si>
  <si>
    <t>579287</t>
  </si>
  <si>
    <t>Оплата за медикаменты, дог. №7-2021-53 от 01.02.2021, счет № ИСЧС0001054 от 18.05.2021, в т.ч. НДС - 131,65</t>
  </si>
  <si>
    <t>2117</t>
  </si>
  <si>
    <t>579290</t>
  </si>
  <si>
    <t>Оплата за медикаменты, дог. №60-2020-157 от 11.01.2021, счет № ИСЧС0000981 от 11.05.2021, в т.ч. НДС - 1454,73</t>
  </si>
  <si>
    <t>2118</t>
  </si>
  <si>
    <t>579291</t>
  </si>
  <si>
    <t>Оплата за натрия хлорид, дог. №5-2021-51 от 08.02.2021, счет № ИСЧС0000980 от 11.05.2021, в т.ч. НДС - 1249,55</t>
  </si>
  <si>
    <t>2119</t>
  </si>
  <si>
    <t>579293</t>
  </si>
  <si>
    <t>Оплата за натрия хлорид, дог. №5-2021-51 от 08.02.2021, счет № ИСЧС0001088 от 20.05.2021, в т.ч. НДС - 2349,15</t>
  </si>
  <si>
    <t>2120</t>
  </si>
  <si>
    <t>579296</t>
  </si>
  <si>
    <t>Оплата за натрия хлорид, дог. №5-2021-51 от 08.02.2021, счет № ИСЧС0000979 от 11.05.2021, в т.ч. НДС - 1249,55</t>
  </si>
  <si>
    <t>2121</t>
  </si>
  <si>
    <t>579298</t>
  </si>
  <si>
    <t>Оплата за набор реагентов (транспортный раствор), дог. №32-2021-89 от 12.04.2021, счет № 3542 от 11.05.2021, в т.ч. НДС - 1863,64</t>
  </si>
  <si>
    <t>№ 32-2021-89 от 12.04.2021</t>
  </si>
  <si>
    <t>579299</t>
  </si>
  <si>
    <t>Оплата за Иммуноро Кедрион, дог. №4-2021-50 от 01.02.2021, счет № 7793 от 25.05.2021, в т.ч. НДС - 1532,75</t>
  </si>
  <si>
    <t>2122</t>
  </si>
  <si>
    <t>579301</t>
  </si>
  <si>
    <t>Оплата за медикаменты, дог. №20-2021-77 от 09.03.2021, счет № 50358 от 13.05.2021, в т.ч. НДС - 781,49</t>
  </si>
  <si>
    <t>579302</t>
  </si>
  <si>
    <t>Оплата за растворы для инъекций, дог. №22-2021-79 от 22.03.2021, счет № 767 от 24.05.2021, в т.ч. НДС - 9730,91</t>
  </si>
  <si>
    <t>2123</t>
  </si>
  <si>
    <t>579305</t>
  </si>
  <si>
    <t>Оплата за медикаменты, дог. №20-2021-77 от 09.03.2021, счет № 50352 от 13.05.2021, в т.ч. НДС - 2623,91</t>
  </si>
  <si>
    <t>579307</t>
  </si>
  <si>
    <t>Оплата за реагенты, дог. №8-2021-54 от 05.02.2021, счет № 1858 от 14.05.2021, без НДС</t>
  </si>
  <si>
    <t>2124</t>
  </si>
  <si>
    <t>579308</t>
  </si>
  <si>
    <t>Оплата за растворы для инъекций, дог. №22-2021-79 от 22.03.2021, счет № 766 от 24.05.2021, в т.ч. НДС - 9862,43</t>
  </si>
  <si>
    <t>579311</t>
  </si>
  <si>
    <t>Оплата за пленку рентгеновскую, дог. №2-2021-48 от 01.02.2021, счет № 23667 от 22.04.2021, в т.ч. НДС - 12869,55</t>
  </si>
  <si>
    <t>579312</t>
  </si>
  <si>
    <t>Оплата за пленку рентгеновскую, дог. №2-2021-48 от 01.02.2021, счет № 30104 от 12.05.2021, в т.ч. НДС - 14115,97</t>
  </si>
  <si>
    <t>579322</t>
  </si>
  <si>
    <t>Оплата за реагенты, дог. №15-2021-73 от 16.02.2021, счет № ГМ000174 от 27.05.2021, в т.ч. НДС 10% - 932,92, НДС 20% - 857,50</t>
  </si>
  <si>
    <t>579323</t>
  </si>
  <si>
    <t>Оплата за зонд урогенитальный, дог. № 57-2020-154 от 15.12.2020, счет № И0000000853 от 28.05.2021, без НДС</t>
  </si>
  <si>
    <t>2128</t>
  </si>
  <si>
    <t>579324</t>
  </si>
  <si>
    <t>Оплата за набор реагентов, дог. №40-2020-137 от 28.09.2020, счет № 3479 от 11.05.2021, в т.ч. НДС - 1741,09</t>
  </si>
  <si>
    <t>579326</t>
  </si>
  <si>
    <t>Оплата за стоматологические материалы, дог. №26-2021-83 от 16.03.2021, счет № 1802 от 25.05.2021, без НДС</t>
  </si>
  <si>
    <t>2129</t>
  </si>
  <si>
    <t>579327</t>
  </si>
  <si>
    <t>Оплата за набор для переливания лекарств, шприцы, дог. №16-2021-74 от 19.02.2021, счет № ИЛМ00000897 от 13.05.2021, без НДС</t>
  </si>
  <si>
    <t>579328</t>
  </si>
  <si>
    <t>Оплата за дилюент, раствор лизирующий, дог. № 42-2020-139 от 15.09.2020, счет № 19 от 31.05.2021, без НДС</t>
  </si>
  <si>
    <t>2130</t>
  </si>
  <si>
    <t>579330</t>
  </si>
  <si>
    <t>Оплата за  шприцы, дог. №16-2021-74 от 19.02.2021, счет № ИЛМ000001001 от 20.05.2021, без НДС</t>
  </si>
  <si>
    <t>579333</t>
  </si>
  <si>
    <t>Оплата за дезинфицирующее средство, дог. №31-2021-88 от 12.04.2021, счет № 446 от 13.05.2021, без НДС</t>
  </si>
  <si>
    <t>2131</t>
  </si>
  <si>
    <t>579334</t>
  </si>
  <si>
    <t>Оплата за пробирки, дог. №41-2021-96 от 27.04.2021, счет № 937 от 13.05.2021, без НДС</t>
  </si>
  <si>
    <t>2132</t>
  </si>
  <si>
    <t>Индивидуальный предприниматель Артамонов Виталий Викторович</t>
  </si>
  <si>
    <t>381115065654</t>
  </si>
  <si>
    <t>№ 41-2021-96 от 27.04.2021</t>
  </si>
  <si>
    <t>579335</t>
  </si>
  <si>
    <t>Оплата за дезинфицирующее средство, дог. №46-2020-142 от 09.11.2020, счет № 448 от 13.05.2021, без НДС</t>
  </si>
  <si>
    <t>2133</t>
  </si>
  <si>
    <t>579337</t>
  </si>
  <si>
    <t>Оплата за бумагу офисную А-4, дог. № 58-2020-155 от 11.01.2021, счет № КЛ000026522 от 19.05.2021, в т.ч. НДС - 6175,00</t>
  </si>
  <si>
    <t>2134</t>
  </si>
  <si>
    <t>579344</t>
  </si>
  <si>
    <t>Оплата за перевязочные материалы (вата, бинт), дог. №51-2020-147 от 04.12.2020, счет № ЦБ-895 от 20.05.2021, без НДС</t>
  </si>
  <si>
    <t>2135</t>
  </si>
  <si>
    <t>579346</t>
  </si>
  <si>
    <t>Оплата за нить хир. ВИКРИЛ, дог. №640 от 13.05.2021, счет № 640 от 13.05.2021, без НДС</t>
  </si>
  <si>
    <t>2136</t>
  </si>
  <si>
    <t>№ 640 от 13.05.2021</t>
  </si>
  <si>
    <t>579354</t>
  </si>
  <si>
    <t>Оплата за расходные для физиотерапевтического кабинета, дог. №24-2020-118 от 12.05.2020, счет № 1241 от 30.04.2021,в т.ч. НДС - 4195,94</t>
  </si>
  <si>
    <t>2137</t>
  </si>
  <si>
    <t>ООО "ФТО"</t>
  </si>
  <si>
    <t>7725375730</t>
  </si>
  <si>
    <t>№ 24-2020-118 от 12.05.2020</t>
  </si>
  <si>
    <t>579538</t>
  </si>
  <si>
    <t>Оплата за окончательное выставление за май 2021 г., Теплоэнергия, счет № 32565 - 7268 от 31.05.2021 г., в т.ч. НДС - 9108,04</t>
  </si>
  <si>
    <t>2141</t>
  </si>
  <si>
    <t>587665</t>
  </si>
  <si>
    <t>Зачисление заработной платы, компенсация за не использованный отпуск при увольнении за июнь 2021 г., реестр № 570 от 10.06.2021 г., без НДС, в соответствии с договором 18363412 от 02.03.2017 г.</t>
  </si>
  <si>
    <t>2142</t>
  </si>
  <si>
    <t>587711</t>
  </si>
  <si>
    <t>Z_0000047387_20210610_563 Зачисление отпускных за июнь 2021, реестр №563 от 10.06.2021, без НДС</t>
  </si>
  <si>
    <t>2149</t>
  </si>
  <si>
    <t>587714</t>
  </si>
  <si>
    <t>Зачисление отпускных за июнь 2021 г., реестр № 562 от 10.06.2021 г., без НДС, в соответствии с договором 18363412 от 02.03.2017 г.</t>
  </si>
  <si>
    <t>2150</t>
  </si>
  <si>
    <t>587716</t>
  </si>
  <si>
    <t>Z_0000047387_20210610_561 Зачисление отпускных за июнь 2021, реестр №561 от 10.06.2021, без НДС</t>
  </si>
  <si>
    <t>2151</t>
  </si>
  <si>
    <t>587719</t>
  </si>
  <si>
    <t>Зачисление отпускных за июнь 2021 г., реестр № 560 от 10.06.2021 г., без НДС, в соответствии с договором 18363412 от 02.03.2017 г.</t>
  </si>
  <si>
    <t>2152</t>
  </si>
  <si>
    <t>595715</t>
  </si>
  <si>
    <t>2155</t>
  </si>
  <si>
    <t>595721</t>
  </si>
  <si>
    <t>2156</t>
  </si>
  <si>
    <t>595737</t>
  </si>
  <si>
    <t>Z_0000047387_20210611_572 Зачисление заработной платы, компенсация за не использованный отпуск при увольнении за июнь 2021, реестр № 572 от 11.06.2021, без НДС</t>
  </si>
  <si>
    <t>2158</t>
  </si>
  <si>
    <t>595740</t>
  </si>
  <si>
    <t>2159</t>
  </si>
  <si>
    <t>595743</t>
  </si>
  <si>
    <t>2160</t>
  </si>
  <si>
    <t>595768</t>
  </si>
  <si>
    <t>Z_0000047387_20210611_573 Зачисление заработной платы за 2 пол-ну мес. за май 2021, реестр № 573 от 11.06.2021, без НДС</t>
  </si>
  <si>
    <t>2162</t>
  </si>
  <si>
    <t>ср-ва ОМС авансирование за июнь 2021 года пол-ка 12526000, дн.стац 2039000 без НДС</t>
  </si>
  <si>
    <t>48023</t>
  </si>
  <si>
    <t>ЦС за мед. пом. аванс за июнь 2021 г. (АПП - 389000, ДС - 100000) 489000 НДС не облагается.</t>
  </si>
  <si>
    <t>601674</t>
  </si>
  <si>
    <t>2163</t>
  </si>
  <si>
    <t>601675</t>
  </si>
  <si>
    <t>2164</t>
  </si>
  <si>
    <t>601676</t>
  </si>
  <si>
    <t>Страх взносы в ПФР за занятых на работах с вредными усл. труда (без спец. оценки) за май 2021 г, без НДС</t>
  </si>
  <si>
    <t>2165</t>
  </si>
  <si>
    <t>601677</t>
  </si>
  <si>
    <t>2166</t>
  </si>
  <si>
    <t>601678</t>
  </si>
  <si>
    <t>2167</t>
  </si>
  <si>
    <t>601679</t>
  </si>
  <si>
    <t>2168</t>
  </si>
  <si>
    <t>601680</t>
  </si>
  <si>
    <t>2169</t>
  </si>
  <si>
    <t>601681</t>
  </si>
  <si>
    <t>2170</t>
  </si>
  <si>
    <t>601682</t>
  </si>
  <si>
    <t>2171</t>
  </si>
  <si>
    <t>601683</t>
  </si>
  <si>
    <t>2172</t>
  </si>
  <si>
    <t>601684</t>
  </si>
  <si>
    <t>2173</t>
  </si>
  <si>
    <t>601685</t>
  </si>
  <si>
    <t>2174</t>
  </si>
  <si>
    <t>601686</t>
  </si>
  <si>
    <t>2175</t>
  </si>
  <si>
    <t>601687</t>
  </si>
  <si>
    <t>2176</t>
  </si>
  <si>
    <t>606532</t>
  </si>
  <si>
    <t>Z_0000047387_20210615_579 Зачисление заработной платы за 2 пол-ну мес. за май 2021, реестр № 579 от 15.06.2021, без НДС</t>
  </si>
  <si>
    <t>2187</t>
  </si>
  <si>
    <t>606902</t>
  </si>
  <si>
    <t>Зачисление заработной платы за 2 половину месяца за май 2021 г., реестр № 578 от 15.06.2021 г., без НДС, в соответствии с договором 18363412 от 02.03.2017 г.</t>
  </si>
  <si>
    <t>2188</t>
  </si>
  <si>
    <t>606901</t>
  </si>
  <si>
    <t>Зачисление заработной платы за 2 половину месяца за май 2021 г., реестр № 577 от 15.06.2021 г., без НДС, в соответствии с договором 18363412 от 02.03.2017 г.</t>
  </si>
  <si>
    <t>2189</t>
  </si>
  <si>
    <t>606531</t>
  </si>
  <si>
    <t>Z_0000047387_20210615_576 Зачисление заработной платы за 2 пол-ну мес. за май 2021, реестр № 576 от 15.06.2021, без НДС</t>
  </si>
  <si>
    <t>2190</t>
  </si>
  <si>
    <t>606533</t>
  </si>
  <si>
    <t>Z_0000047387_20210615_581 Зачисление заработной платы за 2 пол-ну мес. за май 2021, реестр № 581 от 15.06.2021, без НДС</t>
  </si>
  <si>
    <t>2193</t>
  </si>
  <si>
    <t>606903</t>
  </si>
  <si>
    <t>Зачисление заработной платы за 2 половину месяца за май 2021 г., реестр № 580 от 15.06.2021 г., без НДС, в соответствии с договором 18363412 от 02.03.2017 г.</t>
  </si>
  <si>
    <t>2194</t>
  </si>
  <si>
    <t>606905</t>
  </si>
  <si>
    <t>Зачисление заработной платы, компенсация за не использованный отпуск при увольнении за июнь 2021 г., реестр № 596 от 15.06.2021 г., без НДС, в соответствии с договором 18363412 от 02.03.2017 г.</t>
  </si>
  <si>
    <t>2197</t>
  </si>
  <si>
    <t>606541</t>
  </si>
  <si>
    <t>Z_0000047387_20210615_597 Зачисление заработной платы, компенсация за не использованный отпуск при увольнении за июнь 2021, реестр № 597 от 15.06.2021, без НДС</t>
  </si>
  <si>
    <t>2199</t>
  </si>
  <si>
    <t>610258</t>
  </si>
  <si>
    <t>Перечисление заработной платы за 2 половину месяца за май 2021 г.на карту №5479987022070303 Нестерова Дарья Олеговна</t>
  </si>
  <si>
    <t>606918</t>
  </si>
  <si>
    <t>Зачисление пособия по временной нетрудоспособности за счет работодателя, май 2021, реестр № 590 от 15.06.2021, без НДС, в соответствии с договором 18363412 от 02.03.2017 г.</t>
  </si>
  <si>
    <t>2200</t>
  </si>
  <si>
    <t>606916</t>
  </si>
  <si>
    <t>Зачисление пособия по временной нетрудоспособности за счет работодателя, май 2021, реестр № 586 от 15.06.2021, без НДС, в соответствии с договором 18363412 от 02.03.2017 г.</t>
  </si>
  <si>
    <t>2201</t>
  </si>
  <si>
    <t>606535</t>
  </si>
  <si>
    <t>Z_0000047387_20210615_584 Зачисление пособия по временной нетрудоспособности за счет работодателя, май 2021, реестр № 584 от 15.06.2021, без НДС</t>
  </si>
  <si>
    <t>2205</t>
  </si>
  <si>
    <t>606536</t>
  </si>
  <si>
    <t>Z_0000047387_20210615_585 Зачисление пособия по временной нетрудоспособности за счет работодателя, май 2021, реестр № 585 от 15.06.2021, без НДС</t>
  </si>
  <si>
    <t>2206</t>
  </si>
  <si>
    <t>609096</t>
  </si>
  <si>
    <t>2211</t>
  </si>
  <si>
    <t>608176</t>
  </si>
  <si>
    <t>2212</t>
  </si>
  <si>
    <t>608204</t>
  </si>
  <si>
    <t>2216</t>
  </si>
  <si>
    <t>608211</t>
  </si>
  <si>
    <t>2218</t>
  </si>
  <si>
    <t>608216</t>
  </si>
  <si>
    <t>2219</t>
  </si>
  <si>
    <t>612306</t>
  </si>
  <si>
    <t>Зачисление заработной платы за 1 половину месяца за июнь 2021 г., реестр № 599 от 15.06.2021 г., без НДС, в соответствии с договором 18363412 от 02.03.2017 г.</t>
  </si>
  <si>
    <t>2224</t>
  </si>
  <si>
    <t>615857</t>
  </si>
  <si>
    <t>Оплата за окончательное выставление за май 2021 г., Электроэнергия,  дог. №2199 от 26.02.2021,  счет № 64222 - 2199 от 11.06.2021 г., в т.ч. НДС - 5215,71</t>
  </si>
  <si>
    <t>2225</t>
  </si>
  <si>
    <t>616558</t>
  </si>
  <si>
    <t>616559</t>
  </si>
  <si>
    <t>615707</t>
  </si>
  <si>
    <t>2228</t>
  </si>
  <si>
    <t>615708</t>
  </si>
  <si>
    <t>2229</t>
  </si>
  <si>
    <t>615709</t>
  </si>
  <si>
    <t>2230</t>
  </si>
  <si>
    <t>615713</t>
  </si>
  <si>
    <t>2231</t>
  </si>
  <si>
    <t>615714</t>
  </si>
  <si>
    <t>2232</t>
  </si>
  <si>
    <t>615731</t>
  </si>
  <si>
    <t>2233</t>
  </si>
  <si>
    <t>615732</t>
  </si>
  <si>
    <t>2234</t>
  </si>
  <si>
    <t>615754</t>
  </si>
  <si>
    <t>Перечис-ние по пост-ю,удержанных с зар/п-ты,в отношении должника Барышникова Е.С. основной долг на сумму 4129,69руб.,исполнительный сбор в сумме 1000,00руб,по постан-ю № 38016/21/495310 от 17.05.2021, без НДС</t>
  </si>
  <si>
    <t>2235</t>
  </si>
  <si>
    <t>615766</t>
  </si>
  <si>
    <t>2237</t>
  </si>
  <si>
    <t>615774</t>
  </si>
  <si>
    <t>2239</t>
  </si>
  <si>
    <t>615776</t>
  </si>
  <si>
    <t>2240</t>
  </si>
  <si>
    <t>622457</t>
  </si>
  <si>
    <t>Оплата за взнос на капитальный ремонт за март 2021, счет № 44453 от 30.04.2021, без НДС</t>
  </si>
  <si>
    <t>622468</t>
  </si>
  <si>
    <t>Оплата за охрану май 2021, дог. №08546-1 от 01.01.2021, счет № 10 от 12.05.2021, без НДС</t>
  </si>
  <si>
    <t>2247</t>
  </si>
  <si>
    <t>622472</t>
  </si>
  <si>
    <t>Оплата за техническое обслуживание май 2021, дог. №08546-1 ОТП от 01.01.2021, счет № 10 от 11.05.2021, без НДС</t>
  </si>
  <si>
    <t>2248</t>
  </si>
  <si>
    <t>622475</t>
  </si>
  <si>
    <t>Оплата за заправку картриджей, восстановление работоспособности картриджа, дог. №13-2021-59 от 19.02.2021, счет № 140 от 27.05.2021, без НДС</t>
  </si>
  <si>
    <t>2249</t>
  </si>
  <si>
    <t>622479</t>
  </si>
  <si>
    <t>Оплата за техническое обслуживание медицинской техники,  дог. №28-2021-58 от 29.03.2021, счет № 12/2100228 от 07.06.2021 г, в т.ч. НДС - 6237,42</t>
  </si>
  <si>
    <t>2250</t>
  </si>
  <si>
    <t>622488</t>
  </si>
  <si>
    <t>Оплата за содержание общего имущества с января по май 2021, дог. №1703 от 17.03.2021, счет № 2616 от 09.06.2021, в т.ч. НДС - 9027,20</t>
  </si>
  <si>
    <t>2251</t>
  </si>
  <si>
    <t>№ 1703 от 17.03.2021</t>
  </si>
  <si>
    <t>622496</t>
  </si>
  <si>
    <t>Окончательная оплата за услуги связи за май 2021, дог №638000059322 от 20.11.2020, счет №638000059322 от 31.05.2021, . в т.ч. НДС - 2308,27</t>
  </si>
  <si>
    <t>2252</t>
  </si>
  <si>
    <t>622515</t>
  </si>
  <si>
    <t>Оплата за бензин, дог. №53-2020-150 от 14.12.2020, счет № сТКНР1738 от 31.05.2021, в т.ч. НДС - 8513,08</t>
  </si>
  <si>
    <t>2253</t>
  </si>
  <si>
    <t>622534</t>
  </si>
  <si>
    <t>Оплата за клининговые услуги (генеральная уборка), дог. №303/21 от 03.06.2021, счет № 155 от 10.06.2021, без НДС</t>
  </si>
  <si>
    <t>2258</t>
  </si>
  <si>
    <t>ООО "ГАРАНТ"</t>
  </si>
  <si>
    <t>3810079290</t>
  </si>
  <si>
    <t>№ 303/21 от 03.06.2021</t>
  </si>
  <si>
    <t>621957</t>
  </si>
  <si>
    <t>Зачисление отпускных за июнь 2021 г., реестр № 604 от 17.06.2021 г., без НДС, в соответствии с договором 18363412 от 02.03.2017 г.</t>
  </si>
  <si>
    <t>2261</t>
  </si>
  <si>
    <t>621839</t>
  </si>
  <si>
    <t>Z_0000047387_20210617_605 Зачисление отпускных за июнь 2021, реестр №605 от 17.06.2021, без НДС</t>
  </si>
  <si>
    <t>2262</t>
  </si>
  <si>
    <t>621958</t>
  </si>
  <si>
    <t>Зачисление отпускных за июнь 2021 г., реестр № 606 от 17.06.2021 г., без НДС, в соответствии с договором 18363412 от 02.03.2017 г.</t>
  </si>
  <si>
    <t>2263</t>
  </si>
  <si>
    <t>621959</t>
  </si>
  <si>
    <t>Зачисление премии руководителю согласно распоряжения № 1084-мр от 15.06.2021 года., реестр № 608 от 17.06.2021 г., без НДС, в соответствии с договором 18363412 от 02.03.2017 г.</t>
  </si>
  <si>
    <t>2265</t>
  </si>
  <si>
    <t>622749</t>
  </si>
  <si>
    <t>Оплата за промежуточное выставление, водоотведение и холодную воду за июнь 2021, дог. №3187 от 17.03.2021, счет № 13474  от 08.06.2021, в т.ч. НДС - 643,33</t>
  </si>
  <si>
    <t>2267</t>
  </si>
  <si>
    <t>622753</t>
  </si>
  <si>
    <t>Оплата за окончательное выставление, водоотведение и холодную воду за май 2021, дог. №3187 от 17.03.2021, счет № 24 619 от 31.05.2021, в т.ч. НДС - 1393,06</t>
  </si>
  <si>
    <t>2269</t>
  </si>
  <si>
    <t>629700</t>
  </si>
  <si>
    <t>Оплата за промежуточное выставление за июнь 2021 г., Электроэнергия,  дог. №2199 от 26.02.2021,  счет № 67073 - 2199 от 15.06.2021 г., в т.ч. НДС - 3333,33</t>
  </si>
  <si>
    <t>2275</t>
  </si>
  <si>
    <t>629715</t>
  </si>
  <si>
    <t>Оплата за реагенты, расходный материал (кювета), дог. №25-2020-124 от 25.05.2020, счет № ГМ000176 от 28.05.2021, в т.ч. НДС - 3373,91</t>
  </si>
  <si>
    <t>2276</t>
  </si>
  <si>
    <t>629716</t>
  </si>
  <si>
    <t>Оплата за набор реагентов (транспортный раствор), дог. №32-2021-89 от 12.04.2021, счет № 4218 от 27.05.2021, в т.ч. НДС - 931,81</t>
  </si>
  <si>
    <t>2277</t>
  </si>
  <si>
    <t>629719</t>
  </si>
  <si>
    <t>Оплата за набор реагентов (транспортный раствор), дог. №32-2021-89 от 12.04.2021, счет № 4055 от 24.05.2021, в т.ч. НДС - 931,81</t>
  </si>
  <si>
    <t>2278</t>
  </si>
  <si>
    <t>629720</t>
  </si>
  <si>
    <t>Оплата за стекло предметное с необработанными краями, дог. №32-2020-129 от 13.07.2020, счет № 2500/8 от 11.05.2021, в т.ч. НДС - 115,66</t>
  </si>
  <si>
    <t>2279</t>
  </si>
  <si>
    <t>6801</t>
  </si>
  <si>
    <t>51553</t>
  </si>
  <si>
    <t>ЦС за мед. пом. ок расчет за май 2021 г. счета N 000-000264, N 000-000265 (АПП - 44691, СП - 21844.16) НДС не облагается.</t>
  </si>
  <si>
    <t>645559</t>
  </si>
  <si>
    <t>Z_0000047387_20210622_609 Зачисление заработной платы, компенсация за не использованный отпуск при увольнении за июнь 2021, реестр № 609 от 22.06.2021, без НДС</t>
  </si>
  <si>
    <t>2286</t>
  </si>
  <si>
    <t>645561</t>
  </si>
  <si>
    <t>Зачисление заработной платы, компенсация за не использованный отпуск при увольнении за июнь 2021 г., реестр № 610 от 22.06.2021 г., без НДС, в соответствии с договором 18363412 от 02.03.2017 г.</t>
  </si>
  <si>
    <t>2287</t>
  </si>
  <si>
    <t>649602</t>
  </si>
  <si>
    <t>Зачисление отпускных за июнь 2021 г., реестр № 611 от 24.06.2021 г., без НДС, в соответствии с договором 18363412 от 02.03.2017 г.</t>
  </si>
  <si>
    <t>2290</t>
  </si>
  <si>
    <t>649260</t>
  </si>
  <si>
    <t>Z_0000047387_20210624_612 Зачисление отпускных за июнь 2021, реестр №612 от 24.06.2021, без НДС</t>
  </si>
  <si>
    <t>2291</t>
  </si>
  <si>
    <t>649603</t>
  </si>
  <si>
    <t>Зачисление отпускных за июнь 2021 г., реестр № 613 от 24.06.2021 г., без НДС, в соответствии с договором 18363412 от 02.03.2017 г.</t>
  </si>
  <si>
    <t>2292</t>
  </si>
  <si>
    <t>649261</t>
  </si>
  <si>
    <t>Z_0000047387_20210624_614 Зачисление отпускных за июнь 2021, реестр №614 от 24.06.2021, без НДС</t>
  </si>
  <si>
    <t>2295</t>
  </si>
  <si>
    <t>649921</t>
  </si>
  <si>
    <t>2297</t>
  </si>
  <si>
    <t>649922</t>
  </si>
  <si>
    <t>2298</t>
  </si>
  <si>
    <t>649925</t>
  </si>
  <si>
    <t>2301</t>
  </si>
  <si>
    <t>649926</t>
  </si>
  <si>
    <t>2302</t>
  </si>
  <si>
    <t>656339</t>
  </si>
  <si>
    <t>Z_0000047387_20210625_618 Зачисление заработной платы, компенсация за не использованный отпуск при увольнении за июнь 2021, реестр № 618 от 25.06.2021, без НДС</t>
  </si>
  <si>
    <t>656498</t>
  </si>
  <si>
    <t>Зачисление заработной платы, компенсация за не использованный отпуск при увольнении за июнь 2021 г., реестр № 619 от 25.06.2021 г., без НДС, в соответствии с договором 18363412 от 02.03.2017 г.</t>
  </si>
  <si>
    <t>2306</t>
  </si>
  <si>
    <t>656009</t>
  </si>
  <si>
    <t>2307</t>
  </si>
  <si>
    <t>663272</t>
  </si>
  <si>
    <t>Оплата за лампы, дог. №122 от 21.06.2021, счет № 136 от 21.06.2021, без НДС</t>
  </si>
  <si>
    <t>2309</t>
  </si>
  <si>
    <t>ООО "ЭРА-МЕД"</t>
  </si>
  <si>
    <t>3811161300</t>
  </si>
  <si>
    <t>№ 122 от 21.06.2021</t>
  </si>
  <si>
    <t>659795</t>
  </si>
  <si>
    <t>Зачисление отпускных за июнь 2021 г., реестр № 620 от 25.06.2021 г., без НДС, в соответствии с договором 18363412 от 02.03.2017 г.</t>
  </si>
  <si>
    <t>2310</t>
  </si>
  <si>
    <t>665600</t>
  </si>
  <si>
    <t>Оплата за запчасти для ПК, дог. №НК5-003917 от 22.06.2021, счет №НК5-003917 от 22.06.2021, в т.ч. НДС - 15621,84</t>
  </si>
  <si>
    <t>2320</t>
  </si>
  <si>
    <t>№ НК5-003917 от 22.06.2021</t>
  </si>
  <si>
    <t>665856</t>
  </si>
  <si>
    <t>Z_0000047387_20210628_621 Зачисление заработной платы, компенсация за не использованный отпуск при увольнении за июнь 2021, реестр № 621 от 28.06.2021, без НДС</t>
  </si>
  <si>
    <t>2323</t>
  </si>
  <si>
    <t>665899</t>
  </si>
  <si>
    <t>Зачисление отпускных за июнь 2021 г., реестр № 622 от 28.06.2021 г., без НДС, в соответствии с договором 18363412 от 02.03.2017 г.</t>
  </si>
  <si>
    <t>2327</t>
  </si>
  <si>
    <t>666206</t>
  </si>
  <si>
    <t>Зачисление заработной платы за 1 половину месяца за июнь 2021 г., реестр № 632 от 29.06.2021 г., без НДС, в соответствии с договором 18363412 от 02.03.2017 г.</t>
  </si>
  <si>
    <t>2333</t>
  </si>
  <si>
    <t>666214</t>
  </si>
  <si>
    <t>Z_0000047387_20210629_633 Зачисление заработной платы за 1 пол-ну мес. за июнь 2021, реестр № 633 от 29.06.2021, без НДС</t>
  </si>
  <si>
    <t>2334</t>
  </si>
  <si>
    <t>666215</t>
  </si>
  <si>
    <t>Z_0000047387_20210629_631 Зачисление заработной платы за 1 пол-ну мес. за июнь 2021, реестр № 631 от 29.06.2021, без НДС</t>
  </si>
  <si>
    <t>2335</t>
  </si>
  <si>
    <t>666221</t>
  </si>
  <si>
    <t>Зачисление заработной платы за 1 половину месяца за июнь 2021 г., реестр № 630 от 29.06.2021 г., без НДС, в соответствии с договором 18363412 от 02.03.2017 г.</t>
  </si>
  <si>
    <t>2338</t>
  </si>
  <si>
    <t>666917</t>
  </si>
  <si>
    <t>Перечисление заработной платы за 1 половину месяца за июнь 2021 г. на карту №5479987022070303 Нестерова Дарья Олеговна</t>
  </si>
  <si>
    <t>402570</t>
  </si>
  <si>
    <t>39509097310080050323 Опл мед.услуг,оказ.гражд,застр в др.суб РФ в целях их соц.обесп (из ср.НСЗ):расп.от 23.06.21 №188, сч 0000-000261 от 31.05.21 без НДС</t>
  </si>
  <si>
    <t>673310</t>
  </si>
  <si>
    <t>Зачисление заработной платы, компенсация за не использованный отпуск при увольнении за июнь 2021 г., реестр № 636 от 29.06.2021 г., без НДС, в соответствии с договором 18363412 от 02.03.2017 г.</t>
  </si>
  <si>
    <t>2341</t>
  </si>
  <si>
    <t>673313</t>
  </si>
  <si>
    <t>Зачисление пособия по временной нетрудоспособности за счет работодателя, июнь 2021, реестр № 638 от 29.06.2021, без НДС, в соответствии с договором 18363412 от 02.03.2017 г.</t>
  </si>
  <si>
    <t>2344</t>
  </si>
  <si>
    <t>673314</t>
  </si>
  <si>
    <t>2346</t>
  </si>
  <si>
    <t>673316</t>
  </si>
  <si>
    <t>2348</t>
  </si>
  <si>
    <t>673317</t>
  </si>
  <si>
    <t>2349</t>
  </si>
  <si>
    <t>673318</t>
  </si>
  <si>
    <t>2350</t>
  </si>
  <si>
    <t>673324</t>
  </si>
  <si>
    <t>Зачисление заработной платы за 1 половину месяца за июнь 2021 г., реестр № 644 от 29.06.2021 г., без НДС, в соответствии с договором 18363412 от 02.03.2017 г.</t>
  </si>
  <si>
    <t>июнь</t>
  </si>
  <si>
    <t>Поставка медицинских расходных материалов (шовный материал)</t>
  </si>
  <si>
    <t>57-2021-112</t>
  </si>
  <si>
    <t>ООО ТД "ЧЭТП"</t>
  </si>
  <si>
    <t>53811027143210000690000</t>
  </si>
  <si>
    <t>Поставка изделий медицинского назначения (марля медицинская)</t>
  </si>
  <si>
    <t>58-2021-113</t>
  </si>
  <si>
    <t>53811027143210000700000</t>
  </si>
  <si>
    <t xml:space="preserve">Техническое обслуживание и ремонт транспортных средств </t>
  </si>
  <si>
    <t>июнь
2022</t>
  </si>
  <si>
    <t>110521/3у</t>
  </si>
  <si>
    <t>53811027143210000670000</t>
  </si>
  <si>
    <t>Отпуск нефтепродуктов с использованием электронных карт для нужд ОГАУЗ "Иркутская МСЧ № 2" на второе полугодие 2021 года</t>
  </si>
  <si>
    <t>61-2021-68</t>
  </si>
  <si>
    <t>53811027143210000710000</t>
  </si>
  <si>
    <t xml:space="preserve">Оказание услуг по поставки тепловой энергии в горячей воде для нужд ОГАУЗ "Иркутская МСЧ № 2" на 2021 год </t>
  </si>
  <si>
    <t>53811027143210000680000</t>
  </si>
  <si>
    <t>Поставка медицинских изделий наборов реагентов ИХА для выявления антигена вируса SARS-CoV-2</t>
  </si>
  <si>
    <t>июль
2022</t>
  </si>
  <si>
    <t>53811027143210000720000</t>
  </si>
  <si>
    <t>июль</t>
  </si>
  <si>
    <t>62-2021-116</t>
  </si>
  <si>
    <t>ООО "ФАРМАЦИЯ-ЭКСТЕМПОРЕ"</t>
  </si>
  <si>
    <t>53811027143210000730000</t>
  </si>
  <si>
    <t>64-2021-118</t>
  </si>
  <si>
    <t>ООО "ТД ЮНИТЭФ"</t>
  </si>
  <si>
    <t>53811027143210000750000</t>
  </si>
  <si>
    <t>65-2021-119</t>
  </si>
  <si>
    <t>ООО "СЕВЕРСНАБ"</t>
  </si>
  <si>
    <t>53811027143210000740000</t>
  </si>
  <si>
    <t>677962</t>
  </si>
  <si>
    <t>01.07.2021</t>
  </si>
  <si>
    <t>Зачисление заработной платы, компенсация за не использованный отпуск при увольнении за июнь 2021 г., реестр № 645 от 30.06.2021 г., без НДС, в соответствии с договором 18363412 от 02.03.2017 г.</t>
  </si>
  <si>
    <t>2358</t>
  </si>
  <si>
    <t>677838</t>
  </si>
  <si>
    <t>2359</t>
  </si>
  <si>
    <t>677989</t>
  </si>
  <si>
    <t>Зачисление отпускных за июль 2021 г., реестр № 646 от 01.07.2021 г., без НДС, в соответствии с договором 18363412 от 02.03.2017 г.</t>
  </si>
  <si>
    <t>2361</t>
  </si>
  <si>
    <t>677990</t>
  </si>
  <si>
    <t>Зачисление отпускных за июль 2021 г., реестр № 647 от 01.07.2021 г., без НДС, в соответствии с договором 18363412 от 02.03.2017 г.</t>
  </si>
  <si>
    <t>2362</t>
  </si>
  <si>
    <t>677991</t>
  </si>
  <si>
    <t>Зачисление отпускных за июль 2021 г., реестр № 649 от 01.07.2021 г., без НДС, в соответствии с договором 18363412 от 02.03.2017 г.</t>
  </si>
  <si>
    <t>2363</t>
  </si>
  <si>
    <t>678268</t>
  </si>
  <si>
    <t>Z_0000047387_20210701_648 Зачисление отпускных за июль 2021, реестр №648 от 01.07.2021, без НДС</t>
  </si>
  <si>
    <t>2367</t>
  </si>
  <si>
    <t>684832</t>
  </si>
  <si>
    <t>02.07.2021</t>
  </si>
  <si>
    <t>Зачисление премии руководителю согласно распоряжения № 1217-мр от 30.06.2021 года., реестр № 658 от 02.07.2021 г., без НДС, в соответствии с договором 18363412 от 02.03.2017 г.</t>
  </si>
  <si>
    <t>2376</t>
  </si>
  <si>
    <t>685651</t>
  </si>
  <si>
    <t>2382</t>
  </si>
  <si>
    <t>689886</t>
  </si>
  <si>
    <t>05.07.2021</t>
  </si>
  <si>
    <t>Z_0000047387_20210702_660 Зачисление отпускных за июль 2021, реестр № 660 от 02.07.2021, без НДС</t>
  </si>
  <si>
    <t>2385</t>
  </si>
  <si>
    <t>Возврат по п.п. 665899 от 29.06.21 на сумму 18105.98. Не поступил реестр на зачисление.</t>
  </si>
  <si>
    <t>692393</t>
  </si>
  <si>
    <t>Зачисление заработной платы за 2 половину месяца за июнь 2021 г., реестр № 663 от 05.07.2021 г., без НДС, в соответствии с договором 18363412 от 02.03.2017 г.</t>
  </si>
  <si>
    <t>2388</t>
  </si>
  <si>
    <t>692396</t>
  </si>
  <si>
    <t>Зачисление заработной платы, компенсация за не использованный отпуск при увольнении за июль 2021 г., реестр № 664 от 05.07.2021 г., без НДС, в соответствии с договором 18363412 от 02.03.2017 г.</t>
  </si>
  <si>
    <t>2390</t>
  </si>
  <si>
    <t>693107</t>
  </si>
  <si>
    <t>2391</t>
  </si>
  <si>
    <t>693105</t>
  </si>
  <si>
    <t>Перечислен НДФЛ (удержание с заработной платы) за июль 2021 г., без НДС</t>
  </si>
  <si>
    <t>2392</t>
  </si>
  <si>
    <t>698626</t>
  </si>
  <si>
    <t>06.07.2021</t>
  </si>
  <si>
    <t>Зачисление заработной платы за 2 половину месяца за июнь 2021 г., реестр № 667 от 05.07.2021 г., без НДС, в соответствии с договором 18363412 от 02.03.2017 г.</t>
  </si>
  <si>
    <t>2393</t>
  </si>
  <si>
    <t>698627</t>
  </si>
  <si>
    <t>Зачисление заработной платы, компенсация за не использованный отпуск при увольнении за июль 2021 г., реестр № 666 от 05.07.2021 г., без НДС, в соответствии с договором 18363412 от 02.03.2017 г.</t>
  </si>
  <si>
    <t>2394</t>
  </si>
  <si>
    <t>698628</t>
  </si>
  <si>
    <t>2395</t>
  </si>
  <si>
    <t>698629</t>
  </si>
  <si>
    <t>2396</t>
  </si>
  <si>
    <t>716951</t>
  </si>
  <si>
    <t>09.07.2021</t>
  </si>
  <si>
    <t>Зачисление отпускных за июль 2021 г., реестр № 672 от 08.07.2021 г., без НДС, в соответствии с договором 18363412 от 02.03.2017 г.</t>
  </si>
  <si>
    <t>2401</t>
  </si>
  <si>
    <t>08.07.2021</t>
  </si>
  <si>
    <t>716952</t>
  </si>
  <si>
    <t>Z_0000047387_20210708_671 Зачисление отпускных за июль 2021, реестр №671 от 08.07.2021, без НДС</t>
  </si>
  <si>
    <t>2402</t>
  </si>
  <si>
    <t>716953</t>
  </si>
  <si>
    <t>Зачисление отпускных за июль 2021 г., реестр № 670 от 08.07.2021 г., без НДС, в соответствии с договором 18363412 от 02.03.2017 г.</t>
  </si>
  <si>
    <t>2403</t>
  </si>
  <si>
    <t>716954</t>
  </si>
  <si>
    <t>Z_0000047387_20210708_669 Зачисление отпускных за июль 2021, реестр №669 от 08.07.2021, без НДС</t>
  </si>
  <si>
    <t>2404</t>
  </si>
  <si>
    <t>716955</t>
  </si>
  <si>
    <t>Зачисление отпускных за июль 2021 г., реестр № 668 от 08.07.2021 г., без НДС, в соответствии с договором 18363412 от 02.03.2017 г.</t>
  </si>
  <si>
    <t>2405</t>
  </si>
  <si>
    <t>719764</t>
  </si>
  <si>
    <t>Зачисление заработной платы за 2 половину месяца за июнь 2021 г., реестр № 681 от 09.07.2021 г., без НДС, в соответствии с договором 18363412 от 02.03.2017 г.</t>
  </si>
  <si>
    <t>2409</t>
  </si>
  <si>
    <t>719791</t>
  </si>
  <si>
    <t>Зачисление заработной платы, компенсация за не использованный отпуск при увольнении за июль 2021 г., реестр № 682 от 09.07.2021 г., без НДС, в соответствии с договором 18363412 от 02.03.2017 г.</t>
  </si>
  <si>
    <t>2410</t>
  </si>
  <si>
    <t>720095</t>
  </si>
  <si>
    <t>Зачисление пособия по временной нетрудоспособности за счет работодателя, июнь 2021, реестр № 685 от 09.07.2021, без НДС, в соответствии с договором 18363412 от 02.03.2017 г.</t>
  </si>
  <si>
    <t>2411</t>
  </si>
  <si>
    <t>722520</t>
  </si>
  <si>
    <t>2412</t>
  </si>
  <si>
    <t>722519</t>
  </si>
  <si>
    <t>2413</t>
  </si>
  <si>
    <t>57552</t>
  </si>
  <si>
    <t>ЦС за мед. пом. аванс за июль 2021 г. (АПП - 441000) 441000 НДС не облагается.</t>
  </si>
  <si>
    <t>2659</t>
  </si>
  <si>
    <t>ср-ва ОМС авансирование за июль 2021 года пол-ка 12560000, дн.стац 2102000 без НДС</t>
  </si>
  <si>
    <t>731629</t>
  </si>
  <si>
    <t>13.07.2021</t>
  </si>
  <si>
    <t>Зачисление заработной платы, компенсация за не использованный отпуск при увольнении за июль 2021 г., реестр № 686 от 12.07.2021 г., без НДС, в соответствии с договором 18363412 от 02.03.2017 г.</t>
  </si>
  <si>
    <t>2421</t>
  </si>
  <si>
    <t>12.07.2021</t>
  </si>
  <si>
    <t>731638</t>
  </si>
  <si>
    <t>2424</t>
  </si>
  <si>
    <t>731654</t>
  </si>
  <si>
    <t>Z_0000047387_20210712_687 Зачисление отпускных за июль 2021, реестр №687 от 12.07.2021, без НДС</t>
  </si>
  <si>
    <t>2425</t>
  </si>
  <si>
    <t>731791</t>
  </si>
  <si>
    <t>Зачисление отпускных за июнь 2021 г., реестр № 622 от 12.07.2021 г., без НДС, в соответствии с договором 18363412 от 02.03.2017 г.</t>
  </si>
  <si>
    <t>2426</t>
  </si>
  <si>
    <t>732455</t>
  </si>
  <si>
    <t>Зачисление отпускных за июль 2021 г., реестр № 690 от 12.07.2021 г., без НДС, в соответствии с договором 18363412 от 02.03.2017 г.</t>
  </si>
  <si>
    <t>2430</t>
  </si>
  <si>
    <t>735956</t>
  </si>
  <si>
    <t>Зачисление заработной платы за 1 половину месяца за июль 2021 г., реестр № 693 от 14.07.2021 г., без НДС, в соответствии с договором 18363412 от 02.03.2017 г.</t>
  </si>
  <si>
    <t>2431</t>
  </si>
  <si>
    <t>744492</t>
  </si>
  <si>
    <t>14.07.2021</t>
  </si>
  <si>
    <t>04800500250 Страх взносы на обязат пенс страх зачисл в ПФ РФ на выплату страх части труд пенсии за июнь 2021 г. без НДС</t>
  </si>
  <si>
    <t>2432</t>
  </si>
  <si>
    <t>744530</t>
  </si>
  <si>
    <t>Отчисления страх. взносов на обяз соц. страх-е по врем. нетрудоспособности и материнству за июнь 2021 г, без НДС</t>
  </si>
  <si>
    <t>2433</t>
  </si>
  <si>
    <t>744554</t>
  </si>
  <si>
    <t>Отчисления взносов в ФСС РФ по обяз соц. страх-ю от НС и ПЗ (Взносы в ФСС РФ (НС и ПЗ)) за июнь 2021 г, без НДС</t>
  </si>
  <si>
    <t>2434</t>
  </si>
  <si>
    <t>УФК по Иркутской области (Государственное учреждение Иркутское региональное отделение Фонда социального страхования Российской Федерации, л/с 04344026260)</t>
  </si>
  <si>
    <t>744585</t>
  </si>
  <si>
    <t>04800500250 Страх взносы на омс в бюджет федеральн фонда омс за июнь 2021 г.( рег номер 250000300052407), без НДС</t>
  </si>
  <si>
    <t>2435</t>
  </si>
  <si>
    <t>744589</t>
  </si>
  <si>
    <t>2436</t>
  </si>
  <si>
    <t>744592</t>
  </si>
  <si>
    <t>2437</t>
  </si>
  <si>
    <t>744593</t>
  </si>
  <si>
    <t>2438</t>
  </si>
  <si>
    <t>744595</t>
  </si>
  <si>
    <t>2439</t>
  </si>
  <si>
    <t>744598</t>
  </si>
  <si>
    <t>2440</t>
  </si>
  <si>
    <t>744600</t>
  </si>
  <si>
    <t>Страх взносы в ПФР за занятых на работах с вредными усл. труда (без спец. оценки) за июнь 2021 г, без НДС</t>
  </si>
  <si>
    <t>2441</t>
  </si>
  <si>
    <t>744604</t>
  </si>
  <si>
    <t>Страх взносы в ПФР за занятых на работах с вредными усл. труда (спец оценка) за июнь 2021 г, без НДС</t>
  </si>
  <si>
    <t>2442</t>
  </si>
  <si>
    <t>744606</t>
  </si>
  <si>
    <t>2443</t>
  </si>
  <si>
    <t>744611</t>
  </si>
  <si>
    <t>2444</t>
  </si>
  <si>
    <t>744613</t>
  </si>
  <si>
    <t>2445</t>
  </si>
  <si>
    <t>746093</t>
  </si>
  <si>
    <t>Z_0000047387_20210714_723 Зачисление заработной платы, компенсация за не использованный отпуск при увольнении за июль 2021, реестр № 723 от 14.07.2021, без НДС</t>
  </si>
  <si>
    <t>2457</t>
  </si>
  <si>
    <t>746302</t>
  </si>
  <si>
    <t>Зачисление заработной платы, компенсация за не использованный отпуск при увольнении за июль 2021 г., реестр № 722 от 14.07.2021 г., без НДС, в соответствии с договором 18363412 от 02.03.2017 г.</t>
  </si>
  <si>
    <t>2458</t>
  </si>
  <si>
    <t>757687</t>
  </si>
  <si>
    <t>15.07.2021</t>
  </si>
  <si>
    <t>Перечисление заработной платы за 2 половину месяца за июнь 2021 г.на карту №5479987022070303 Нестерова Дарья Олеговна</t>
  </si>
  <si>
    <t>749271</t>
  </si>
  <si>
    <t>Зачисление заработной платы за 1 половину месяца за июль 2021 г., реестр № 721 от 14.07.2021 г., без НДС, в соответствии с договором 18363412 от 02.03.2017 г.</t>
  </si>
  <si>
    <t>2460</t>
  </si>
  <si>
    <t>748515</t>
  </si>
  <si>
    <t>Z_0000047387_20210714_698 Зачисление заработной платы за 2 пол-ну мес. за июнь 2021, реестр № 698 от 14.07.2021, без НДС</t>
  </si>
  <si>
    <t>2461</t>
  </si>
  <si>
    <t>749288</t>
  </si>
  <si>
    <t>Зачисление заработной платы за 2 половину месяца за июнь 2021 г., реестр № 697 от 14.07.2021 г., без НДС, в соответствии с договором 18363412 от 02.03.2017 г.</t>
  </si>
  <si>
    <t>2462</t>
  </si>
  <si>
    <t>748514</t>
  </si>
  <si>
    <t>Z_0000047387_20210714_696 Зачисление заработной платы за 2 пол-ну мес. за июнь 2021, реестр № 696 от 14.07.2021, без НДС</t>
  </si>
  <si>
    <t>2466</t>
  </si>
  <si>
    <t>748513</t>
  </si>
  <si>
    <t>Z_0000047387_20210714_694 Зачисление заработной платы за 2 пол-ну мес. за июнь 2021, реестр № 694 от 14.07.2021, без НДС</t>
  </si>
  <si>
    <t>2467</t>
  </si>
  <si>
    <t>749644</t>
  </si>
  <si>
    <t>Зачисление заработной платы за 2 половину месяца за июнь 2021 г., реестр № 695 от 14.07.2021 г., без НДС, в соответствии с договором 18363412 от 02.03.2017 г.</t>
  </si>
  <si>
    <t>2468</t>
  </si>
  <si>
    <t>748521</t>
  </si>
  <si>
    <t>Z_0000047387_20210714_712 Зачисление пособия по временной нетрудоспособности за счет работодателя, июнь 2021, реестр № 712 от 14.07.2021, без НДС</t>
  </si>
  <si>
    <t>2473</t>
  </si>
  <si>
    <t>748520</t>
  </si>
  <si>
    <t>Z_0000047387_20210714_710 Зачисление пособия по временной нетрудоспособности за счет работодателя, июнь 2021, реестр № 710 от 14.07.2021, без НДС</t>
  </si>
  <si>
    <t>2474</t>
  </si>
  <si>
    <t>748519</t>
  </si>
  <si>
    <t>Z_0000047387_20210714_707 Зачисление пособия по временной нетрудоспособности за счет работодателя, июнь 2021, реестр № 707 от 14.07.2021, без НДС</t>
  </si>
  <si>
    <t>2475</t>
  </si>
  <si>
    <t>749781</t>
  </si>
  <si>
    <t>Зачисление пособия по временной нетрудоспособности за счет работодателя, июнь 2021, реестр № 716 от 14.07.2021, без НДС, в соответствии с договором 18363412 от 02.03.2017 г.</t>
  </si>
  <si>
    <t>2477</t>
  </si>
  <si>
    <t>749786</t>
  </si>
  <si>
    <t>Зачисление пособия по временной нетрудоспособности за счет работодателя, июнь 2021, реестр № 708 от 14.07.2021, без НДС, в соответствии с договором 18363412 от 02.03.2017 г.</t>
  </si>
  <si>
    <t>2478</t>
  </si>
  <si>
    <t>749791</t>
  </si>
  <si>
    <t>Зачисление пособия по временной нетрудоспособности за счет работодателя, июнь 2021, реестр № 709 от 14.07.2021, без НДС, в соответствии с договором 18363412 от 02.03.2017 г.</t>
  </si>
  <si>
    <t>2479</t>
  </si>
  <si>
    <t>749799</t>
  </si>
  <si>
    <t>Зачисление пособия по временной нетрудоспособности за счет работодателя, июнь 2021, реестр № 711 от 14.07.2021, без НДС, в соответствии с договором 18363412 от 02.03.2017 г.</t>
  </si>
  <si>
    <t>2480</t>
  </si>
  <si>
    <t>753906</t>
  </si>
  <si>
    <t>2507</t>
  </si>
  <si>
    <t>753978</t>
  </si>
  <si>
    <t>2513</t>
  </si>
  <si>
    <t>753982</t>
  </si>
  <si>
    <t>2514</t>
  </si>
  <si>
    <t>753985</t>
  </si>
  <si>
    <t>2515</t>
  </si>
  <si>
    <t>754033</t>
  </si>
  <si>
    <t>2519</t>
  </si>
  <si>
    <t>754260</t>
  </si>
  <si>
    <t>2520</t>
  </si>
  <si>
    <t>756649</t>
  </si>
  <si>
    <t>Z_0000047387_20210715_728 Зачисление отпускных за июль 2021, реестр № 728 от 15.07.2021, без НДС</t>
  </si>
  <si>
    <t>2531</t>
  </si>
  <si>
    <t>756660</t>
  </si>
  <si>
    <t>Z_0000047387_20210715_730 Зачисление отпускных за июль 2021, реестр № 730 от 15.07.2021, без НДС</t>
  </si>
  <si>
    <t>2532</t>
  </si>
  <si>
    <t>756676</t>
  </si>
  <si>
    <t>Z_0000047387_20210715_732 Зачисление отпускных за июль 2021, реестр № 732 от 15.07.2021, без НДС</t>
  </si>
  <si>
    <t>2533</t>
  </si>
  <si>
    <t>757118</t>
  </si>
  <si>
    <t>Зачисление отпускных за июль 2021 г., реестр № 731 от 15.07.2021 г., без НДС, в соответствии с договором 18363412 от 02.03.2017 г.</t>
  </si>
  <si>
    <t>2534</t>
  </si>
  <si>
    <t>757131</t>
  </si>
  <si>
    <t>Зачисление отпускных за июль 2021 г., реестр № 729 от 15.07.2021 г., без НДС, в соответствии с договором 18363412 от 02.03.2017 г.</t>
  </si>
  <si>
    <t>2535</t>
  </si>
  <si>
    <t>757917</t>
  </si>
  <si>
    <t>16.07.2021</t>
  </si>
  <si>
    <t>2544</t>
  </si>
  <si>
    <t>758003</t>
  </si>
  <si>
    <t>2545</t>
  </si>
  <si>
    <t>757914</t>
  </si>
  <si>
    <t>2546</t>
  </si>
  <si>
    <t>758004</t>
  </si>
  <si>
    <t>2547</t>
  </si>
  <si>
    <t>757915</t>
  </si>
  <si>
    <t>2549</t>
  </si>
  <si>
    <t>757913</t>
  </si>
  <si>
    <t>2551</t>
  </si>
  <si>
    <t>758302</t>
  </si>
  <si>
    <t>Оплата за бензин, дог. №53-2020-150 от 14.12.2020, счет № сТКНР2110 от 30.06.2021, в т.ч. НДС - 9665,50</t>
  </si>
  <si>
    <t>2554</t>
  </si>
  <si>
    <t>761529</t>
  </si>
  <si>
    <t>Оплата за отопление, дог. №6 от 01.01.2021, счет № 2737 от 30.06.2021, в т.ч. НДС - 72,52</t>
  </si>
  <si>
    <t>2559</t>
  </si>
  <si>
    <t>758769</t>
  </si>
  <si>
    <t>Оплата за стоки, ХВС, дог. №5 от 01.01.2021, счет № 2736 от 30.06.2021, в т.ч. НДС - 198,78</t>
  </si>
  <si>
    <t>2561</t>
  </si>
  <si>
    <t>761522</t>
  </si>
  <si>
    <t>Оплата за отопление, дог. №5 от 01.01.2021, счет № 2736 от 30.06.2021, в т.ч. НДС - 798,11</t>
  </si>
  <si>
    <t>2562</t>
  </si>
  <si>
    <t>761360</t>
  </si>
  <si>
    <t>Оплата за техническое обслуживание приборов, аппаратов и оборудования для рентгенологии за июнь, дог. №39-2021-95 от 19.04.2021, счет № 267 от 22.06.2021, без НДС</t>
  </si>
  <si>
    <t>2574</t>
  </si>
  <si>
    <t>760767</t>
  </si>
  <si>
    <t>Оплата за июнь 2021, биллинговое и техническое обслуживание прибора учета тепловой энергии, дог. №ТО-4/21 от 17.01.2021, счет № 237 от 24.06.2021,  в т.ч. НДС - 178,00</t>
  </si>
  <si>
    <t>2575</t>
  </si>
  <si>
    <t>761381</t>
  </si>
  <si>
    <t>Оплата за услуги по вывозу и обезвреживанию медицинских отходов класса опасности "Б", за июнь 2021, дог. №35-2021-62 от 27.04.2021, счет № 2345 от 30.06.2021, без НДС</t>
  </si>
  <si>
    <t>2576</t>
  </si>
  <si>
    <t>761389</t>
  </si>
  <si>
    <t>Оплата за услуги по стирке, дог. №67-2020-107 от 11.01.2021, счет № 111 от 31.05.2021, без НДС</t>
  </si>
  <si>
    <t>2577</t>
  </si>
  <si>
    <t>761390</t>
  </si>
  <si>
    <t>Оплата за услуги по стирке, дог. №67-2020-107 от 11.01.2021, счет № 135 от 30.06.2021, без НДС</t>
  </si>
  <si>
    <t>2578</t>
  </si>
  <si>
    <t>760757</t>
  </si>
  <si>
    <t>Оплата за доступ в интернет, VPN канал за июнь 2021 г. , дог. №68-2020-164 от 25.01.2021, счет № 1208 от 30.06.2021, без НДС</t>
  </si>
  <si>
    <t>2579</t>
  </si>
  <si>
    <t>761287</t>
  </si>
  <si>
    <t>Оплата за окончательное выставление, водоотведение и холодную воду за июнь 2021, дог. №3187 от 17.03.2021, счет № 30 738  от 30.06.2021, в т.ч. НДС - 1159,28</t>
  </si>
  <si>
    <t>2581</t>
  </si>
  <si>
    <t>761523</t>
  </si>
  <si>
    <t>Оплата за окончательное выставление за июнь 2021 г., Электроэнергия,  дог. №2199 от 26.02.2021,  счет № 76822 - 2199 от 12.07.2021 г., в т.ч. НДС - 6789,48</t>
  </si>
  <si>
    <t>2582</t>
  </si>
  <si>
    <t>761533</t>
  </si>
  <si>
    <t>Оплата за промежуточное выставление за июнь 2021 г., Электроэнергия,  дог. №2199 от 26.02.2021,  счет № 80107 - 2199 от 13.07.2021 г., в т.ч. НДС - 5166,67</t>
  </si>
  <si>
    <t>2583</t>
  </si>
  <si>
    <t>761534</t>
  </si>
  <si>
    <t>Оплата за промежуточное выставление за июль 2021 г., Теплоэнергия, дог. №7268 от 07.06.2021, счет № 41235 - 7268 от 08.07.2021 г., в т.ч. НДС - 660,00</t>
  </si>
  <si>
    <t>2584</t>
  </si>
  <si>
    <t>№ 7268 от 07.06.2021</t>
  </si>
  <si>
    <t>762402</t>
  </si>
  <si>
    <t>Z_0000047387_20210716_743 Зачисление заработной платы, компенсация за не использованный отпуск при увольнении за июль 2021, реестр № 743 от 16.07.2021, без НДС</t>
  </si>
  <si>
    <t>2585</t>
  </si>
  <si>
    <t>762404</t>
  </si>
  <si>
    <t>Перечисление профвзносов, удержанных с заработной платы работников согласно личного заявления за июнь 2021 г., без НДС</t>
  </si>
  <si>
    <t>2586</t>
  </si>
  <si>
    <t>762406</t>
  </si>
  <si>
    <t>2587</t>
  </si>
  <si>
    <t>762410</t>
  </si>
  <si>
    <t>2588</t>
  </si>
  <si>
    <t>763210</t>
  </si>
  <si>
    <t>Оплата за услугу Регионального оператора по обращению с ТКО за май 2021 г, дог. №1077986-2020/ТКО от 01.01.2021, счет № 12714816 от 31.05.2021, в т.ч. НДС - 2851,44</t>
  </si>
  <si>
    <t>2593</t>
  </si>
  <si>
    <t>763211</t>
  </si>
  <si>
    <t>Оплата за услугу Регионального оператора по обращению с ТКО за июнь 2021 г, дог. №1077986-2020/ТКО от 01.01.2021, счет № 12714817 от 30.06.2021, в т.ч. НДС - 2851,44</t>
  </si>
  <si>
    <t>2594</t>
  </si>
  <si>
    <t>763212</t>
  </si>
  <si>
    <t>Оплата за клининговые услуги (генеральная уборка), дог. №303/21 от 03.06.2021, счет № 168 от 21.06.2021, без НДС</t>
  </si>
  <si>
    <t>2595</t>
  </si>
  <si>
    <t>763221</t>
  </si>
  <si>
    <t>Оплата за дезинсекцию и дератизацию за июнь 2021 г, дог.№125 от 01.01.2021, счет № 820 от 25.06.2021, без НДС</t>
  </si>
  <si>
    <t>2596</t>
  </si>
  <si>
    <t>2597</t>
  </si>
  <si>
    <t>Оплата за услуги по предстерилиз очистке и стерилиз изделий медиц назначения, дог. №142 от 01.03.2021, счет № 0000-000083 от 25.05.2021, в т.ч. НДС - 513,33</t>
  </si>
  <si>
    <t>763222</t>
  </si>
  <si>
    <t>Оплата за оказание клининговых услуг по Байкальской 239, июнь 2021, дог. №45-2020-141 от 30.10.2020, счет № 614 от 30.06.2021, без НДС</t>
  </si>
  <si>
    <t>2598</t>
  </si>
  <si>
    <t>763225</t>
  </si>
  <si>
    <t>Оплата за Диагностику ТО и ремонт , дог. №110521/3у от 08.06.2021, счет № 00000000167 от 11.06.2021, без НДС</t>
  </si>
  <si>
    <t>2599</t>
  </si>
  <si>
    <t>766041</t>
  </si>
  <si>
    <t>19.07.2021</t>
  </si>
  <si>
    <t>Оплата за услуги по обеспечению функционирования информационной системы дог №51-2021-63 от 16.07.2021, счет №638000028724 от 30.06.2021, . в т.ч. НДС - 86880,31</t>
  </si>
  <si>
    <t>2601</t>
  </si>
  <si>
    <t>№ 51-2021-63 от 16.07.2021</t>
  </si>
  <si>
    <t>765740</t>
  </si>
  <si>
    <t>Оплата за взнос на капитальный ремонт за апрель 2021, счет № 44453 от 30.04.2021, без НДС</t>
  </si>
  <si>
    <t>2602</t>
  </si>
  <si>
    <t>766036</t>
  </si>
  <si>
    <t>Оплата за услуги генерации квалификационного сертификата ключа проверки ЭП, дог. №12-2021-87 от 06.04.2021, счет № 9-1810671/1 от 01.07.2021, в т.ч. НДС - 466,67</t>
  </si>
  <si>
    <t>2603</t>
  </si>
  <si>
    <t>766068</t>
  </si>
  <si>
    <t>Оплата за услуги физической охраны, дог. №54-2020-151 от 21.12.2020, счет № 440 от 30.06.2021, без НДС</t>
  </si>
  <si>
    <t>2604</t>
  </si>
  <si>
    <t>766019</t>
  </si>
  <si>
    <t>Оплата за техническое обслуживание июнь 2021, дог. №08546-1 ОТП от 01.01.2021, счет № 12 от 01.06.2021, без НДС</t>
  </si>
  <si>
    <t>2605</t>
  </si>
  <si>
    <t>765894</t>
  </si>
  <si>
    <t>Оплата за охрану май 2021, дог. №08546-1 от 01.01.2021, счет № 12 от 03.06.2021, без НДС</t>
  </si>
  <si>
    <t>2606</t>
  </si>
  <si>
    <t>764880</t>
  </si>
  <si>
    <t>2612</t>
  </si>
  <si>
    <t>59716</t>
  </si>
  <si>
    <t>ЦС за мед. пом. ок расчет за июнь 2021 г. счета N 000-000312, N 000-000329, N 000-000330 (АПП - 34090.45) НДС не облагается.</t>
  </si>
  <si>
    <t>770830</t>
  </si>
  <si>
    <t>20.07.2021</t>
  </si>
  <si>
    <t>Оплата за клининговые услуги (с 20.07.2021 по 20.08.2021), дог. №77 от 15.07.2021, счет № 230 от 19.07.2021, без НДС</t>
  </si>
  <si>
    <t>2617</t>
  </si>
  <si>
    <t>ИП "Бобрович Евгений Дмитриевич"</t>
  </si>
  <si>
    <t>381114884040</t>
  </si>
  <si>
    <t>№ 77 от 15.07.2021</t>
  </si>
  <si>
    <t>775842</t>
  </si>
  <si>
    <t>21.07.2021</t>
  </si>
  <si>
    <t>Z_0000047387_20210719_746 Зачисление заработной платы, компенсация за не использованный отпуск при увольнении за июль 2021, реестр № 746 от 19.07.2021, без НДС</t>
  </si>
  <si>
    <t>2618</t>
  </si>
  <si>
    <t>775843</t>
  </si>
  <si>
    <t>Зачисление заработной платы, компенсация за не использованный отпуск при увольнении за июль 2021 г., реестр № 745 от 20.07.2021 г., без НДС, в соответствии с договором 18363412 от 02.03.2017 г.</t>
  </si>
  <si>
    <t>2619</t>
  </si>
  <si>
    <t>775855</t>
  </si>
  <si>
    <t>2621</t>
  </si>
  <si>
    <t>870419</t>
  </si>
  <si>
    <t>22.07.2021</t>
  </si>
  <si>
    <t>Зачисление заработной платы, компенсация за не использованный отпуск при увольнении за июль 2021 г., реестр № 747 от 21.07.2021 г., без НДС, в соответствии с договором 18363412 от 02.03.2017 г.</t>
  </si>
  <si>
    <t>2623</t>
  </si>
  <si>
    <t>870542</t>
  </si>
  <si>
    <t>Зачисление отпускных за июль 2021 г., реестр № 748 от 22.07.2021 г., без НДС, в соответствии с договором 18363412 от 02.03.2017 г.</t>
  </si>
  <si>
    <t>2624</t>
  </si>
  <si>
    <t>870549</t>
  </si>
  <si>
    <t>Зачисление отпускных за июль 2021 г., реестр № 751 от 22.07.2021 г., без НДС, в соответствии с договором 18363412 от 02.03.2017 г.</t>
  </si>
  <si>
    <t>2625</t>
  </si>
  <si>
    <t>870551</t>
  </si>
  <si>
    <t>Зачисление отпускных за июль 2021 г., реестр № 758 от 22.07.2021 г., без НДС, в соответствии с договором 18363412 от 02.03.2017 г.</t>
  </si>
  <si>
    <t>2626</t>
  </si>
  <si>
    <t>870553</t>
  </si>
  <si>
    <t>Z_0000047387_20210722_752 Зачисление отпускных за июль 2021, реестр № 752 от 22.07.2021, без НДС</t>
  </si>
  <si>
    <t>2627</t>
  </si>
  <si>
    <t>870554</t>
  </si>
  <si>
    <t>Z_0000047387_20210722_750 Зачисление отпускных за июль 2021, реестр № 750 от 22.07.2021, без НДС</t>
  </si>
  <si>
    <t>2628</t>
  </si>
  <si>
    <t>870555</t>
  </si>
  <si>
    <t>Z_0000047387_20210722_749 Зачисление отпускных за июль 2021, реестр № 749 от 22.07.2021, без НДС</t>
  </si>
  <si>
    <t>2629</t>
  </si>
  <si>
    <t>870561</t>
  </si>
  <si>
    <t>2635</t>
  </si>
  <si>
    <t>870564</t>
  </si>
  <si>
    <t>2636</t>
  </si>
  <si>
    <t>870567</t>
  </si>
  <si>
    <t>2637</t>
  </si>
  <si>
    <t>874288</t>
  </si>
  <si>
    <t>Окончательная оплата за услуги связи за июнь 2021, дог №638000059322 от 20.11.2020, счет №638000059322 от 30.06.2021, . в т.ч. НДС - 2208,3</t>
  </si>
  <si>
    <t>2647</t>
  </si>
  <si>
    <t>876319</t>
  </si>
  <si>
    <t>23.07.2021</t>
  </si>
  <si>
    <t>Зачисление пособия по временной нетрудоспособности за счет работодателя, июль 2021, реестр № 762 от 22.07.2021, без НДС, в соответствии с договором 18363412 от 02.03.2017 г.</t>
  </si>
  <si>
    <t>2649</t>
  </si>
  <si>
    <t>876496</t>
  </si>
  <si>
    <t>Зачисление отпускных за июль 2021 г., реестр № 763 от 23.07.2021 г., без НДС, в соответствии с договором 18363412 от 02.03.2017 г.</t>
  </si>
  <si>
    <t>2652</t>
  </si>
  <si>
    <t>879314</t>
  </si>
  <si>
    <t>Оплата за экстемпоральные препараты, дог. №38-2020-134 от 27.07.2020, счет № 06РН-0005306 от 02.06.2021, без НДС</t>
  </si>
  <si>
    <t>2653</t>
  </si>
  <si>
    <t>879193</t>
  </si>
  <si>
    <t>Оплата за медикаменты, дог.№47-2021-102 от 11.05.2021, счет № ИСЧС0001240 от 01.06.2021, в т.ч. НДС - 3916,23</t>
  </si>
  <si>
    <t>2654</t>
  </si>
  <si>
    <t>№ 47-2021-102 от 11.05.2021</t>
  </si>
  <si>
    <t>879289</t>
  </si>
  <si>
    <t>Оплата за спирт этиловый, дог. №6-2021-52 от 05.02.2021, счет № ИСЧС0001241 от 01.06.2021, в т.ч. НДС - 98,73</t>
  </si>
  <si>
    <t>879192</t>
  </si>
  <si>
    <t>Оплата за медикаменты, дог. №52-2021-107 от 31.05.2021, счет № ИСЧС0001313 от 08.06.2021, в т.ч. НДС - 1237,09</t>
  </si>
  <si>
    <t>2656</t>
  </si>
  <si>
    <t>№ 52-2021-107 от 31.05.2021</t>
  </si>
  <si>
    <t>881818</t>
  </si>
  <si>
    <t>26.07.2021</t>
  </si>
  <si>
    <t>Оплата за медикаменты, дог. №53-2021-108 от 31.05.2021, счет № ИСЧС0001314 от 08.06.2021, в т.ч. НДС - 3932,93</t>
  </si>
  <si>
    <t>2658</t>
  </si>
  <si>
    <t>№ 53-2021-108 от 31.05.2021</t>
  </si>
  <si>
    <t>881830</t>
  </si>
  <si>
    <t>Оплата за натрия хлорид, дог. №5-2021-51 от 08.02.2021, счет № ИСЧС00001328 от 10.06.2021, в т.ч. НДС - 2349,15, счет № ИСЧС0001242 от 01.06.2021, в т.ч. НДС - 209,56</t>
  </si>
  <si>
    <t>881819</t>
  </si>
  <si>
    <t>Оплата за медикаменты, дог. №61-2020-158 от 11.01.2021, счет № ИСЧС0001482 от 25.06.2021, в т.ч. НДС - 1140,45, счет № ИСЧС0001438 от 22.06.2021,  в т.ч. НДС - 274,09</t>
  </si>
  <si>
    <t>2660</t>
  </si>
  <si>
    <t>881788</t>
  </si>
  <si>
    <t>Оплата за бумагу офисную А-4, дог. № 58-2020-155 от 11.01.2021, счет № КЛ000033077 от 21.06.2021, в т.ч. НДС - 6175,00, счет № КЛ000029531 от 02.06.2021, в т.ч. НДС - 6175,00</t>
  </si>
  <si>
    <t>2661</t>
  </si>
  <si>
    <t>881829</t>
  </si>
  <si>
    <t>Оплата за набор реагентов, дог. №40-2020-137 от 28.09.2020, счет № 4554 от 08.06.2021, в т.ч. НДС - 1266,81</t>
  </si>
  <si>
    <t>2663</t>
  </si>
  <si>
    <t>881828</t>
  </si>
  <si>
    <t>Оплата за набор реагентов, дог. №32-2021-89 от 12.04.2021, счет № 4558 от 08.06.2021, в т.ч. НДС - 931,82, счет №4892 от 22.06.21, в т.ч. НДС - 4659,09</t>
  </si>
  <si>
    <t>2664</t>
  </si>
  <si>
    <t>881839</t>
  </si>
  <si>
    <t>Оплата за пленку рентгеновскую, дог. №2-2021-48 от 01.02.2021, счет № 37463 от 27.05.2021, в т.ч. НДС - 4985,59, счет №48160 от 28.06.2021, в т.ч. НДС - 7537,54</t>
  </si>
  <si>
    <t>2665</t>
  </si>
  <si>
    <t>881817</t>
  </si>
  <si>
    <t>Оплата за медикаменты, дог. №46-2021-101 от 11.05.2021, счет № 14718 от 01.06.2021, в т. ч.  НДС  - 378,01, счет № 14721 от 01.06.2021, в т.ч. НДС - 4210,91</t>
  </si>
  <si>
    <t>2666</t>
  </si>
  <si>
    <t>№ 46-2021-101 от 11.05.2021</t>
  </si>
  <si>
    <t>881879</t>
  </si>
  <si>
    <t>Оплата за халат нестер, шапочка медицинская, дог. №47-2020-143 от 17.11.2020, счет № 16316 от 16.06.2021, без НДС</t>
  </si>
  <si>
    <t>2667</t>
  </si>
  <si>
    <t>881836</t>
  </si>
  <si>
    <t>Оплата за перчатки, дог. №43-2020-140 от 14.09.2020, счет № 17739 от 29.06.2021, без НДС</t>
  </si>
  <si>
    <t>2668</t>
  </si>
  <si>
    <t>881835</t>
  </si>
  <si>
    <t>Оплата за перчатки, дог. №43-2020-140 от 14.09.2020, счет № 15579 от 08.06.2021, без НДС</t>
  </si>
  <si>
    <t>2669</t>
  </si>
  <si>
    <t>881841</t>
  </si>
  <si>
    <t>Оплата за пробирки, дог. №41-2021-96 от 27.04.2021, счет № 1096 от 02.06.2021, № 1300 от 28.06.2021, без НДС</t>
  </si>
  <si>
    <t>2675</t>
  </si>
  <si>
    <t>881849</t>
  </si>
  <si>
    <t>Оплата за реагенты, дог. №8-2021-54 от 05.02.2021, счет № 1099 от 03.06.2021, № 2524 от 29.06.2021, №2478 от 24.06.2021, №1088 от 02.06.2021, № 2319 от 11.06.2021, без НДС</t>
  </si>
  <si>
    <t>2676</t>
  </si>
  <si>
    <t>881855</t>
  </si>
  <si>
    <t>Оплата за стекло для микропрепаратов по покровное, дог. №32-2020-129 от 13.07.2020, счет № 2500/9 от 08.06.2021, в т.ч. НДС - 1058,31</t>
  </si>
  <si>
    <t>2678</t>
  </si>
  <si>
    <t>881802</t>
  </si>
  <si>
    <t>Оплата за дезинфицирующее средство, дог. №46-2020-142 от 09.11.2020, счет № 538 от 07.06.2021, без НДС</t>
  </si>
  <si>
    <t>2679</t>
  </si>
  <si>
    <t>881811</t>
  </si>
  <si>
    <t>Оплата за лампочка галогеновая, дог. №29-2021-85 от 05.04.2021, счет № 413 от 09.06.2021, без НДС</t>
  </si>
  <si>
    <t>2680</t>
  </si>
  <si>
    <t>№ 29-2021-85 от 05.04.2021</t>
  </si>
  <si>
    <t>881666</t>
  </si>
  <si>
    <t>2684</t>
  </si>
  <si>
    <t>885016</t>
  </si>
  <si>
    <t>27.07.2021</t>
  </si>
  <si>
    <t>2686</t>
  </si>
  <si>
    <t>885494</t>
  </si>
  <si>
    <t>Оплата за тест-полоски , дог. №ЗК/ЭЛ-105-2019-198 от 27.12.2019, счет № 21ЗН-06-0941 от 15.06.2021, в т.ч. НДС - 843,18</t>
  </si>
  <si>
    <t>2687</t>
  </si>
  <si>
    <t>885394</t>
  </si>
  <si>
    <t>Оплата за зонды урогенитальные, дог. №56-2020-153 от 14.12.2020, счет № 1560 от 18.06.2021, без НДС</t>
  </si>
  <si>
    <t>2688</t>
  </si>
  <si>
    <t>885500</t>
  </si>
  <si>
    <t>Оплата за тонометр, дог. №45-2021-100 от 04.05.2021, счет № ЦБ-460 от 16.06.2021, без НДС</t>
  </si>
  <si>
    <t>2689</t>
  </si>
  <si>
    <t>3811169853</t>
  </si>
  <si>
    <t>№ 45-2021-100 от 04.05.2021</t>
  </si>
  <si>
    <t>885390</t>
  </si>
  <si>
    <t>Оплата за груша для измерителя, манжета, манометр, стетофонендоскоп, дог. №45-2021-100 от 04.05.2021, счет № ЦБ-460 от 16.06.2021, в т.ч. НДС - 3014,17</t>
  </si>
  <si>
    <t>2690</t>
  </si>
  <si>
    <t>885364</t>
  </si>
  <si>
    <t>Оплата за  шприцы, дог. №16-2021-74 от 19.02.2021, счет № ИЛМ00001295 от 17.06.2021, без НДС</t>
  </si>
  <si>
    <t>2691</t>
  </si>
  <si>
    <t>885749</t>
  </si>
  <si>
    <t>Z_0000047387_20210726_765 Зачисление заработной платы, компенсация за не использованный отпуск при увольнении за июль 2021, реестр № 765 от 26.07.2021, без НДС</t>
  </si>
  <si>
    <t>2692</t>
  </si>
  <si>
    <t>887102</t>
  </si>
  <si>
    <t>Зачисление отпускных за июль 2021 г., реестр № 766 от 27.07.2021 г., без НДС, в соответствии с договором 18363412 от 02.03.2017 г.</t>
  </si>
  <si>
    <t>2693</t>
  </si>
  <si>
    <t>889532</t>
  </si>
  <si>
    <t>28.07.2021</t>
  </si>
  <si>
    <t>Оплата за реагенты, расходные материалы: кювета, дог. №25-2020-124 от 25.05.2020, счет № ГМ000220 от 23.06.2021, в т.ч. НДС - 7452,45</t>
  </si>
  <si>
    <t>2696</t>
  </si>
  <si>
    <t>889554</t>
  </si>
  <si>
    <t>Оплата за медикаменты, дог. №20-2021-77 от 09.03.2021, счет № 65357 от 22.06.2021, в т.ч. НДС - 2623,91</t>
  </si>
  <si>
    <t>2698</t>
  </si>
  <si>
    <t>889558</t>
  </si>
  <si>
    <t>Оплата за растворы для инъекций, дог. №22-2021-79 от 22.03.2021, счет № 969 от 15.06.2021, в т.ч. НДС - 2371,98</t>
  </si>
  <si>
    <t>2699</t>
  </si>
  <si>
    <t>889561</t>
  </si>
  <si>
    <t>Оплата за концентрат для приготовления раствора, дог. №49-2021-104 от 11.05.2021, счет № 2059 от 15.06.2021, без НДС</t>
  </si>
  <si>
    <t>2700</t>
  </si>
  <si>
    <t>ООО "М-Техфарм"</t>
  </si>
  <si>
    <t>5012074091</t>
  </si>
  <si>
    <t>№ 49-2021-104 от 11.05.2021</t>
  </si>
  <si>
    <t>889562</t>
  </si>
  <si>
    <t>Оплата за концентрат для приготовления раствора, дог. №49-2021-104 от 11.05.2021, счет № 2010 от 15.06.2021, без НДС</t>
  </si>
  <si>
    <t>2701</t>
  </si>
  <si>
    <t>889568</t>
  </si>
  <si>
    <t>Оплата за простыни одноразовые, дог. №37-2020-133 от 22.07.2020, счет № 173 от 16.06.2021, без НДС</t>
  </si>
  <si>
    <t>2702</t>
  </si>
  <si>
    <t>889572</t>
  </si>
  <si>
    <t>Оплата за иглы, дог. №57-2021-112 от 18.06.2021, счет № 543 от 23.06.2021, в т.ч. НДС - 7363,64</t>
  </si>
  <si>
    <t>2703</t>
  </si>
  <si>
    <t>7449036982</t>
  </si>
  <si>
    <t>№ 57-2021-112 от 18.06.2021</t>
  </si>
  <si>
    <t>889574</t>
  </si>
  <si>
    <t>Оплата за медикаменты, дог. №62-2020-159 от 11.01.2021, счет № ИСЧВ0000299 от 30.06.2021, в т.ч. НДС - 392,73, счет № ИСЧВ0000286 от 22.06.2021, в т.ч. НДС - 50,51</t>
  </si>
  <si>
    <t>2704</t>
  </si>
  <si>
    <t>889576</t>
  </si>
  <si>
    <t>Оплата за электрод, дог. №799 от 10.06.2021, счет № 799 от 24.06.2021, без НДС</t>
  </si>
  <si>
    <t>2705</t>
  </si>
  <si>
    <t>№ 799 от 10.06.2021</t>
  </si>
  <si>
    <t>889581</t>
  </si>
  <si>
    <t>Оплата за дилюент, раствор лизирующий, набор реагентов, дог. № 42-2020-139 от 15.09.2020, счет № 22 от 28.06.2021, счет №20 от 10.06.2021, без НДС</t>
  </si>
  <si>
    <t>2708</t>
  </si>
  <si>
    <t>889328</t>
  </si>
  <si>
    <t>Зачисление пособия по временной нетрудоспособности за счет работодателя, июль 2021, реестр № 769 от 27.07.2021, без НДС, в соответствии с договором 18363412 от 02.03.2017 г.</t>
  </si>
  <si>
    <t>2713</t>
  </si>
  <si>
    <t>893950</t>
  </si>
  <si>
    <t>29.07.2021</t>
  </si>
  <si>
    <t>Z_0000047387_20210729_773 Зачисление заработной платы за 1 пол-ну мес. за июль 2021, реестр № 773 от 29.07.2021, без НДС</t>
  </si>
  <si>
    <t>2716</t>
  </si>
  <si>
    <t>893951</t>
  </si>
  <si>
    <t>Зачисление заработной платы за 1 половину месяца за июль 2021 г., реестр № 772 от 29.07.2021 г., без НДС, в соответствии с договором 18363412 от 02.03.2017 г.</t>
  </si>
  <si>
    <t>2717</t>
  </si>
  <si>
    <t>893952</t>
  </si>
  <si>
    <t>Z_0000047387_20210729_771 Зачисление заработной платы за 1 пол-ну мес. за июль 2021, реестр № 771 от 29.07.2021, без НДС</t>
  </si>
  <si>
    <t>2718</t>
  </si>
  <si>
    <t>893990</t>
  </si>
  <si>
    <t>Зачисление заработной платы за 1 половину месяца за июль 2021 г., реестр № 770 от 29.07.2021 г., без НДС, в соответствии с договором 18363412 от 02.03.2017 г.</t>
  </si>
  <si>
    <t>2719</t>
  </si>
  <si>
    <t>893998</t>
  </si>
  <si>
    <t>Зачисление заработной платы за 1 половину месяца за июль 2021 г., реестр № 779 от 29.07.2021 г., без НДС, в соответствии с договором 18363412 от 02.03.2017 г.</t>
  </si>
  <si>
    <t>2722</t>
  </si>
  <si>
    <t>893999</t>
  </si>
  <si>
    <t>Z_0000047387_20210729_778 Зачисление заработной платы за 1 пол-ну мес. за июль 2021, реестр № 778 от 29.07.2021, без НДС</t>
  </si>
  <si>
    <t>2723</t>
  </si>
  <si>
    <t>894020</t>
  </si>
  <si>
    <t>Зачисление отпускных за июль 2021 г., реестр № 780 от 29.07.2021 г., без НДС, в соответствии с договором 18363412 от 02.03.2017 г.</t>
  </si>
  <si>
    <t>2724</t>
  </si>
  <si>
    <t>894023</t>
  </si>
  <si>
    <t>Z_0000047387_20210729_781 Зачисление отпускных за июль 2021, реестр № 781 от 29.07.2021, без НДС</t>
  </si>
  <si>
    <t>2725</t>
  </si>
  <si>
    <t>894027</t>
  </si>
  <si>
    <t>Зачисление заработной платы, компенсация за не использованный отпуск при увольнении за июль 2021 г., реестр № 785 от 28.07.2021 г., без НДС, в соответствии с договором 18363412 от 02.03.2017 г.</t>
  </si>
  <si>
    <t>2728</t>
  </si>
  <si>
    <t>894321</t>
  </si>
  <si>
    <t>Перечисление заработной платы за 1 половину месяца за июль 2021 г. на карту №5479987022070303 Нестерова Дарья Олеговна</t>
  </si>
  <si>
    <t>168279</t>
  </si>
  <si>
    <t>39509097310080050323 Опл мед.услуг,оказ.гражд,застр в др.суб РФ в целях их соц.обесп (из ср.НСЗ):расп.от 27.07.21 №226, сч 0000-000332 от 30.06.21 без НДС</t>
  </si>
  <si>
    <t>898948</t>
  </si>
  <si>
    <t>30.07.2021</t>
  </si>
  <si>
    <t>Зачисление заработной платы, компенсация за не использованный отпуск при увольнении за июль 2021 г., реестр № 788 от 30.07.2021 г., без НДС, в соответствии с договором 18363412 от 02.03.2017 г.</t>
  </si>
  <si>
    <t>2733</t>
  </si>
  <si>
    <t>898957</t>
  </si>
  <si>
    <t>2734</t>
  </si>
  <si>
    <t>898963</t>
  </si>
  <si>
    <t>Перечислен НДФЛ пособие по временной нетрудоспособности за счет работодателя за июль 2021, без НДС</t>
  </si>
  <si>
    <t>2738</t>
  </si>
  <si>
    <t>749319</t>
  </si>
  <si>
    <t>Z_0000047387_20210714_600 Зачисление стипендии за май 2021 г, реестр № 600 от 14.07.2021, без НДС</t>
  </si>
  <si>
    <t>2236</t>
  </si>
  <si>
    <t>677839</t>
  </si>
  <si>
    <t>2360</t>
  </si>
  <si>
    <t>677992</t>
  </si>
  <si>
    <t>Зачисление отпускных  за июль2021 г., реестр № 650 от 01.07.2021 г., без НДС, в соответствии с договором 18363412 от 02.03.2017 г.</t>
  </si>
  <si>
    <t>2364</t>
  </si>
  <si>
    <t>677993</t>
  </si>
  <si>
    <t>Зачисление отпускных  за июль2021 г., реестр № 652 от 01.07.2021 г., без НДС, в соответствии с договором 18363412 от 02.03.2017 г.</t>
  </si>
  <si>
    <t>677994</t>
  </si>
  <si>
    <t>Зачисление отпускных  за июль2021 г., реестр № 654 от 01.07.2021 г., без НДС, в соответствии с договором 18363412 от 02.03.2017 г.</t>
  </si>
  <si>
    <t>2366</t>
  </si>
  <si>
    <t>678269</t>
  </si>
  <si>
    <t>Z_0000047387_20210701_642 Зачисление отпускных за июль 2021, реестр № 642 от 01.07.2021, без НДС</t>
  </si>
  <si>
    <t>2368</t>
  </si>
  <si>
    <t>678270</t>
  </si>
  <si>
    <t>Z_0000047387_20210701_651 Зачисление отпускных за июль 2021, реестр № 651 от 01.07.2021, без НДС</t>
  </si>
  <si>
    <t>2369</t>
  </si>
  <si>
    <t>678271</t>
  </si>
  <si>
    <t>Z_0000047387_20210701_655 Зачисление отпускных за июль 2021, реестр № 655 от 01.07.2021, без НДС</t>
  </si>
  <si>
    <t>2370</t>
  </si>
  <si>
    <t>678272</t>
  </si>
  <si>
    <t>Z_0000047387_20210701_653 Зачисление отпускных за июль 2021, реестр № 653 от 01.07.2021, без НДС</t>
  </si>
  <si>
    <t>2371</t>
  </si>
  <si>
    <t>684252</t>
  </si>
  <si>
    <t>Уплата пени за Страх взносы на обязат пенс страх зачисл в ПФ РФ на выплату страх части труд пенсии,справка о состоянии расчетов по налогам, сборам, страховым взносам, пеням, штрафам №91674 от 30.06.2021,без НДС</t>
  </si>
  <si>
    <t>2372</t>
  </si>
  <si>
    <t>684114</t>
  </si>
  <si>
    <t>Оплата за гриппер 80*120мм 100 шт, гриппер 70*100 мм 100 шт дог. №10721 от 01.07.2021 счет № КЛ000034916 от 29.06.2021, в т.ч. НДС - 728,75</t>
  </si>
  <si>
    <t>2373</t>
  </si>
  <si>
    <t>№ 10721 от 01.07.2021</t>
  </si>
  <si>
    <t>684250</t>
  </si>
  <si>
    <t>Уплата пени за Страх взносы в ПФР за занятых на работах с вредными усл. труда (без спец. оценки), справка о состоянии расчетов по налогам, сборам, страховым взносам, пеням, штрафам №91674 от 30.06.2021,без НДС</t>
  </si>
  <si>
    <t>2374</t>
  </si>
  <si>
    <t>684251</t>
  </si>
  <si>
    <t>Уплата пени за Страх взносы в ПФР за занятых на работах с вредными усл. труда (спец оценка), справка о состоянии расчетов по налогам, сборам, страховым взносам, пеням, штрафам №91674 от 30.06.2021,без НДС</t>
  </si>
  <si>
    <t>2375</t>
  </si>
  <si>
    <t>684833</t>
  </si>
  <si>
    <t>Зачисление премии руководителю согласно распоряжения № 1217-мр от 30.06.2021 года., реестр № 659 от 02.07.2021 г., без НДС, в соответствии с договором 18363412 от 02.03.2017 г.</t>
  </si>
  <si>
    <t>2377</t>
  </si>
  <si>
    <t>727078</t>
  </si>
  <si>
    <t>Зачисление заработной платы, компенсация за не использованный отпуск при увольнении за июль 2021 г., реестр № 683 от 09.07.2021 г., без НДС, в соответствии с договором 18363412 от 02.03.2017 г.</t>
  </si>
  <si>
    <t>2378</t>
  </si>
  <si>
    <t>685639</t>
  </si>
  <si>
    <t>2380</t>
  </si>
  <si>
    <t>685644</t>
  </si>
  <si>
    <t>2381</t>
  </si>
  <si>
    <t>684621</t>
  </si>
  <si>
    <t>Z_0000047387_20210702_656 Зачисление заработной платы за 2 пол-ну мес. за июнь 2021, реестр № 656 от 02.07.2021, без НДС</t>
  </si>
  <si>
    <t>2383</t>
  </si>
  <si>
    <t>684622</t>
  </si>
  <si>
    <t>Z_0000047387_20210702_657 Зачисление заработной платы, компенсация за не использованный отпуск при увольнении за июль 2021, реестр № 657 от 02.07.2021, без НДС</t>
  </si>
  <si>
    <t>2384</t>
  </si>
  <si>
    <t>682908</t>
  </si>
  <si>
    <t>(803090252К112999962102342000010)803013999 Субсидии автоном.учреждению на финансовое обеспечение выполнения гос/задания на июль 21г Согл.54-57-09-121/21 от 13.01.21</t>
  </si>
  <si>
    <t>409</t>
  </si>
  <si>
    <t>(902-0709-0140180010-244-119277.00Л/С 02343D03720)   Опл.сч.0000-000202 от 05.05.21 Акт 0000-000222 от 05.05.21 Контракт от 29.04.2021 N ИМЦРО-30 медицинский осмотр НДС нет</t>
  </si>
  <si>
    <t>УФК ПО ИРКУТСКОЙ ОБЛАСТИ (ДФ КБПиФ г. Иркутска) (л/сч 03902130281 МКУ города Иркутска  "Информационно-методический центр развития образования")</t>
  </si>
  <si>
    <t>3808062758</t>
  </si>
  <si>
    <t>361033</t>
  </si>
  <si>
    <t>Зачисление средств по операциям с МБК (на основании реестров платежей). Мерчант №971000003635. Дата реестра 30.06.2021. Комиссия 0.00. Возврат покупки 0.00/0.00. НДС не облагается.</t>
  </si>
  <si>
    <t>БАЙКАЛЬСКИЙ БАНК ПАО СБЕРБАНК//8445308560703</t>
  </si>
  <si>
    <t>Оплата за периодический медицинский осмотр по счету 0000-000057. НДС не облагается</t>
  </si>
  <si>
    <t>ООО "Крестовая Падь"</t>
  </si>
  <si>
    <t>3811092390</t>
  </si>
  <si>
    <t>48998</t>
  </si>
  <si>
    <t>Оплата по Договору №62812 от 11.12.14, НДС не выделяется.MISC комиссия 941.00; Дата выручки 30-06-21/MAST/SD13888.00;CM391.63;MIR/SD13016.00;CM352.74;VISA/SD7364.00;CM196.63;.</t>
  </si>
  <si>
    <t>20167</t>
  </si>
  <si>
    <t>оплата по договору на предоставление медицинской услуги от 30.06.2021 Сумма 15606-00 Без налога (НДС)</t>
  </si>
  <si>
    <t>ООО Траст</t>
  </si>
  <si>
    <t>3801084488</t>
  </si>
  <si>
    <t>689888</t>
  </si>
  <si>
    <t>Z_0000047387_20210702_661 Зачисление отпускных за июль 2021, реестр № 661 от 02.07.2021, без НДС</t>
  </si>
  <si>
    <t>2386</t>
  </si>
  <si>
    <t>689905</t>
  </si>
  <si>
    <t>Z_0000047387_20210702_662 Зачисление отпускных за июль 2021, реестр № 662 от 02.07.2021, без НДС</t>
  </si>
  <si>
    <t>2387</t>
  </si>
  <si>
    <t>Возврат по п.п. 665908 от 29.06.21 на сумму 4764.62. Не поступил реестр на зачисление.</t>
  </si>
  <si>
    <t>2610</t>
  </si>
  <si>
    <t>Возврат по п.п. 665907 от 29.06.21 на сумму 123.89. Не поступил реестр на зачисление.</t>
  </si>
  <si>
    <t>Возврат по п.п. 665910 от 29.06.21 на сумму 3633.88. Не поступил реестр на зачисление.</t>
  </si>
  <si>
    <t>692392</t>
  </si>
  <si>
    <t>Зачисление заработной платы за 1 половину месяца за июль2021 г., реестр № 665 от 05.07.2021 г., без НДС, в соответствии с договором 18363412 от 02.03.2017 г.</t>
  </si>
  <si>
    <t>2389</t>
  </si>
  <si>
    <t>432165</t>
  </si>
  <si>
    <t>Зачисление средств по операциям с МБК (на основании реестров платежей). Мерчант №971000003635. Дата реестра 01.07.2021. Комиссия 0.00. Возврат покупки 0.00/0.00. НДС не облагается.</t>
  </si>
  <si>
    <t>БАЙКАЛЬСКИЙ БАНК ПАО СБЕРБАНК//8448227426493</t>
  </si>
  <si>
    <t>512181</t>
  </si>
  <si>
    <t>03.07.2021</t>
  </si>
  <si>
    <t>Зачисление средств по операциям с МБК (на основании реестров платежей). Мерчант №971000003635. Дата реестра 02.07.2021. Комиссия 0.00. Возврат покупки 0.00/0.00. НДС не облагается.</t>
  </si>
  <si>
    <t>БАЙКАЛЬСКИЙ БАНК ПАО СБЕРБАНК//8450833762418</t>
  </si>
  <si>
    <t>512183</t>
  </si>
  <si>
    <t>Зачисление средств по операциям с МБК (на основании реестров платежей). Мерчант №971000003636. Дата реестра 02.07.2021. Комиссия 0.00. Возврат покупки 0.00/0.00. НДС не облагается.</t>
  </si>
  <si>
    <t>БАЙКАЛЬСКИЙ БАНК ПАО СБЕРБАНК//8450833776143</t>
  </si>
  <si>
    <t>581</t>
  </si>
  <si>
    <t>Оплата по счету №0000-000300 от 11.06.2021г., предрейсовые медицинские осмотры водителей за май 2021г. Сумма 1800-00 Без НДС</t>
  </si>
  <si>
    <t>492</t>
  </si>
  <si>
    <t>62984</t>
  </si>
  <si>
    <t>Оплата по Договору №62812 от 11.12.14, НДС не выделяется.MISC комиссия 376.63; Дата выручки 01-07-21по02-07-21/MAST/SD800.00;CM22.56;MIR/SD4360.00;CM118.16;VISA/SD8836.00;CM235.91;.</t>
  </si>
  <si>
    <t>691654</t>
  </si>
  <si>
    <t>Зачисление средств по операциям с МБК (на основании реестров платежей). Мерчант №971000003636. Дата реестра 05.07.2021. Комиссия 0.00. Возврат покупки 0.00/0.00. НДС не облагается.</t>
  </si>
  <si>
    <t>БАЙКАЛЬСКИЙ БАНК ПАО СБЕРБАНК//8456314740038</t>
  </si>
  <si>
    <t>691649</t>
  </si>
  <si>
    <t>Зачисление средств по операциям с МБК (на основании реестров платежей). Мерчант №971000003635. Дата реестра 05.07.2021. Комиссия 0.00. Возврат покупки 0.00/0.00. НДС не облагается.</t>
  </si>
  <si>
    <t>БАЙКАЛЬСКИЙ БАНК ПАО СБЕРБАНК//8456314738489</t>
  </si>
  <si>
    <t>696</t>
  </si>
  <si>
    <t>Оплата за проведение медицинского осмотра (3 чел.) по договору 812 от 03.09.12 по документу 0000-000283 от 01.06.21В т.ч. НДС(20) 1768-00</t>
  </si>
  <si>
    <t>73791</t>
  </si>
  <si>
    <t>Оплата по Договору №62812 от 11.12.14, НДС не выделяется.MISC комиссия 348.76; Дата выручки 05-07-21/MAST/SD3879.00;CM109.38;MIR/SD5582.00;CM151.26;VISA/SD3300.00;CM88.12;.</t>
  </si>
  <si>
    <t>Предрейсовый медицинский осмотр водителей за июнь 21г.по договору ИРМЕТ/Д/303/278 от 30.12.20 по документу 0000-000317 от 30.06.21Без НДС</t>
  </si>
  <si>
    <t>Возврат денежных средств по п/п № 665876 от 290621 на сумму 192.89 в связи с неполучением корректного реестра Z_0000047387_20210628_626 согласно Договору ЗП. Без НДС</t>
  </si>
  <si>
    <t>766208</t>
  </si>
  <si>
    <t>07.07.2021</t>
  </si>
  <si>
    <t>Зачисление средств по операциям с МБК (на основании реестров платежей). Мерчант №971000003635. Дата реестра 06.07.2021. Комиссия 0.00. Возврат покупки 0.00/0.00. НДС не облагается.</t>
  </si>
  <si>
    <t>БАЙКАЛЬСКИЙ БАНК ПАО СБЕРБАНК//8459181175643</t>
  </si>
  <si>
    <t>83468</t>
  </si>
  <si>
    <t>Оплата по Договору №62812 от 11.12.14, НДС не выделяется.MISC комиссия 682.17; Дата выручки 06-07-21/MAST/SD4020.00;CM113.36;MIR/SD6367.00;CM172.55;VISA/SD14841.00;CM396.26;.</t>
  </si>
  <si>
    <t>716947</t>
  </si>
  <si>
    <t>Зачисление отпускных  за июль 2021 г., реестр № 675 от 08.07.2021 г., без НДС, в соответствии с договором 18363412 от 02.03.2017 г.</t>
  </si>
  <si>
    <t>2397</t>
  </si>
  <si>
    <t>716948</t>
  </si>
  <si>
    <t>Z_0000047387_20210708_676 Зачисление отпускных за июль 2021, реестр №676 от 08.07.2021, без НДС</t>
  </si>
  <si>
    <t>2398</t>
  </si>
  <si>
    <t>716949</t>
  </si>
  <si>
    <t>Z_0000047387_20210708_674 Зачисление отпускных за июль 2021, реестр № 674 от 08.07.2021, без НДС</t>
  </si>
  <si>
    <t>2399</t>
  </si>
  <si>
    <t>716950</t>
  </si>
  <si>
    <t>Зачисление отпускных  за июль2021 г., реестр № 673 от 08.07.2021 г., без НДС, в соответствии с договором 18363412 от 02.03.2017 г.</t>
  </si>
  <si>
    <t>2400</t>
  </si>
  <si>
    <t>724252</t>
  </si>
  <si>
    <t>Оплата за услуги по проведению технического обследования, дог. №55 от 05.07.2021, счет № УТ-718 от 5.07.2021, без НДС</t>
  </si>
  <si>
    <t>2406</t>
  </si>
  <si>
    <t>ООО "Зеон-сервис"</t>
  </si>
  <si>
    <t>3849024286</t>
  </si>
  <si>
    <t>№ 55 от 05.07.2021</t>
  </si>
  <si>
    <t>724282</t>
  </si>
  <si>
    <t>Оплата за услуги связи, дог. №138300796226 от 01.05.2018, счет № 238 308 865 825 / 4675848414 от 30.06.2021 г., в т.ч. НДС- 61,67</t>
  </si>
  <si>
    <t>2407</t>
  </si>
  <si>
    <t>724281</t>
  </si>
  <si>
    <t>Оплата за услуги связи, дог. №138300796226 от 01.05.2018, счет № 238 300 796 526 / 4675863199 от 30.06.2021 г., в т.ч. НДС - 2966,47</t>
  </si>
  <si>
    <t>2408</t>
  </si>
  <si>
    <t>832972</t>
  </si>
  <si>
    <t>Зачисление средств по операциям с МБК (на основании реестров платежей). Мерчант №971000003636. Дата реестра 07.07.2021. Комиссия 0.00. Возврат покупки 0.00/0.00. НДС не облагается.</t>
  </si>
  <si>
    <t>БАЙКАЛЬСКИЙ БАНК ПАО СБЕРБАНК//8461751705847</t>
  </si>
  <si>
    <t>832965</t>
  </si>
  <si>
    <t>Зачисление средств по операциям с МБК (на основании реестров платежей). Мерчант №971000003635. Дата реестра 07.07.2021. Комиссия 0.00. Возврат покупки 0.00/0.00. НДС не облагается.</t>
  </si>
  <si>
    <t>БАЙКАЛЬСКИЙ БАНК ПАО СБЕРБАНК//8461751704869</t>
  </si>
  <si>
    <t>398</t>
  </si>
  <si>
    <t>91388</t>
  </si>
  <si>
    <t>Оплата по Договору №62812 от 11.12.14, НДС не выделяется.MISC комиссия 529.86; Дата выручки 07-07-21/MAST/SD4139.00;CM116.72;MIR/SD6163.00;CM167.02;VISA/SD9218.00;CM246.12;.</t>
  </si>
  <si>
    <t>728511</t>
  </si>
  <si>
    <t>Z_0000047387_20210708_680 Зачисление отпускных за июль 2021, реестр № 680 от 08.07.2021, без НДС</t>
  </si>
  <si>
    <t>728519</t>
  </si>
  <si>
    <t>Z_0000047387_20210708_677 Зачисление отпускных за июль 2021, реестр № 677 от 08.07.2021, без НДС</t>
  </si>
  <si>
    <t>728539</t>
  </si>
  <si>
    <t>Зачисление отпускных  за июль 2021 г., реестр № 679 от 08.07.2021 г., без НДС, в соответствии с договором 18363412 от 02.03.2017 г.</t>
  </si>
  <si>
    <t>2416</t>
  </si>
  <si>
    <t>728976</t>
  </si>
  <si>
    <t>Зачисление отпускных  за июль 2021 г., реестр № 678 от 08.07.2021 г., без НДС, в соответствии с договором 18363412 от 02.03.2017 г.</t>
  </si>
  <si>
    <t>2417</t>
  </si>
  <si>
    <t>729019</t>
  </si>
  <si>
    <t>Зачисление заработной платы, компенсация за не использованный отпуск при увольнении за июль 2021 г., реестр № 684 от 09.07.2021 г., без НДС, в соответствии с договором 18363412 от 02.03.2017 г.</t>
  </si>
  <si>
    <t>2418</t>
  </si>
  <si>
    <t>729037</t>
  </si>
  <si>
    <t>Зачисление заработной платы, компенсация за не использованный отпуск при увольнении за июль 2021 г., реестр № 665 от 05.07.2021 г., без НДС, в соответствии с договором 18363412 от 02.03.2017 г.</t>
  </si>
  <si>
    <t>2419</t>
  </si>
  <si>
    <t>731632</t>
  </si>
  <si>
    <t>Z_0000047387_20210712_689 Зачисление отпускных за июль 2021, реестр № 689 от 12.07.2021, без НДС</t>
  </si>
  <si>
    <t>2422</t>
  </si>
  <si>
    <t>731634</t>
  </si>
  <si>
    <t>Z_0000047387_20210712_688 Зачисление отпускных за июль 2021, реестр № 688 от 12.07.2021, без НДС</t>
  </si>
  <si>
    <t>2423</t>
  </si>
  <si>
    <t>731794</t>
  </si>
  <si>
    <t>Зачисление отпускных  за июнь 2021 г., реестр № 624 от 12.07.2021 г., без НДС, в соответствии с договором 18363412 от 02.03.2017 г.</t>
  </si>
  <si>
    <t>2427</t>
  </si>
  <si>
    <t>731795</t>
  </si>
  <si>
    <t>Зачисление отпускных  за июнь 2021 г., реестр № 623 от 12.07.2021 г., без НДС, в соответствии с договором 18363412 от 02.03.2017 г.</t>
  </si>
  <si>
    <t>2428</t>
  </si>
  <si>
    <t>731801</t>
  </si>
  <si>
    <t>Зачисление отпускных  за июнь 2021 г., реестр № 625 от 12.07.2021 г., без НДС, в соответствии с договором 18363412 от 02.03.2017 г.</t>
  </si>
  <si>
    <t>2429</t>
  </si>
  <si>
    <t>975335</t>
  </si>
  <si>
    <t>10.07.2021</t>
  </si>
  <si>
    <t>Зачисление средств по операциям с МБК (на основании реестров платежей). Мерчант №971000003635. Дата реестра 09.07.2021. Комиссия 0.00. Возврат покупки 0.00/0.00. НДС не облагается.</t>
  </si>
  <si>
    <t>БАЙКАЛЬСКИЙ БАНК ПАО СБЕРБАНК//8466890330783</t>
  </si>
  <si>
    <t>2802</t>
  </si>
  <si>
    <t>Оплата по счету №0000-000345 от 01.07.2021 за услуги  НДС не облагается.</t>
  </si>
  <si>
    <t>682330</t>
  </si>
  <si>
    <t>Услуги в пользу граждан в целях их соц.обеспечения. сч. №6 от 06.07.2021. Оплата мед.помощи женщинам в период беременности за 06.2021 Пост.РФ№1233 31.12.10 ДОГ № 75 от 29.01.2021г Без НДС</t>
  </si>
  <si>
    <t>18971</t>
  </si>
  <si>
    <t>Оплата по Договору №62812 от 11.12.14, НДС не выделяется.MISC комиссия 649.68; Дата выручки 08-07-21по12-07-21/MAST/SD10704.00;CM301.86;MIR/SD1545.00;CM41.87;VISA/SD11459.00;CM305.95;.</t>
  </si>
  <si>
    <t>Оплата по счету 344 от 01/07/21 за профосмотр работников предприятия Сумма 4930-00 Без налога (НДС)</t>
  </si>
  <si>
    <t>Оплата по счету N0000-000290 от 01.06.2020 за периодический медосмотр работников</t>
  </si>
  <si>
    <t>716162</t>
  </si>
  <si>
    <t>Прочая закупка товаров, работ, услуг (предрейсовые медосмотры водителей) за июнь 2021, акт 0000-000370 от 07.07.2021 г, договор 10Б/21 от 08.02.2021, Без НДС</t>
  </si>
  <si>
    <t>744619</t>
  </si>
  <si>
    <t>2446</t>
  </si>
  <si>
    <t>744627</t>
  </si>
  <si>
    <t>2447</t>
  </si>
  <si>
    <t>744670</t>
  </si>
  <si>
    <t>2448</t>
  </si>
  <si>
    <t>744676</t>
  </si>
  <si>
    <t>2449</t>
  </si>
  <si>
    <t>744686</t>
  </si>
  <si>
    <t>2450</t>
  </si>
  <si>
    <t>744693</t>
  </si>
  <si>
    <t>2451</t>
  </si>
  <si>
    <t>746678</t>
  </si>
  <si>
    <t>2452</t>
  </si>
  <si>
    <t>746677</t>
  </si>
  <si>
    <t>2453</t>
  </si>
  <si>
    <t>746687</t>
  </si>
  <si>
    <t>2454</t>
  </si>
  <si>
    <t>746679</t>
  </si>
  <si>
    <t>2455</t>
  </si>
  <si>
    <t>746303</t>
  </si>
  <si>
    <t>Зачисление заработной платы, компенсация за не использованный отпуск при увольнении за июль 2021 г., реестр № 724 от 14.07.2021 г., без НДС, в соответствии с договором 18363412 от 02.03.2017 г.</t>
  </si>
  <si>
    <t>2456</t>
  </si>
  <si>
    <t>746304</t>
  </si>
  <si>
    <t>Зачисление заработной платы, компенсация за не использованный отпуск при увольнении за июль 2021 г., реестр № 727 от 14.07.2021 г., без НДС, в соответствии с договором 18363412 от 02.03.2017 г.</t>
  </si>
  <si>
    <t>2459</t>
  </si>
  <si>
    <t>757685</t>
  </si>
  <si>
    <t>Перечисление заработной платы за 2 половину месяца за июнь 2021 г. на карту №5479987022070303 Нестерова Дарья Олеговна</t>
  </si>
  <si>
    <t>757686</t>
  </si>
  <si>
    <t>749563</t>
  </si>
  <si>
    <t>Z_0000047387_20210714_706 Зачисление стипендии за июнь 2021 г, реестр № 706 от 14.07.2021, без НДС</t>
  </si>
  <si>
    <t>2463</t>
  </si>
  <si>
    <t>748516</t>
  </si>
  <si>
    <t>Z_0000047387_20210714_700 Зачисление заработной платы за 2 пол-ну мес. за июнь 2021, реестр № 700 от 14.07.2021, без НДС</t>
  </si>
  <si>
    <t>2464</t>
  </si>
  <si>
    <t>749314</t>
  </si>
  <si>
    <t>Зачисление заработной платы за 2 половину месяца за июнь 2021 г., реестр № 699 от 14.07.2021 г., без НДС, в соответствии с договором 18363412 от 02.03.2017 г.</t>
  </si>
  <si>
    <t>2465</t>
  </si>
  <si>
    <t>748512</t>
  </si>
  <si>
    <t>Z_0000047387_20210714_692 Зачисление заработной платы за 2 пол-ну мес. за июнь 2021, реестр № 692 от 14.07.2021, без НДС</t>
  </si>
  <si>
    <t>2469</t>
  </si>
  <si>
    <t>749690</t>
  </si>
  <si>
    <t>Зачисление заработной платы за 2 половину месяца за июнь 2021 г., реестр № 691 от 14.07.2021 г., без НДС, в соответствии с договором 18363412 от 02.03.2017 г.</t>
  </si>
  <si>
    <t>2470</t>
  </si>
  <si>
    <t>749705</t>
  </si>
  <si>
    <t>Зачисление заработной платы за 2 половину месяца за июнь 2021 г., реестр № 701 от 14.07.2021 г., без НДС, в соответствии с договором 18363412 от 02.03.2017 г.</t>
  </si>
  <si>
    <t>2471</t>
  </si>
  <si>
    <t>748517</t>
  </si>
  <si>
    <t>Z_0000047387_20210714_702 Зачисление заработной платы за 2 пол-ну мес. за июнь 2021, реестр № 702 от 14.07.2021, без НДС</t>
  </si>
  <si>
    <t>2472</t>
  </si>
  <si>
    <t>748522</t>
  </si>
  <si>
    <t>Z_0000047387_20210714_714 Зачисление пособия по временной нетрудоспособности за счет работодателя, июнь 2021, реестр № 714 от 14.07.2021, без НДС</t>
  </si>
  <si>
    <t>2476</t>
  </si>
  <si>
    <t>749803</t>
  </si>
  <si>
    <t>Зачисление пособия по временной нетрудоспособности за счет работодателя, июнь 2021, реестр № 713 от 14.07.2021, без НДС, в соответствии с договором 18363412 от 02.03.2017 г.</t>
  </si>
  <si>
    <t>2481</t>
  </si>
  <si>
    <t>749817</t>
  </si>
  <si>
    <t>Зачисление пособия по временной нетрудоспособности за счет работодателя, июнь 2021, реестр № 715 от 14.07.2021, без НДС, в соответствии с договором 18363412 от 02.03.2017 г.</t>
  </si>
  <si>
    <t>2482</t>
  </si>
  <si>
    <t>749826</t>
  </si>
  <si>
    <t>Зачисление пособия по временной нетрудоспособности за счет работодателя, июнь 2021, реестр № 717 от 14.07.2021, без НДС, в соответствии с договором 18363412 от 02.03.2017 г.</t>
  </si>
  <si>
    <t>2483</t>
  </si>
  <si>
    <t>748523</t>
  </si>
  <si>
    <t>Z_0000047387_20210714_718 Зачисление пособия по временной нетрудоспособности за счет работодателя, июнь 2021, реестр № 718 от 14.07.2021, без НДС</t>
  </si>
  <si>
    <t>2484</t>
  </si>
  <si>
    <t>749832</t>
  </si>
  <si>
    <t>Зачисление пособия по временной нетрудоспособности за счет работодателя, июнь 2021, реестр № 719 от 14.07.2021, без НДС, в соответствии с договором 18363412 от 02.03.2017 г.</t>
  </si>
  <si>
    <t>2485</t>
  </si>
  <si>
    <t>748524</t>
  </si>
  <si>
    <t>Z_0000047387_20210714_720 Зачисление пособия по временной нетрудоспособности за счет работодателя, июнь 2021, реестр № 720 от 14.07.2021, без НДС</t>
  </si>
  <si>
    <t>2486</t>
  </si>
  <si>
    <t>748518</t>
  </si>
  <si>
    <t>Z_0000047387_20210714_703 Зачисление заработной платы за 2 пол-ну мес. за июнь 2021, реестр № 703 от 14.07.2021, без НДС</t>
  </si>
  <si>
    <t>2487</t>
  </si>
  <si>
    <t>749977</t>
  </si>
  <si>
    <t>Оплата за ларь морозильную, дог. №НК5-004191 от 09.07.2021, счет №НК5-004191 от 09.07.2021, в т.ч. НДС - 2666,50</t>
  </si>
  <si>
    <t>2490</t>
  </si>
  <si>
    <t>№ НК5-004191 от 09.07.2021</t>
  </si>
  <si>
    <t>753925</t>
  </si>
  <si>
    <t>2508</t>
  </si>
  <si>
    <t>753937</t>
  </si>
  <si>
    <t>2509</t>
  </si>
  <si>
    <t>753987</t>
  </si>
  <si>
    <t>2516</t>
  </si>
  <si>
    <t>754023</t>
  </si>
  <si>
    <t>2517</t>
  </si>
  <si>
    <t>754027</t>
  </si>
  <si>
    <t>2518</t>
  </si>
  <si>
    <t>754266</t>
  </si>
  <si>
    <t>2521</t>
  </si>
  <si>
    <t>754274</t>
  </si>
  <si>
    <t>2522</t>
  </si>
  <si>
    <t>754287</t>
  </si>
  <si>
    <t>2523</t>
  </si>
  <si>
    <t>756169</t>
  </si>
  <si>
    <t>Z_0000047387_20210715_742 Зачисление материальной помощи штатному сотруднику (в связи со смертью близкого родственника). за июль 2021, реестр № 742 от 15.07.2021, без НДС</t>
  </si>
  <si>
    <t>2527</t>
  </si>
  <si>
    <t>756182</t>
  </si>
  <si>
    <t>Зачисление материальной помощи в связи с трудным материальным положением штатному сотруднику за июль 2021 г., реестр № 741 от 15.07.2021 г., без НДС, в соответствии с договором 18363412 от 02.03.2017 г.</t>
  </si>
  <si>
    <t>2528</t>
  </si>
  <si>
    <t>220054</t>
  </si>
  <si>
    <t>Зачисление средств по операциям с МБК (на основании реестров платежей). Мерчант №971000003635. Дата реестра 13.07.2021. Комиссия 0.00. Возврат покупки 0.00/0.00. НДС не облагается.</t>
  </si>
  <si>
    <t>БАЙКАЛЬСКИЙ БАНК ПАО СБЕРБАНК//8474695450157</t>
  </si>
  <si>
    <t>757162</t>
  </si>
  <si>
    <t>Зачисление отпускных  за июль 2021 г., реестр № 738 от 15.07.2021 г., без НДС, в соответствии с договором 18363412 от 02.03.2017 г.</t>
  </si>
  <si>
    <t>2536</t>
  </si>
  <si>
    <t>757180</t>
  </si>
  <si>
    <t>Z_0000047387_20210715_737 Зачисление отпускных за июль 2021, реестр № 737 от 15.07.2021, без НДС</t>
  </si>
  <si>
    <t>2537</t>
  </si>
  <si>
    <t>757228</t>
  </si>
  <si>
    <t>Z_0000047387_20210715_736 Зачисление отпускных за июль 2021, реестр № 736 от 15.07.2021, без НДС</t>
  </si>
  <si>
    <t>2538</t>
  </si>
  <si>
    <t>757244</t>
  </si>
  <si>
    <t>Зачисление отпускных за июль 2021 г., реестр № 735 от 15.07.2021 г., без НДС, в соответствии с договором 18363412 от 02.03.2017 г.</t>
  </si>
  <si>
    <t>2539</t>
  </si>
  <si>
    <t>347</t>
  </si>
  <si>
    <t>26357</t>
  </si>
  <si>
    <t>Оплата по Договору №62812 от 11.12.14, НДС не выделяется.MISC комиссия 404.47; Дата выручки 13-07-21/MAST/SD2545.00;CM71.76;MIR/SD7005.00;CM189.84;VISA/SD5351.00;CM142.87;.</t>
  </si>
  <si>
    <t>3546</t>
  </si>
  <si>
    <t>Оплата по счету №0000-000316 от 12.07.2021 г. за мед. профосмотр Сумма 21615-00</t>
  </si>
  <si>
    <t>Оплата по договору основной Счет 0000-000336 от 06.07.2021 г. за мед. осмотр.</t>
  </si>
  <si>
    <t>ООО "Кондитерская Фабрика "Ангара"</t>
  </si>
  <si>
    <t>3809001437</t>
  </si>
  <si>
    <t>757434</t>
  </si>
  <si>
    <t>Зачисление заработной платы, компенсация за не использованный отпуск при увольнении за июль 2021 г., реестр № 725 от 14.07.2021 г., без НДС, в соответствии с договором 18363412 от 02.03.2017 г.</t>
  </si>
  <si>
    <t>2542</t>
  </si>
  <si>
    <t>758005</t>
  </si>
  <si>
    <t>2548</t>
  </si>
  <si>
    <t>757916</t>
  </si>
  <si>
    <t>2550</t>
  </si>
  <si>
    <t>757707</t>
  </si>
  <si>
    <t>Z_0000047387_20210715_734 Зачисление отпускных за июль 2021, реестр № 734 от 15.07.2021, без НДС</t>
  </si>
  <si>
    <t>2552</t>
  </si>
  <si>
    <t>757791</t>
  </si>
  <si>
    <t>Зачисление отпускных  за июль 2021 г., реестр № 733 от 15.07.2021 г., без НДС, в соответствии с договором 18363412 от 02.03.2017 г.</t>
  </si>
  <si>
    <t>2553</t>
  </si>
  <si>
    <t>2524</t>
  </si>
  <si>
    <t>Уточнение по ЗВС № 1604 от 29.04.21, № 1407 от 16.04.21,  Зачисление НДФЛ, без НДС</t>
  </si>
  <si>
    <t>11502</t>
  </si>
  <si>
    <t>2525</t>
  </si>
  <si>
    <t>Уточнение по ЗВС №1567 от 28.04.21, №1569 от 28.04.21, №1578 от 29.04.21, 1579 от 29.04.2021, № 1452 от 21.04.21, №1453 от 21.04.21, Зачисление отпускных, без НДС</t>
  </si>
  <si>
    <t>11503</t>
  </si>
  <si>
    <t>2526</t>
  </si>
  <si>
    <t>Уточнение по ЗВС №1312 от 14.04.21, №1313 от 14.04.21, №1192 от 08.04.21, № 1147 от 31.03.21, №1152 от 31.03.21, № 1158 от 31.03.21, Зачисление отпускных, без НДС</t>
  </si>
  <si>
    <t>11506</t>
  </si>
  <si>
    <t>758301</t>
  </si>
  <si>
    <t>Оплата за бензин, дог. №53-2020-150 от 14.12.2020, счет № сТКНР2110 от 30.06.2021, в т.ч. НДС - 3657,72</t>
  </si>
  <si>
    <t>2555</t>
  </si>
  <si>
    <t>894044</t>
  </si>
  <si>
    <t>Оплата за медикаменты., №2/1 от 01.05.2021, счет-фактура № 106/30000005 от 30.06.2021, в т.ч. НДС - 1031,75</t>
  </si>
  <si>
    <t>2556</t>
  </si>
  <si>
    <t>№ 2/1 от 01.05.2021</t>
  </si>
  <si>
    <t>758378</t>
  </si>
  <si>
    <t>Оплата за монтаж перегородки, дог. №08/21 от 24.06.2021, счет № УТ-37 от 05.07.2021, в т.ч. НДС - 6883,33</t>
  </si>
  <si>
    <t>2557</t>
  </si>
  <si>
    <t>ООО "Дизайн Пласт" Логистик</t>
  </si>
  <si>
    <t>3849033160</t>
  </si>
  <si>
    <t>№ 08/21 от 24.06.2021</t>
  </si>
  <si>
    <t>758299</t>
  </si>
  <si>
    <t>Оплата за аренду, дог. №6 от 01.01.2021, счет № 2737 от 30.06.2021, в т.ч. НДС - 2216,06</t>
  </si>
  <si>
    <t>2558</t>
  </si>
  <si>
    <t>758280</t>
  </si>
  <si>
    <t>Оплата аренды за июнь 2021, дог. №5 от 01.01.2021, счет № 2736 от 30.06.2021, в т.ч. НДС - 7999.45</t>
  </si>
  <si>
    <t>2560</t>
  </si>
  <si>
    <t>758101</t>
  </si>
  <si>
    <t>2567</t>
  </si>
  <si>
    <t>758098</t>
  </si>
  <si>
    <t>2568</t>
  </si>
  <si>
    <t>2564</t>
  </si>
  <si>
    <t>Уточнение по ЗВС № 1351 от 15.04.21 , Перечисление профвзносов, удержанных с заработной платы работников согласно личного заявления , без НДС</t>
  </si>
  <si>
    <t>724338</t>
  </si>
  <si>
    <t>2565</t>
  </si>
  <si>
    <t>Уточнение по ЗВС № 1357 от 15.04.21 , Перечисление постановления, без НДС</t>
  </si>
  <si>
    <t>724339</t>
  </si>
  <si>
    <t>2566</t>
  </si>
  <si>
    <t>Уточнение по ЗВС № 1372 от 16.04.2021, Зачисление отпускных, без НДС</t>
  </si>
  <si>
    <t>724340</t>
  </si>
  <si>
    <t>761328</t>
  </si>
  <si>
    <t>Оплата за промежуточное выставление, водоотведение и холодную воду за июль 2021, дог. №3187 от 17.03.2021, счет № 15390  от 07.07.2021, в т.ч. НДС - 540,00</t>
  </si>
  <si>
    <t>2580</t>
  </si>
  <si>
    <t>2571</t>
  </si>
  <si>
    <t>Уточнение по ЗВС № 2012 от 27.05.21,  Зачисление НДФЛ, без НДС</t>
  </si>
  <si>
    <t>724408</t>
  </si>
  <si>
    <t>2572</t>
  </si>
  <si>
    <t>Уточнение по ЗВС № 1992 от 27.05.21, № 1993 от 27.05.21, № 2015 от 28.05.21, Зачисление отпускных, без НДС</t>
  </si>
  <si>
    <t>724409</t>
  </si>
  <si>
    <t>2573</t>
  </si>
  <si>
    <t>Уточнение по ЗВС № 1833 от 18.05.21, Перечисление постановления, без НДС</t>
  </si>
  <si>
    <t>724410</t>
  </si>
  <si>
    <t>3253</t>
  </si>
  <si>
    <t>Возврат по п.п. 729037 от 12.07.21 на сумму 77.13. Не поступил реестр на зачисление.</t>
  </si>
  <si>
    <t>762416</t>
  </si>
  <si>
    <t>2589</t>
  </si>
  <si>
    <t>762418</t>
  </si>
  <si>
    <t>2590</t>
  </si>
  <si>
    <t>762422</t>
  </si>
  <si>
    <t>2592</t>
  </si>
  <si>
    <t>293690</t>
  </si>
  <si>
    <t>Зачисление средств по операциям с МБК (на основании реестров платежей). Мерчант №971000003635. Дата реестра 14.07.2021. Комиссия 0.00. Возврат покупки 0.00/0.00. НДС не облагается.</t>
  </si>
  <si>
    <t>БАЙКАЛЬСКИЙ БАНК ПАО СБЕРБАНК//8477394939527</t>
  </si>
  <si>
    <t>За проведение периодического медицинского осмотра по договору № 63/21 от 06.07.21, счет №0000-000338 от 07.07.21</t>
  </si>
  <si>
    <t>МУП "Бытовик" г. Иркутска</t>
  </si>
  <si>
    <t>3808003826</t>
  </si>
  <si>
    <t>34033</t>
  </si>
  <si>
    <t>Оплата по Договору №62812 от 11.12.14, НДС не выделяется.MISC комиссия 279.37; Дата выручки 14-07-21/MAST/SD1850.00;CM52.17;MIR/SD4699.00;CM127.34;VISA/SD3740.00;CM99.86;.</t>
  </si>
  <si>
    <t>Оплата по счету №351 от 01.07.2021. Медосмотр. Без НДС</t>
  </si>
  <si>
    <t>389</t>
  </si>
  <si>
    <t>Оплата по счету № 0000-000357 от 12.07.2021 медицинский осмотр Сумма 2944-00</t>
  </si>
  <si>
    <t>766905</t>
  </si>
  <si>
    <t>оплата за электростанцию бенз, блок автоматики, дог. №И1307/3 от 13.07.2021, счет № УТ-9754 от 13.07.2021, в т.ч. НДС - 12973,33</t>
  </si>
  <si>
    <t>2600</t>
  </si>
  <si>
    <t>ООО ТД "БЭМ"</t>
  </si>
  <si>
    <t>3808059716</t>
  </si>
  <si>
    <t>№ И1307/3 от 13.07.2021</t>
  </si>
  <si>
    <t>765877</t>
  </si>
  <si>
    <t>Оплата за наклейки, дог. №144 от 24.06.2021, счет № 86 от 24.06.2021 г., без НДС</t>
  </si>
  <si>
    <t>2608</t>
  </si>
  <si>
    <t>№ 144 от 24.06.2021</t>
  </si>
  <si>
    <t>765895</t>
  </si>
  <si>
    <t>Оплата за пересчет денежной наличности за июнь 2021 г., дог. №6997-ИО от 01.01.2021, счет № 38/27/01116 от 30.06.2021 г., без НДС</t>
  </si>
  <si>
    <t>2609</t>
  </si>
  <si>
    <t>765760</t>
  </si>
  <si>
    <t>Оплата за инкассацию предприятий и организаций за июнь 2021, дог. № №6997-ИО от 01.01.2021, счет № 38/18/01845 от 30.06.2021, в т.ч. НДС - 1660,00</t>
  </si>
  <si>
    <t>766035</t>
  </si>
  <si>
    <t>Оплата за услуги автостоянки за июнь 2021 г., дог. №01/2021 от 01.01.2021, счет № 163 от 02.06.2021, без НДС</t>
  </si>
  <si>
    <t>2611</t>
  </si>
  <si>
    <t>764881</t>
  </si>
  <si>
    <t>2613</t>
  </si>
  <si>
    <t>764882</t>
  </si>
  <si>
    <t>Z_0000047387_20210716_744 Зачисление заработной платы, компенсация за не использованный отпуск при увольнении за июль 2021, реестр № 744 от 16.07.2021, без НДС</t>
  </si>
  <si>
    <t>2614</t>
  </si>
  <si>
    <t>766406</t>
  </si>
  <si>
    <t>Z_0000047387_20210719_626 Зачисление отпускных за июнь 2021, реестр № 626 от 19.07.2021, без НДС</t>
  </si>
  <si>
    <t>2616</t>
  </si>
  <si>
    <t>Возврат плат. документа N 758378 от 16/07/2021. Причина возврата: Счет получателя не найден</t>
  </si>
  <si>
    <t>Филиал N5440 Банка ВТБ(ПАО) (ООО "Дизайн Пласт" Логистик)</t>
  </si>
  <si>
    <t>374316</t>
  </si>
  <si>
    <t>Зачисление средств по операциям с МБК (на основании реестров платежей). Мерчант №971000003635. Дата реестра 15.07.2021. Комиссия 0.00. Возврат покупки 0.00/0.00. НДС не облагается.</t>
  </si>
  <si>
    <t>БАЙКАЛЬСКИЙ БАНК ПАО СБЕРБАНК//8480366083419</t>
  </si>
  <si>
    <t>0099-001225</t>
  </si>
  <si>
    <t>Оплата за проведение обяз.предвар.и период.осмотра. Дог.15-06/2021 от 15.06.2021г., сч.0000-000323 от 01.07.2021г., Без НДС.</t>
  </si>
  <si>
    <t>59688</t>
  </si>
  <si>
    <t>областное государственное автономное учреждение здравоохранения "Иркутская городская детская поликлиника № 2"</t>
  </si>
  <si>
    <t>3811031478</t>
  </si>
  <si>
    <t>312</t>
  </si>
  <si>
    <t>44917</t>
  </si>
  <si>
    <t>Оплата по Договору №62812 от 11.12.14, НДС не выделяется.MISC комиссия 835.56; Дата выручки 15-07-21/MAST/SD13426.00;CM378.61;MIR/SD9289.00;CM251.73;VISA/SD7686.00;CM205.22;.</t>
  </si>
  <si>
    <t>448837</t>
  </si>
  <si>
    <t>17.07.2021</t>
  </si>
  <si>
    <t>Зачисление средств по операциям с МБК (на основании реестров платежей). Мерчант №971000003635. Дата реестра 16.07.2021. Комиссия 0.00. Возврат покупки 0.00/0.00. НДС не облагается.</t>
  </si>
  <si>
    <t>БАЙКАЛЬСКИЙ БАНК ПАО СБЕРБАНК//8483312834471</t>
  </si>
  <si>
    <t>Оплата по договору возмездного оказания услуг № 01/20 от 10.01.2020 (счет №0000-000359 от 12.07.2021 г)</t>
  </si>
  <si>
    <t>534</t>
  </si>
  <si>
    <t>Оплата по счету № 0000-000298 от 10.06.2021 г. за РНК коронавирусу.. Сумма 138600-00</t>
  </si>
  <si>
    <t>Лохова Анастасия Анатольевна (ИП)</t>
  </si>
  <si>
    <t>382010519158</t>
  </si>
  <si>
    <t>50989</t>
  </si>
  <si>
    <t>Оплата по Договору №62812 от 11.12.14, НДС не выделяется.MISC комиссия 393.59; Дата выручки 16-07-21/MAST/SD5958.00;CM168.02;MIR/SD500.00;CM13.55;VISA/SD7941.00;CM212.02;.</t>
  </si>
  <si>
    <t>776210</t>
  </si>
  <si>
    <t>Оплата за микроволновая печь, дог.№А-00287298 от 19.07.2021, счет №А-00287298 от 19.07.2021, в т.ч. НДС - 583,17</t>
  </si>
  <si>
    <t>2620</t>
  </si>
  <si>
    <t>№ А-00287298 от 19.07.2021</t>
  </si>
  <si>
    <t>776311</t>
  </si>
  <si>
    <t>Оплата за термотрансферную ленту, термотрансферные этикетки, дог. №029/14072/1004 от 14.07.2021, счет № 029/00000007695 от 14.07.2021, без НДС</t>
  </si>
  <si>
    <t>2622</t>
  </si>
  <si>
    <t>№ 029/14072/1004 от 14.07.2021</t>
  </si>
  <si>
    <t>629072</t>
  </si>
  <si>
    <t>Зачисление средств по операциям с МБК (на основании реестров платежей). Мерчант №971000003635. Дата реестра 19.07.2021. Комиссия 0.00. Возврат покупки 0.00/0.00. НДС не облагается.</t>
  </si>
  <si>
    <t>БАЙКАЛЬСКИЙ БАНК ПАО СБЕРБАНК//8490344864580</t>
  </si>
  <si>
    <t>3128</t>
  </si>
  <si>
    <t>Оплата за комм.услуги по сч.372 от 16,07,21г. за 06-21г.без НДССумма 2594-61</t>
  </si>
  <si>
    <t>Оплата по счету №0000-000325 от 02.07.2021г., предрейсовые медицинские осмотры водителей за июнь 2021г. Сумма 2325-00 Без НДС</t>
  </si>
  <si>
    <t>336</t>
  </si>
  <si>
    <t>63005</t>
  </si>
  <si>
    <t>Оплата по Договору №62812 от 11.12.14, НДС не выделяется.MISC комиссия 596.80; Дата выручки 19-07-21/MAST/SD6621.00;CM186.71;MIR/SD1740.00;CM47.15;VISA/SD13593.00;CM362.94;.</t>
  </si>
  <si>
    <t>4905</t>
  </si>
  <si>
    <t>За медицинский осмотр работников счет № 0000-000346  от 01.07.2021 НДС не облагается.</t>
  </si>
  <si>
    <t>3127</t>
  </si>
  <si>
    <t>Оплата за аренду помещения по сч.373 от 16,07,21г. за 07-21г., в т.ч. НДС 6175,00Сумма 37050-00</t>
  </si>
  <si>
    <t>870556</t>
  </si>
  <si>
    <t>Зачисление отпускных  за июль 2021 г., реестр № 753 от 22.07.2021 г., без НДС, в соответствии с договором 18363412 от 02.03.2017 г.</t>
  </si>
  <si>
    <t>2630</t>
  </si>
  <si>
    <t>870557</t>
  </si>
  <si>
    <t>Зачисление отпускных  за июль 2021 г., реестр № 755 от 22.07.2021 г., без НДС, в соответствии с договором 18363412 от 02.03.2017 г.</t>
  </si>
  <si>
    <t>2631</t>
  </si>
  <si>
    <t>870558</t>
  </si>
  <si>
    <t>Z_0000047387_20210722_754 Зачисление отпускных за июль 2021, реестр № 754 от 22.07.2021, без НДС</t>
  </si>
  <si>
    <t>2632</t>
  </si>
  <si>
    <t>870570</t>
  </si>
  <si>
    <t>2638</t>
  </si>
  <si>
    <t>870592</t>
  </si>
  <si>
    <t>2639</t>
  </si>
  <si>
    <t>870593</t>
  </si>
  <si>
    <t>2640</t>
  </si>
  <si>
    <t>699597</t>
  </si>
  <si>
    <t>Зачисление средств по операциям с МБК (на основании реестров платежей). Мерчант №971000003635. Дата реестра 20.07.2021. Комиссия 0.00. Возврат покупки 0.00/0.00. НДС не облагается.</t>
  </si>
  <si>
    <t>БАЙКАЛЬСКИЙ БАНК ПАО СБЕРБАНК//8493442372294</t>
  </si>
  <si>
    <t>70607</t>
  </si>
  <si>
    <t>Оплата по Договору №62812 от 11.12.14, НДС не выделяется.MISC комиссия 447.85; Дата выручки 20-07-21/MAST/SD13613.00;CM383.89;MIR/SD350.00;CM9.49;VISA/SD2040.00;CM54.47;.</t>
  </si>
  <si>
    <t>898674</t>
  </si>
  <si>
    <t>(244) Прочая закупка услуг оплата за мед осмотр Договор от 11.01.2021 № 3 по счету № 0000-000350 от 01.07.2021г  без. НДС</t>
  </si>
  <si>
    <t>874795</t>
  </si>
  <si>
    <t>Уплата пеней и штрафов на обязательное социальное страхование, требование об уплате недоимки по страховым взносам, пеней и штрафов № 380121101133802 от 25.06.2021 г., без НДС</t>
  </si>
  <si>
    <t>2642</t>
  </si>
  <si>
    <t>874184</t>
  </si>
  <si>
    <t>Z_0000047387_20210722_760 Перечисление средств согласно заявке (оплата услуг почтовой связи), за июль 2021, реестр № 760 от 22.07.2021, без НДС</t>
  </si>
  <si>
    <t>2643</t>
  </si>
  <si>
    <t>874798</t>
  </si>
  <si>
    <t>Перечисление средств согласно заявке (оплата за сотовый телефон) за июль 2021 г., реестр № 759 от 22.07.2021 г., без НДС, в соответствии с договором 18363412 от 02.03.2017 г.</t>
  </si>
  <si>
    <t>2644</t>
  </si>
  <si>
    <t>874183</t>
  </si>
  <si>
    <t>Z_0000047387_20210722_759 Перечисление средств согласно заявке (оплата за стаканы, салфетки, корзина для мусора), за июль 2021, реестр № 759 от 22.07.2021, без НДС</t>
  </si>
  <si>
    <t>2645</t>
  </si>
  <si>
    <t>874801</t>
  </si>
  <si>
    <t>Перечисление средств согласно заявке (оплата за картридж) за июль 2021 г., реестр № 760 от 22.07.2021 г., без НДС, в соответствии с договором 18363412 от 02.03.2017 г.</t>
  </si>
  <si>
    <t>2646</t>
  </si>
  <si>
    <t>876308</t>
  </si>
  <si>
    <t>Зачисление заработной платы за 1 половину месяца за июль 2021 г., реестр № 761 от 22.07.2021 г., без НДС, в соответствии с договором 18363412 от 02.03.2017 г.</t>
  </si>
  <si>
    <t>2648</t>
  </si>
  <si>
    <t>876346</t>
  </si>
  <si>
    <t>2650</t>
  </si>
  <si>
    <t>876494</t>
  </si>
  <si>
    <t>Зачисление отпускных  за июль 2021 г., реестр № 764 от 22.07.2021 г., без НДС, в соответствии с договором 18363412 от 02.03.2017 г.</t>
  </si>
  <si>
    <t>2651</t>
  </si>
  <si>
    <t>769873</t>
  </si>
  <si>
    <t>Зачисление средств по операциям с МБК (на основании реестров платежей). Мерчант №971000003635. Дата реестра 21.07.2021. Комиссия 0.00. Возврат покупки 0.00/0.00. НДС не облагается.</t>
  </si>
  <si>
    <t>БАЙКАЛЬСКИЙ БАНК ПАО СБЕРБАНК//8496558382634</t>
  </si>
  <si>
    <t>Оплата по сч.0000-000353 от 01.07.2021 предварительный мед осмотр, при поступлении на работу, договор 70/20 от 01.06.2020 Сумма 19873-00 Без налога (НДС)</t>
  </si>
  <si>
    <t>769882</t>
  </si>
  <si>
    <t>Зачисление средств по операциям с МБК (на основании реестров платежей). Мерчант №971000003636. Дата реестра 21.07.2021. Комиссия 0.00. Возврат покупки 0.00/0.00. НДС не облагается.</t>
  </si>
  <si>
    <t>БАЙКАЛЬСКИЙ БАНК ПАО СБЕРБАНК//8496558387511</t>
  </si>
  <si>
    <t>Оплата по счету №0000-000333 от 06.07.2021 г. за мед. профосмотр Сумма 8847-00</t>
  </si>
  <si>
    <t>21818</t>
  </si>
  <si>
    <t>Оплата по счету № 0000-000364 от 13.07.21; услуги по проведению  мед осмотра водителей Сумма 3600.00 руб НДСБез НДС 0.00 руб</t>
  </si>
  <si>
    <t>ООО Интерьер</t>
  </si>
  <si>
    <t>3808195074</t>
  </si>
  <si>
    <t>872439</t>
  </si>
  <si>
    <t>(8040804553012010024402342000010) Опл за оказ усл по проведению предр медиц осм водит июнь 21Дог010221от15.03.21,сч0000-000324от01.07.21,Без НДС</t>
  </si>
  <si>
    <t>353</t>
  </si>
  <si>
    <t>(902-0709-0149980010-244-1575.00Л/С 02343D03720)   Опл сч 0000-000358 от 01.07.21 акт 0000-000391 от 01.07.21 контр 010-64-004-0096/21 от 01.01.21 предрейс мед осмотр июнь 21 НДС-не</t>
  </si>
  <si>
    <t>881807</t>
  </si>
  <si>
    <t>Оплата за канцелярию, дог. №19-2021-76 от 09.03.2021, счет № КЛ000033065 от 21.06.2021, в т.ч. НДС - 109,09, счет № КЛ000029534 от 02.06.2021, в т.ч. НДС - 1035,80</t>
  </si>
  <si>
    <t>2662</t>
  </si>
  <si>
    <t>881502</t>
  </si>
  <si>
    <t>НДС за 2 квартал 2021 года, доходы от сдачи имущества в аренду</t>
  </si>
  <si>
    <t>2674</t>
  </si>
  <si>
    <t>881850</t>
  </si>
  <si>
    <t>Оплата за реагенты, дог. №8-2021-54 от 05.02.2021, счет № 2319 от 11.06.2021, без НДС</t>
  </si>
  <si>
    <t>2677</t>
  </si>
  <si>
    <t>2670</t>
  </si>
  <si>
    <t>Уточнение по ЗВС № 2355 от 29.06.21,  Зачисление НДФЛ, без НДС</t>
  </si>
  <si>
    <t>12217</t>
  </si>
  <si>
    <t>2671</t>
  </si>
  <si>
    <t>Уточнение по ЗВС №2343 от 29.06.21, № 2329 от 28.06.21, № 2048 от 02.06.21, №2050 от 02.06.21, Зачисление отпускных, без НДС</t>
  </si>
  <si>
    <t>12218</t>
  </si>
  <si>
    <t>2672</t>
  </si>
  <si>
    <t>Уточнение по ЗВС № 1221 от 14.04.21, №1222 от 14.04.21, № 1223 от 14.04.21, № 1224 от 14.04.21, Зачисление заработной платы, без НДС</t>
  </si>
  <si>
    <t>12226</t>
  </si>
  <si>
    <t>2673</t>
  </si>
  <si>
    <t>Уточнение по ЗВС № 1915 от 19.05.21, № 1916 от 19.05.21, № 1919 от 19.05.21, Зачисление заработной платы, без НДС</t>
  </si>
  <si>
    <t>12229</t>
  </si>
  <si>
    <t>846132</t>
  </si>
  <si>
    <t>Зачисление средств по операциям с МБК (на основании реестров платежей). Мерчант №971000003636. Дата реестра 22.07.2021. Комиссия 0.00. Возврат покупки 0.00/0.00. НДС не облагается.</t>
  </si>
  <si>
    <t>БАЙКАЛЬСКИЙ БАНК ПАО СБЕРБАНК//8499432631394</t>
  </si>
  <si>
    <t>87560</t>
  </si>
  <si>
    <t>Оплата по Договору №62812 от 11.12.14, НДС не выделяется.MISC комиссия 390.03; Дата выручки 21-07-21по22-07-21/MIR/SD7603.00;CV329.00;CM206.04;VISA/SD6891.00;CM183.99;.</t>
  </si>
  <si>
    <t>887098</t>
  </si>
  <si>
    <t>Зачисление отпускных  за июль 2021 г., реестр № 767 от 27.07.2021 г., без НДС, в соответствии с договором 18363412 от 02.03.2017 г.</t>
  </si>
  <si>
    <t>2694</t>
  </si>
  <si>
    <t>887099</t>
  </si>
  <si>
    <t>Зачисление отпускных  за июль 2021 г., реестр № 768 от 27.07.2021 г., без НДС, в соответствии с договором 18363412 от 02.03.2017 г.</t>
  </si>
  <si>
    <t>2695</t>
  </si>
  <si>
    <t>917931</t>
  </si>
  <si>
    <t>24.07.2021</t>
  </si>
  <si>
    <t>Зачисление средств по операциям с МБК (на основании реестров платежей). Мерчант №971000003635. Дата реестра 23.07.2021. Комиссия 0.00. Возврат покупки 0.00/0.00. НДС не облагается.</t>
  </si>
  <si>
    <t>БАЙКАЛЬСКИЙ БАНК ПАО СБЕРБАНК//8502333947260</t>
  </si>
  <si>
    <t>30105</t>
  </si>
  <si>
    <t>Зачисление средств по операциям с МБК (на основании реестров платежей). Мерчант №971000003636. Дата реестра 25.07.2021. Комиссия 0.00. Возврат покупки 0.00/0.00. НДС не облагается.</t>
  </si>
  <si>
    <t>БАЙКАЛЬСКИЙ БАНК ПАО СБЕРБАНК//8505512374500</t>
  </si>
  <si>
    <t>411</t>
  </si>
  <si>
    <t>81824</t>
  </si>
  <si>
    <t>(18702033110190049880 л/с 03341611170)Компенсация средней зар.платы врачам-спец. и ср.мед.перс. за 04-05.2021г, согласно Пост.Прав.№704 от 01.12.2004 г.НДС не обл. КБК00000000000000000130</t>
  </si>
  <si>
    <t>УФК ПО ИРКУТСКОЙ ОБЛАСТИ (ВОЕННЫЙ КОМИССАРИАТ ИРКУТСКОЙ ОБЛАСТИ)</t>
  </si>
  <si>
    <t>3808015973</t>
  </si>
  <si>
    <t>(905-0310-0920180010-244-4976.00Л/С 02343D03720)   П.2.1.1 Безопасная среда сч.0000-000374,акт об оказании услуг 0000-000409 от 16.07.21,м/к 63/21 от 07.07.21,проведение мед.осмотра</t>
  </si>
  <si>
    <t>889542</t>
  </si>
  <si>
    <t>Оплата за медикаменты, дог. №21-2021-78 от 09.03.2021, счет № 68334 от 29.06.2021, в т.ч. НДС - 2677,91</t>
  </si>
  <si>
    <t>2697</t>
  </si>
  <si>
    <t>№ 21-2021-78 от 09.03.2021</t>
  </si>
  <si>
    <t>889577</t>
  </si>
  <si>
    <t>Оплата за полотенце бумажное ТН Белюкс, насадку МОП для швабры веревочная,  дог №36-2021-92 от 30.04.2021, сет № 129 от 15.06.2021, счет № 130 от 15.06.2021, без НДС</t>
  </si>
  <si>
    <t>2706</t>
  </si>
  <si>
    <t>889579</t>
  </si>
  <si>
    <t>Оплата за краситель, дог. №18-2021-75 от 09.03.2021, счет № 82 от 16.06.2021, без НДС</t>
  </si>
  <si>
    <t>2707</t>
  </si>
  <si>
    <t>889587</t>
  </si>
  <si>
    <t>2709</t>
  </si>
  <si>
    <t>889588</t>
  </si>
  <si>
    <t>Оплата за медикаменты, дог. №40-2021-61 от 26.04.2021, счет № 14031 от 25.05.2021, без НДС</t>
  </si>
  <si>
    <t>2710</t>
  </si>
  <si>
    <t>889589</t>
  </si>
  <si>
    <t>Оплата за стоматологические материалы, дог. №14-2021-72 от 15.02.2021, счет № 467 от 11.05.2021, без НДС</t>
  </si>
  <si>
    <t>2711</t>
  </si>
  <si>
    <t>892026</t>
  </si>
  <si>
    <t>Оплата за программное обеспечение Гарант - профессионал аэро, за июнь 2021 г., дог. №3331 от 11.01.2021, счет № ГС000002704 от 01.06.2021, без НДС</t>
  </si>
  <si>
    <t>2714</t>
  </si>
  <si>
    <t>350</t>
  </si>
  <si>
    <t>1712</t>
  </si>
  <si>
    <t>Оплата по договору 02/17 от 01.02.17 по документу Счет  0000-000203 от 30.04.21 Без НДС</t>
  </si>
  <si>
    <t>Оплата по договору 02/17 от 01.02.17 по документу счет  0000-000320 от 30.06.21 Без НДС</t>
  </si>
  <si>
    <t>893992</t>
  </si>
  <si>
    <t>Зачисление заработной платы за 1 половину месяца за июль 2021 г., реестр № 776 от 29.06.2021 г., без НДС, в соответствии с договором 18363412 от 02.03.2017 г.</t>
  </si>
  <si>
    <t>2720</t>
  </si>
  <si>
    <t>893994</t>
  </si>
  <si>
    <t>Z_0000047387_20210729_777 Зачисление заработной платы за 1 пол-ну мес. за июль 2021, реестр № 777 от 29.07.2021, без НДС</t>
  </si>
  <si>
    <t>2721</t>
  </si>
  <si>
    <t>894024</t>
  </si>
  <si>
    <t>Z_0000047387_20210729_783 Зачисление отпускных за июль 2021, реестр № 783 от 29.07.2021, без НДС</t>
  </si>
  <si>
    <t>2726</t>
  </si>
  <si>
    <t>894025</t>
  </si>
  <si>
    <t>Z_0000047387_20210729_784 Зачисление отпускных за август 2021, реестр № 784 от 29.07.2021, без НДС</t>
  </si>
  <si>
    <t>2727</t>
  </si>
  <si>
    <t>15740</t>
  </si>
  <si>
    <t>Оплата по Договору №62812 от 11.12.14, НДС не выделяется.MISC комиссия 658.43; Дата выручки 23-07-21по27-07-21/MAST/SD7633.00;CM215.24;MIR/SD2361.00;CM63.97;VISA/SD14203.00;CV765.00;CM379.22;.</t>
  </si>
  <si>
    <t>895476</t>
  </si>
  <si>
    <t>Z_0000047387_20210729_786 Зачисление отпускных за июль 2021, реестр № 786 от 29.07.2021, без НДС</t>
  </si>
  <si>
    <t>2730</t>
  </si>
  <si>
    <t>895566</t>
  </si>
  <si>
    <t>Зачисление отпускных  за июль 2021 г., реестр № 782 от 29.07.2021 г., без НДС, в соответствии с договором 18363412 от 02.03.2017 г.</t>
  </si>
  <si>
    <t>2732</t>
  </si>
  <si>
    <t>Оплата по счету №0000-000342 от 01.07.2021 за мед. осмотр работников.</t>
  </si>
  <si>
    <t>898958</t>
  </si>
  <si>
    <t>2735</t>
  </si>
  <si>
    <t>898962</t>
  </si>
  <si>
    <t>2736</t>
  </si>
  <si>
    <t>23389</t>
  </si>
  <si>
    <t>Оплата по Договору №62812 от 11.12.14, НДС не выделяется.MISC комиссия 439.69; Дата выручки 28-07-21/MAST/SD8382.00;CV500.00;CM236.37;MIR/SD6411.00;CM173.74;VISA/SD1108.00;CM29.58;.</t>
  </si>
  <si>
    <t>239686</t>
  </si>
  <si>
    <t>Зачисление средств по операциям с МБК (на основании реестров платежей). Мерчант №971000003636. Дата реестра 28.07.2021. Комиссия 0.00. Возврат покупки 0.00/0.00. НДС не облагается.</t>
  </si>
  <si>
    <t>БАЙКАЛЬСКИЙ БАНК ПАО СБЕРБАНК//8514577654712</t>
  </si>
  <si>
    <t>4292</t>
  </si>
  <si>
    <t>Предрейсовый осмотр водителей Иркутской пл. по документу N0000-000319 от 30.06.2021, дог. 005285 Без НДС</t>
  </si>
  <si>
    <t>901441</t>
  </si>
  <si>
    <t>Зачисление заработной платы за 1 половину месяца за июль 2021 г., реестр № 774 от 30.07.2021 г., без НДС, в соответствии с договором 18363412 от 02.03.2017 г.</t>
  </si>
  <si>
    <t>2740</t>
  </si>
  <si>
    <t>309695</t>
  </si>
  <si>
    <t>Зачисление средств по операциям с МБК (на основании реестров платежей). Мерчант №971000003635. Дата реестра 29.07.2021. Комиссия 0.00. Возврат покупки 0.00/0.00. НДС не облагается.</t>
  </si>
  <si>
    <t>БАЙКАЛЬСКИЙ БАНК ПАО СБЕРБАНК//8517347597767</t>
  </si>
  <si>
    <t>32663</t>
  </si>
  <si>
    <t>Оплата по Договору №62812 от 11.12.14, НДС не выделяется.MISC комиссия 559.54; Дата выручки 29-07-21/MAST/SD6998.00;CM197.34;MIR/SD2252.00;CM61.02;VISA/SD11280.00;CM301.18;.</t>
  </si>
  <si>
    <t>Оплата по счету N0000-000352 от 01.07.2020 за периодический медосмотр работников (17 чел)</t>
  </si>
  <si>
    <t>Возврат денежных средств по п/п № 669789 от 290621 на сумму 75.66 в связи с неполучением корректного реестра Z_0000047387_20210628_627 согласно Договору ЗП. Без НДС</t>
  </si>
  <si>
    <t>755238</t>
  </si>
  <si>
    <t>Зачисление стимулирующих выплат из Обл.бюдж. по пост-ию 89у за июнь 2021 г., реестр № 704 от 14.07.2021 г, без НДС, в соответствии с договором 18363412 от 02.03.2017 г.</t>
  </si>
  <si>
    <t>2488</t>
  </si>
  <si>
    <t>755240</t>
  </si>
  <si>
    <t>Z_0000047387_20210714_705 Зачисление стимулирующих выплат из Обл.бюдж. по пост-ию 89у за июнь 2021, реестр № 705 от 14.07.2021, без НДС</t>
  </si>
  <si>
    <t>2489</t>
  </si>
  <si>
    <t>755475</t>
  </si>
  <si>
    <t>Страх взносы в ПФР за занятых на работах с вредными усл. труда (спец оценка) за апрель 2021 г,(стимулирующие выплаты из Обл.бюдж. по пост-ию 89у), без НДС</t>
  </si>
  <si>
    <t>2492</t>
  </si>
  <si>
    <t>755480</t>
  </si>
  <si>
    <t>2493</t>
  </si>
  <si>
    <t>755482</t>
  </si>
  <si>
    <t>2494</t>
  </si>
  <si>
    <t>755483</t>
  </si>
  <si>
    <t>2495</t>
  </si>
  <si>
    <t>755484</t>
  </si>
  <si>
    <t>04800500250 Страх взносы на обязат пенс страх зачисл в ПФ РФ на выплату страх части труд пенсии за май 2021 г. (стимулирующие выплаты из Обл.бюдж. по пост-ию 89у), без НДС</t>
  </si>
  <si>
    <t>2496</t>
  </si>
  <si>
    <t>755487</t>
  </si>
  <si>
    <t>Отчисления страх. взносов на обяз соц. страх-е по врем. нетрудоспособности и материнству за май 2021 г, (стимулирующие выплаты из Обл.бюдж. по пост-ию 89у), без НДС</t>
  </si>
  <si>
    <t>2497</t>
  </si>
  <si>
    <t>755490</t>
  </si>
  <si>
    <t>Отчисления взносов в ФСС РФ по обяз соц. страх-ю от НС и ПЗ (Взносы в ФСС РФ (НС и ПЗ)) за май 2021 г,(стимулирующие выплаты из Обл.бюдж. по пост-ию 89у),  без НДС</t>
  </si>
  <si>
    <t>2498</t>
  </si>
  <si>
    <t>755492</t>
  </si>
  <si>
    <t>04800500250 Страх взносы на омс в бюджет федеральн фонда омс за май 2021 г.( рег номер 250000300052407), (стимулирующие выплаты из Обл.бюдж. по пост-ию 89у), без НДС</t>
  </si>
  <si>
    <t>2499</t>
  </si>
  <si>
    <t>755495</t>
  </si>
  <si>
    <t>04800500250 Страх взносы на обязат пенс страх зачисл в ПФ РФ на выплату страх части труд пенсии за июнь 2021 г. (стимулирующие выплаты из Обл.бюдж. по пост-ию 89у), без НДС</t>
  </si>
  <si>
    <t>2500</t>
  </si>
  <si>
    <t>755497</t>
  </si>
  <si>
    <t>Страх взносы в ПФР за занятых на работах с вредными усл. труда (спец оценка) за июнь 2021 г,(стимулирующие выплаты из Обл.бюдж. по пост-ию 89у), без НДС</t>
  </si>
  <si>
    <t>2501</t>
  </si>
  <si>
    <t>755501</t>
  </si>
  <si>
    <t>Отчисления страх. взносов на обяз соц. страх-е по врем. нетрудоспособности и материнству за июнь 2021 г, (стимулирующие выплаты из Обл.бюдж. по пост-ию 89у), без НДС</t>
  </si>
  <si>
    <t>2502</t>
  </si>
  <si>
    <t>755504</t>
  </si>
  <si>
    <t>Отчисления взносов в ФСС РФ по обяз соц. страх-ю от НС и ПЗ (Взносы в ФСС РФ (НС и ПЗ)) за июнь 2021 г,(стимулирующие выплаты из Обл.бюдж. по пост-ию 89у),  без НДС</t>
  </si>
  <si>
    <t>2503</t>
  </si>
  <si>
    <t>755507</t>
  </si>
  <si>
    <t>04800500250 Страх взносы на омс в бюджет федеральн фонда омс за июнь 2021 г.( рег номер 250000300052407), (стимулирующие выплаты из Обл.бюдж. по пост-ию 89у), без НДС</t>
  </si>
  <si>
    <t>2504</t>
  </si>
  <si>
    <t>755513</t>
  </si>
  <si>
    <t>2506</t>
  </si>
  <si>
    <t>755334</t>
  </si>
  <si>
    <t>Перечислен НДФЛ  (стимулирующие выплаты из Обл.бюдж. по пост-ию 89у) за июль 2021 г., без НДС</t>
  </si>
  <si>
    <t>2510</t>
  </si>
  <si>
    <t>755335</t>
  </si>
  <si>
    <t>Перечислен НДФЛ  (стимулирующие выплаты из Обл.бюдж. по пост-ию 89у) за июнь 2021 г., без НДС</t>
  </si>
  <si>
    <t>2511</t>
  </si>
  <si>
    <t>755338</t>
  </si>
  <si>
    <t>Перечислен НДФЛ (стимулирующих выплат из Фед.бюдж. по пост-ию 415) (аналитический код 20-58360-0000-000000), за июнь 2021 г., без НДС</t>
  </si>
  <si>
    <t>2512</t>
  </si>
  <si>
    <t>755375</t>
  </si>
  <si>
    <t>Зачисление отпускных, стимулирующих выплат из Обл.бюдж. по пост-ию 89у ,реестр № 739 от 15.07.2021 г, без НДС, в соответствии с договором 18363412 от 02.03.2017 г.</t>
  </si>
  <si>
    <t>2529</t>
  </si>
  <si>
    <t>755376</t>
  </si>
  <si>
    <t>Z_0000047387_20210715_740 Зачисление отпускных, стимулирующих выплат из Обл.бюдж. по пост-ию 89у за июль 2021, реестр № 740 от 15.07.2021, без НДС</t>
  </si>
  <si>
    <t>2530</t>
  </si>
  <si>
    <t>755399</t>
  </si>
  <si>
    <t>Зачисление заработной платы, компенсация за не использованный отпуск при увольнении,стимулирующих выплат из Обл.бюдж. по пост-ию 89у,реестр №726от14.07.21,без НДС,в соответствии с договором18363412от02.03.17 г.</t>
  </si>
  <si>
    <t>2543</t>
  </si>
  <si>
    <t>762879</t>
  </si>
  <si>
    <t>2591</t>
  </si>
  <si>
    <t>770942</t>
  </si>
  <si>
    <t>Z_0000047387_20210719_627 Зачисление отпускных, стимулирующих выплат из Обл.бюдж. по пост-ию 89у за июнь 2021, реестр № 627 от 19.07.2021, без НДС</t>
  </si>
  <si>
    <t>535</t>
  </si>
  <si>
    <t>(л/сч 80303040223, КБК 00000000000000000211, КВФО 5, код субсидии 803013436, аналитическая группа 150).  Возврат депонированных сумм.Без НДС.</t>
  </si>
  <si>
    <t>874845</t>
  </si>
  <si>
    <t>Z_0000047387_20210722_757 Зачисление отпускных, стимулирующих выплат из Обл.бюдж. по пост-ию 89у за июль 2021, реестр № 757 от 22.07.2021, без НДС</t>
  </si>
  <si>
    <t>2633</t>
  </si>
  <si>
    <t>874846</t>
  </si>
  <si>
    <t>Зачисление отпускных, стимулирующих выплат из Обл.бюдж. по пост-ию 89у ,реестр №756 от 22.07.2021 г, без НДС, в соответствии с договором 18363412 от 02.03.2017 г.</t>
  </si>
  <si>
    <t>2634</t>
  </si>
  <si>
    <t>874849</t>
  </si>
  <si>
    <t>2641</t>
  </si>
  <si>
    <t>883984</t>
  </si>
  <si>
    <t>Зачисление заработной платы, компенсация за не использованный отпуск при увольнении,стимулирующих выплат из Обл.бюдж. по пост-ию 89у,реестр №665от26.07.21,без НДС,в соответствии с договором18363412от02.03.17 г.</t>
  </si>
  <si>
    <t>2685</t>
  </si>
  <si>
    <t>897459</t>
  </si>
  <si>
    <t>Z_0000047387_20210729_787 Зачисление отпускных, стимулирующих выплат из Обл.бюдж. по пост-ию 89у за июль 2021, реестр № 787 от 29.07.2021, без НДС</t>
  </si>
  <si>
    <t>2729</t>
  </si>
  <si>
    <t>902687</t>
  </si>
  <si>
    <t>2739</t>
  </si>
  <si>
    <t>ПОВТОР</t>
  </si>
  <si>
    <t>905951</t>
  </si>
  <si>
    <t>02.08.2021</t>
  </si>
  <si>
    <t>Зачисление отпускных, стимулирующих выплат из Обл.бюдж. по пост-ию 89у ,реестр №795 от 02.08.2021 г, без НДС, в соответствии с договором 18363412 от 02.03.2017 г.</t>
  </si>
  <si>
    <t>2752</t>
  </si>
  <si>
    <t>911545</t>
  </si>
  <si>
    <t>03.08.2021</t>
  </si>
  <si>
    <t>Зач-е Отпускных стиму-их выплат из Фед.бюдж. по пост-ию 415, реестр №804 от 03.08.2021 г.,(аналитический код 20-58360-0000-000000), без НДС, в соответствии с договором 18363412 от 02.03.2017 г.</t>
  </si>
  <si>
    <t>2760</t>
  </si>
  <si>
    <t>911546</t>
  </si>
  <si>
    <t>Зачисление отпускных, стимулирующих выплат из Обл.бюдж. по пост-ию 89у ,реестр №805 от 03.08.2021 г, без НДС, в соответствии с договором 18363412 от 02.03.2017 г.</t>
  </si>
  <si>
    <t>2762</t>
  </si>
  <si>
    <t>924970</t>
  </si>
  <si>
    <t>05.08.2021</t>
  </si>
  <si>
    <t>Зачисление отпускных, стимулирующих выплат из Обл.бюдж. по пост-ию 89у ,реестр №820 от 05.08.2021 г, без НДС, в соответствии с договором 18363412 от 02.03.2017 г.</t>
  </si>
  <si>
    <t>2778</t>
  </si>
  <si>
    <t>924973</t>
  </si>
  <si>
    <t>Z_0000047387_20210805_821 Зачисление отпускных, стимулирующих выплат из Обл.бюдж. по пост-ию 89у за август 2021, реестр № 821 от 05.08.2021, без НДС</t>
  </si>
  <si>
    <t>2779</t>
  </si>
  <si>
    <t>971064</t>
  </si>
  <si>
    <t>13.08.2021</t>
  </si>
  <si>
    <t>04800500250 Страх взносы на обяз пенс страх зачисл в ПФ РФ на выплату страх части труд пенсии за июль 2021г (20-58360-0000-000000),без НДС</t>
  </si>
  <si>
    <t>2780</t>
  </si>
  <si>
    <t>12.08.2021</t>
  </si>
  <si>
    <t>80311b00000000000</t>
  </si>
  <si>
    <t>933173</t>
  </si>
  <si>
    <t>06.08.2021</t>
  </si>
  <si>
    <t>Зачисление заработной платы, компенсация за не использованный отпуск при увольнении,стимулирующих выплат из Обл.бюдж. по пост-ию 89у,реестр №830от06.08.21,без НДС,в соответствии с договором18363412от02.03.17 г.</t>
  </si>
  <si>
    <t>2791</t>
  </si>
  <si>
    <t>933175</t>
  </si>
  <si>
    <t>Z_0000047387_20210806_833 Зачисление заработной платы, компенсация за не использованный отпуск при увольнении, стимулирующих выплат из Обл.бюдж. по пост-ию 89у за август 2021, реестр №833 от 06.08.2021, без НДС</t>
  </si>
  <si>
    <t>2792</t>
  </si>
  <si>
    <t>933179</t>
  </si>
  <si>
    <t>Перечислен НДФЛ  (стимулирующие выплаты из Обл.бюдж. по пост-ию 89у) за август 2021 г., без НДС</t>
  </si>
  <si>
    <t>2803</t>
  </si>
  <si>
    <t>959764</t>
  </si>
  <si>
    <t>Зачисление отпускных, стимулирующих выплат из Обл.бюдж. по пост-ию 89у ,реестр №850 от 12.08.2021 г, без НДС, в соответствии с договором 18363412 от 02.03.2017 г.</t>
  </si>
  <si>
    <t>2826</t>
  </si>
  <si>
    <t>11.08.2021</t>
  </si>
  <si>
    <t>959822</t>
  </si>
  <si>
    <t>2842</t>
  </si>
  <si>
    <t>972159</t>
  </si>
  <si>
    <t>04800500250 Страх взносы на обязат пенс страх зачисл в ПФ РФ на выплату страх части труд пенсии за июль 2021 г. без НДС</t>
  </si>
  <si>
    <t>2933</t>
  </si>
  <si>
    <t>972160</t>
  </si>
  <si>
    <t>04800500250 Страх взносы на обязат пенс страх зачисл в ПФ РФ на выплату страх части труд пенсии за июль 2021 г., без НДС</t>
  </si>
  <si>
    <t>2934</t>
  </si>
  <si>
    <t>972161</t>
  </si>
  <si>
    <t>Отчисления страх. взносов на обяз соц. страх-е по врем. нетрудоспособности и материнству за июль 2021 г, без НДС</t>
  </si>
  <si>
    <t>2935</t>
  </si>
  <si>
    <t>972162</t>
  </si>
  <si>
    <t>Отчисления взносов в ФСС РФ по обяз соц. страх-ю от НС и ПЗ (Взносы в ФСС РФ (НС и ПЗ)) за июль 2021 г,  без НДС</t>
  </si>
  <si>
    <t>2936</t>
  </si>
  <si>
    <t>972163</t>
  </si>
  <si>
    <t>04800500250 Страх взносы на омс в бюджет федеральн фонда омс за июль 2021 г.( рег номер 250000300052407), без НДС</t>
  </si>
  <si>
    <t>2937</t>
  </si>
  <si>
    <t>972164</t>
  </si>
  <si>
    <t>2938</t>
  </si>
  <si>
    <t>972165</t>
  </si>
  <si>
    <t>Страх взносы в ПФР за занятых на работах с вредными усл. труда (спец оценка) за июль 2021 г без НДС</t>
  </si>
  <si>
    <t>2939</t>
  </si>
  <si>
    <t>972166</t>
  </si>
  <si>
    <t>2940</t>
  </si>
  <si>
    <t>972167</t>
  </si>
  <si>
    <t>04800500250 Страх взносы на омс в бюджет федеральн фонда омс за июль 2021 г.( рег номер 250000300052407),  без НДС</t>
  </si>
  <si>
    <t>2941</t>
  </si>
  <si>
    <t>972168</t>
  </si>
  <si>
    <t>Отчисления страх. взносов на обяз соц. страх-е по врем. нетрудоспособности и материнству за июль 2021 г,  без НДС</t>
  </si>
  <si>
    <t>2942</t>
  </si>
  <si>
    <t>Возврат по п.п. 959764 от 12.08.21 на сумму 3107.07. Не поступил реестр на зачисление.</t>
  </si>
  <si>
    <t>17.08.2021</t>
  </si>
  <si>
    <t>993530</t>
  </si>
  <si>
    <t>19.08.2021</t>
  </si>
  <si>
    <t>Z_0000047387_20210819_899 Зачисление отпускных, стимулирующих выплат из Обл.бюдж. по пост-ию 89у за август 2021, реестр № 899 от 19.08.2021, без НДС</t>
  </si>
  <si>
    <t>2962</t>
  </si>
  <si>
    <t>18.08.2021</t>
  </si>
  <si>
    <t>993543</t>
  </si>
  <si>
    <t>Зачисление отпускных, стимулирующих выплат из Обл.бюдж. по пост-ию 89у ,реестр № 898 от 19.08.2021 г, без НДС, в соответствии с договором 18363412 от 02.03.2017 г.</t>
  </si>
  <si>
    <t>2963</t>
  </si>
  <si>
    <t>993531</t>
  </si>
  <si>
    <t>Z_0000047387_20210819_904 Зачисление отпускных, стимулирующих выплат из Обл.бюдж. по пост-ию 89у за август 2021, реестр № 904 от 19.08.2021, без НДС</t>
  </si>
  <si>
    <t>2970</t>
  </si>
  <si>
    <t>3002</t>
  </si>
  <si>
    <t>23.08.2021</t>
  </si>
  <si>
    <t>Уточнение по ЗВС № 1319 от 15.04.21 = 10054,97, частично на сумму 5182,35 , Зачисление заработной платы, без НДС</t>
  </si>
  <si>
    <t>1007207</t>
  </si>
  <si>
    <t>24.08.2021</t>
  </si>
  <si>
    <t>Зачисление заработной платы, компенсация за не использованный отпуск при увольнении,стимулирующих выплат из Обл.бюдж. по пост-ию 89у,реестр №911от24.08.21,без НДС,в соответствии с договором18363412от02.03.17 г.</t>
  </si>
  <si>
    <t>3021</t>
  </si>
  <si>
    <t>1007208</t>
  </si>
  <si>
    <t>3022</t>
  </si>
  <si>
    <t>1017054</t>
  </si>
  <si>
    <t>26.08.2021</t>
  </si>
  <si>
    <t>Z_0000047387_20210826_923 Зачисление отпускных, стимулирующих выплат из Обл.бюдж. по пост-ию 89у за август 2021, реестр № 923 от 26.08.2021, без НДС</t>
  </si>
  <si>
    <t>3083</t>
  </si>
  <si>
    <t>1017055</t>
  </si>
  <si>
    <t>Зачисление отпускных, стимулирующих выплат из Обл.бюдж. по пост-ию 89у ,реестр № 922 от 26.08.2021 г, без НДС, в соответствии с договором 18363412 от 02.03.2017 г.</t>
  </si>
  <si>
    <t>3084</t>
  </si>
  <si>
    <t>1012850</t>
  </si>
  <si>
    <t>25.08.2021</t>
  </si>
  <si>
    <t>(803090952Г015836062202342000010)803033436 Субсидии авт.учр.на иные цели,связ.с опл.отп.комп.за неисп.отп.мед.и ин.раб.к-м в 20г.пред.выпл.стим.хар.на август 21гС.20-2021-70550 от 19.08.21гр.пл.б/н от 19.08.21</t>
  </si>
  <si>
    <t>803033436</t>
  </si>
  <si>
    <t>1029696</t>
  </si>
  <si>
    <t>30.08.2021</t>
  </si>
  <si>
    <t>3121</t>
  </si>
  <si>
    <t>919236</t>
  </si>
  <si>
    <t>Z_0000047387_20210805_815 Зачисление отпускных за август 2021, реестр № 815 от 05.08.2021, без НДС</t>
  </si>
  <si>
    <t>2731</t>
  </si>
  <si>
    <t>907921</t>
  </si>
  <si>
    <t>Зачисление отпускных  за июль 2021 г., реестр № 793 от 02.08.2021 г., без НДС, в соответствии с договором 18363412 от 02.03.2017 г.</t>
  </si>
  <si>
    <t>2746</t>
  </si>
  <si>
    <t>907934</t>
  </si>
  <si>
    <t>Зачисление отпускных  за август 2021 г., реестр № 794 от 02.08.2021 г., без НДС, в соответствии с договором 18363412 от 02.03.2017 г.</t>
  </si>
  <si>
    <t>2751</t>
  </si>
  <si>
    <t>907954</t>
  </si>
  <si>
    <t>Зачисление отпускных  за август 2021 г., реестр № 798 от 02.08.2021 г., без НДС, в соответствии с договором 18363412 от 02.03.2017 г.</t>
  </si>
  <si>
    <t>2754</t>
  </si>
  <si>
    <t>908412</t>
  </si>
  <si>
    <t>Оплата за бланки (медицинского заключения о наличии (об отсутствии) у водителей медицинских противопоказаний), дог.  №865/2021 от 21.07.2021, счет № 1163 от 21.07.2021, в т.ч. НДС - 800,00</t>
  </si>
  <si>
    <t>2757</t>
  </si>
  <si>
    <t>ЗАО "СИБПРО"</t>
  </si>
  <si>
    <t>5403102484</t>
  </si>
  <si>
    <t>№ 865/2021 от 21.07.2021</t>
  </si>
  <si>
    <t>909892</t>
  </si>
  <si>
    <t>Зачисление отпускных  за август 2021 г., реестр № 803 от 03.08.2021 г., без НДС, в соответствии с договором 18363412 от 02.03.2017 г.</t>
  </si>
  <si>
    <t>2759</t>
  </si>
  <si>
    <t>909893</t>
  </si>
  <si>
    <t>Зачисление отпускных  за август 2021 г., реестр № 806 от 03.08.2021 г., без НДС, в соответствии с договором 18363412 от 02.03.2017 г.</t>
  </si>
  <si>
    <t>2761</t>
  </si>
  <si>
    <t>913392</t>
  </si>
  <si>
    <t>04.08.2021</t>
  </si>
  <si>
    <t>Оплата штрафа по письму № 02-2858/21-(05) от 30.07.2021,в соответствии с перечнем оснований для отказа (уменьшения) оплаты медицинской помощи,  без НДС</t>
  </si>
  <si>
    <t>2763</t>
  </si>
  <si>
    <t>907636</t>
  </si>
  <si>
    <t>(803090252К112999962102342000010)803013999 Субсидии автоном.учреждению на финансовое обеспечение выполнения гос/задания на август 21г Согл.54-57-09-121/21 от 13.01.21</t>
  </si>
  <si>
    <t>504160</t>
  </si>
  <si>
    <t>Зачисление средств по операциям с МБК (на основании реестров платежей). Мерчант №971000003636. Дата реестра 01.08.2021. Комиссия 0.00. Возврат покупки 0.00/0.00. НДС не облагается.</t>
  </si>
  <si>
    <t>БАЙКАЛЬСКИЙ БАНК ПАО СБЕРБАНК//8523879581054</t>
  </si>
  <si>
    <t>572200</t>
  </si>
  <si>
    <t>Зачисление средств по операциям с МБК (на основании реестров платежей). Мерчант №971000003636. Дата реестра 02.08.2021. Комиссия 0.00. Возврат покупки 0.00/0.00. НДС не облагается.</t>
  </si>
  <si>
    <t>БАЙКАЛЬСКИЙ БАНК ПАО СБЕРБАНК//8526987716714</t>
  </si>
  <si>
    <t>572192</t>
  </si>
  <si>
    <t>Зачисление средств по операциям с МБК (на основании реестров платежей). Мерчант №971000003635. Дата реестра 02.08.2021. Комиссия 0.00. Возврат покупки 0.00/0.00. НДС не облагается.</t>
  </si>
  <si>
    <t>БАЙКАЛЬСКИЙ БАНК ПАО СБЕРБАНК//8526987711462</t>
  </si>
  <si>
    <t>51781</t>
  </si>
  <si>
    <t>Оплата по Договору №62812 от 11.12.14, НДС не выделяется.MISC комиссия 762.23; Дата выручки 30-07-21по02-08-21/MAST/SD6053.00;CM170.70;MIR/SD9043.00;CM245.07;VISA/SD12976.00;CM346.46;.</t>
  </si>
  <si>
    <t>Оплата по счету № 0000-000389 от 03.08.2021 За периодический медосомтр работника</t>
  </si>
  <si>
    <t>ПЕТРОВ МИХАИЛ ВАСИЛЬЕВИЧ (ИП)//362003, РОССИЯ, Респ. Северная Осетия - Алания, г. Владикавказ, ул. пр. Коста, д. 168, кв. 10, РОССИЯ//</t>
  </si>
  <si>
    <t>150105200509</t>
  </si>
  <si>
    <t>Сч 0000-000361 от 13.07.2021, 0000-000383 от 30.07.2021 Дог 01/2021 от 11.01.2021 Услуги по оказанию предрейсовых медосмотров водителя июнь, июль 2021 Без НДС</t>
  </si>
  <si>
    <t>921454</t>
  </si>
  <si>
    <t>Перечисление средств согласно заявке (оплата за батарейки, замка) за август 2021 г., реестр № 807 от 05.08.2021 г., без НДС, в соответствии с договором 18363412 от 02.03.2017 г.</t>
  </si>
  <si>
    <t>2765</t>
  </si>
  <si>
    <t>919737</t>
  </si>
  <si>
    <t>Зачисление отпускных за август 2021 г., реестр № 808 от 05.08.2021 г., без НДС, в соответствии с договором 18363412 от 02.03.2017 г.</t>
  </si>
  <si>
    <t>2767</t>
  </si>
  <si>
    <t>919731</t>
  </si>
  <si>
    <t>Зачисление отпускных  за август 2021 г., реестр № 814 от 05.08.2021 г., без НДС, в соответствии с договором 18363412 от 02.03.2017 г.</t>
  </si>
  <si>
    <t>2773</t>
  </si>
  <si>
    <t>919732</t>
  </si>
  <si>
    <t>Зачисление отпускных  за август 2021 г., реестр № 816 от 05.08.2021 г., без НДС, в соответствии с договором 18363412 от 02.03.2017 г.</t>
  </si>
  <si>
    <t>2774</t>
  </si>
  <si>
    <t>919237</t>
  </si>
  <si>
    <t>Z_0000047387_20210805_817 Зачисление отпускных за август 2021, реестр № 817 от 05.08.2021, без НДС</t>
  </si>
  <si>
    <t>2775</t>
  </si>
  <si>
    <t>919238</t>
  </si>
  <si>
    <t>Z_0000047387_20210805_818 Зачисление отпускных за август 2021, реестр № 818 от 05.08.2021, без НДС</t>
  </si>
  <si>
    <t>2776</t>
  </si>
  <si>
    <t>919733</t>
  </si>
  <si>
    <t>Зачисление отпускных  за август 2021 г., реестр № 819 от 05.08.2021 г., без НДС, в соответствии с договором 18363412 от 02.03.2017 г.</t>
  </si>
  <si>
    <t>2777</t>
  </si>
  <si>
    <t>659958</t>
  </si>
  <si>
    <t>Зачисление средств по операциям с МБК (на основании реестров платежей). Мерчант №971000003636. Дата реестра 03.08.2021. Комиссия 0.00. Возврат покупки 0.00/0.00. НДС не облагается.</t>
  </si>
  <si>
    <t>БАЙКАЛЬСКИЙ БАНК ПАО СБЕРБАНК//8530284673936</t>
  </si>
  <si>
    <t>659952</t>
  </si>
  <si>
    <t>Зачисление средств по операциям с МБК (на основании реестров платежей). Мерчант №971000003635. Дата реестра 03.08.2021. Комиссия 0.00. Возврат покупки 0.00/0.00. НДС не облагается.</t>
  </si>
  <si>
    <t>БАЙКАЛЬСКИЙ БАНК ПАО СБЕРБАНК//8530284670754</t>
  </si>
  <si>
    <t>60243</t>
  </si>
  <si>
    <t>Оплата по Договору №62812 от 11.12.14, НДС не выделяется.MISC комиссия 827.62; Дата выручки 03-08-21/MAST/SD9824.00;CM277.04;MIR/SD7542.00;CM204.39;VISA/SD12966.00;CM346.19;.</t>
  </si>
  <si>
    <t>929835</t>
  </si>
  <si>
    <t>Z_0000047387_20210806_824 Зачисление заработной платы за 2 пол-ну мес. за июль 2021, реестр № 824 от 06.08.2021, без НДС</t>
  </si>
  <si>
    <t>2785</t>
  </si>
  <si>
    <t>930104</t>
  </si>
  <si>
    <t>Зачисление заработной платы, компенсация за не использованный отпуск при увольнении за август 2021 г., реестр № 829 от 06.08.2021 г., без НДС, в соответствии с договором 18363412 от 02.03.2017 г.</t>
  </si>
  <si>
    <t>2788</t>
  </si>
  <si>
    <t>930105</t>
  </si>
  <si>
    <t>Зачисление заработной платы, компенсация за не использованный отпуск при увольнении за август 2021 г., реестр № 831 от 06.08.2021 г., без НДС, в соответствии с договором 18363412 от 02.03.2017 г.</t>
  </si>
  <si>
    <t>2789</t>
  </si>
  <si>
    <t>929889</t>
  </si>
  <si>
    <t>Z_0000047387_20210806_832 Зачисление заработной платы, компенсация за не использованный отпуск при увольнении за август 2021, реестр № 832 от 06.08.2021, без НДС</t>
  </si>
  <si>
    <t>2790</t>
  </si>
  <si>
    <t>730302</t>
  </si>
  <si>
    <t>Зачисление средств по операциям с МБК (на основании реестров платежей). Мерчант №971000003636. Дата реестра 04.08.2021. Комиссия 0.00. Возврат покупки 0.00/0.00. НДС не облагается.</t>
  </si>
  <si>
    <t>БАЙКАЛЬСКИЙ БАНК ПАО СБЕРБАНК//8532922027518</t>
  </si>
  <si>
    <t>929942</t>
  </si>
  <si>
    <t>Z_0000047387_20210806_827 Зачисление пособия по временной нетрудоспособности за счет работодателя, август 2021, реестр № 827 от 06.08.2021, без НДС</t>
  </si>
  <si>
    <t>2793</t>
  </si>
  <si>
    <t>930157</t>
  </si>
  <si>
    <t>Зачисление пособия по временной нетрудоспособности за счет работодателя, июль 2021, реестр № 837 от 06.08.2021, без НДС, в соответствии с договором 18363412 от 02.03.2017 г.</t>
  </si>
  <si>
    <t>2795</t>
  </si>
  <si>
    <t>930156</t>
  </si>
  <si>
    <t>Зачисление пособия по временной нетрудоспособности за счет работодателя, июль 2021, реестр № 836 от 06.08.2021, без НДС, в соответствии с договором 18363412 от 02.03.2017 г.</t>
  </si>
  <si>
    <t>67536</t>
  </si>
  <si>
    <t>Оплата по Договору №62812 от 11.12.14, НДС не выделяется.MISC комиссия 453.49; Дата выручки 04-08-21/MIR/SD1068.00;CM28.94;VISA/SD15901.00;CM424.55;.</t>
  </si>
  <si>
    <t>Оплата за проведение медицинского осмотра по договору 812 от 03.09.12 по документу 0000-000347 от 01.07.21В т.ч. НДС(20) 634-17</t>
  </si>
  <si>
    <t>Предрейсовый медицинский осмотр водителей за июль по договору ИРМЕТ/Д/303/278 от 30.12.20 по документу 0000-000381 от 31.07.21Без НДС</t>
  </si>
  <si>
    <t>930834</t>
  </si>
  <si>
    <t>2798</t>
  </si>
  <si>
    <t>930831</t>
  </si>
  <si>
    <t>Перечислен НДФЛ (удержание с заработной платы) за август 2021 г., без НДС</t>
  </si>
  <si>
    <t>2801</t>
  </si>
  <si>
    <t>930832</t>
  </si>
  <si>
    <t>930835</t>
  </si>
  <si>
    <t>Перечислен НДФЛ пособие по временной нетрудоспособности за счет работодателя за август 2021, без НДС</t>
  </si>
  <si>
    <t>2804</t>
  </si>
  <si>
    <t>930837</t>
  </si>
  <si>
    <t>2806</t>
  </si>
  <si>
    <t>930838</t>
  </si>
  <si>
    <t>2807</t>
  </si>
  <si>
    <t>930088</t>
  </si>
  <si>
    <t>Зачисление заработной платы за 2 половину месяца за июль 2021 г., реестр № 828 от 06.08.2021 г., без НДС, в соответствии с договором 18363412 от 02.03.2017 г.</t>
  </si>
  <si>
    <t>2808</t>
  </si>
  <si>
    <t>934993</t>
  </si>
  <si>
    <t>09.08.2021</t>
  </si>
  <si>
    <t>Оплата за медицинские услуги, дог. №11/06/А-2021 от 11.06.2021, счет № 192 от 30.06.2021, без НДС</t>
  </si>
  <si>
    <t>ООО "КЛИНИКА ЭКСПЕРТ ИРКУТСК"</t>
  </si>
  <si>
    <t>3812055680</t>
  </si>
  <si>
    <t>№ 11/06/А-2021 от 11.06.2021</t>
  </si>
  <si>
    <t>809703</t>
  </si>
  <si>
    <t>Зачисление средств по операциям с МБК (на основании реестров платежей). Мерчант №971000003636. Дата реестра 05.08.2021. Комиссия 0.00. Возврат покупки 0.00/0.00. НДС не облагается.</t>
  </si>
  <si>
    <t>БАЙКАЛЬСКИЙ БАНК ПАО СБЕРБАНК//8535736032254</t>
  </si>
  <si>
    <t>809693</t>
  </si>
  <si>
    <t>Зачисление средств по операциям с МБК (на основании реестров платежей). Мерчант №971000003635. Дата реестра 05.08.2021. Комиссия 0.00. Возврат покупки 0.00/0.00. НДС не облагается.</t>
  </si>
  <si>
    <t>БАЙКАЛЬСКИЙ БАНК ПАО СБЕРБАНК//8535736029116</t>
  </si>
  <si>
    <t>75604</t>
  </si>
  <si>
    <t>Оплата по Договору №62812 от 11.12.14, НДС не выделяется.MISC комиссия 369.50; Дата выручки 05-08-21/MAST/SD10638.00;CM299.99;MIR/SD2565.00;CM69.51;.</t>
  </si>
  <si>
    <t>887449</t>
  </si>
  <si>
    <t>07.08.2021</t>
  </si>
  <si>
    <t>Зачисление средств по операциям с МБК (на основании реестров платежей). Мерчант №971000003635. Дата реестра 06.08.2021. Комиссия 0.00. Возврат покупки 0.00/0.00. НДС не облагается.</t>
  </si>
  <si>
    <t>БАЙКАЛЬСКИЙ БАНК ПАО СБЕРБАНК//8538442234407</t>
  </si>
  <si>
    <t>887462</t>
  </si>
  <si>
    <t>Зачисление средств по операциям с МБК (на основании реестров платежей). Мерчант №971000003636. Дата реестра 06.08.2021. Комиссия 0.00. Возврат покупки 0.00/0.00. НДС не облагается.</t>
  </si>
  <si>
    <t>БАЙКАЛЬСКИЙ БАНК ПАО СБЕРБАНК//8538442246849</t>
  </si>
  <si>
    <t>68658</t>
  </si>
  <si>
    <t>10.08.2021</t>
  </si>
  <si>
    <t>Зачисление средств по операциям с МБК (на основании реестров платежей). Мерчант №971000003635. Дата реестра 09.08.2021. Комиссия 0.00. Возврат покупки 0.00/0.00. НДС не облагается.</t>
  </si>
  <si>
    <t>БАЙКАЛЬСКИЙ БАНК ПАО СБЕРБАНК//8543254802002</t>
  </si>
  <si>
    <t>68669</t>
  </si>
  <si>
    <t>Зачисление средств по операциям с МБК (на основании реестров платежей). Мерчант №971000003636. Дата реестра 09.08.2021. Комиссия 0.00. Возврат покупки 0.00/0.00. НДС не облагается.</t>
  </si>
  <si>
    <t>БАЙКАЛЬСКИЙ БАНК ПАО СБЕРБАНК//8543254803969</t>
  </si>
  <si>
    <t>96491</t>
  </si>
  <si>
    <t>Оплата по Договору №62812 от 11.12.14, НДС не выделяется.MISC комиссия 962.31; Дата выручки 06-08-21по09-08-21/MAST/SD19162.00;CM540.37;MIR/SD4695.00;CM127.24;VISA/SD11037.00;CM294.70;.</t>
  </si>
  <si>
    <t>Оплата счета  0000-000371 от 15.07.21 г..;Контракт №1429/21 от 28.04.2021 г..; за медосмотр ;без  НДС.</t>
  </si>
  <si>
    <t>955201</t>
  </si>
  <si>
    <t>Зачисление отпускных за август 2021 г., реестр № 846 от 12.08.2021 г., без НДС, в соответствии с договором 18363412 от 02.03.2017 г.</t>
  </si>
  <si>
    <t>2822</t>
  </si>
  <si>
    <t>955202</t>
  </si>
  <si>
    <t>Z_0000047387_20210812_847 Зачисление отпускных за август 2021, реестр № 847 от 12.08.2021, без НДС</t>
  </si>
  <si>
    <t>2823</t>
  </si>
  <si>
    <t>955203</t>
  </si>
  <si>
    <t>Зачисление отпускных за август 2021 г., реестр № 848 от 12.08.2021 г., без НДС, в соответствии с договором 18363412 от 02.03.2017 г.</t>
  </si>
  <si>
    <t>2824</t>
  </si>
  <si>
    <t>955205</t>
  </si>
  <si>
    <t>Зачисление отпускных за август 2021 г., реестр № 849 от 12.08.2021 г., без НДС, в соответствии с договором 18363412 от 02.03.2017 г.</t>
  </si>
  <si>
    <t>2825</t>
  </si>
  <si>
    <t>958196</t>
  </si>
  <si>
    <t>Оплата за услуги связи, дог. №138300796226 от 01.05.2018, счет № 238 308 865 825 / 4691922138 от 31.07.2021 г., в т.ч. НДС- 61,67</t>
  </si>
  <si>
    <t>2827</t>
  </si>
  <si>
    <t>958195</t>
  </si>
  <si>
    <t>Оплата за услуги связи, дог. №138300796226 от 01.05.2018, счет № 238 300 796 526 / 4691975179 от 31.07.2021 г., в т.ч. НДС - 4541,52</t>
  </si>
  <si>
    <t>2828</t>
  </si>
  <si>
    <t>141763</t>
  </si>
  <si>
    <t>Зачисление средств по операциям с МБК (на основании реестров платежей). Мерчант №971000003636. Дата реестра 10.08.2021. Комиссия 0.00. Возврат покупки 0.00/0.00. НДС не облагается.</t>
  </si>
  <si>
    <t>БАЙКАЛЬСКИЙ БАНК ПАО СБЕРБАНК//8546136771440</t>
  </si>
  <si>
    <t>141754</t>
  </si>
  <si>
    <t>Зачисление средств по операциям с МБК (на основании реестров платежей). Мерчант №971000003635. Дата реестра 10.08.2021. Комиссия 0.00. Возврат покупки 0.00/0.00. НДС не облагается.</t>
  </si>
  <si>
    <t>БАЙКАЛЬСКИЙ БАНК ПАО СБЕРБАНК//8546136769132</t>
  </si>
  <si>
    <t>3720</t>
  </si>
  <si>
    <t>Оплата по Договору №62812 от 11.12.14, НДС не выделяется.MISC комиссия 555.70; Дата выручки 10-08-21/MAST/SD14641.00;CM412.88;VISA/SD5349.00;CM142.82;.</t>
  </si>
  <si>
    <t>965206</t>
  </si>
  <si>
    <t>Z_0000047387_20210812_881 Зачисление стипендии за июль 2021 г, реестр № 881 от 12.08.2021, без НДС</t>
  </si>
  <si>
    <t>2830</t>
  </si>
  <si>
    <t>963241</t>
  </si>
  <si>
    <t>Z_0000047387_20210812_852 Зачисление заработной платы за 2 пол-ну мес. за июль 2021, реестр № 852 от 12.08.2021, без НДС</t>
  </si>
  <si>
    <t>2831</t>
  </si>
  <si>
    <t>963245</t>
  </si>
  <si>
    <t>Зачисление заработной платы за 2 половину месяца за июль 2021 г., реестр № 851 от 12.08.2021 г., без НДС, в соответствии с договором 18363412 от 02.03.2017 г.</t>
  </si>
  <si>
    <t>2832</t>
  </si>
  <si>
    <t>963259</t>
  </si>
  <si>
    <t>Z_0000047387_20210812_860 Зачисление заработной платы за 2 пол-ну мес. за июль 2021, реестр № 860 от 12.08.2021, без НДС</t>
  </si>
  <si>
    <t>2835</t>
  </si>
  <si>
    <t>963260</t>
  </si>
  <si>
    <t>Z_0000047387_20210812_861 Зачисление заработной платы за 2 пол-ну мес. за июль 2021, реестр № 861 от 12.08.2021, без НДС</t>
  </si>
  <si>
    <t>2836</t>
  </si>
  <si>
    <t>963291</t>
  </si>
  <si>
    <t>2843</t>
  </si>
  <si>
    <t>963311</t>
  </si>
  <si>
    <t>Зачисление заработной платы за 2 половину месяца за июль 2021 г., реестр № 859 от 12.08.2021 г., без НДС, в соответствии с договором 18363412 от 02.03.2017 г.</t>
  </si>
  <si>
    <t>2844</t>
  </si>
  <si>
    <t>963315</t>
  </si>
  <si>
    <t>Z_0000047387_20210812_858 Зачисление заработной платы за 2 пол-ну мес. за июль 2021, реестр № 858 от 12.08.2021, без НДС</t>
  </si>
  <si>
    <t>2846</t>
  </si>
  <si>
    <t>963323</t>
  </si>
  <si>
    <t>Зачисление материальной помощи в связи с трудным материальным положением штатному сотруднику за август 2021 г., реестр № 760 от 12.08.2021 г., без НДС, в соответствии с договором 18363412 от 02.03.2017 г.</t>
  </si>
  <si>
    <t>2847</t>
  </si>
  <si>
    <t>963324</t>
  </si>
  <si>
    <t>Зачисление заработной платы за 2 половину месяца за июль 2021 г., реестр № 862 от 12.08.2021 г., без НДС, в соответствии с договором 18363412 от 02.03.2017 г.</t>
  </si>
  <si>
    <t>2848</t>
  </si>
  <si>
    <t>963325</t>
  </si>
  <si>
    <t>Z_0000047387_20210812_863 Зачисление заработной платы за 2 пол-ну мес. за июль 2021, реестр № 863 от 12.08.2021, без НДС</t>
  </si>
  <si>
    <t>2849</t>
  </si>
  <si>
    <t>963334</t>
  </si>
  <si>
    <t>Z_0000047387_20210812_864 Зачисление пособия по временной нетрудоспособности за счет работодателя, июль 2021, реестр № 864 от 12.08.2021, без НДС</t>
  </si>
  <si>
    <t>2850</t>
  </si>
  <si>
    <t>963344</t>
  </si>
  <si>
    <t>Зачисление пособия по временной нетрудоспособности за счет работодателя, июль 2021, реестр № 871 от 12.08.2021, без НДС, в соответствии с договором 18363412 от 02.03.2017 г.</t>
  </si>
  <si>
    <t>2855</t>
  </si>
  <si>
    <t>963348</t>
  </si>
  <si>
    <t>Зачисление пособия по временной нетрудоспособности за счет работодателя, июль 2021, реестр № 873 от 12.08.2021, без НДС, в соответствии с договором 18363412 от 02.03.2017 г.</t>
  </si>
  <si>
    <t>2856</t>
  </si>
  <si>
    <t>963355</t>
  </si>
  <si>
    <t>Зачисление пособия по временной нетрудоспособности за счет работодателя, июль 2021, реестр № 877 от 12.08.2021, без НДС, в соответствии с договором 18363412 от 02.03.2017 г.</t>
  </si>
  <si>
    <t>2857</t>
  </si>
  <si>
    <t>963360</t>
  </si>
  <si>
    <t>Зачисление пособия по временной нетрудоспособности за счет работодателя, июль 2021, реестр № 879 от 12.08.2021, без НДС, в соответствии с договором 18363412 от 02.03.2017 г.</t>
  </si>
  <si>
    <t>2858</t>
  </si>
  <si>
    <t>963385</t>
  </si>
  <si>
    <t>Z_0000047387_20210812_872 Зачисление пособия по временной нетрудоспособности за счет работодателя, июль 2021, реестр № 872 от 12.08.2021, без НДС</t>
  </si>
  <si>
    <t>2862</t>
  </si>
  <si>
    <t>963386</t>
  </si>
  <si>
    <t>Z_0000047387_20210812_876 Зачисление пособия по временной нетрудоспособности за счет работодателя, июль 2021, реестр № 876 от 12.08.2021, без НДС</t>
  </si>
  <si>
    <t>2863</t>
  </si>
  <si>
    <t>963387</t>
  </si>
  <si>
    <t>Z_0000047387_20210812_878 Зачисление пособия по временной нетрудоспособности за счет работодателя, июль 2021, реестр № 878 от 12.08.2021, без НДС</t>
  </si>
  <si>
    <t>2864</t>
  </si>
  <si>
    <t>963402</t>
  </si>
  <si>
    <t>Z_0000047387_20210812_874 Зачисление пособия по временной нетрудоспособности за счет работодателя, июль 2021, реестр № 874 от 12.08.2021, без НДС</t>
  </si>
  <si>
    <t>2865</t>
  </si>
  <si>
    <t>964938</t>
  </si>
  <si>
    <t>Оплата за салфетки в рулоне, батарейки, №74/21 от 06.08.2021, счет № 5168 от 06.08.2021, в т.ч. НДС - 2522,24</t>
  </si>
  <si>
    <t>2866</t>
  </si>
  <si>
    <t>3812153694</t>
  </si>
  <si>
    <t>№ 74/21 от 06.08.2021</t>
  </si>
  <si>
    <t>964460</t>
  </si>
  <si>
    <t>2884</t>
  </si>
  <si>
    <t>964462</t>
  </si>
  <si>
    <t>2885</t>
  </si>
  <si>
    <t>964466</t>
  </si>
  <si>
    <t>Отчисления взносов в ФСС РФ по обяз соц. страх-ю от НС и ПЗ (Взносы в ФСС РФ (НС и ПЗ)) за июль 2021 г, без НДС</t>
  </si>
  <si>
    <t>2886</t>
  </si>
  <si>
    <t>964470</t>
  </si>
  <si>
    <t>2887</t>
  </si>
  <si>
    <t>984664</t>
  </si>
  <si>
    <t>2888</t>
  </si>
  <si>
    <t>16.08.2021</t>
  </si>
  <si>
    <t>973296</t>
  </si>
  <si>
    <t>2889</t>
  </si>
  <si>
    <t>973294</t>
  </si>
  <si>
    <t>2890</t>
  </si>
  <si>
    <t>973286</t>
  </si>
  <si>
    <t>2891</t>
  </si>
  <si>
    <t>965637</t>
  </si>
  <si>
    <t>Зачисление заработной платы за 1 половину месяца за август 2021 г., реестр № 885 от 13.08.2021 г., без НДС, в соответствии с договором 18363412 от 02.03.2017 г.</t>
  </si>
  <si>
    <t>2903</t>
  </si>
  <si>
    <t>969284</t>
  </si>
  <si>
    <t>2906</t>
  </si>
  <si>
    <t>969285</t>
  </si>
  <si>
    <t>2907</t>
  </si>
  <si>
    <t>969286</t>
  </si>
  <si>
    <t>2908</t>
  </si>
  <si>
    <t>969287</t>
  </si>
  <si>
    <t>2909</t>
  </si>
  <si>
    <t>969292</t>
  </si>
  <si>
    <t>2914</t>
  </si>
  <si>
    <t>969293</t>
  </si>
  <si>
    <t>2915</t>
  </si>
  <si>
    <t>969294</t>
  </si>
  <si>
    <t>2916</t>
  </si>
  <si>
    <t>969295</t>
  </si>
  <si>
    <t>2917</t>
  </si>
  <si>
    <t>969296</t>
  </si>
  <si>
    <t>2918</t>
  </si>
  <si>
    <t>213315</t>
  </si>
  <si>
    <t>Зачисление средств по операциям с МБК (на основании реестров платежей). Мерчант №971000003635. Дата реестра 11.08.2021. Комиссия 0.00. Возврат покупки 0.00/0.00. НДС не облагается.</t>
  </si>
  <si>
    <t>БАЙКАЛЬСКИЙ БАНК ПАО СБЕРБАНК//8548717469319</t>
  </si>
  <si>
    <t>213326</t>
  </si>
  <si>
    <t>Зачисление средств по операциям с МБК (на основании реестров платежей). Мерчант №971000003636. Дата реестра 11.08.2021. Комиссия 0.00. Возврат покупки 0.00/0.00. НДС не облагается.</t>
  </si>
  <si>
    <t>БАЙКАЛЬСКИЙ БАНК ПАО СБЕРБАНК//8548717470604</t>
  </si>
  <si>
    <t>11889</t>
  </si>
  <si>
    <t>Оплата по Договору №62812 от 11.12.14, НДС не выделяется.MISC комиссия 429.50; Дата выручки 11-08-21/MAST/SD3217.00;CM90.72;MIR/SD4324.00;CM117.18;VISA/SD8300.00;CV268.00;CM221.60;.</t>
  </si>
  <si>
    <t>973297</t>
  </si>
  <si>
    <t>2943</t>
  </si>
  <si>
    <t>973295</t>
  </si>
  <si>
    <t>2944</t>
  </si>
  <si>
    <t>973287</t>
  </si>
  <si>
    <t>2945</t>
  </si>
  <si>
    <t>973308</t>
  </si>
  <si>
    <t>Страх взносы в ПФР за занятых на работах с вредными усл. труда (спец оценка) за июль 2021 г, без НДС</t>
  </si>
  <si>
    <t>2946</t>
  </si>
  <si>
    <t>(905-0310-0920180010-244-4976.00Л/С 02343D03720)   П.2.1.1 Безопасная среда,сч.0000-000388,акт об оказ.услуг 0000-000425 от 02.08.21,м/к 73 от 21.07.21,проведение мед.осмотра 1 чел.</t>
  </si>
  <si>
    <t>289335</t>
  </si>
  <si>
    <t>Зачисление средств по операциям с МБК (на основании реестров платежей). Мерчант №971000003635. Дата реестра 12.08.2021. Комиссия 0.00. Возврат покупки 0.00/0.00. НДС не облагается.</t>
  </si>
  <si>
    <t>БАЙКАЛЬСКИЙ БАНК ПАО СБЕРБАНК//8551493405708</t>
  </si>
  <si>
    <t>21105</t>
  </si>
  <si>
    <t>Оплата по Договору №62812 от 11.12.14, НДС не выделяется.MISC комиссия 534.00; Дата выручки 12-08-21/MAST/SD3345.00;CM94.33;MIR/SD12577.00;CM340.83;VISA/SD3702.00;CM98.84;.</t>
  </si>
  <si>
    <t>493540</t>
  </si>
  <si>
    <t>Услуги в пользу граждан в целях их соц.обеспечения. сч. №8 от 02.08.2021. Оплата мед.помощи женщинам в период беременности за 07.2021 Пост.РФ№1233 31.12.10 ДОГ № 75 от 29.01.2021г Без НДС</t>
  </si>
  <si>
    <t>365359</t>
  </si>
  <si>
    <t>14.08.2021</t>
  </si>
  <si>
    <t>Зачисление средств по операциям с МБК (на основании реестров платежей). Мерчант №971000003636. Дата реестра 13.08.2021. Комиссия 0.00. Возврат покупки 0.00/0.00. НДС не облагается.</t>
  </si>
  <si>
    <t>БАЙКАЛЬСКИЙ БАНК ПАО СБЕРБАНК//8554307172755</t>
  </si>
  <si>
    <t>28353</t>
  </si>
  <si>
    <t>Оплата по Договору №62812 от 11.12.14, НДС не выделяется.MISC комиссия 442.40; Дата выручки 13-08-21/MAST/SD2002.00;CM56.46;MIR/SD750.00;CM20.33;VISA/SD13693.00;CM365.61;.</t>
  </si>
  <si>
    <t>233878</t>
  </si>
  <si>
    <t>Оплата по дог 2322920/1064Д от 02.12.20, акт 0000-000348 от 29.06.21, охрана труда: периодический мкдицинский осмотр работников ВЧНГКМ июнь 2021 НДС не облагается</t>
  </si>
  <si>
    <t>233879</t>
  </si>
  <si>
    <t>Оплата по дог 2322920/1064Д от 02.12.20, акт 0000-000372 от 29.06.21, охрана труда: периодический мкдицинский осмотр работников СДМ июнь 2021 НДС не облагается</t>
  </si>
  <si>
    <t>233877</t>
  </si>
  <si>
    <t>Оплата по дог 2322920/1064Д от 02.12.20, акт 0000-000373 от 01.07.21, охрана труда: периодический мкдицинский осмотр работников ВЧНГКМ июнь 2021 НДС не облагается</t>
  </si>
  <si>
    <t>351</t>
  </si>
  <si>
    <t>984966</t>
  </si>
  <si>
    <t>2947</t>
  </si>
  <si>
    <t>984998</t>
  </si>
  <si>
    <t>Оплата за аренду, дог. №40 от 01.07.2021, счет № 3211 от 31.07.2021, в т.ч. НДС - 2216,06</t>
  </si>
  <si>
    <t>2948</t>
  </si>
  <si>
    <t>№ 40 от 01.07.2021</t>
  </si>
  <si>
    <t>985009</t>
  </si>
  <si>
    <t>Оплата аренды за июль 2021, дог. №39 от 01.07.2021, счет № 3210 от 31.07.2021, в т.ч. НДС - 7999.45</t>
  </si>
  <si>
    <t>2950</t>
  </si>
  <si>
    <t>№ 39 от 01.07.2021</t>
  </si>
  <si>
    <t>984133</t>
  </si>
  <si>
    <t>Оплата за медикаменты., дог. №3 от 01.07.2021, счет-фактура № 106/30000006 от 31.07.2021, в т.ч. НДС - 503,87</t>
  </si>
  <si>
    <t>2951</t>
  </si>
  <si>
    <t>№ 3 от 01.07.2021</t>
  </si>
  <si>
    <t>6617</t>
  </si>
  <si>
    <t>Возврат по п.п. 955205 от 12.08.21 на сумму 762.77. Не поступил реестр на зачисление.</t>
  </si>
  <si>
    <t>558203</t>
  </si>
  <si>
    <t>Зачисление средств по операциям с МБК (на основании реестров платежей). Мерчант №971000003635. Дата реестра 16.08.2021. Комиссия 0.00. Возврат покупки 0.00/0.00. НДС не облагается.</t>
  </si>
  <si>
    <t>БАЙКАЛЬСКИЙ БАНК ПАО СБЕРБАНК//8559849201153</t>
  </si>
  <si>
    <t>558212</t>
  </si>
  <si>
    <t>Зачисление средств по операциям с МБК (на основании реестров платежей). Мерчант №971000003636. Дата реестра 16.08.2021. Комиссия 0.00. Возврат покупки 0.00/0.00. НДС не облагается.</t>
  </si>
  <si>
    <t>БАЙКАЛЬСКИЙ БАНК ПАО СБЕРБАНК//8559849201901</t>
  </si>
  <si>
    <t>3656</t>
  </si>
  <si>
    <t>Оплата за аренду помещения по сч.406 от 16,08,21г. за 08-21г., в т.ч. НДС 6175,00Сумма 37050-00</t>
  </si>
  <si>
    <t>3657</t>
  </si>
  <si>
    <t>Оплата за комм.услуги по сч.407 от 16,08,21г. за 07-21г.без НДССумма 3634-19</t>
  </si>
  <si>
    <t>40929</t>
  </si>
  <si>
    <t>Оплата по Договору №62812 от 11.12.14, НДС не выделяется.MISC комиссия 784.13; Дата выручки 16-08-21/MAST/SD7979.00;CM225.01;MIR/SD10154.00;CM275.17;VISA/SD10635.00;CM283.95;.</t>
  </si>
  <si>
    <t>Оплата по счету N0000-000348 от 01.07.2021 за периодический медицинский осмотр за 3 чел</t>
  </si>
  <si>
    <t>989375</t>
  </si>
  <si>
    <t>Z_0000047387_20210819_893 Зачисление отпускных за август 2021, реестр № 893 от 19.08.2021, без НДС</t>
  </si>
  <si>
    <t>2958</t>
  </si>
  <si>
    <t>989478</t>
  </si>
  <si>
    <t>Зачисление отпускных за август 2021 г., реестр № 892 от 19.08.2021 г., без НДС, в соответствии с договором 18363412 от 02.03.2017 г.</t>
  </si>
  <si>
    <t>2959</t>
  </si>
  <si>
    <t>989376</t>
  </si>
  <si>
    <t>Z_0000047387_20210819_895 Зачисление отпускных за август 2021, реестр № 895 от 19.08.2021, без НДС</t>
  </si>
  <si>
    <t>2960</t>
  </si>
  <si>
    <t>989479</t>
  </si>
  <si>
    <t>Зачисление отпускных за август 2021 г., реестр № 894 от 19.08.2021 г., без НДС, в соответствии с договором 18363412 от 02.03.2017 г.</t>
  </si>
  <si>
    <t>2961</t>
  </si>
  <si>
    <t>989480</t>
  </si>
  <si>
    <t>Зачисление отпускных за август 2021 г., реестр № 897 от 19.08.2021 г., без НДС, в соответствии с договором 18363412 от 02.03.2017 г.</t>
  </si>
  <si>
    <t>2964</t>
  </si>
  <si>
    <t>989377</t>
  </si>
  <si>
    <t>Z_0000047387_20210819_896 Зачисление отпускных за август 2021, реестр № 896 от 19.08.2021, без НДС</t>
  </si>
  <si>
    <t>2965</t>
  </si>
  <si>
    <t>991097</t>
  </si>
  <si>
    <t>Z_0000047387_20210819_903 Зачисление отпускных за август 2021, реестр № 903 от 19.08.2021, без НДС</t>
  </si>
  <si>
    <t>2968</t>
  </si>
  <si>
    <t>991387</t>
  </si>
  <si>
    <t>Зачисление отпускных за август 2021 г., реестр № 902 от 19.08.2021 г., без НДС, в соответствии с договором 18363412 от 02.03.2017 г.</t>
  </si>
  <si>
    <t>2969</t>
  </si>
  <si>
    <t>634110</t>
  </si>
  <si>
    <t>Зачисление средств по операциям с МБК (на основании реестров платежей). Мерчант №971000003635. Дата реестра 17.08.2021. Комиссия 0.00. Возврат покупки 0.00/0.00. НДС не облагается.</t>
  </si>
  <si>
    <t>БАЙКАЛЬСКИЙ БАНК ПАО СБЕРБАНК//8562492300508</t>
  </si>
  <si>
    <t>48493</t>
  </si>
  <si>
    <t>Оплата по Договору №62812 от 11.12.14, НДС не выделяется.MISC комиссия 480.76; Дата выручки 17-08-21/MAST/SD8933.00;CM251.91;MIR/SD1850.00;CM50.14;VISA/SD6693.00;CM178.71;.</t>
  </si>
  <si>
    <t>577622</t>
  </si>
  <si>
    <t>Прочая закупка товаров, работ, услуг (предрейсовые медосмотры водителей) за июль 2021, акт об оказании услуг № 0000-000433 от 10.08.2021 г, договор 10Б/21 от 08.02.2021, Без НДС</t>
  </si>
  <si>
    <t>701227</t>
  </si>
  <si>
    <t>Зачисление средств по операциям с МБК (на основании реестров платежей). Мерчант №971000003635. Дата реестра 18.08.2021. Комиссия 0.00. Возврат покупки 0.00/0.00. НДС не облагается.</t>
  </si>
  <si>
    <t>БАЙКАЛЬСКИЙ БАНК ПАО СБЕРБАНК//8565007714729</t>
  </si>
  <si>
    <t>993028</t>
  </si>
  <si>
    <t>(8040804553012010024402342000010) Опл за оказ усл по проведению предр медиц осм водит июль 21Дог010221от15.03.21,сч0000-000385от02.08.21,Акт0000-000422от02.08.21Без НДС</t>
  </si>
  <si>
    <t>Оплата по сч.0000-000360 от 13.07.2021 за периодический мед. осмотр и обследование работников связанных с вредными условиями труда Сумма 100000-00 Без налога (НДС)</t>
  </si>
  <si>
    <t>58134</t>
  </si>
  <si>
    <t>Оплата по Договору №62812 от 11.12.14, НДС не выделяется.MISC комиссия 725.16; Дата выручки 18-08-21/MAST/SD9298.00;CM262.20;MIR/SD9174.00;CM248.62;VISA/SD8028.00;CM214.34;.</t>
  </si>
  <si>
    <t>Оплата по счету № 0000-000410 от 17.08.2021 мед.осмотр Сумма 12120-00</t>
  </si>
  <si>
    <t>Оплата по счету № 0000-000408 от 17.08.2021г. медосмотр  НДС не облагается.</t>
  </si>
  <si>
    <t>Оплата счета №0000-000396 от 10.08.2021 за медицинские услуги по договору №80/21 от 10.08.2021. НДС не облагается.</t>
  </si>
  <si>
    <t>Центр охраны объектов агропромышленного комплекса (филиал) ФГУП "Охрана" Росгвардии</t>
  </si>
  <si>
    <t>7719555477</t>
  </si>
  <si>
    <t>448</t>
  </si>
  <si>
    <t>Оплата по счету № 0000-000415 от 18.08.2021 мед.осмотр Сумма 16661-00</t>
  </si>
  <si>
    <t>ООО "АВИЦЕННА"</t>
  </si>
  <si>
    <t>Оплата по счету № 0000-000416 от 18.08.2021 Мед. осмотр Договор № 87/21 от 17.08.2021 Сумма 4040-00 Без налога (НДС)</t>
  </si>
  <si>
    <t>ООО "АПТЕКА ОТ СКЛАДА 28"</t>
  </si>
  <si>
    <t>5908067224</t>
  </si>
  <si>
    <t>999396</t>
  </si>
  <si>
    <t>20.08.2021</t>
  </si>
  <si>
    <t>Оплата за услуги автостоянки за июль 2021 г., дог. №01/2021 от 01.01.2021, счет № 192 от 02.07.2021, без НДС</t>
  </si>
  <si>
    <t>2997</t>
  </si>
  <si>
    <t>999179</t>
  </si>
  <si>
    <t>Оплата за инкассацию предприятий и организаций за июль 2021, дог. № №6997-ИО от 01.01.2021, счет № 38/18/02225 от 31.07.2021, в т.ч. НДС - 1660,00</t>
  </si>
  <si>
    <t>2998</t>
  </si>
  <si>
    <t>999286</t>
  </si>
  <si>
    <t>Оплата за пересчет денежной наличности за июль 2021 г., дог. №6997-ИО от 01.01.2021, счет № 38/27/01333 от 31.07.2021 г., без НДС</t>
  </si>
  <si>
    <t>3001</t>
  </si>
  <si>
    <t>6730</t>
  </si>
  <si>
    <t>635467</t>
  </si>
  <si>
    <t>1002695</t>
  </si>
  <si>
    <t>Перечисление средств согласно заявке(оп-та услуг за командировочные расходы, авиабилеты, проживание), за август 2021 г., реестр № 906 от 23.08.2021 г, без НДС,в соответствии с договором 18363412 от 02.03.2017г.</t>
  </si>
  <si>
    <t>3003</t>
  </si>
  <si>
    <t>775494</t>
  </si>
  <si>
    <t>Зачисление средств по операциям с МБК (на основании реестров платежей). Мерчант №971000003636. Дата реестра 19.08.2021. Комиссия 0.00. Возврат покупки 0.00/0.00. НДС не облагается.</t>
  </si>
  <si>
    <t>БАЙКАЛЬСКИЙ БАНК ПАО СБЕРБАНК//8567668664160</t>
  </si>
  <si>
    <t>775482</t>
  </si>
  <si>
    <t>Зачисление средств по операциям с МБК (на основании реестров платежей). Мерчант №971000003635. Дата реестра 19.08.2021. Комиссия 0.00. Возврат покупки 0.00/0.00. НДС не облагается.</t>
  </si>
  <si>
    <t>БАЙКАЛЬСКИЙ БАНК ПАО СБЕРБАНК//8567668657881</t>
  </si>
  <si>
    <t>65448</t>
  </si>
  <si>
    <t>Оплата по Договору №62812 от 11.12.14, НДС не выделяется.MISC комиссия 352.54; Дата выручки 19-08-21/MAST/SD3016.00;CM85.05;MIR/SD3007.00;CM81.49;VISA/SD6966.00;CM186.00;.</t>
  </si>
  <si>
    <t>1004532</t>
  </si>
  <si>
    <t>Z_0000047387_20210823_907 Зачисление отпускных за август 2021, реестр № 907 от 23.08.2021, без НДС</t>
  </si>
  <si>
    <t>3005</t>
  </si>
  <si>
    <t>1004594</t>
  </si>
  <si>
    <t>Зачисление заработной платы, компенсация за не использованный отпуск при увольнении за август 2021 г., реестр № 910 от 24.08.2021 г., без НДС, в соответствии с договором 18363412 от 02.03.2017 г.</t>
  </si>
  <si>
    <t>3023</t>
  </si>
  <si>
    <t>1004656</t>
  </si>
  <si>
    <t>3026</t>
  </si>
  <si>
    <t>1003263</t>
  </si>
  <si>
    <t>(8040804553012010024402342000010) Допл за оказ усл по проведению предр медиц осм водит май 21Дог010221от15.03.21,сч0000-000280от08.06.21,Акт0000-000304от08.06.21Без НДС</t>
  </si>
  <si>
    <t>854018</t>
  </si>
  <si>
    <t>21.08.2021</t>
  </si>
  <si>
    <t>Зачисление средств по операциям с МБК (на основании реестров платежей). Мерчант №971000003635. Дата реестра 20.08.2021. Комиссия 0.00. Возврат покупки 0.00/0.00. НДС не облагается.</t>
  </si>
  <si>
    <t>БАЙКАЛЬСКИЙ БАНК ПАО СБЕРБАНК//8570257376608</t>
  </si>
  <si>
    <t>854033</t>
  </si>
  <si>
    <t>Зачисление средств по операциям с МБК (на основании реестров платежей). Мерчант №971000003636. Дата реестра 20.08.2021. Комиссия 0.00. Возврат покупки 0.00/0.00. НДС не облагается.</t>
  </si>
  <si>
    <t>БАЙКАЛЬСКИЙ БАНК ПАО СБЕРБАНК//8570257382093</t>
  </si>
  <si>
    <t>73512</t>
  </si>
  <si>
    <t>Оплата по Договору №62812 от 11.12.14, НДС не выделяется.MISC комиссия 406.86; Дата выручки 20-08-21/MIR/SD1289.00;CM34.92;VISA/SD13930.00;CM371.94;.</t>
  </si>
  <si>
    <t>1009299</t>
  </si>
  <si>
    <t>Уплата штрафа,  не предоставление налоговой декларации за 2020 г., требование № 381133644 от 27.07.2021, об уплате налога, сбора, страховых взносов, пени, штрафа, без НДС</t>
  </si>
  <si>
    <t>3045</t>
  </si>
  <si>
    <t>1009345</t>
  </si>
  <si>
    <t>Оплата за реагенты, дог. №15-2021-73 от 16.02.2021, счет № ГМ000266 от 30.06.2021, в т.ч.  НДС 20% - 452,17</t>
  </si>
  <si>
    <t>3050</t>
  </si>
  <si>
    <t>1010094</t>
  </si>
  <si>
    <t>Оплата за канцелярию, дог. №19-2021-76 от 09.03.2021, счет № КЛ000036639 от 07.07.2021, в т.ч. НДС - 1658,01</t>
  </si>
  <si>
    <t>3057</t>
  </si>
  <si>
    <t>1010095</t>
  </si>
  <si>
    <t>Оплата за канцелярию, дог. №19-2021-76 от 09.03.2021, счет № КЛ000039370 от 23.07.2021, в т.ч. НДС - 1267,33</t>
  </si>
  <si>
    <t>3058</t>
  </si>
  <si>
    <t>1010113</t>
  </si>
  <si>
    <t>Оплата за перчатки, мешки для мусора,  дог № 36-2021-92 от 30.04.2021, счет № 164 от 29.07.2021, без НДС</t>
  </si>
  <si>
    <t>3060</t>
  </si>
  <si>
    <t>1010114</t>
  </si>
  <si>
    <t>Оплата за перчатки, полотенце бумажное,  дог № 36-2021-92 от 30.04.2021, счет № 157 от 13.07.2021, без НДС</t>
  </si>
  <si>
    <t>3061</t>
  </si>
  <si>
    <t>1010097</t>
  </si>
  <si>
    <t>Оплата за медикаменты, дог. №40-2021-61 от 26.04.2021, счет № 18054 от 01.07.2021, в т.ч. НДС - 1601,82</t>
  </si>
  <si>
    <t>3062</t>
  </si>
  <si>
    <t>1010115</t>
  </si>
  <si>
    <t>Оплата за тест-полоски, дог. №17103 от 24.06.2021, счет № 17103 от 08.07.2021, без НДС</t>
  </si>
  <si>
    <t>3063</t>
  </si>
  <si>
    <t>1011728</t>
  </si>
  <si>
    <t>Оплата за саморезы, бур, пену, нож с лезвием, дог. №65-2021-119 от 20.07.2021, счет № 62 от 27.07.2021, в т.ч. НДС - 1388,34</t>
  </si>
  <si>
    <t>3070</t>
  </si>
  <si>
    <t>3812527371</t>
  </si>
  <si>
    <t>№ 65-2021-119 от 20.07.2021</t>
  </si>
  <si>
    <t>1013878</t>
  </si>
  <si>
    <t>Перечисление средств согласно заявке(оп-та услуг за командировочные расходы, авиабилеты, проживание), за август 2021 г., реестр № 907 от 24.08.2021 г, без НДС,в соответствии с договором 18363412 от 02.03.2017г.</t>
  </si>
  <si>
    <t>3072</t>
  </si>
  <si>
    <t>37199</t>
  </si>
  <si>
    <t>Зачисление средств по операциям с МБК (на основании реестров платежей). Мерчант №971000003636. Дата реестра 23.08.2021. Комиссия 0.00. Возврат покупки 0.00/0.00. НДС не облагается.</t>
  </si>
  <si>
    <t>БАЙКАЛЬСКИЙ БАНК ПАО СБЕРБАНК//8575006436204</t>
  </si>
  <si>
    <t>37195</t>
  </si>
  <si>
    <t>Зачисление средств по операциям с МБК (на основании реестров платежей). Мерчант №971000003635. Дата реестра 23.08.2021. Комиссия 0.00. Возврат покупки 0.00/0.00. НДС не облагается.</t>
  </si>
  <si>
    <t>БАЙКАЛЬСКИЙ БАНК ПАО СБЕРБАНК//8575006435216</t>
  </si>
  <si>
    <t>86781</t>
  </si>
  <si>
    <t>Оплата по Договору №62812 от 11.12.14, НДС не выделяется.MISC комиссия 1170.63; Дата выручки 23-08-21/MAST/SD21842.00;CM615.95;MIR/SD10213.00;CM276.77;VISA/SD10409.00;CM277.91;.</t>
  </si>
  <si>
    <t>Оплата за предрейсовые медицинские осмотры водителей за июль 2021г. по договору 02/17 от 01.02.17 по документу счет 0000-000384 от 30.07.21 без НДС</t>
  </si>
  <si>
    <t>1015639</t>
  </si>
  <si>
    <t>Z_0000047387_20210826_912 Зачисление отпускных за август 2021, реестр № 912 от 26.08.2021, без НДС</t>
  </si>
  <si>
    <t>3073</t>
  </si>
  <si>
    <t>1015651</t>
  </si>
  <si>
    <t>Зачисление отпускных за август 2021 г., реестр № 917 от 26.08.2021 г., без НДС, в соответствии с договором 18363412 от 02.03.2017 г.</t>
  </si>
  <si>
    <t>3078</t>
  </si>
  <si>
    <t>1015672</t>
  </si>
  <si>
    <t>Z_0000047387_20210826_918 Зачисление отпускных за август 2021, реестр № 918 от 26.08.2021, без НДС</t>
  </si>
  <si>
    <t>3079</t>
  </si>
  <si>
    <t>1016340</t>
  </si>
  <si>
    <t>Зачисление отпускных за август 2021 г., реестр № 921 от 26.08.2021 г., без НДС, в соответствии с договором 18363412 от 02.03.2017 г.</t>
  </si>
  <si>
    <t>3080</t>
  </si>
  <si>
    <t>1016351</t>
  </si>
  <si>
    <t>Z_0000047387_20210826_920 Зачисление отпускных за август 2021, реестр № 920 от 26.08.2021, без НДС</t>
  </si>
  <si>
    <t>3081</t>
  </si>
  <si>
    <t>1016368</t>
  </si>
  <si>
    <t>Z_0000047387_20210826_919 Зачисление отпускных за август 2021, реестр № 919 от 26.08.2021, без НДС</t>
  </si>
  <si>
    <t>3082</t>
  </si>
  <si>
    <t>109183</t>
  </si>
  <si>
    <t>Зачисление средств по операциям с МБК (на основании реестров платежей). Мерчант №971000003635. Дата реестра 24.08.2021. Комиссия 0.00. Возврат покупки 0.00/0.00. НДС не облагается.</t>
  </si>
  <si>
    <t>БАЙКАЛЬСКИЙ БАНК ПАО СБЕРБАНК//8577677038698</t>
  </si>
  <si>
    <t>109186</t>
  </si>
  <si>
    <t>Зачисление средств по операциям с МБК (на основании реестров платежей). Мерчант №971000003636. Дата реестра 24.08.2021. Комиссия 0.00. Возврат покупки 0.00/0.00. НДС не облагается.</t>
  </si>
  <si>
    <t>БАЙКАЛЬСКИЙ БАНК ПАО СБЕРБАНК//8577677044298</t>
  </si>
  <si>
    <t>(902-0709-0149980010-244-150.00Л/С 02343D03720)   Опл сч 0000-000401 от 12.08.21 акт 0000-000439 от 12.08.21 контр 010-64-004-0096/21 от 01.01.21 предрейс мед осмотр июль 21 НДС-не</t>
  </si>
  <si>
    <t>4312</t>
  </si>
  <si>
    <t>Оплата по счету №0000-000386 от 02.08.21 г. за мед. профосмотр Сумма 15190-00</t>
  </si>
  <si>
    <t>1018409</t>
  </si>
  <si>
    <t>27.08.2021</t>
  </si>
  <si>
    <t>Оплата за комиссионное вознаграждение за период 01.06.201 - 30.06.2021, 01.07.2021-31.07.2021, дог. №ТМ-015/18 от 13.03.2018, счет № 07 от 31.07.2021, № 06 от 30.06.2021, без НДС</t>
  </si>
  <si>
    <t>3085</t>
  </si>
  <si>
    <t>3086</t>
  </si>
  <si>
    <t>Оплата за платные услуги за выполнение лабораторных клинико-диагностических исследований биологических материалов за июль 2021, дог. №128 от 12.02.2021, счет № ОД99-000235 от 30.07.2021, без НДС</t>
  </si>
  <si>
    <t>1018442</t>
  </si>
  <si>
    <t>Оплата за абонентское обслуживание, техническое и информационную поддержку пользователя в рамках проекта "Фарватер", июль, июнь 2021 г. дог. №Ф/38-0166-03-ТП от 17.02.2021, счет № 2579 от 31.07.2021, без НДС</t>
  </si>
  <si>
    <t>3088</t>
  </si>
  <si>
    <t>1018466</t>
  </si>
  <si>
    <t>Оплата за медицинские услуги, дог. №11/06/А-2021 от 11.06.2021, счет № 193 от 30.06.2021, без НДС</t>
  </si>
  <si>
    <t>3090</t>
  </si>
  <si>
    <t>1018473</t>
  </si>
  <si>
    <t>Оплата за программное обеспечение Гарант - профессионал аэро, за июль 2021 г., дог. №3331 от 11.01.2021, счет № ГС000003235 от 01.07.2021, без НДС</t>
  </si>
  <si>
    <t>3091</t>
  </si>
  <si>
    <t>1018485</t>
  </si>
  <si>
    <t>Оплата за Диагностику ТО и ремонт , дог. №110521/3у от 08.06.2021, счет № 00000000199 от 12.07.2021, без НДС</t>
  </si>
  <si>
    <t>3092</t>
  </si>
  <si>
    <t>188196</t>
  </si>
  <si>
    <t>Зачисление средств по операциям с МБК (на основании реестров платежей). Мерчант №971000003635. Дата реестра 25.08.2021. Комиссия 0.00. Возврат покупки 0.00/0.00. НДС не облагается.</t>
  </si>
  <si>
    <t>БАЙКАЛЬСКИЙ БАНК ПАО СБЕРБАНК//8580318448716</t>
  </si>
  <si>
    <t>188205</t>
  </si>
  <si>
    <t>Зачисление средств по операциям с МБК (на основании реестров платежей). Мерчант №971000003636. Дата реестра 25.08.2021. Комиссия 0.00. Возврат покупки 0.00/0.00. НДС не облагается.</t>
  </si>
  <si>
    <t>БАЙКАЛЬСКИЙ БАНК ПАО СБЕРБАНК//8580318453803</t>
  </si>
  <si>
    <t>1960</t>
  </si>
  <si>
    <t>Оплата по счету №0000-000387 от 02.08.2021 г. за мед. профосмотр Сумма 15836-00</t>
  </si>
  <si>
    <t>4042</t>
  </si>
  <si>
    <t>Оплата по Договору №62812 от 11.12.14, НДС не выделяется.MISC комиссия 1197.53; Дата выручки 24-08-21по25-08-21/MAST/SD14452.00;CM407.54;MIR/SD12436.00;CM337.02;VISA/SD16965.00;CM452.97;.</t>
  </si>
  <si>
    <t>1025549</t>
  </si>
  <si>
    <t>3096</t>
  </si>
  <si>
    <t>1024610</t>
  </si>
  <si>
    <t>Перечисление профвзносов, удержанных с заработной платы работников согласно личного заявления за июль 2021 г., без НДС</t>
  </si>
  <si>
    <t>3103</t>
  </si>
  <si>
    <t>1026291</t>
  </si>
  <si>
    <t>Зачисление заработной платы за 1 половину месяца за август 2021 г., реестр № 925 от 30.08.2021 г., без НДС, в соответствии с договором 18363412 от 02.03.2017 г.</t>
  </si>
  <si>
    <t>3105</t>
  </si>
  <si>
    <t>1026228</t>
  </si>
  <si>
    <t>Z_0000047387_20210830_926 Зачисление заработной платы за 1 пол-ну мес. за август 2021, реестр № 926 от 30.08.2021, без НДС</t>
  </si>
  <si>
    <t>3106</t>
  </si>
  <si>
    <t>(921-1102-0310280010-244-11767.00Л/С 02343D03720)   Опл.за усл.по пров.пред.мед.осм.работ.,по сч.0000-000421,акт 0000-000461 от 24.08.21г. МК 27-3р/21 от 01.06.21г. НДС нет.</t>
  </si>
  <si>
    <t>258191</t>
  </si>
  <si>
    <t>Зачисление средств по операциям с МБК (на основании реестров платежей). Мерчант №971000003635. Дата реестра 26.08.2021. Комиссия 0.00. Возврат покупки 0.00/0.00. НДС не облагается.</t>
  </si>
  <si>
    <t>БАЙКАЛЬСКИЙ БАНК ПАО СБЕРБАНК//8582848059278</t>
  </si>
  <si>
    <t>258198</t>
  </si>
  <si>
    <t>Зачисление средств по операциям с МБК (на основании реестров платежей). Мерчант №971000003636. Дата реестра 26.08.2021. Комиссия 0.00. Возврат покупки 0.00/0.00. НДС не облагается.</t>
  </si>
  <si>
    <t>БАЙКАЛЬСКИЙ БАНК ПАО СБЕРБАНК//8582848062060</t>
  </si>
  <si>
    <t>11203</t>
  </si>
  <si>
    <t>Оплата по Договору №62812 от 11.12.14, НДС не выделяется.MISC комиссия 525.54; Дата выручки 26-08-21/MIR/SD7746.00;CM209.92;VISA/SD11821.00;CM315.62;.</t>
  </si>
  <si>
    <t>1031447</t>
  </si>
  <si>
    <t>31.08.2021</t>
  </si>
  <si>
    <t>Оплата за абонентское обслуживание, техническая и информационная поддержка пользователя ИС "ФармКомандир 7", за 2 квартал 2021 г., дог. №38-0426-07-Ф от 16.02.2021, счет № 3088 от 30.06.2021, без НДС</t>
  </si>
  <si>
    <t>3111</t>
  </si>
  <si>
    <t>1029823</t>
  </si>
  <si>
    <t>Зачисление заработной платы за 1 половину месяца за август 2021 г., реестр № 931 от 30.08.2021 г., без НДС, в соответствии с договором 18363412 от 02.03.2017 г.</t>
  </si>
  <si>
    <t>3112</t>
  </si>
  <si>
    <t>1029750</t>
  </si>
  <si>
    <t>Z_0000047387_20210830_932 Зачисление заработной платы за 1 пол-ну мес. за август 2021, реестр № 932 от 30.08.2021, без НДС</t>
  </si>
  <si>
    <t>3113</t>
  </si>
  <si>
    <t>1029965</t>
  </si>
  <si>
    <t>3117</t>
  </si>
  <si>
    <t>1029966</t>
  </si>
  <si>
    <t>3119</t>
  </si>
  <si>
    <t>1029967</t>
  </si>
  <si>
    <t>3120</t>
  </si>
  <si>
    <t>1033742</t>
  </si>
  <si>
    <t>3126</t>
  </si>
  <si>
    <t>337379</t>
  </si>
  <si>
    <t>28.08.2021</t>
  </si>
  <si>
    <t>Зачисление средств по операциям с МБК (на основании реестров платежей). Мерчант №971000003636. Дата реестра 27.08.2021. Комиссия 0.00. Возврат покупки 0.00/0.00. НДС не облагается.</t>
  </si>
  <si>
    <t>БАЙКАЛЬСКИЙ БАНК ПАО СБЕРБАНК//8585370196307</t>
  </si>
  <si>
    <t>337368</t>
  </si>
  <si>
    <t>Зачисление средств по операциям с МБК (на основании реестров платежей). Мерчант №971000003635. Дата реестра 27.08.2021. Комиссия 0.00. Возврат покупки 0.00/0.00. НДС не облагается.</t>
  </si>
  <si>
    <t>БАЙКАЛЬСКИЙ БАНК ПАО СБЕРБАНК//8585370180235</t>
  </si>
  <si>
    <t>Оплата по счету № 0000-000363 от 13.07.21 г. за предрейсовые медицинские осмотры 1575-00 руб. Без налога (НДС)</t>
  </si>
  <si>
    <t>Оплата по счету № 0000-000397 от 11.08.21 г. за предрейсовые медицинские осмотры 150-00 руб. Без налога (НДС)</t>
  </si>
  <si>
    <t>5039</t>
  </si>
  <si>
    <t>Предрейсовый осмотр водителей Иркутской пл. по документу N0000-000382 от 30.07.2021 Без НДС</t>
  </si>
  <si>
    <t>Оплата по Договору №62812 от 11.12.14, НДС не выделяется.MISC комиссия 363.46; Дата выручки 27-08-21по30-08-21/MAST/SD6868.00;CM193.68;MIR/SD4129.00;CM111.89;VISA/SD2168.00;CM57.89;.</t>
  </si>
  <si>
    <t>4404</t>
  </si>
  <si>
    <t>Оплата по счету №0000-000422 от 25.08.2021 г. за мед. профосмотр Сумма 20519-00</t>
  </si>
  <si>
    <t>897610</t>
  </si>
  <si>
    <t>Перечисление платежа, зачисленного на КС до выяснения принадлежности распоряжением № 238 от 18.08.2021 по Запросу № 03420-21-04740 от 19.08.2021</t>
  </si>
  <si>
    <t>УФК по Иркутской области</t>
  </si>
  <si>
    <t>3800000654</t>
  </si>
  <si>
    <t>518199</t>
  </si>
  <si>
    <t>Зачисление средств по операциям с МБК (на основании реестров платежей). Мерчант №971000003635. Дата реестра 30.08.2021. Комиссия 0.00. Возврат покупки 0.00/0.00. НДС не облагается.</t>
  </si>
  <si>
    <t>БАЙКАЛЬСКИЙ БАНК ПАО СБЕРБАНК//8590473954626</t>
  </si>
  <si>
    <t>518207</t>
  </si>
  <si>
    <t>Зачисление средств по операциям с МБК (на основании реестров платежей). Мерчант №971000003636. Дата реестра 30.08.2021. Комиссия 0.00. Возврат покупки 0.00/0.00. НДС не облагается.</t>
  </si>
  <si>
    <t>БАЙКАЛЬСКИЙ БАНК ПАО СБЕРБАНК//8590473956499</t>
  </si>
  <si>
    <t>903722</t>
  </si>
  <si>
    <t>Z_0000047387_20210730_775 Зачисление заработной платы за 1 пол-ну мес. за июль 2021, реестр № 775 от 30.06.2021, без НДС</t>
  </si>
  <si>
    <t>2742</t>
  </si>
  <si>
    <t>903873</t>
  </si>
  <si>
    <t>Оплата за перегородку, дог. №07/21 от 24.06.2021, счет № УТ-36 от 05.07.2021, в т.ч. НДС - 16500,00</t>
  </si>
  <si>
    <t>2743</t>
  </si>
  <si>
    <t>№ 07/21 от 24.06.2021</t>
  </si>
  <si>
    <t>903953</t>
  </si>
  <si>
    <t>Z_0000047387_20210802_789 Зачисление отпускных за июль 2021, реестр № 789 от 02.08.2021, без НДС</t>
  </si>
  <si>
    <t>2744</t>
  </si>
  <si>
    <t>904785</t>
  </si>
  <si>
    <t>Зачисление заработной платы за 1 половину месяца за июль 2021 г., реестр № 799 от 02.08.2021 г., без НДС, в соответствии с договором 18363412 от 02.03.2017 г.</t>
  </si>
  <si>
    <t>2745</t>
  </si>
  <si>
    <t>907924</t>
  </si>
  <si>
    <t>Зачисление отпускных за август 2021 г., реестр № 796 от 02.08.2021 г., без НДС, в соответствии с договором 18363412 от 02.03.2017 г.</t>
  </si>
  <si>
    <t>2747</t>
  </si>
  <si>
    <t>907925</t>
  </si>
  <si>
    <t>Зачисление отпускных за август 2021 г., реестр № 791 от 02.08.2021 г., без НДС, в соответствии с договором 18363412 от 02.03.2017 г.</t>
  </si>
  <si>
    <t>2748</t>
  </si>
  <si>
    <t>907926</t>
  </si>
  <si>
    <t>Зачисление отпускных за август 2021 г., реестр № 790 от 02.08.2021 г., без НДС, в соответствии с договором 18363412 от 02.03.2017 г.</t>
  </si>
  <si>
    <t>2749</t>
  </si>
  <si>
    <t>907933</t>
  </si>
  <si>
    <t>Зачисление отпускных за август 2021 г., реестр № 792 от 02.08.2021 г., без НДС, в соответствии с договором 18363412 от 02.03.2017 г.</t>
  </si>
  <si>
    <t>2750</t>
  </si>
  <si>
    <t>907953</t>
  </si>
  <si>
    <t>Z_0000047387_20210802_797 Зачисление отпускных за август 2021, реестр № 797 от 02.08.2021, без НДС</t>
  </si>
  <si>
    <t>2753</t>
  </si>
  <si>
    <t>908083</t>
  </si>
  <si>
    <t>Зачисление заработной платы, компенсация за не использованный отпуск при увольнении за июль 2021 г., реестр № 800 от 02.08.2021 г., без НДС, в соответствии с договором 18363412 от 02.03.2017 г.</t>
  </si>
  <si>
    <t>2755</t>
  </si>
  <si>
    <t>908084</t>
  </si>
  <si>
    <t>Зачисление заработной платы за 2 половину месяца за июль 2021 г., реестр № 801 от 02.08.2021 г., без НДС, в соответствии с договором 18363412 от 02.03.2017 г.</t>
  </si>
  <si>
    <t>2756</t>
  </si>
  <si>
    <t>909894</t>
  </si>
  <si>
    <t>Зачисление отпускных за август 2021 г., реестр № 802 от 03.08.2021 г., без НДС, в соответствии с договором 18363412 от 02.03.2017 г.</t>
  </si>
  <si>
    <t>2758</t>
  </si>
  <si>
    <t>913549</t>
  </si>
  <si>
    <t>2764</t>
  </si>
  <si>
    <t>919233</t>
  </si>
  <si>
    <t>Z_0000047387_20210805_807 Зачисление отпускных за август 2021, реестр № 807 от 05.08.2021, без НДС</t>
  </si>
  <si>
    <t>2766</t>
  </si>
  <si>
    <t>919738</t>
  </si>
  <si>
    <t>Зачисление отпускных за август 2021 г., реестр № 809 от 05.08.2021 г., без НДС, в соответствии с договором 18363412 от 02.03.2017 г.</t>
  </si>
  <si>
    <t>2768</t>
  </si>
  <si>
    <t>919234</t>
  </si>
  <si>
    <t>Z_0000047387_20210805_810 Зачисление отпускных за август 2021, реестр № 810 от 05.08.2021, без НДС</t>
  </si>
  <si>
    <t>2769</t>
  </si>
  <si>
    <t>919739</t>
  </si>
  <si>
    <t>Зачисление отпускных за август 2021 г., реестр № 811 от 05.08.2021 г., без НДС, в соответствии с договором 18363412 от 02.03.2017 г.</t>
  </si>
  <si>
    <t>2770</t>
  </si>
  <si>
    <t>919740</t>
  </si>
  <si>
    <t>Зачисление отпускных за август 2021 г., реестр № 812 от 05.08.2021 г., без НДС, в соответствии с договором 18363412 от 02.03.2017 г.</t>
  </si>
  <si>
    <t>2771</t>
  </si>
  <si>
    <t>919235</t>
  </si>
  <si>
    <t>Z_0000047387_20210805_813 Зачисление отпускных за август 2021, реестр № 813 от 05.08.2021, без НДС</t>
  </si>
  <si>
    <t>2772</t>
  </si>
  <si>
    <t>929810</t>
  </si>
  <si>
    <t>Z_0000047387_20210806_826 Зачисление заработной платы, компенсация за не использованный отпуск при увольнении за август 2021, реестр № 826 от 06.08.2021, без НДС</t>
  </si>
  <si>
    <t>2781</t>
  </si>
  <si>
    <t>930103</t>
  </si>
  <si>
    <t>Зачисление заработной платы, компенсация за не использованный отпуск при увольнении за август 2021 г., реестр № 825 от 06.08.2021 г., без НДС, в соответствии с договором 18363412 от 02.03.2017 г.</t>
  </si>
  <si>
    <t>2782</t>
  </si>
  <si>
    <t>929822</t>
  </si>
  <si>
    <t>Z_0000047387_20210806_823 Зачисление заработной платы за 2 пол-ну мес. за июль 2021, реестр № 823 от 06.08.2021, без НДС</t>
  </si>
  <si>
    <t>2783</t>
  </si>
  <si>
    <t>930087</t>
  </si>
  <si>
    <t>Зачисление заработной платы за 2 половину месяца за июль 2021 г., реестр № 822 от 06.08.2021 г., без НДС, в соответствии с договором 18363412 от 02.03.2017 г.</t>
  </si>
  <si>
    <t>2784</t>
  </si>
  <si>
    <t>930106</t>
  </si>
  <si>
    <t>Зачисление заработной платы, компенсация за не использованный отпуск при увольнении за август 2021 г., реестр № 834 от 06.08.2021 г., без НДС, в соответствии с договором 18363412 от 02.03.2017 г.</t>
  </si>
  <si>
    <t>2787</t>
  </si>
  <si>
    <t>930155</t>
  </si>
  <si>
    <t>Зачисление пособия по временной нетрудоспособности за счет работодателя, июль 2021, реестр № 835 от 06.08.2021, без НДС, в соответствии с договором 18363412 от 02.03.2017 г.</t>
  </si>
  <si>
    <t>2794</t>
  </si>
  <si>
    <t>930833</t>
  </si>
  <si>
    <t>2797</t>
  </si>
  <si>
    <t>930829</t>
  </si>
  <si>
    <t>2799</t>
  </si>
  <si>
    <t>930830</t>
  </si>
  <si>
    <t>2800</t>
  </si>
  <si>
    <t>930836</t>
  </si>
  <si>
    <t>2805</t>
  </si>
  <si>
    <t>936471</t>
  </si>
  <si>
    <t>Z_0000047387_20210809_838 Зачисление заработной платы за 2 пол-ну мес. за июль 2021, реестр № 838 от 09.08.2021, без НДС</t>
  </si>
  <si>
    <t>2810</t>
  </si>
  <si>
    <t>941750</t>
  </si>
  <si>
    <t>Зачисление заработной платы за 2 половину месяца за июль 2021 г., реестр № 839 от 10.08.2021 г., без НДС, в соответствии с договором 18363412 от 02.03.2017 г.</t>
  </si>
  <si>
    <t>2811</t>
  </si>
  <si>
    <t>941778</t>
  </si>
  <si>
    <t>Зачисление заработной платы, компенсация за не использованный отпуск при увольнении за август 2021 г., реестр № 840 от 10.08.2021 г., без НДС, в соответствии с договором 18363412 от 02.03.2017 г.</t>
  </si>
  <si>
    <t>2812</t>
  </si>
  <si>
    <t>941797</t>
  </si>
  <si>
    <t>Зачисление пособия по временной нетрудоспособности за счет работодателя, июль 2021, реестр № 841 от 10.08.2021, без НДС, в соответствии с договором 18363412 от 02.03.2017 г.</t>
  </si>
  <si>
    <t>2813</t>
  </si>
  <si>
    <t>942041</t>
  </si>
  <si>
    <t>2814</t>
  </si>
  <si>
    <t>942042</t>
  </si>
  <si>
    <t>2815</t>
  </si>
  <si>
    <t>942040</t>
  </si>
  <si>
    <t>2816</t>
  </si>
  <si>
    <t>950748</t>
  </si>
  <si>
    <t>Оплата за услуги связи, дог. №638000111876 от 23.07.2021, счет №638000111876 от 31.07.2021, в т.ч. НДС - 100,00</t>
  </si>
  <si>
    <t>2817</t>
  </si>
  <si>
    <t>№ 638000111876 от 23.07.2021</t>
  </si>
  <si>
    <t>68250</t>
  </si>
  <si>
    <t>ЦС за мед. пом. аванс за август 2021 г. (АПП - 420000) 420000 НДС не облагается.</t>
  </si>
  <si>
    <t>955188</t>
  </si>
  <si>
    <t>Зачисление отпускных за август 2021 г., реестр № 842 от 12.08.2021 г., без НДС, в соответствии с договором 18363412 от 02.03.2017 г.</t>
  </si>
  <si>
    <t>2818</t>
  </si>
  <si>
    <t>955197</t>
  </si>
  <si>
    <t>Z_0000047387_20210812_844 Зачисление отпускных за июль 2021, реестр №844 от 12.08.2021, без НДС</t>
  </si>
  <si>
    <t>2819</t>
  </si>
  <si>
    <t>955198</t>
  </si>
  <si>
    <t>Зачисление отпускных за август 2021 г., реестр № 843 от 12.08.2021 г., без НДС, в соответствии с договором 18363412 от 02.03.2017 г.</t>
  </si>
  <si>
    <t>2820</t>
  </si>
  <si>
    <t>955199</t>
  </si>
  <si>
    <t>Зачисление отпускных за август 2021 г., реестр № 845 от 12.08.2021 г., без НДС, в соответствии с договором 18363412 от 02.03.2017 г.</t>
  </si>
  <si>
    <t>2821</t>
  </si>
  <si>
    <t>3168</t>
  </si>
  <si>
    <t>ср-ва ОМС авансирование за август 2021 года стац, дн.ст 2127000, ВТ, пол-ка 12589000, СМП, без НДС</t>
  </si>
  <si>
    <t>958268</t>
  </si>
  <si>
    <t>Перечисление заработной платы за 1 половину месяца за август 2021 г. на карту №5479987022070303 Нестерова Дарья Олеговна</t>
  </si>
  <si>
    <t>958269</t>
  </si>
  <si>
    <t>958270</t>
  </si>
  <si>
    <t>Перечисление пособия по временной нетрудоспособности за счет работодателя за июль 2021 г. на карту №5479987022070303 Нестерова Дарья Олеговна</t>
  </si>
  <si>
    <t>963217</t>
  </si>
  <si>
    <t>Z_0000047387_20210812_842 Зачисление заработной платы, компенсация за не использованный отпуск при увольнении за август 2021, реестр № 842 от 12.08.2021, без НДС</t>
  </si>
  <si>
    <t>2829</t>
  </si>
  <si>
    <t>963252</t>
  </si>
  <si>
    <t>Z_0000047387_20210812_853 Зачисление заработной платы за 2 пол-ну мес. за июль 2021, реестр № 853 от 12.08.2021, без НДС</t>
  </si>
  <si>
    <t>2833</t>
  </si>
  <si>
    <t>963255</t>
  </si>
  <si>
    <t>Z_0000047387_20210812_856 Зачисление заработной платы за 2 пол-ну мес. за июль 2021, реестр № 856 от 12.08.2021, без НДС</t>
  </si>
  <si>
    <t>2834</t>
  </si>
  <si>
    <t>963263</t>
  </si>
  <si>
    <t>Зачисление заработной платы за 2 половину месяца за июль 2021 г., реестр № 854 от 12.08.2021 г., без НДС, в соответствии с договором 18363412 от 02.03.2017 г.</t>
  </si>
  <si>
    <t>2837</t>
  </si>
  <si>
    <t>963264</t>
  </si>
  <si>
    <t>Зачисление заработной платы за 2 половину месяца за июль 2021 г., реестр № 855 от 12.08.2021 г., без НДС, в соответствии с договором 18363412 от 02.03.2017 г.</t>
  </si>
  <si>
    <t>2838</t>
  </si>
  <si>
    <t>963269</t>
  </si>
  <si>
    <t>Z_0000047387_20210812_880 Зачисление заработной платы за 1 пол-ну мес. за август 2021, реестр № 880 от 12.08.2021, без НДС</t>
  </si>
  <si>
    <t>2840</t>
  </si>
  <si>
    <t>963271</t>
  </si>
  <si>
    <t>Зачисление отпускных за август 2021 г., реестр № 759 от 11.08.2021 г., без НДС, в соответствии с договором 18363412 от 02.03.2017 г.</t>
  </si>
  <si>
    <t>2841</t>
  </si>
  <si>
    <t>963313</t>
  </si>
  <si>
    <t>Зачисление заработной платы за 2 половину месяца за июль 2021 г., реестр № 857 от 12.08.2021 г., без НДС, в соответствии с договором 18363412 от 02.03.2017 г.</t>
  </si>
  <si>
    <t>2845</t>
  </si>
  <si>
    <t>963337</t>
  </si>
  <si>
    <t>Зачисление пособия по временной нетрудоспособности за счет работодателя, июль 2021, реестр № 875 от 12.08.2021, без НДС, в соответствии с договором 18363412 от 02.03.2017 г.</t>
  </si>
  <si>
    <t>2851</t>
  </si>
  <si>
    <t>963340</t>
  </si>
  <si>
    <t>Зачисление пособия по временной нетрудоспособности за счет работодателя, июль 2021, реестр № 865 от 12.08.2021, без НДС, в соответствии с договором 18363412 от 02.03.2017 г.</t>
  </si>
  <si>
    <t>2852</t>
  </si>
  <si>
    <t>963341</t>
  </si>
  <si>
    <t>Зачисление пособия по временной нетрудоспособности за счет работодателя, июль 2021, реестр № 867 от 12.08.2021, без НДС, в соответствии с договором 18363412 от 02.03.2017 г.</t>
  </si>
  <si>
    <t>2853</t>
  </si>
  <si>
    <t>963342</t>
  </si>
  <si>
    <t>Зачисление пособия по временной нетрудоспособности за счет работодателя, июль 2021, реестр № 870 от 12.08.2021, без НДС, в соответствии с договором 18363412 от 02.03.2017 г.</t>
  </si>
  <si>
    <t>2854</t>
  </si>
  <si>
    <t>963374</t>
  </si>
  <si>
    <t>Z_0000047387_20210812_866 Зачисление пособия по временной нетрудоспособности за счет работодателя, июль 2021, реестр № 866 от 12.08.2021, без НДС</t>
  </si>
  <si>
    <t>2859</t>
  </si>
  <si>
    <t>963380</t>
  </si>
  <si>
    <t>Z_0000047387_20210812_868 Зачисление пособия по временной нетрудоспособности за счет работодателя, июль 2021, реестр № 868 от 12.08.2021, без НДС</t>
  </si>
  <si>
    <t>2860</t>
  </si>
  <si>
    <t>963382</t>
  </si>
  <si>
    <t>Z_0000047387_20210812_869 Зачисление пособия по временной нетрудоспособности за счет работодателя, июль 2021, реестр № 869 от 12.08.2021, без НДС</t>
  </si>
  <si>
    <t>2861</t>
  </si>
  <si>
    <t>964380</t>
  </si>
  <si>
    <t>2867</t>
  </si>
  <si>
    <t>964396</t>
  </si>
  <si>
    <t>2868</t>
  </si>
  <si>
    <t>964405</t>
  </si>
  <si>
    <t>2869</t>
  </si>
  <si>
    <t>964413</t>
  </si>
  <si>
    <t>2870</t>
  </si>
  <si>
    <t>964420</t>
  </si>
  <si>
    <t>2871</t>
  </si>
  <si>
    <t>964428</t>
  </si>
  <si>
    <t>2872</t>
  </si>
  <si>
    <t>964430</t>
  </si>
  <si>
    <t>2873</t>
  </si>
  <si>
    <t>964434</t>
  </si>
  <si>
    <t>2874</t>
  </si>
  <si>
    <t>964436</t>
  </si>
  <si>
    <t>2875</t>
  </si>
  <si>
    <t>964439</t>
  </si>
  <si>
    <t>2876</t>
  </si>
  <si>
    <t>964442</t>
  </si>
  <si>
    <t>2877</t>
  </si>
  <si>
    <t>964445</t>
  </si>
  <si>
    <t>2878</t>
  </si>
  <si>
    <t>964448</t>
  </si>
  <si>
    <t>2879</t>
  </si>
  <si>
    <t>964449</t>
  </si>
  <si>
    <t>2880</t>
  </si>
  <si>
    <t>964450</t>
  </si>
  <si>
    <t>2881</t>
  </si>
  <si>
    <t>964452</t>
  </si>
  <si>
    <t>2882</t>
  </si>
  <si>
    <t>964454</t>
  </si>
  <si>
    <t>2883</t>
  </si>
  <si>
    <t>965636</t>
  </si>
  <si>
    <t>Зачисление заработной платы за 1 половину месяца за август 2021 г., реестр № 884 от 13.08.2021 г., без НДС, в соответствии с договором 18363412 от 02.03.2017 г.</t>
  </si>
  <si>
    <t>2902</t>
  </si>
  <si>
    <t>969282</t>
  </si>
  <si>
    <t>2904</t>
  </si>
  <si>
    <t>969283</t>
  </si>
  <si>
    <t>2905</t>
  </si>
  <si>
    <t>969288</t>
  </si>
  <si>
    <t>2910</t>
  </si>
  <si>
    <t>969289</t>
  </si>
  <si>
    <t>2911</t>
  </si>
  <si>
    <t>969290</t>
  </si>
  <si>
    <t>2912</t>
  </si>
  <si>
    <t>969291</t>
  </si>
  <si>
    <t>2913</t>
  </si>
  <si>
    <t>968324</t>
  </si>
  <si>
    <t>Зачисление заработной платы за 2 половину месяца за июль 2021 г., реестр № 882 от 13.08.2021 г., без НДС, в соответствии с договором 18363412 от 02.03.2017 г.</t>
  </si>
  <si>
    <t>2919</t>
  </si>
  <si>
    <t>967777</t>
  </si>
  <si>
    <t>Z_0000047387_20210813_883 Зачисление заработной платы, компенсация за не использованный отпуск при увольнении за август 2021, реестр № 883 от 13.08.2021, без НДС</t>
  </si>
  <si>
    <t>2920</t>
  </si>
  <si>
    <t>985001</t>
  </si>
  <si>
    <t>Оплата за стоки, ХВС, дог. №39 от 01.07.2021, счет № 3210 от 31.07.2021, в т.ч. НДС - 198,78</t>
  </si>
  <si>
    <t>2949</t>
  </si>
  <si>
    <t>70157</t>
  </si>
  <si>
    <t>ЦС за мед. пом. ок расчет за июль 2021 г. счета N 000-000369, N б/н (АПП - 34892.16) НДС не облагается.</t>
  </si>
  <si>
    <t>1975</t>
  </si>
  <si>
    <t>Возврат по п.п. 955188 от 12.08.21 на сумму 138.04. Не поступил реестр на зачисление.</t>
  </si>
  <si>
    <t>989466</t>
  </si>
  <si>
    <t>Зачисление заработной платы за 1 половину месяца за август 2021 г., реестр № 886 от 18.08.2021 г., без НДС, в соответствии с договором 18363412 от 02.03.2017 г.</t>
  </si>
  <si>
    <t>2952</t>
  </si>
  <si>
    <t>989475</t>
  </si>
  <si>
    <t>Зачисление отпускных за август 2021 г., реестр № 887 от 19.08.2021 г., без НДС, в соответствии с договором 18363412 от 02.03.2017 г.</t>
  </si>
  <si>
    <t>2953</t>
  </si>
  <si>
    <t>989476</t>
  </si>
  <si>
    <t>Зачисление отпускных за август 2021 г., реестр № 889 от 19.08.2021 г., без НДС, в соответствии с договором 18363412 от 02.03.2017 г.</t>
  </si>
  <si>
    <t>2954</t>
  </si>
  <si>
    <t>989477</t>
  </si>
  <si>
    <t>Зачисление отпускных за август 2021 г., реестр № 891 от 19.08.2021 г., без НДС, в соответствии с договором 18363412 от 02.03.2017 г.</t>
  </si>
  <si>
    <t>2955</t>
  </si>
  <si>
    <t>989374</t>
  </si>
  <si>
    <t>Z_0000047387_20210819_890 Зачисление отпускных за август 2021, реестр № 890 от 19.08.2021, без НДС</t>
  </si>
  <si>
    <t>2956</t>
  </si>
  <si>
    <t>989373</t>
  </si>
  <si>
    <t>Z_0000047387_20210819_888 Зачисление отпускных за август 2021, реестр № 888 от 19.08.2021, без НДС</t>
  </si>
  <si>
    <t>2957</t>
  </si>
  <si>
    <t>991386</t>
  </si>
  <si>
    <t>Зачисление отпускных за август 2021 г., реестр № 900 от 19.08.2021 г., без НДС, в соответствии с договором 18363412 от 02.03.2017 г.</t>
  </si>
  <si>
    <t>2966</t>
  </si>
  <si>
    <t>991096</t>
  </si>
  <si>
    <t>Z_0000047387_20210819_901 Зачисление отпускных за август 2021, реестр № 901 от 19.08.2021, без НДС</t>
  </si>
  <si>
    <t>2967</t>
  </si>
  <si>
    <t>995267</t>
  </si>
  <si>
    <t>Оплата за камер. дезинфекция постельных принадлежностей, дог. №3-842 от 11.01.2021, счет № 2688 от 30.07.2021, без НДС</t>
  </si>
  <si>
    <t>2971</t>
  </si>
  <si>
    <t>995269</t>
  </si>
  <si>
    <t>Оплата за исследование дез.растворов, забор материала на исследование, дог. №5-6 от 11.01.2021, счет № 2202 от 01.07.2021, без НДС</t>
  </si>
  <si>
    <t>2972</t>
  </si>
  <si>
    <t>995271</t>
  </si>
  <si>
    <t>Оплата за контроль стерильности ИМН, забор материала на исследование, дог. №3-696 от 11.01.2021, счет № 2185 от 01.07.2021, без НДС</t>
  </si>
  <si>
    <t>2973</t>
  </si>
  <si>
    <t>995274</t>
  </si>
  <si>
    <t>Оплата за дезинсекцию и дератизацию за июль 2021 г, дог.№125 от 01.01.2021, счет № 1008 от 27.07.2021, без НДС</t>
  </si>
  <si>
    <t>2974</t>
  </si>
  <si>
    <t>995283</t>
  </si>
  <si>
    <t>Оплата за услугу Регионального оператора по обращению с ТКО за июль 2021 г, дог. №1077986-2020/ТКО от 01.01.2021, счет № 12714818 от 31.07.2021, в т.ч. НДС - 2473,29</t>
  </si>
  <si>
    <t>2975</t>
  </si>
  <si>
    <t>995286</t>
  </si>
  <si>
    <t>Оплата за заправку картриджей, восстановление работоспособности картриджа, дог. №13-2021-59 от 19.02.2021, счет № 166 от 30.06.2021, без НДС</t>
  </si>
  <si>
    <t>2976</t>
  </si>
  <si>
    <t>995288</t>
  </si>
  <si>
    <t>Оплата за заправку картриджей, восстановление работоспособности картриджа, дог. №13-2021-59 от 19.02.2021, счет № 191 от 30.07.2021, без НДС</t>
  </si>
  <si>
    <t>2977</t>
  </si>
  <si>
    <t>995289</t>
  </si>
  <si>
    <t>Оплата за услуги физической охраны, дог. №54-2020-151 от 21.12.2020, счет № 459 от 31.07.2021, без НДС</t>
  </si>
  <si>
    <t>2978</t>
  </si>
  <si>
    <t>995300</t>
  </si>
  <si>
    <t>Оплата за оказание клининговых услуг по Байкальской 239, июль 2021, дог. №45-2020-141 от 30.10.2020, счет № 698 от 31.07.2021, без НДС</t>
  </si>
  <si>
    <t>2979</t>
  </si>
  <si>
    <t>995302</t>
  </si>
  <si>
    <t>Оплата за техническое обслуживание приборов, аппаратов и оборудования для рентгенологии за июль, дог. №39-2021-95 от 19.04.2021, счет № 309 от 19.07.2021, без НДС</t>
  </si>
  <si>
    <t>2980</t>
  </si>
  <si>
    <t>2981</t>
  </si>
  <si>
    <t>Оплата за индивидуальный дозиметрический контроль персонала за 2 кв. 2021, дог. №124/21 от 13.01.2021, счет № 00ГУ-001101 от 22.06.2021, в т.ч. НДС - 643,33</t>
  </si>
  <si>
    <t>№ 124/21 от 13.01.2021</t>
  </si>
  <si>
    <t>995309</t>
  </si>
  <si>
    <t>Оплата за клининговые услуги (с 20.07.2021 по 20.08.2021), дог. №77 от 15.07.2021, счет № 234 от 16.08.2021, без НДС</t>
  </si>
  <si>
    <t>2982</t>
  </si>
  <si>
    <t>995311</t>
  </si>
  <si>
    <t>Оплата за услуги связи, дог. №7474902 от 20.05.2021, счет № 2-1065005636 от 30.06.2021, в т.ч. НДС - 50,00</t>
  </si>
  <si>
    <t>№ 7474902 от 20.05.2021</t>
  </si>
  <si>
    <t>995314</t>
  </si>
  <si>
    <t>Оплата за услуги связи, дог. №7474902 от 20.05.2021, счет № 1-1051871323 от 31.05.2021, в т.ч. НДС - 19,36</t>
  </si>
  <si>
    <t>2984</t>
  </si>
  <si>
    <t>995316</t>
  </si>
  <si>
    <t>Оплата за взнос на капитальный ремонт за май 2021, счет № 44950 от 31.05.2021, без НДС</t>
  </si>
  <si>
    <t>2985</t>
  </si>
  <si>
    <t>2986</t>
  </si>
  <si>
    <t>Оплата за платные услуги за выполнение лабораторных клинико-диагностических исследований биологических материалов за июнь 2021, дог. №128 от 12.02.2021, счет № ОД99-000217 от 30.06.2021, без НДС</t>
  </si>
  <si>
    <t>995390</t>
  </si>
  <si>
    <t>Оплата за июль 2021, биллинговое и техническое обслуживание прибора учета тепловой энергии, дог. №ТО-4/21 от 17.01.2021, счет № 301 от 26.07.2021,  в т.ч. НДС - 178,00</t>
  </si>
  <si>
    <t>2987</t>
  </si>
  <si>
    <t>995393</t>
  </si>
  <si>
    <t>Оплата за техническое обслуживание медицинской техники,  дог. №28-2021-58 от 29.03.2021, счет № 0000-018775 от 27.07.2021 г, в т.ч. НДС - 6237,42</t>
  </si>
  <si>
    <t>2988</t>
  </si>
  <si>
    <t>995399</t>
  </si>
  <si>
    <t>Оплата за промежуточное выставление, водоотведение и холодную воду за август 2021, дог. №3187 от 17.03.2021, счет № 18096  от 06.08.2021, в т.ч. НДС - 498,33</t>
  </si>
  <si>
    <t>2989</t>
  </si>
  <si>
    <t>995403</t>
  </si>
  <si>
    <t>Оплата за окончательное выставление, водоотведение и холодную воду за июль 2021, дог. №3187 от 17.03.2021, счет № 34 911  от 31.07.2021, в т.ч. НДС - 1122,40</t>
  </si>
  <si>
    <t>2990</t>
  </si>
  <si>
    <t>995411</t>
  </si>
  <si>
    <t>Оплата за окончательное выставление за июль 2021 г., Теплоэнергия, дог. №7268 от 07.06.2021, счет № 46094-7268 от 31.07.2021 г., в т.ч. НДС - 1551,58</t>
  </si>
  <si>
    <t>2991</t>
  </si>
  <si>
    <t>995414</t>
  </si>
  <si>
    <t>Оплата за услуги по вывозу и обезвреживанию медицинских отходов класса опасности "Б", за июль 2021, дог. №35-2021-62 от 27.04.2021, счет № 2833 от 31.07.2021, без НДС</t>
  </si>
  <si>
    <t>995415</t>
  </si>
  <si>
    <t>Оплата за промежуточное выставление за август 2021 г., Теплоэнергия, дог. №7268 от 07.06.2021, счет № 50039-7268 от 09.08.2021 г., в т.ч. НДС - 663,33</t>
  </si>
  <si>
    <t>2992</t>
  </si>
  <si>
    <t>995420</t>
  </si>
  <si>
    <t>Оплата за доступ в интернет, VPN канал за июль 2021 г. , дог. №68-2020-164 от 25.01.2021, счет № 1429 от 31.07.2021, без НДС</t>
  </si>
  <si>
    <t>995424</t>
  </si>
  <si>
    <t>2993</t>
  </si>
  <si>
    <t>995426</t>
  </si>
  <si>
    <t>Оплата за промежуточное выставление за июль 2021 г., Электроэнергия,  дог. №2199 от 26.02.2021,  счет № 73889 - 2199 от 02.07.2021 г., в т.ч. НДС - 3500,00</t>
  </si>
  <si>
    <t>995437</t>
  </si>
  <si>
    <t>Оплата за промежуточное выставление за август 2021 г., Электроэнергия,  дог. №2199 от 26.02.2021,  счет № 84742 - 2199 от 03.08.2021 г., в т.ч. НДС - 3833,33</t>
  </si>
  <si>
    <t>2994</t>
  </si>
  <si>
    <t>995443</t>
  </si>
  <si>
    <t>Оплата за промежуточное выставление за август 2021 г., Электроэнергия,  дог. №2199 от 26.02.2021,  счет № 91005 - 2199 от 12.08.2021 г., в т.ч. НДС - 3000,00</t>
  </si>
  <si>
    <t>2995</t>
  </si>
  <si>
    <t>995936</t>
  </si>
  <si>
    <t>Оплата за клининговые услуги (с 20.08.2021 по 19.09.2021), дог. №80 от 20.08.2021, счет № 235 от 16.08.2021, без НДС</t>
  </si>
  <si>
    <t>2996</t>
  </si>
  <si>
    <t>№ 80 от 20.08.2021</t>
  </si>
  <si>
    <t>997871</t>
  </si>
  <si>
    <t>Z_0000047387_20210820_905 Зачисление заработной платы, компенсация за не использованный отпуск при увольнении за август 2021, реестр № 905 от 20.08.2021, без НДС</t>
  </si>
  <si>
    <t>2999</t>
  </si>
  <si>
    <t>1004531</t>
  </si>
  <si>
    <t>Z_0000047387_20210823_906 Зачисление отпускных за август 2021, реестр № 906 от 23.08.2021, без НДС</t>
  </si>
  <si>
    <t>3004</t>
  </si>
  <si>
    <t>1004894</t>
  </si>
  <si>
    <t>Оплата за термоиндикаторы, дог. №3524 от 09.07.2021, счет № 3524 от 09.07.2021, в т.ч. НДС - 4250,00</t>
  </si>
  <si>
    <t>3006</t>
  </si>
  <si>
    <t>№ 3524 от 09.07.2021</t>
  </si>
  <si>
    <t>1004858</t>
  </si>
  <si>
    <t>Оплата за перчатки, дог. №64-2021-118 от 20.07.2021, счет № 226 от 16.07.2021, без НДС</t>
  </si>
  <si>
    <t>3007</t>
  </si>
  <si>
    <t>7733303351</t>
  </si>
  <si>
    <t>№ 64-2021-118 от 20.07.2021</t>
  </si>
  <si>
    <t>1004926</t>
  </si>
  <si>
    <t>Оплата за шпатель, скальпель, лезвие хир., ручки-держатели, дог. №31-2020-127 от 13.07.2020, счет № ЦБ-1294 от 02.07.2021, без НДС</t>
  </si>
  <si>
    <t>3008</t>
  </si>
  <si>
    <t>№ 31-2020-127 от 13.07.2020</t>
  </si>
  <si>
    <t>1004857</t>
  </si>
  <si>
    <t>Оплата за перевязочные материалы (вата, бинт), дог. №51-2020-147 от 04.12.2020, счет № ЦБ-1292 от 02.07.2021, без НДС</t>
  </si>
  <si>
    <t>3009</t>
  </si>
  <si>
    <t>1004820</t>
  </si>
  <si>
    <t>Оплата за иглы, дог. №1-2021-47 от 01.02.2021, счет № 213В-07-1167 от 12.07.2021, без НДС</t>
  </si>
  <si>
    <t>3010</t>
  </si>
  <si>
    <t>№ 1-2021-47 от 01.02.2021</t>
  </si>
  <si>
    <t>1004824</t>
  </si>
  <si>
    <t>Оплата за краситель, реагенты дог. №18-2021-75 от 09.03.2021, счет № 102 от 14.07.2021, без НДС</t>
  </si>
  <si>
    <t>3011</t>
  </si>
  <si>
    <t>1004844</t>
  </si>
  <si>
    <t>Оплата за медикаменты, дог. №63-2020-160 от 11.01.2021, счет № ИСЧС0001629 от 08.07.2021, в т.ч. НДС - 684,91</t>
  </si>
  <si>
    <t>3012</t>
  </si>
  <si>
    <t>1004843</t>
  </si>
  <si>
    <t>Оплата за медикаменты, дог. №63-2020-160 от 11.01.2021, счет № ИСЧС0001593 от 05.07.2021, в т.ч. НДС - 202,50</t>
  </si>
  <si>
    <t>3013</t>
  </si>
  <si>
    <t>1004852</t>
  </si>
  <si>
    <t>Оплата за натрия хлорид, рингер р-р, дог. №5-2021-51 от 08.02.2021, счет № ИСЧС0001557 от 01.07.2021, в т.ч. НДС - 275,04</t>
  </si>
  <si>
    <t>3014</t>
  </si>
  <si>
    <t>1004850</t>
  </si>
  <si>
    <t>Оплата за натрия хлорид, дог. №5-2021-51 от 08.02.2021, счет № ИСЧС0001619 от 08.07.2021, в т.ч. НДС - 553,18</t>
  </si>
  <si>
    <t>3015</t>
  </si>
  <si>
    <t>1004851</t>
  </si>
  <si>
    <t>Оплата за натрия хлорид, дог. №5-2021-51 от 08.02.2021, счет № ИСЧС0001760 от 23.07.2021, в т.ч. НДС - 553,18</t>
  </si>
  <si>
    <t>3016</t>
  </si>
  <si>
    <t>1004828</t>
  </si>
  <si>
    <t>Оплата за левометил мазь, дог. №64-2020-161 от 12.01.2021, счет № ИС000003875 от 27.07.2021, в т.ч. НДС - 363,64</t>
  </si>
  <si>
    <t>3017</t>
  </si>
  <si>
    <t>1004887</t>
  </si>
  <si>
    <t>Оплата за спирт этиловый, дог. №6-2021-52 от 05.02.2021, счет № ИСЧС0001618 от 08.07.2021, в т.ч. НДС - 493,64</t>
  </si>
  <si>
    <t>3018</t>
  </si>
  <si>
    <t>1004592</t>
  </si>
  <si>
    <t>Зачисление заработной платы, компенсация за не использованный отпуск при увольнении за август 2021 г., реестр № 908 от 24.08.2021 г., без НДС, в соответствии с договором 18363412 от 02.03.2017 г.</t>
  </si>
  <si>
    <t>3019</t>
  </si>
  <si>
    <t>1004593</t>
  </si>
  <si>
    <t>Зачисление заработной платы, компенсация за не использованный отпуск при увольнении за август 2021 г., реестр № 909 от 24.08.2021 г., без НДС, в соответствии с договором 18363412 от 02.03.2017 г.</t>
  </si>
  <si>
    <t>3020</t>
  </si>
  <si>
    <t>1004654</t>
  </si>
  <si>
    <t>3024</t>
  </si>
  <si>
    <t>1004655</t>
  </si>
  <si>
    <t>3025</t>
  </si>
  <si>
    <t>1006116</t>
  </si>
  <si>
    <t>Оплата за перчатки, дог. №ИСЧЛМ000899 от 16.07.2021, счет №ИСЧЛМ000899 от 16.07.2021, без НДС</t>
  </si>
  <si>
    <t>3027</t>
  </si>
  <si>
    <t>№ ИСЧЛМ000899 от 16.07.2021</t>
  </si>
  <si>
    <t>1006090</t>
  </si>
  <si>
    <t>Оплата за марлевый отрез, дог. №58-2021-113 от 21.06.2021, счет № ИЛМ00001749 от 22.07.2021, без НДС</t>
  </si>
  <si>
    <t>3028</t>
  </si>
  <si>
    <t>№ 58-2021-113 от 21.06.2021</t>
  </si>
  <si>
    <t>1009243</t>
  </si>
  <si>
    <t>Оплата за шприцы, дог. №16-2021-74 от 19.02.2021, счет № ИЛМ00001760 от 23.07.2021, без НДС</t>
  </si>
  <si>
    <t>3029</t>
  </si>
  <si>
    <t>1009244</t>
  </si>
  <si>
    <t>Оплата за шприцы, дог. №16-2021-74 от 19.02.2021, счет № ИЛМ00001499 от 05.07.2021, без НДС</t>
  </si>
  <si>
    <t>3030</t>
  </si>
  <si>
    <t>1006079</t>
  </si>
  <si>
    <t>Оплата за дезинфицирующее средство, дог. №46-2020-142 от 09.11.2020, счет № 810 от 30.07.2021, без НДС</t>
  </si>
  <si>
    <t>3031</t>
  </si>
  <si>
    <t>1006080</t>
  </si>
  <si>
    <t>Оплата за дезинфицирующее средство, дог. №46-2020-142 от 09.11.2020, счет № 780 от 21.07.2021, без НДС</t>
  </si>
  <si>
    <t>3032</t>
  </si>
  <si>
    <t>1006081</t>
  </si>
  <si>
    <t>Оплата за дезинфицирующее средство, дог. №46-2020-142 от 09.11.2020, счет № 757 от 16.07.2021, без НДС</t>
  </si>
  <si>
    <t>3033</t>
  </si>
  <si>
    <t>1009080</t>
  </si>
  <si>
    <t>Оплата за дезинфицирующее средство, дог. №31-2021-88 от 12.04.2021, счет № 687 от 02.07.2021, без НДС</t>
  </si>
  <si>
    <t>3034</t>
  </si>
  <si>
    <t>1006082</t>
  </si>
  <si>
    <t>Оплата за дезинфицирующее средство, дог. №46-2020-142 от 09.11.2020, счет № 686 от 02.07.2021, без НДС</t>
  </si>
  <si>
    <t>3035</t>
  </si>
  <si>
    <t>1006140</t>
  </si>
  <si>
    <t>Оплата за экстемпоральные препараты, дог. №38-2020-134 от 27.07.2020, счет № 06РН-0005591 от 28.07.2021, без НДС</t>
  </si>
  <si>
    <t>3036</t>
  </si>
  <si>
    <t>1006141</t>
  </si>
  <si>
    <t>Оплата за экстемпоральные препараты, дог. №38-2020-134 от 27.07.2020, счет № 06РН-0005592 от 28.07.2021, без НДС</t>
  </si>
  <si>
    <t>3037</t>
  </si>
  <si>
    <t>1006142</t>
  </si>
  <si>
    <t>Оплата за экстемпоральные препараты, дог. №38-2020-134 от 27.07.2020, счет № 06РН-0005585 от 21.07.2021, без НДС</t>
  </si>
  <si>
    <t>3038</t>
  </si>
  <si>
    <t>1006143</t>
  </si>
  <si>
    <t>Оплата за экстемпоральные препараты, дог. №38-2020-134 от 27.07.2020, счет № 06РН-0005584 от 21.07.2021, без НДС</t>
  </si>
  <si>
    <t>3039</t>
  </si>
  <si>
    <t>1006144</t>
  </si>
  <si>
    <t>Оплата за экстемпоральные препараты, дог. №38-2020-134 от 27.07.2020, счет № 06РН-0005563 от 14.07.2021, без НДС</t>
  </si>
  <si>
    <t>3040</t>
  </si>
  <si>
    <t>1006145</t>
  </si>
  <si>
    <t>Оплата за экстемпоральные препараты, дог. №38-2020-134 от 27.07.2020, счет № 06РН-0005564 от 14.07.2021, без НДС</t>
  </si>
  <si>
    <t>3041</t>
  </si>
  <si>
    <t>1006146</t>
  </si>
  <si>
    <t>Оплата за экстемпоральные препараты, дог. №38-2020-134 от 27.07.2020, счет № 06РН-0005565 от 14.07.2021, без НДС</t>
  </si>
  <si>
    <t>3042</t>
  </si>
  <si>
    <t>1006147</t>
  </si>
  <si>
    <t>Оплата за экстемпоральные препараты, дог. №38-2020-134 от 27.07.2020, счет № 06РН-0005546 от 08.07.2021, без НДС</t>
  </si>
  <si>
    <t>3043</t>
  </si>
  <si>
    <t>1006149</t>
  </si>
  <si>
    <t>Оплата за экстемпоральные препараты, дог. №38-2020-134 от 27.07.2020, счет № 06РН-0005547 от 08.07.2021, без НДС</t>
  </si>
  <si>
    <t>3044</t>
  </si>
  <si>
    <t>1009067</t>
  </si>
  <si>
    <t>Оплата за бахилы, дог. №О83 от 28.06.2021, счет 175 от 01.07.2021, без НДС</t>
  </si>
  <si>
    <t>3046</t>
  </si>
  <si>
    <t>ООО "МЕТИС"</t>
  </si>
  <si>
    <t>3827043334</t>
  </si>
  <si>
    <t>№ О83 от 28.06.2021</t>
  </si>
  <si>
    <t>1009342</t>
  </si>
  <si>
    <t>Оплата за концентрат для приготовления раствора, дог. №49-2021-104 от 11.05.2021, счет № 2732 от 20.07.2021, без НДС</t>
  </si>
  <si>
    <t>3047</t>
  </si>
  <si>
    <t>1009343</t>
  </si>
  <si>
    <t>Оплата за перевязочный материал, дог. №ЗК/ЭЛ-92-2019-185 от 09.12.2020, счет № 24 от 26.07.2021, без НДС</t>
  </si>
  <si>
    <t>3048</t>
  </si>
  <si>
    <t>ООО "Нижегородский Завод Сложного Медицинского Инструмента "Парацельс""</t>
  </si>
  <si>
    <t>5263068713</t>
  </si>
  <si>
    <t>№ ЗК/ЭЛ-92-2019-185 от 09.12.2020</t>
  </si>
  <si>
    <t>1009344</t>
  </si>
  <si>
    <t>Оплата за пленку рентгеновскую, дог. №2-2021-48 от 01.02.2021, счет № 54393 от 16.07.2021 на сумму 45350,85 , в т.ч. НДС - 4122,80</t>
  </si>
  <si>
    <t>3049</t>
  </si>
  <si>
    <t>1009346</t>
  </si>
  <si>
    <t>Оплата за реагенты, дог. №15-2021-73 от 16.02.2021, счет № ГМ000266 от 30.06.2021, в т.ч.  НДС 20% - 1143,33, в. т.ч. НДС 10% - 374,54</t>
  </si>
  <si>
    <t>3051</t>
  </si>
  <si>
    <t>1009347</t>
  </si>
  <si>
    <t>Оплата за реагенты, расходные материалы: кювета, дог. №25-2020-124 от 25.05.2020, счет № ГМ000267 от 30.07.2021, в т.ч. НДС - 3611,55</t>
  </si>
  <si>
    <t>3053</t>
  </si>
  <si>
    <t>1009348</t>
  </si>
  <si>
    <t>Оплата за растворы для инъекций, дог. №22-2021-79 от 22.03.2021, счет № 1568 от 20.07.2021, в т.ч. НДС - 249,68</t>
  </si>
  <si>
    <t>3054</t>
  </si>
  <si>
    <t>1009349</t>
  </si>
  <si>
    <t>Оплата за набор реагентов, дог. №40-2020-137 от 28.09.2020, счет № 5737 от 19.07.2021, в т.ч. НДС - 429,09</t>
  </si>
  <si>
    <t>3055</t>
  </si>
  <si>
    <t>1009350</t>
  </si>
  <si>
    <t>Оплата за приготовления раствора для инфузий, дог. №48-2021-103 от 11.05.2021, счет № 9587 от 08.07.2021, в т.ч. НДС - 1267,80</t>
  </si>
  <si>
    <t>3056</t>
  </si>
  <si>
    <t>ООО "Торговый дом БФ"</t>
  </si>
  <si>
    <t>4003032047</t>
  </si>
  <si>
    <t>№ 48-2021-103 от 11.05.2021</t>
  </si>
  <si>
    <t>1010096</t>
  </si>
  <si>
    <t>Оплата за бумагу офисную А-4, дог. № 58-2020-155 от 11.01.2021, счет № КЛ000036653 от 07.07.2021, в т.ч НДС - 6175,00, счет № КЛ000039410 от 23.07.2021, в т.ч. НДС - 6175,00</t>
  </si>
  <si>
    <t>3059</t>
  </si>
  <si>
    <t>1010118</t>
  </si>
  <si>
    <t>Оплата за перчатки, дог. №43-2020-140 от 14.09.2020, счет № 20638 от 26.07.2021, без НДС</t>
  </si>
  <si>
    <t>3064</t>
  </si>
  <si>
    <t>1010119</t>
  </si>
  <si>
    <t>Оплата за халат нестер, шапочка медицинская, респиратор, дог. №47-2020-143 от 17.11.2020, счет № 20633 от 26.07.2021, без НДС</t>
  </si>
  <si>
    <t>3065</t>
  </si>
  <si>
    <t>1010100</t>
  </si>
  <si>
    <t>Оплата за медикаменты, дог. №54-2021-109 от 31.05.2021, счет № 16412 от 16.06.2021, в т.ч. НДС - 178,20</t>
  </si>
  <si>
    <t>3066</t>
  </si>
  <si>
    <t>№ 54-2021-109 от 31.05.2021</t>
  </si>
  <si>
    <t>1010101</t>
  </si>
  <si>
    <t>Оплата за медикаменты, дог. №54-2021-109 от 31.05.2021, счет № 16414 от 16.06.2021, в т.ч. НДС - 1065,01</t>
  </si>
  <si>
    <t>3067</t>
  </si>
  <si>
    <t>1010102</t>
  </si>
  <si>
    <t>Оплата за медикаменты, дог. №54-2021-109 от 31.05.2021, счет № 16319 от 17.06.2021, в т.ч. НДС - 2903,91</t>
  </si>
  <si>
    <t>3068</t>
  </si>
  <si>
    <t>1010105</t>
  </si>
  <si>
    <t>Оплата за медикаменты, дог. №46-2021-101 от 11.05.2021, счет № 16318 от 16.06.2021, в т.ч. НДС - 472,85</t>
  </si>
  <si>
    <t>3069</t>
  </si>
  <si>
    <t>1015643</t>
  </si>
  <si>
    <t>Зачисление отпускных за август 2021 г., реестр № 913 от 26.08.2021 г., без НДС, в соответствии с договором 18363412 от 02.03.2017 г.</t>
  </si>
  <si>
    <t>3074</t>
  </si>
  <si>
    <t>1015644</t>
  </si>
  <si>
    <t>Зачисление отпускных за август 2021 г., реестр № 914 от 26.08.2021 г., без НДС, в соответствии с договором 18363412 от 02.03.2017 г.</t>
  </si>
  <si>
    <t>1015646</t>
  </si>
  <si>
    <t>Зачисление отпускных за август 2021 г., реестр № 915 от 26.08.2021 г., без НДС, в соответствии с договором 18363412 от 02.03.2017 г.</t>
  </si>
  <si>
    <t>3076</t>
  </si>
  <si>
    <t>1015650</t>
  </si>
  <si>
    <t>Z_0000047387_20210826_916 Зачисление отпускных за август 2021, реестр № 916 от 26.08.2021, без НДС</t>
  </si>
  <si>
    <t>3077</t>
  </si>
  <si>
    <t>3089</t>
  </si>
  <si>
    <t>Оплата за услуги по предстерилиз очистке и стерилиз изделий медиц назначения, дог. №142 от 01.03.2021, счет № 0000-000106 от 23.06.2021, в т.ч. НДС - 133,33</t>
  </si>
  <si>
    <t>1018495</t>
  </si>
  <si>
    <t>Оплата за Диагностику ТО и ремонт , дог. №110521/3у от 08.06.2021, счет № 00000000183 от 02.07.2021, без НДС</t>
  </si>
  <si>
    <t>3093</t>
  </si>
  <si>
    <t>1019456</t>
  </si>
  <si>
    <t>Z_0000047387_20210827_924 Зачисление заработной платы, компенсация за не использованный отпуск при увольнении за август 2021, реестр № 924 от 27.08.2021, без НДС</t>
  </si>
  <si>
    <t>3094</t>
  </si>
  <si>
    <t>1025482</t>
  </si>
  <si>
    <t>3095</t>
  </si>
  <si>
    <t>1025550</t>
  </si>
  <si>
    <t>3097</t>
  </si>
  <si>
    <t>1024606</t>
  </si>
  <si>
    <t>3098</t>
  </si>
  <si>
    <t>1025548</t>
  </si>
  <si>
    <t>3099</t>
  </si>
  <si>
    <t>1025483</t>
  </si>
  <si>
    <t>3100</t>
  </si>
  <si>
    <t>1024608</t>
  </si>
  <si>
    <t>3101</t>
  </si>
  <si>
    <t>1024609</t>
  </si>
  <si>
    <t>3102</t>
  </si>
  <si>
    <t>1025546</t>
  </si>
  <si>
    <t>3104</t>
  </si>
  <si>
    <t>1026457</t>
  </si>
  <si>
    <t>1026292</t>
  </si>
  <si>
    <t>Зачисление заработной платы за 1 половину месяца за август 2021 г., реестр № 927 от 30.08.2021 г., без НДС, в соответствии с договором 18363412 от 02.03.2017 г.</t>
  </si>
  <si>
    <t>3107</t>
  </si>
  <si>
    <t>1026229</t>
  </si>
  <si>
    <t>Z_0000047387_20210830_928 Зачисление заработной платы за 1 пол-ну мес. за август 2021, реестр № 928 от 30.08.2021, без НДС</t>
  </si>
  <si>
    <t>3108</t>
  </si>
  <si>
    <t>1026230</t>
  </si>
  <si>
    <t>Z_0000047387_20210830_930 Зачисление заработной платы за 1 пол-ну мес. за август 2021, реестр № 930 от 30.08.2021, без НДС</t>
  </si>
  <si>
    <t>3109</t>
  </si>
  <si>
    <t>1026293</t>
  </si>
  <si>
    <t>Зачисление заработной платы за 1 половину месяца за август 2021 г., реестр № 929 от 30.08.2021 г., без НДС, в соответствии с договором 18363412 от 02.03.2017 г.</t>
  </si>
  <si>
    <t>3110</t>
  </si>
  <si>
    <t>830396</t>
  </si>
  <si>
    <t>39509097310080050323 Опл мед.услуг,оказ.гражд,застр в др.суб РФ в целях их соц.обесп (из ср.НСЗ):расп.от 25.08.21 №260, сч 0000-000394 от 31.07.21 без НДС</t>
  </si>
  <si>
    <t>1029962</t>
  </si>
  <si>
    <t>3114</t>
  </si>
  <si>
    <t>1029963</t>
  </si>
  <si>
    <t>3115</t>
  </si>
  <si>
    <t>1029964</t>
  </si>
  <si>
    <t>3116</t>
  </si>
  <si>
    <t>1033377</t>
  </si>
  <si>
    <t>Зачисление заработной платы за 1 половину месяца за август 2021 г., реестр № 933 от 31.08.2021 г., без НДС, в соответствии с договором 18363412 от 02.03.2017 г.</t>
  </si>
  <si>
    <t>3122</t>
  </si>
  <si>
    <t>1033384</t>
  </si>
  <si>
    <t>Зачисление заработной платы, компенсация за не использованный отпуск при увольнении за август 2021 г., реестр № 935 от 31.08.2021 г., без НДС, в соответствии с договором 18363412 от 02.03.2017 г.</t>
  </si>
  <si>
    <t>3123</t>
  </si>
  <si>
    <t>1033107</t>
  </si>
  <si>
    <t>Z_0000047387_20210831_934 Зачисление заработной платы, компенсация за не использованный отпуск при увольнении за август 2021, реестр № 934 от 31.08.2021, без НДС</t>
  </si>
  <si>
    <t>3124</t>
  </si>
  <si>
    <t>1033741</t>
  </si>
  <si>
    <t>3125</t>
  </si>
  <si>
    <t>по 10 графе не учитывал:</t>
  </si>
  <si>
    <t>август</t>
  </si>
  <si>
    <t>Поставка расходных материалов для ЭКГ</t>
  </si>
  <si>
    <t>66-2021-120</t>
  </si>
  <si>
    <t>ИП ПОЛТАВЕЦ ВАЛЕРИЙ ГЕННАДЬЕВИЧ</t>
  </si>
  <si>
    <t>53811027143210000760000</t>
  </si>
  <si>
    <t>68-2021-123</t>
  </si>
  <si>
    <t>ООО «ИМБИАН ЛАБ»</t>
  </si>
  <si>
    <t>53811027143210000770000</t>
  </si>
  <si>
    <t>Поставка изделий медицинского назначения (шприцы - 2 мл.)</t>
  </si>
  <si>
    <t>72-2021-124</t>
  </si>
  <si>
    <t>ИП ТИРСКИХ ВИТАЛИЙ ВЛАДИМИРОВИЧ</t>
  </si>
  <si>
    <t>53811027143210000780000</t>
  </si>
  <si>
    <t>338</t>
  </si>
  <si>
    <t>371</t>
  </si>
  <si>
    <t>442</t>
  </si>
  <si>
    <t>490</t>
  </si>
  <si>
    <t>565</t>
  </si>
  <si>
    <t>590</t>
  </si>
  <si>
    <t>744</t>
  </si>
  <si>
    <t>999</t>
  </si>
  <si>
    <t>1105</t>
  </si>
  <si>
    <t>1042660</t>
  </si>
  <si>
    <t>02.09.2021</t>
  </si>
  <si>
    <t>Зачисление отпускных, стимулирующих выплат из Обл.бюдж. по пост-ию 89у ,реестр №944 от 02.09.2021 г, без НДС, в соответствии с договором 18363412 от 02.03.2017 г.</t>
  </si>
  <si>
    <t>1042650</t>
  </si>
  <si>
    <t>Z_0000047387_20210902_943 Зачисление отпускных, стимулирующих выплат из Обл.бюдж. по пост-ию 89у за сентябрь 2021, реестр № 943 от 02.09.2021, без НДС</t>
  </si>
  <si>
    <t>3141</t>
  </si>
  <si>
    <t>1068331</t>
  </si>
  <si>
    <t>08.09.2021</t>
  </si>
  <si>
    <t>Z_0000047387_20210909_959 Зачисление отпускных, стимулирующих выплат из Обл.бюдж. по пост-ию 89у за сентябрь 2021, реестр № 959 от 09.09.2021, без НДС</t>
  </si>
  <si>
    <t>3166</t>
  </si>
  <si>
    <t>1068334</t>
  </si>
  <si>
    <t>Зачисление отпускных, стимулирующих выплат из Обл.бюдж. по пост-ию 89у сентябрь 2021 г. ,реестр № 958 от 09.09.2021 г, без НДС, в соответствии с договором 18363412 от 02.03.2017 г.</t>
  </si>
  <si>
    <t>3167</t>
  </si>
  <si>
    <t>3176</t>
  </si>
  <si>
    <t>Уточнение по ЗВС №339 от 28.01.21, №246 от 25.01.21, №191 от 20.01.21, №156 от 15.01.21, №147 от 15.01.21, Зачисление отпускных (аналитический код 20-58360-00000-00000) , без НДС</t>
  </si>
  <si>
    <t>3177</t>
  </si>
  <si>
    <t>Уточнение по ЗВС №732 от26.02.21,№716 от24.02.21,№653 от19.02.21,№528 от11.02.21,№541от11.02.21,№410от04.02.21,№411от04.02.21,№396 от29.01.21,Зачисление отпускных(аналитический код 20-58360-00000-00000),без НДС</t>
  </si>
  <si>
    <t>3178</t>
  </si>
  <si>
    <t>Уточнение по ЗВС №1077 от 24.03.21,№1084 от 24.03.21,№1054 от 22.03.21,№1038 от 18.03.21,№1031 от 17.03.21,№857 от 11.03.21,№756 от 04.03.21,Зачисление отпускных(аналитический код 20-58360-00000-00000), без НДС</t>
  </si>
  <si>
    <t>3179</t>
  </si>
  <si>
    <t>Уточнение по ЗВС №1619 от 30.04.21, №1571 от 28.04.21, №1577 от 29.04.21, №1580 от 29.04.21, №1455 от 21.04.21, Зачисление отпускных(аналитический код 20-58360-00000-00000), без НДС</t>
  </si>
  <si>
    <t>3180</t>
  </si>
  <si>
    <t>Уточнение по ЗВС №1994 от 27.05.21, №1995 от 27.05.21, №2016 от 28.05.21, № 1912 от 19.05.21, №1913 от 19.05.21, Зачисление отпускных(аналитический код 20-58360-00000-00000), без НДС</t>
  </si>
  <si>
    <t>3181</t>
  </si>
  <si>
    <t>Уточнение по ЗВС №361от28.01.21,№164от18.01.21,№726от25.02.21,№647от18.02.21,№563от12.02.21,№1603от29.04.21,№2011от27.05.21,Зачисление НДФЛ (аналитический код 20-58360-00000-00000), без НДС</t>
  </si>
  <si>
    <t>3182</t>
  </si>
  <si>
    <t>Уточнение по ЗВС №1142 от31.03.21,№1061 от 23.03.21,№737 от 26.02.21, Зачисление НДФЛ (аналитический код 20-58360-00000-00000) , без НДС</t>
  </si>
  <si>
    <t>1076743</t>
  </si>
  <si>
    <t>10.09.2021</t>
  </si>
  <si>
    <t>(8030909529N751140622;02342000010) Субсидии авт.учр.на иные цели,связ.с разв.мат.тех.базы(ЕГИСЗ) на 3 квар.21г С.20-2021-45564 от 5.03.21 ДС20-2021-45564/1 от 30.03.21 гр.пл.б/н от 30.03.21</t>
  </si>
  <si>
    <t>13.09.2021</t>
  </si>
  <si>
    <t>803013403</t>
  </si>
  <si>
    <t>803033403</t>
  </si>
  <si>
    <t>3330</t>
  </si>
  <si>
    <t>17.09.2021</t>
  </si>
  <si>
    <t>Уточнение по ЗВС №2848 от 12.08.201, № 2849 от 12.08.2021, Зачисление отпускных, без НДС</t>
  </si>
  <si>
    <t>1133956</t>
  </si>
  <si>
    <t>22.09.2021</t>
  </si>
  <si>
    <t>Оплата за коммутатор,маршрутизатор,дог.№38-2021-94 от 09.04.2021,счет №УТ-333от12.05.2021,акт ввода обор-ия в экс-цию№1,акт об исп-ии обяз-в№2,акт пп обор-ия№3от12.05.21,УПД№УТ-250от12.05.21 в т.ч. НДС-39996,28</t>
  </si>
  <si>
    <t>3352</t>
  </si>
  <si>
    <t>21.09.2021</t>
  </si>
  <si>
    <t>ООО "Зеон"</t>
  </si>
  <si>
    <t>3849074512</t>
  </si>
  <si>
    <t>80317000000000000</t>
  </si>
  <si>
    <t>№ 38-2021-94 от 09.04.2021</t>
  </si>
  <si>
    <t>1133957</t>
  </si>
  <si>
    <t>3353</t>
  </si>
  <si>
    <t>1133989</t>
  </si>
  <si>
    <t>Оплата за МФУ, принтер, сканер штрихкода, дог.№37-2021-93 от 09.04.2021,счет №УТ-348/374 от 31.05.2021, УПД№УТ-328 от31.05.21,акт ПП обор-ия, в т.ч. НДС-53338,09</t>
  </si>
  <si>
    <t>3365</t>
  </si>
  <si>
    <t>№ 37-2021-93 от 09.04.2021</t>
  </si>
  <si>
    <t>1133990</t>
  </si>
  <si>
    <t>3366</t>
  </si>
  <si>
    <t>1129449</t>
  </si>
  <si>
    <t>04800500250 Страх взносы на обяз пенс страх зачисл в ПФ РФ на выплату страх части труд пенсии за август 2021 г (21-58360-0000-000000), без НДС</t>
  </si>
  <si>
    <t>3367</t>
  </si>
  <si>
    <t>1129450</t>
  </si>
  <si>
    <t>Страх взносы в ПФР за занятых на работах с вредными усл. труда (спец оценка) за август 2021 г (аналитический код 21-58360-0000-000000),без НДС</t>
  </si>
  <si>
    <t>3368</t>
  </si>
  <si>
    <t>1129451</t>
  </si>
  <si>
    <t>Отчисления страх. взносов на обяз соц. страх-е по врем. нетрудоспособности и материнству (аналитический код 21-58360-0000-000000), за август 2021 г, без НДС</t>
  </si>
  <si>
    <t>3369</t>
  </si>
  <si>
    <t>1129452</t>
  </si>
  <si>
    <t>Отчисления взносов в ФСС РФ по обяз соц. страх-ю от НС и ПЗ (Взносы в ФСС РФ (НС и ПЗ))  (аналитический код 21-58360-0000-000000), за август 2021, без НДС</t>
  </si>
  <si>
    <t>3370</t>
  </si>
  <si>
    <t>1129453</t>
  </si>
  <si>
    <t>04800500250 Страх взносы на омс в бюджет федеральн фонда омс за август 2021 г.( рег номер 250000300052407), (аналитический код 21-58360-0000-000000), без НДС</t>
  </si>
  <si>
    <t>3371</t>
  </si>
  <si>
    <t>1133917</t>
  </si>
  <si>
    <t>3377</t>
  </si>
  <si>
    <t>1133918</t>
  </si>
  <si>
    <t>3378</t>
  </si>
  <si>
    <t>1133919</t>
  </si>
  <si>
    <t>3379</t>
  </si>
  <si>
    <t>1133920</t>
  </si>
  <si>
    <t>3380</t>
  </si>
  <si>
    <t>1133921</t>
  </si>
  <si>
    <t>3381</t>
  </si>
  <si>
    <t>1143681</t>
  </si>
  <si>
    <t>24.09.2021</t>
  </si>
  <si>
    <t>Возврат учредителю остатков субсидий на иные цели, предоставленных в текущем финансовом году, распоряжение на зачисление №671367 от 29.06.2021 письмо №02-54-20780/21 от 19.08.2021, без НДС</t>
  </si>
  <si>
    <t>3428</t>
  </si>
  <si>
    <t>23.09.2021</t>
  </si>
  <si>
    <t>УФК по Иркутской обл. (Минфин Иркутской области, министерство здравоохранения Иркутской области) л/с 02342000010</t>
  </si>
  <si>
    <t>3429</t>
  </si>
  <si>
    <t>Уточнение по ЗВС №2761 от 03.08.21,№717 от 24.02.21,№607 от 17.02.21,№3080 от 26.08.21,№3081 от 26.08.21,№2968 от 19.08.21,№2836 от 12.08.21,Зачисление отпускных (аналитический код 20-58360-00000-00000),без НДС</t>
  </si>
  <si>
    <t>3430</t>
  </si>
  <si>
    <t>Уточнение по ЗВС №2790 от 06.08.21, №2777 от 05.08.21, №2751 от 02.08.21, №2487 от 14.07.21,Зачисление отпускных (аналитический код 20-58360-00000-00000),без НДС</t>
  </si>
  <si>
    <t>3456</t>
  </si>
  <si>
    <t>27.09.2021</t>
  </si>
  <si>
    <t>Уточнение по ЗВС № 2776 от 05.08.2021 = 400,41 частично на сумму 178,45, Зачисление отпускных (аналитический код 20-58360-00000-00000), без НДС</t>
  </si>
  <si>
    <t>1166644</t>
  </si>
  <si>
    <t>30.09.2021</t>
  </si>
  <si>
    <t>Зачисление отпускных, стимулирующих выплат из Обл.бюдж. по пост-ию 89у за сентябрь, реестр № 1030 от 30.09.2021 г, без НДС, в соответствии с договором 18363412 от 02.03.2017 г.</t>
  </si>
  <si>
    <t>3494</t>
  </si>
  <si>
    <t>1166645</t>
  </si>
  <si>
    <t>Z_0000047387_20210930_1028 Зачисление отпускных, стимулирующих выплат из Обл.бюдж. по пост-ию 89у за сентябрь 2021, реестр № 1028 от 30.09.2021, без НДС</t>
  </si>
  <si>
    <t>3495</t>
  </si>
  <si>
    <t>1166646</t>
  </si>
  <si>
    <t>Перечислен НДФЛ  (стимулирующие выплаты из Обл.бюдж. по пост-ию 89у) за сентябрь 2021 г., без НДС</t>
  </si>
  <si>
    <t>3496</t>
  </si>
  <si>
    <t>1035674</t>
  </si>
  <si>
    <t>01.09.2021</t>
  </si>
  <si>
    <t>Оплата за бензин АИ-92, дог. №61-2021-68 от 28.06.2021, счет № 232176 от 31.07.2021 г., в т.ч. НДС - 2758,79</t>
  </si>
  <si>
    <t>3131</t>
  </si>
  <si>
    <t>ООО "Импульс"</t>
  </si>
  <si>
    <t>3801085210</t>
  </si>
  <si>
    <t>№ 61-2021-68 от 28.06.2021</t>
  </si>
  <si>
    <t>1035700</t>
  </si>
  <si>
    <t>Оплата за крышки, ванна полипропиленовая с крышкой, счет № 592 от 30.08.2021, без НДС</t>
  </si>
  <si>
    <t>3132</t>
  </si>
  <si>
    <t>ООО ЭМКО</t>
  </si>
  <si>
    <t>7719589821</t>
  </si>
  <si>
    <t>1041215</t>
  </si>
  <si>
    <t>Зачисление отпускных за сентябрь 2021 г., реестр № 936 от 02.09.2021 г., без НДС, в соответствии с договором 18363412 от 02.03.2017 г.</t>
  </si>
  <si>
    <t>3133</t>
  </si>
  <si>
    <t>1041212</t>
  </si>
  <si>
    <t>Зачисление отпускных  за сентябрь 2021 г., реестр № 940 от 02.09.2021 г., без НДС, в соответствии с договором 18363412 от 02.03.2017 г.</t>
  </si>
  <si>
    <t>3137</t>
  </si>
  <si>
    <t>1041213</t>
  </si>
  <si>
    <t>Зачисление отпускных  за сентябрь 2021 г., реестр № 942 от 02.09.2021 г., без НДС, в соответствии с договором 18363412 от 02.03.2017 г.</t>
  </si>
  <si>
    <t>3138</t>
  </si>
  <si>
    <t>1040948</t>
  </si>
  <si>
    <t>Z_0000047387_20210902_941 Зачисление отпускных за сентябрь 2021, реестр № 941 от 02.09.2021, без НДС</t>
  </si>
  <si>
    <t>3140</t>
  </si>
  <si>
    <t>589363</t>
  </si>
  <si>
    <t>Зачисление средств по операциям с МБК (на основании реестров платежей). Мерчант №971000003636. Дата реестра 31.08.2021. Комиссия 0.00. Возврат покупки 0.00/0.00. НДС не облагается.</t>
  </si>
  <si>
    <t>БАЙКАЛЬСКИЙ БАНК ПАО СБЕРБАНК//8593960319744</t>
  </si>
  <si>
    <t>589351</t>
  </si>
  <si>
    <t>Зачисление средств по операциям с МБК (на основании реестров платежей). Мерчант №971000003635. Дата реестра 31.08.2021. Комиссия 0.00. Возврат покупки 0.00/0.00. НДС не облагается.</t>
  </si>
  <si>
    <t>БАЙКАЛЬСКИЙ БАНК ПАО СБЕРБАНК//8593960318211</t>
  </si>
  <si>
    <t>1040783</t>
  </si>
  <si>
    <t>(803090252К112999962102342000010)803013999 Субсидии автоном.учреждению на финансовое обеспечение выполнения гос/задания на сентябрь 21г Согл.54-57-09-121/21 от 13.01.21</t>
  </si>
  <si>
    <t>679627</t>
  </si>
  <si>
    <t>Зачисление средств по операциям с МБК (на основании реестров платежей). Мерчант №971000003636. Дата реестра 01.09.2021. Комиссия 0.00. Возврат покупки 0.00/0.00. НДС не облагается.</t>
  </si>
  <si>
    <t>БАЙКАЛЬСКИЙ БАНК ПАО СБЕРБАНК//8596731179539</t>
  </si>
  <si>
    <t>679620</t>
  </si>
  <si>
    <t>Зачисление средств по операциям с МБК (на основании реестров платежей). Мерчант №971000003635. Дата реестра 01.09.2021. Комиссия 0.00. Возврат покупки 0.00/0.00. НДС не облагается.</t>
  </si>
  <si>
    <t>БАЙКАЛЬСКИЙ БАНК ПАО СБЕРБАНК//8596731170602</t>
  </si>
  <si>
    <t>21018</t>
  </si>
  <si>
    <t>Оплата по Договору №62812 от 11.12.14, НДС не выделяется.MISC комиссия 665.79; Дата выручки 31-08-21по01-09-21/MAST/SD12047.00;CM339.74;MIR/SD8129.00;CM220.29;VISA/SD3961.00;CM105.76;.</t>
  </si>
  <si>
    <t>Оплата по счету № 0000-000427 от 31.08.21 г. за предрейсовые медицинские осмотры 1200-00 руб. Без налога (НДС)</t>
  </si>
  <si>
    <t>Оплата по счету №0000-000428 от 31.08.2021г., предрейсовые медицинские осмотры водителей за  август 2021г. Сумма 900-00 Без НДС</t>
  </si>
  <si>
    <t>Предрейсовый медицинский осмотр водителей по договору ИРМЕТ/Д/303/278 от 30.12.20 по документу 0000-000425 от 31.08.21Без НДС</t>
  </si>
  <si>
    <t>31315</t>
  </si>
  <si>
    <t>оплата за медицинские услуги по сч 419 от 24.08.2021</t>
  </si>
  <si>
    <t>753664</t>
  </si>
  <si>
    <t>03.09.2021</t>
  </si>
  <si>
    <t>Зачисление средств по операциям с МБК (на основании реестров платежей). Мерчант №971000003636. Дата реестра 02.09.2021. Комиссия 0.00. Возврат покупки 0.00/0.00. НДС не облагается.</t>
  </si>
  <si>
    <t>БАЙКАЛЬСКИЙ БАНК ПАО СБЕРБАНК//8599201540729</t>
  </si>
  <si>
    <t>753653</t>
  </si>
  <si>
    <t>Зачисление средств по операциям с МБК (на основании реестров платежей). Мерчант №971000003635. Дата реестра 02.09.2021. Комиссия 0.00. Возврат покупки 0.00/0.00. НДС не облагается.</t>
  </si>
  <si>
    <t>БАЙКАЛЬСКИЙ БАНК ПАО СБЕРБАНК//8599201534137</t>
  </si>
  <si>
    <t>Оплата по договору Счет 0000-000424 от 31.08.21г. за за ЭЭГ. Сумма 8415-00 Без налога (НДС)</t>
  </si>
  <si>
    <t>30068</t>
  </si>
  <si>
    <t>Оплата по Договору №62812 от 11.12.14, НДС не выделяется.MISC комиссия 821.99; Дата выручки 02-09-21/MAST/SD7813.00;CM220.33;MIR/SD9690.00;CM262.59;VISA/SD12699.00;CM339.07;.</t>
  </si>
  <si>
    <t>1056470</t>
  </si>
  <si>
    <t>06.09.2021</t>
  </si>
  <si>
    <t>Оплата за экспресс - тест для диагностики, дог. №ИСЧЛМ000794 от 09.07.2021, счет №ИСЧЛМ000902 от 19.07.2021, без НДС</t>
  </si>
  <si>
    <t>3145</t>
  </si>
  <si>
    <t>№ ИСЧЛМ000794 от 09.07.2021</t>
  </si>
  <si>
    <t>07.09.2021</t>
  </si>
  <si>
    <t>Оплата за медицинский осмотр за июнь 2021г., дог № 01/03/2021 от 04.03.21г., по сч 0000-000343 от 07.07.21г., без НДС</t>
  </si>
  <si>
    <t>15897</t>
  </si>
  <si>
    <t>Государственное бюджетное профессиональное образовательное учреждение Иркутской области "Иркутский авиационный техникум"</t>
  </si>
  <si>
    <t>3808015469</t>
  </si>
  <si>
    <t>839626</t>
  </si>
  <si>
    <t>04.09.2021</t>
  </si>
  <si>
    <t>Зачисление средств по операциям с МБК (на основании реестров платежей). Мерчант №971000003636. Дата реестра 03.09.2021. Комиссия 0.00. Возврат покупки 0.00/0.00. НДС не облагается.</t>
  </si>
  <si>
    <t>БАЙКАЛЬСКИЙ БАНК ПАО СБЕРБАНК//8602193478127</t>
  </si>
  <si>
    <t>839616</t>
  </si>
  <si>
    <t>Зачисление средств по операциям с МБК (на основании реестров платежей). Мерчант №971000003635. Дата реестра 03.09.2021. Комиссия 0.00. Возврат покупки 0.00/0.00. НДС не облагается.</t>
  </si>
  <si>
    <t>БАЙКАЛЬСКИЙ БАНК ПАО СБЕРБАНК//8602193476608</t>
  </si>
  <si>
    <t>Оплата по счету 403 от 12.08.2021 г за предрейсовые медицинские осмотры июнь,июль 2021. Без налога НДС</t>
  </si>
  <si>
    <t>22495</t>
  </si>
  <si>
    <t>Оплата по счету № 0000-000399 от 12.08.21; услуги по проведению  мед осмотра водителей Сумма 2850.00 руб НДСБез НДС 0.00 руб</t>
  </si>
  <si>
    <t>84916</t>
  </si>
  <si>
    <t>(1002-0430490059-244)Проч.закупка тов,раб.и усл.Опл.за проведение периодич.медиц.осмотра Контракт 261 от 12.08.2021 Акт об оказ.усл 0000-000463 от 26.08.21 без НДС</t>
  </si>
  <si>
    <t>УФК ПО ИРКУТСКОЙ ОБЛАСТИ (ФКУ "ГБ МСЭ ПО ИРКУТСКОЙ ОБЛАСТИ" МИНТРУДА РОССИИ)</t>
  </si>
  <si>
    <t>3808115008</t>
  </si>
  <si>
    <t>1064554</t>
  </si>
  <si>
    <t>Оплата за процессор, дог. №НК5-005057 от 06.09.2021, счет №НК5-005057 от 06.09.2021, в т.ч. НДС - 4415,82</t>
  </si>
  <si>
    <t>3148</t>
  </si>
  <si>
    <t>№ НК5-005057 от 06.09.2021</t>
  </si>
  <si>
    <t>23971</t>
  </si>
  <si>
    <t>Зачисление средств по операциям с МБК (на основании реестров платежей). Мерчант №971000003635. Дата реестра 06.09.2021. Комиссия 0.00. Возврат покупки 0.00/0.00. НДС не облагается.</t>
  </si>
  <si>
    <t>БАЙКАЛЬСКИЙ БАНК ПАО СБЕРБАНК//8607036765231</t>
  </si>
  <si>
    <t>47880</t>
  </si>
  <si>
    <t>Оплата по Договору №62812 от 11.12.14, НДС не выделяется.MISC комиссия 483.51; Дата выручки 03-09-21по06-09-21/MAST/SD1397.00;CM39.40;MIR/SD7663.00;CM207.66;VISA/SD8856.00;CM236.45;.</t>
  </si>
  <si>
    <t>1069186</t>
  </si>
  <si>
    <t>09.09.2021</t>
  </si>
  <si>
    <t>Зачисление отпускных  за сентябрь 2021 г., реестр № 953 от 09.09.2021 г., без НДС, в соответствии с договором 18363412 от 02.03.2017 г.</t>
  </si>
  <si>
    <t>3158</t>
  </si>
  <si>
    <t>1069190</t>
  </si>
  <si>
    <t>Зачисление отпускных  за сентябрь 2021 г., реестр № 955 от 09.09.2021 г., без НДС, в соответствии с договором 18363412 от 02.03.2017 г.</t>
  </si>
  <si>
    <t>3159</t>
  </si>
  <si>
    <t>1069200</t>
  </si>
  <si>
    <t>Z_0000047387_20210909_954 Зачисление отпускных за сентябрь 2021, реестр № 954 от 09.09.2021, без НДС</t>
  </si>
  <si>
    <t>3163</t>
  </si>
  <si>
    <t>1069201</t>
  </si>
  <si>
    <t>Z_0000047387_20210909_957 Зачисление отпускных за сентябрь 2021, реестр № 957 от 09.09.2021, без НДС</t>
  </si>
  <si>
    <t>3164</t>
  </si>
  <si>
    <t>1069202</t>
  </si>
  <si>
    <t>Зачисление отпускных  за сентябрь 2021 г., реестр № 956 от 09.09.2021 г., без НДС, в соответствии с договором 18363412 от 02.03.2017 г.</t>
  </si>
  <si>
    <t>3165</t>
  </si>
  <si>
    <t>250254</t>
  </si>
  <si>
    <t>оплата по Счету № 0000-000420 от 24.08.2021за ПМО 9 чел.  НДС не облагается</t>
  </si>
  <si>
    <t>ООО "ФайберСвязьСтрой"</t>
  </si>
  <si>
    <t>5905057884</t>
  </si>
  <si>
    <t>17082</t>
  </si>
  <si>
    <t>Оплата по счету № 0000-000445 от 01.09.2021, за медицинский профосмотр работников предприятия.Сумма 9420-00 Без налога (НДС)</t>
  </si>
  <si>
    <t>ООО "Эстель Сервис Сибирь"</t>
  </si>
  <si>
    <t>7806272732</t>
  </si>
  <si>
    <t>Оплата счета  0000-000426 от 27.08.21 г..;Контракт №1429/21 от 28.04.2021 г..; за медосмотр ;без  НДС.</t>
  </si>
  <si>
    <t>(905-0310-0920180010-244-4659.00Л/С 02343D03720)   П2.1.1 Безопасная среда сч.0000-000418,акт об оказ.услуг 0000-000458 от 13.08.21,м/к 79/21 от 04.08.21,проведение мед.осмотра,без</t>
  </si>
  <si>
    <t>95707</t>
  </si>
  <si>
    <t>Зачисление средств по операциям с МБК (на основании реестров платежей). Мерчант №971000003635. Дата реестра 07.09.2021. Комиссия 0.00. Возврат покупки 0.00/0.00. НДС не облагается.</t>
  </si>
  <si>
    <t>БАЙКАЛЬСКИЙ БАНК ПАО СБЕРБАНК//8609567129823</t>
  </si>
  <si>
    <t>236420</t>
  </si>
  <si>
    <t>Оплата по дог 2322920/1064Д от 02.12.20, акт 0000-000411 от 19.07.21, охрана труда: периодический мкдицинский осмотр работников ВЧНГКМ июль 2021 НДС не облагается</t>
  </si>
  <si>
    <t>236421</t>
  </si>
  <si>
    <t>Оплата по дог 2322920/1064Д от 02.12.20, акт 0000-000412 от 19.07.21, охрана труда: периодический мкдицинский осмотр работников СДМ июль 2021 НДС не облагается</t>
  </si>
  <si>
    <t>1075771</t>
  </si>
  <si>
    <t>Оплата за услуги связи, дог. №138300796226 от 01.05.2018, счет № 238 308 865 825 / 4704829397 от 31.08.2021 г., в т.ч. НДС- 61,67</t>
  </si>
  <si>
    <t>3183</t>
  </si>
  <si>
    <t>1075784</t>
  </si>
  <si>
    <t>Оплата за услуги связи, дог. №138300796226 от 01.05.2018, счет № 238 300 796 526 / 4704811266 от 31.08.2021 г., в т.ч. НДС - 3014,87</t>
  </si>
  <si>
    <t>3184</t>
  </si>
  <si>
    <t>1075799</t>
  </si>
  <si>
    <t>Оплата за унитаз,  дог. №8429 от 17.08.2021, счет №8429 от 17.08.2021, в т.ч. НДС - 1362,00</t>
  </si>
  <si>
    <t>3185</t>
  </si>
  <si>
    <t>№ 8429 от 17.08.2021</t>
  </si>
  <si>
    <t>3186</t>
  </si>
  <si>
    <t>Уточнение по ЗВС № 2845 от 12.08.2021, № 2742 от 30.07.2021 Зачисление заработной платы за 2 половину месяца, без НДС</t>
  </si>
  <si>
    <t>0000-001394</t>
  </si>
  <si>
    <t>За мед.осмотр работников при приеме на работу. Договор № 64/17 от 30.12.2016г.счет № 449 от 01.09.2021г.Акт № 490 от 01.09.2021г.без ндс</t>
  </si>
  <si>
    <t>16154</t>
  </si>
  <si>
    <t>16184</t>
  </si>
  <si>
    <t>16185</t>
  </si>
  <si>
    <t>16188</t>
  </si>
  <si>
    <t>16192</t>
  </si>
  <si>
    <t>16193</t>
  </si>
  <si>
    <t>16198</t>
  </si>
  <si>
    <t>16199</t>
  </si>
  <si>
    <t>Оплата по сч.0000-000448 от 01.09.2021 предварительный мед осмотр, при поступлении на работу, договор 70/20 от 01.06.2020 Сумма 23083-00 Без налога (НДС)</t>
  </si>
  <si>
    <t>66106</t>
  </si>
  <si>
    <t>Оплата по Договору №62812 от 11.12.14, НДС не выделяется.MISC комиссия 826.92; Дата выручки 07-09-21по08-09-21/MAST/SD10710.00;CM302.02;MIR/SD5426.00;CM147.04;VISA/SD14152.00;CM377.86;.</t>
  </si>
  <si>
    <t>166985</t>
  </si>
  <si>
    <t>Зачисление средств по операциям с МБК (на основании реестров платежей). Мерчант №971000003635. Дата реестра 08.09.2021. Комиссия 0.00. Возврат покупки 0.00/0.00. НДС не облагается.</t>
  </si>
  <si>
    <t>БАЙКАЛЬСКИЙ БАНК ПАО СБЕРБАНК//8612019904894</t>
  </si>
  <si>
    <t>1085254</t>
  </si>
  <si>
    <t>Оплата за бензин АИ-92, дог. №61-2021-68 от 28.06.2021, счет № 2367623 от 31.08.2021 г., в т.ч. НДС - 1965,17</t>
  </si>
  <si>
    <t>3190</t>
  </si>
  <si>
    <t>1085333</t>
  </si>
  <si>
    <t>Оплата за наклейка, табличка, дог. №21-193 от 18.08.2021, счет № 119 от 18.08.2021 г., без НДС</t>
  </si>
  <si>
    <t>3192</t>
  </si>
  <si>
    <t>№ 21-193 от 18.08.2021</t>
  </si>
  <si>
    <t>3193</t>
  </si>
  <si>
    <t>1085341</t>
  </si>
  <si>
    <t>Оплата за пересчет денежной наличности за август 2021 г., дог. №7088-ИО от 01.07.2021, счет № 38/27/01539 от 31.08.2021 г., без НДС</t>
  </si>
  <si>
    <t>3194</t>
  </si>
  <si>
    <t>№ 7088-ИО от 01.07.2021</t>
  </si>
  <si>
    <t>1085277</t>
  </si>
  <si>
    <t>Оплата за инкассацию предприятий и организаций за август 2021, дог. №7088-ИО от 01.07.2021, счет № 38/18/02623 от 31.08.2021, в т.ч. НДС - 1660,00</t>
  </si>
  <si>
    <t>3195</t>
  </si>
  <si>
    <t>1085365</t>
  </si>
  <si>
    <t>Оплата за программное обеспечение Гарант - профессионал аэро, за август 2021 г., дог. №3331 от 11.01.2021, счет № ГС000004012 от 02.08.2021, без НДС</t>
  </si>
  <si>
    <t>3196</t>
  </si>
  <si>
    <t>1085401</t>
  </si>
  <si>
    <t>Оплата за укладку врача паллиативной и неотложной помощи для хранения и транспортировки лекарственных средств, дог. №85335 от 26.08.2021, счет № 85335 от 26.08.2021, без НДС</t>
  </si>
  <si>
    <t>3198</t>
  </si>
  <si>
    <t>ООО "МЕДМАРТ"</t>
  </si>
  <si>
    <t>7840053917</t>
  </si>
  <si>
    <t>№ 85335 от 26.08.2021</t>
  </si>
  <si>
    <t>1085253</t>
  </si>
  <si>
    <t>Оплата за аренду, дог. №40 от 01.07.2021, счет № 3645 от 31.08.2021, в т.ч. НДС - 2216,06</t>
  </si>
  <si>
    <t>3199</t>
  </si>
  <si>
    <t>1089336</t>
  </si>
  <si>
    <t>Оплата аренды за август 2021, дог. №39 от 01.07.2021, счет № 3644 от 31.08.2021, в т.ч. НДС - 7999.45</t>
  </si>
  <si>
    <t>3200</t>
  </si>
  <si>
    <t>241138</t>
  </si>
  <si>
    <t>Зачисление средств по операциям с МБК (на основании реестров платежей). Мерчант №971000003635. Дата реестра 09.09.2021. Комиссия 0.00. Возврат покупки 0.00/0.00. НДС не облагается.</t>
  </si>
  <si>
    <t>БАЙКАЛЬСКИЙ БАНК ПАО СБЕРБАНК//8614525294811</t>
  </si>
  <si>
    <t>Оплата по счету 485 от 01/09/21 за профосмотр работников предприятия Сумма 4901-00 Без налога (НДС)</t>
  </si>
  <si>
    <t>72419</t>
  </si>
  <si>
    <t>Оплата по Договору №62812 от 11.12.14, НДС не выделяется.MISC комиссия 289.56; Дата выручки 09-09-21/MAST/SD5404.00;CM152.39;MIR/SD2916.00;CM79.02;VISA/SD2178.00;CM58.15;.</t>
  </si>
  <si>
    <t>4610</t>
  </si>
  <si>
    <t>Оплата по счету №0000-000465 от 03.09.21 г. за мед. профосмотр Сумма 43732-00</t>
  </si>
  <si>
    <t>Оплата по счету №0000-000451 от 01.09.21 за услуги НДС не облагается.</t>
  </si>
  <si>
    <t>Оплата счета  0000-000464 от 01.09.21 г..;Контракт №1436/21 от 07.06.2021 г..; за медосмотр ;без  НДС.</t>
  </si>
  <si>
    <t>14.09.2021</t>
  </si>
  <si>
    <t>Оплата за услуги мед.осмотр согл.дог.40/21 от 22.04.21 сч.458 от 01.09.21, акт 499 от 01.09.21 НДС-нет</t>
  </si>
  <si>
    <t>21398</t>
  </si>
  <si>
    <t>1100586</t>
  </si>
  <si>
    <t>15.09.2021</t>
  </si>
  <si>
    <t>Зачисление заработной платы, компенсация за не использованный отпуск при увольнении за сентябрь 2021 г., реестр № 979 от 14.09.2021 г., без НДС, в соответствии с договором 18363412 от 02.03.2017 г.</t>
  </si>
  <si>
    <t>3226</t>
  </si>
  <si>
    <t>59708</t>
  </si>
  <si>
    <t>0004864 РП1.4/13/1а Оплата за предварительный медосмотр. Договор возмездного оказания услуг N611 от 28.05.2021  Акт N 0000-000354 от 30.06.2021Сумма 379705-00Без налога (НДС)</t>
  </si>
  <si>
    <t>Акционерное общество "Ленгазспецстрой" р/с 40702810200150003468 в Ф-Л БАНКА ГПБ (АО) "СЕВЕРО-ЗАПАДНЫЙ"</t>
  </si>
  <si>
    <t>7806027191</t>
  </si>
  <si>
    <t>59707</t>
  </si>
  <si>
    <t>0004864 РП1.4/13/1а Оплата за периодический медосмотр. Дог.возмездного оказания услуг N611от28.05.2021СчетN0000-000335от30.06.2021 Акт N 0000-000367 от 30.06.2021Сумма 29162-00Без налога (НДС)</t>
  </si>
  <si>
    <t>59718</t>
  </si>
  <si>
    <t>0004864 РП1.4/13/1а Аванс за медицинский осмотр работников. Договор возмездного оказания услуг N611 от 28.05.2021 Счет N0000-000378 от 26.07.2021Сумма 1500000-00Без налога (НДС)</t>
  </si>
  <si>
    <t>319569</t>
  </si>
  <si>
    <t>11.09.2021</t>
  </si>
  <si>
    <t>Зачисление средств по операциям с МБК (на основании реестров платежей). Мерчант №971000003635. Дата реестра 10.09.2021. Комиссия 0.00. Возврат покупки 0.00/0.00. НДС не облагается.</t>
  </si>
  <si>
    <t>БАЙКАЛЬСКИЙ БАНК ПАО СБЕРБАНК//8617410744533</t>
  </si>
  <si>
    <t>Опл.сч0000-000430 от 31.08.21.За пер.мед.осм.раб.Акт00-000471 от 31.08.21.Контракт 26 от 12.07.21.Без НДС.</t>
  </si>
  <si>
    <t>Оплата по счету №0000-000433 от 01.09.2021г., предрейсовые медицинские осмотры водителей за  июль 2021г. Сумма 1575-00</t>
  </si>
  <si>
    <t>80992</t>
  </si>
  <si>
    <t>Оплата по Договору №62812 от 11.12.14, НДС не выделяется.MISC комиссия 459.43; Дата выручки 10-09-21/MAST/SD4418.00;CM124.59;MIR/SD10515.00;CM284.96;VISA/SD1868.00;CM49.88;.</t>
  </si>
  <si>
    <t>Оплата по счету №0000-000466 от 03.09.21 г. за мед. профосмотр Сумма 27199-00</t>
  </si>
  <si>
    <t>1101548</t>
  </si>
  <si>
    <t>Перечислен НДФЛ (удержание с заработной платы) за сентябрь 2021 г., без НДС</t>
  </si>
  <si>
    <t>3229</t>
  </si>
  <si>
    <t>1101807</t>
  </si>
  <si>
    <t>04800500250 Страх взносы на обязат пенс страх зачисл в ПФ РФ на выплату страх части труд пенсии за август 2021 г. без НДС</t>
  </si>
  <si>
    <t>3243</t>
  </si>
  <si>
    <t>1101841</t>
  </si>
  <si>
    <t>Страх взносы в ПФР за занятых на работах с вредными усл. труда (спец оценка) за август 2021 г, без НДС</t>
  </si>
  <si>
    <t>3244</t>
  </si>
  <si>
    <t>1101829</t>
  </si>
  <si>
    <t>Отчисления страх. взносов на обяз соц. страх-е по врем. нетрудоспособности и материнству за август 2021 г, без НДС</t>
  </si>
  <si>
    <t>3245</t>
  </si>
  <si>
    <t>1101824</t>
  </si>
  <si>
    <t>Отчисления взносов в ФСС РФ по обяз соц. страх-ю от НС и ПЗ (Взносы в ФСС РФ (НС и ПЗ)) за август 2021 г, без НДС</t>
  </si>
  <si>
    <t>3246</t>
  </si>
  <si>
    <t>1101812</t>
  </si>
  <si>
    <t>04800500250 Страх взносы на омс в бюджет федеральн фонда омс за август 2021 г.( рег номер 250000300052407), без НДС</t>
  </si>
  <si>
    <t>3247</t>
  </si>
  <si>
    <t>1101808</t>
  </si>
  <si>
    <t>3248</t>
  </si>
  <si>
    <t>1101830</t>
  </si>
  <si>
    <t>3249</t>
  </si>
  <si>
    <t>1101825</t>
  </si>
  <si>
    <t>3250</t>
  </si>
  <si>
    <t>1101813</t>
  </si>
  <si>
    <t>3251</t>
  </si>
  <si>
    <t>Оплата за медицинский осмотр за август 2021г., дог № 01/03/2021 от 04.03.21г., по сч 0000-000454 от 01.09.21г., без НДС</t>
  </si>
  <si>
    <t>34127</t>
  </si>
  <si>
    <t>1101355</t>
  </si>
  <si>
    <t>Зачисление заработной платы за 2 половину месяца за август 2021 г., реестр № 969 от 14.09.2021 г., без НДС, в соответствии с договором 18363412 от 02.03.2017 г.</t>
  </si>
  <si>
    <t>3256</t>
  </si>
  <si>
    <t>1101356</t>
  </si>
  <si>
    <t>Зачисление заработной платы за 2 половину месяца за август 2021 г., реестр № 971 от 14.09.2021 г., без НДС, в соответствии с договором 18363412 от 02.03.2017 г.</t>
  </si>
  <si>
    <t>3257</t>
  </si>
  <si>
    <t>1100934</t>
  </si>
  <si>
    <t>Z_0000047387_20210914_970 Зачисление заработной платы за 2 пол-ну мес. за август 2021, реестр № 970 от 14.09.2021, без НДС</t>
  </si>
  <si>
    <t>3260</t>
  </si>
  <si>
    <t>1100935</t>
  </si>
  <si>
    <t>Z_0000047387_20210914_972 Зачисление заработной платы за 2 пол-ну мес. за август 2021, реестр № 972 от 14.09.2021, без НДС</t>
  </si>
  <si>
    <t>3261</t>
  </si>
  <si>
    <t>1101351</t>
  </si>
  <si>
    <t>Зачисление заработной платы за 2 половину месяца за август 2021 г., реестр № 962 от 14.09.2021 г., без НДС, в соответствии с договором 18363412 от 02.03.2017 г.</t>
  </si>
  <si>
    <t>3262</t>
  </si>
  <si>
    <t>1100931</t>
  </si>
  <si>
    <t>Z_0000047387_20210913_963 Зачисление заработной платы за 2 пол-ну мес. за август 2021, реестр № 963 от 13.09.2021, без НДС</t>
  </si>
  <si>
    <t>3263</t>
  </si>
  <si>
    <t>1101362</t>
  </si>
  <si>
    <t>Зачисление пособия по временной нетрудоспособности за счет работодателя, август 2021, реестр № 977 от 14.09.2021, без НДС, в соответствии с договором 18363412 от 02.03.2017 г.</t>
  </si>
  <si>
    <t>3267</t>
  </si>
  <si>
    <t>1101363</t>
  </si>
  <si>
    <t>Зачисление пособия по временной нетрудоспособности за счет работодателя, август 2021, реестр № 980 от 14.09.2021, без НДС, в соответствии с договором 18363412 от 02.03.2017 г.</t>
  </si>
  <si>
    <t>3268</t>
  </si>
  <si>
    <t>1100938</t>
  </si>
  <si>
    <t>Z_0000047387_20210914_978 Зачисление пособия по временной нетрудоспособности за счет работодателя, август 2021, реестр № 978 от 14.09.2021, без НДС</t>
  </si>
  <si>
    <t>3272</t>
  </si>
  <si>
    <t>1100939</t>
  </si>
  <si>
    <t>Z_0000047387_20210914_981 Зачисление пособия по временной нетрудоспособности за счет работодателя, август 2021, реестр № 981 от 14.09.2021, без НДС</t>
  </si>
  <si>
    <t>1101366</t>
  </si>
  <si>
    <t>Зачисление пособия по временной нетрудоспособности за счет работодателя, август 2021, реестр № 986 от 14.09.2021, без НДС, в соответствии с договором 18363412 от 02.03.2017 г.</t>
  </si>
  <si>
    <t>3274</t>
  </si>
  <si>
    <t>1101365</t>
  </si>
  <si>
    <t>Зачисление пособия по временной нетрудоспособности за счет работодателя, август 2021, реестр № 984 от 14.09.2021, без НДС, в соответствии с договором 18363412 от 02.03.2017 г.</t>
  </si>
  <si>
    <t>3275</t>
  </si>
  <si>
    <t>1100942</t>
  </si>
  <si>
    <t>Z_0000047387_20210914_987 Зачисление пособия по временной нетрудоспособности за счет работодателя, август 2021, реестр № 987 от 14.09.2021, без НДС</t>
  </si>
  <si>
    <t>3276</t>
  </si>
  <si>
    <t>1100941</t>
  </si>
  <si>
    <t>Z_0000047387_20210914_985 Зачисление пособия по временной нетрудоспособности за счет работодателя, август 2021, реестр № 985 от 14.09.2021, без НДС</t>
  </si>
  <si>
    <t>3277</t>
  </si>
  <si>
    <t>1101544</t>
  </si>
  <si>
    <t>3281</t>
  </si>
  <si>
    <t>1101545</t>
  </si>
  <si>
    <t>3282</t>
  </si>
  <si>
    <t>1101546</t>
  </si>
  <si>
    <t>3283</t>
  </si>
  <si>
    <t>1101551</t>
  </si>
  <si>
    <t>3286</t>
  </si>
  <si>
    <t>1101552</t>
  </si>
  <si>
    <t>3287</t>
  </si>
  <si>
    <t>1101553</t>
  </si>
  <si>
    <t>3288</t>
  </si>
  <si>
    <t>1101554</t>
  </si>
  <si>
    <t>3289</t>
  </si>
  <si>
    <t>3302</t>
  </si>
  <si>
    <t>Уточнение по ЗВС № 1217 от 14.04.2021, № 1196 от 08.04.2021, Зачисление заработной платы , без НДС</t>
  </si>
  <si>
    <t>1107044</t>
  </si>
  <si>
    <t>Оплата за повышение квалификации 520 ак.ч., дог. №ВМО1309/21 от 14.06.2021, счет № ВМО1709/21 от 10.09.2021, без НДС</t>
  </si>
  <si>
    <t>3303</t>
  </si>
  <si>
    <t>№ ВМО1309/21 от 14.06.2021</t>
  </si>
  <si>
    <t>499197</t>
  </si>
  <si>
    <t>Зачисление средств по операциям с МБК (на основании реестров платежей). Мерчант №971000003635. Дата реестра 13.09.2021. Комиссия 0.00. Возврат покупки 0.00/0.00. НДС не облагается.</t>
  </si>
  <si>
    <t>БАЙКАЛЬСКИЙ БАНК ПАО СБЕРБАНК//8622305262860</t>
  </si>
  <si>
    <t>93774</t>
  </si>
  <si>
    <t>Оплата по Договору №62812 от 11.12.14, НДС не выделяется.MISC комиссия 846.51; Дата выручки 13-09-21/MAST/SD6432.00;CM181.38;MIR/SD12279.00;CM332.76;VISA/SD12448.00;CM332.37;.</t>
  </si>
  <si>
    <t>Оплата по счету N0000-000455 от 01.09.2021 за периодический медосмотр работников (20 чел)</t>
  </si>
  <si>
    <t>5061</t>
  </si>
  <si>
    <t>Ф105  Оплата по Дог. № Р-156-21 от 07.07.2021 (предрейсовые медицинские осмотры) август 2021г. счет 0000-000474 от 31.08.2021  Сумма 2475-00 Без налога (НДС)</t>
  </si>
  <si>
    <t>Филиал  "РТРС" "Иркутский ОРТПЦ"</t>
  </si>
  <si>
    <t>7717127211</t>
  </si>
  <si>
    <t>Част. опл по счету 0000-000481 от 10.09.21 г. за мед.осмотр. Контракт 2021.27 от 30.06.21 г. Акт в/р 0000-000524 от 10.09.21 г. Без НДС.</t>
  </si>
  <si>
    <t>1110460</t>
  </si>
  <si>
    <t>16.09.2021</t>
  </si>
  <si>
    <t>Перечисление заработной платы за 2 половину месяца за август 2021 г. на карту №5479987022070303 Нестерова Дарья Олеговна</t>
  </si>
  <si>
    <t>1108708</t>
  </si>
  <si>
    <t>3306</t>
  </si>
  <si>
    <t>3307</t>
  </si>
  <si>
    <t>Уточнение по ЗВС № 1701 от 13.05.2021, Зачисление заработной платы , без НДС</t>
  </si>
  <si>
    <t>1111723</t>
  </si>
  <si>
    <t>Z_0000047387_20210916_991 Зачисление отпускных за сентябрь 2021, реестр № 991 от 16.09.2021, без НДС</t>
  </si>
  <si>
    <t>3310</t>
  </si>
  <si>
    <t>1111735</t>
  </si>
  <si>
    <t>Зачисление отпускных  за сентябрь 2021 г., реестр № 993 от 16.09.2021 г., без НДС, в соответствии с договором 18363412 от 02.03.2017 г.</t>
  </si>
  <si>
    <t>3311</t>
  </si>
  <si>
    <t>1111749</t>
  </si>
  <si>
    <t>Перечисление средств согласно заявке (оплата услуг почтовой связи) за сентябрь 2021 г., реестр № 991 от 15.09.2021 г., без НДС, в соответствии с договором 18363412 от 02.03.2017 г.</t>
  </si>
  <si>
    <t>3312</t>
  </si>
  <si>
    <t>1111774</t>
  </si>
  <si>
    <t>Перечисление средств согласно заявке (оплата за хомут, соединитель, кронштейн, жидкую резину) за сентябрь 2021 г., реестр № 990 от 15.09.2021 г., без НДС, в соответствии с договором 18363412 от 02.03.2017 г.</t>
  </si>
  <si>
    <t>3313</t>
  </si>
  <si>
    <t>1111781</t>
  </si>
  <si>
    <t>Z_0000047387_20210915_992 Перечисление средств согласно заявке (оплата за бензин для генератора), за сентябрь 2021, реестр № 992 от 15.09.2021, без НДС</t>
  </si>
  <si>
    <t>3314</t>
  </si>
  <si>
    <t>287381</t>
  </si>
  <si>
    <t>Услуги в пользу граждан в целях их соц.обеспечения. сч. №9 от 09.09.2021. Оплата мед.помощи женщинам в период беременности за 08.2021 Пост.РФ№1233 31.12.10 ДОГ № 75 от 29.01.2021г Без НДС</t>
  </si>
  <si>
    <t>1114471</t>
  </si>
  <si>
    <t>3316</t>
  </si>
  <si>
    <t>1114477</t>
  </si>
  <si>
    <t>3317</t>
  </si>
  <si>
    <t>1114480</t>
  </si>
  <si>
    <t>3318</t>
  </si>
  <si>
    <t>572859</t>
  </si>
  <si>
    <t>Зачисление средств по операциям с МБК (на основании реестров платежей). Мерчант №971000003635. Дата реестра 14.09.2021. Комиссия 0.00. Возврат покупки 0.00/0.00. НДС не облагается.</t>
  </si>
  <si>
    <t>БАЙКАЛЬСКИЙ БАНК ПАО СБЕРБАНК//8625326313853</t>
  </si>
  <si>
    <t>99985</t>
  </si>
  <si>
    <t>Оплата по Договору №62812 от 11.12.14, НДС не выделяется.MISC комиссия 300.42; Дата выручки 14-09-21/MAST/SD3345.00;CM94.33;MIR/SD5422.00;CM146.93;VISA/SD2216.00;CM59.16;.</t>
  </si>
  <si>
    <t>1114519</t>
  </si>
  <si>
    <t>3319</t>
  </si>
  <si>
    <t>1120559</t>
  </si>
  <si>
    <t>20.09.2021</t>
  </si>
  <si>
    <t>Оплата за медицинские услуги, дог. №11/06/А-2021 от 11.06.2021, счет № 265 от 31.07.2021, без НДС</t>
  </si>
  <si>
    <t>3323</t>
  </si>
  <si>
    <t>1120557</t>
  </si>
  <si>
    <t>Оплата за медикаменты, дог. №21-2021-78 от 09.03.2021, счет № 68335 от 29.06.2021, в т.ч. НДС - 6901,55</t>
  </si>
  <si>
    <t>3324</t>
  </si>
  <si>
    <t>1120517</t>
  </si>
  <si>
    <t>Оплата за лабораторные исследования, дог. №471И/21 от 01.03.2021, счет № 8038 от 31.08.2021, без НДС</t>
  </si>
  <si>
    <t>3325</t>
  </si>
  <si>
    <t>655952</t>
  </si>
  <si>
    <t>Зачисление средств по операциям с МБК (на основании реестров платежей). Мерчант №971000003635. Дата реестра 15.09.2021. Комиссия 0.00. Возврат покупки 0.00/0.00. НДС не облагается.</t>
  </si>
  <si>
    <t>БАЙКАЛЬСКИЙ БАНК ПАО СБЕРБАНК//8628499490390</t>
  </si>
  <si>
    <t>4759</t>
  </si>
  <si>
    <t>Оплата по счету №0000-000467 от 03.09.2021 г. за мед. профосмотр Сумма 8846-00</t>
  </si>
  <si>
    <t>22649</t>
  </si>
  <si>
    <t>Оплата по счету № 0000-000275 от 04.06.21; услуги по проведению  мед осмотра водителей Сумма 2250.00 руб НДСБез НДС 0.00 руб</t>
  </si>
  <si>
    <t>1120573</t>
  </si>
  <si>
    <t>Оплата за повышение квалификации 144 ак.ч., дог. №ВМО2708/21 от 05.11.2020, счет № ВМО2808/21 от 16.08.2021, без НДС</t>
  </si>
  <si>
    <t>3331</t>
  </si>
  <si>
    <t>№ ВМО2708/21 от 05.11.2020</t>
  </si>
  <si>
    <t>1120221</t>
  </si>
  <si>
    <t>3333</t>
  </si>
  <si>
    <t>1120247</t>
  </si>
  <si>
    <t>Перечисление профвзносов, удержанных с заработной платы работников согласно личного заявления за август 2021 г., без НДС</t>
  </si>
  <si>
    <t>3339</t>
  </si>
  <si>
    <t>1120894</t>
  </si>
  <si>
    <t>Уплата пеней и штрафов на обязательное социальное страхование, справка о выявлении недоимки у плательщика страховых взносов, требование № 380121102048802 от 24.08.2021 г., без НДС</t>
  </si>
  <si>
    <t>3340</t>
  </si>
  <si>
    <t>16806</t>
  </si>
  <si>
    <t>1120652</t>
  </si>
  <si>
    <t>Оплата за телевизор, дог.№НК5-004595 от 10.08.2021, счет №НК5-004595 от 10.08.2021, в т.ч. НДС - 5833,17</t>
  </si>
  <si>
    <t>3342</t>
  </si>
  <si>
    <t>№ НК5-004595 от 10.08.2021</t>
  </si>
  <si>
    <t>1120502</t>
  </si>
  <si>
    <t>Оплата за годовой контракт на передачу данных в ОФД, дог. №1/2021 от 16.09.2021, счет № 1619 от 16.09.2021, без НДС</t>
  </si>
  <si>
    <t>3343</t>
  </si>
  <si>
    <t>ООО "БИЗНЕС ПАРТНЕР"</t>
  </si>
  <si>
    <t>3804031621</t>
  </si>
  <si>
    <t>№ 1/2021 от 16.09.2021</t>
  </si>
  <si>
    <t>1120644</t>
  </si>
  <si>
    <t>Оплата за стеллаж MS, дог. №33-2021-90 от 16.04.2021, счет № ut - 1052 от 16.06.2021, в т.ч. НДС - 23463,00</t>
  </si>
  <si>
    <t>3344</t>
  </si>
  <si>
    <t>ООО "Архив-Комплект"</t>
  </si>
  <si>
    <t>6686019363</t>
  </si>
  <si>
    <t>№ 33-2021-90 от 16.04.2021</t>
  </si>
  <si>
    <t>1120700</t>
  </si>
  <si>
    <t>3345</t>
  </si>
  <si>
    <t>362100</t>
  </si>
  <si>
    <t>(244) Прочая закупка услуг оплата за мед осмотр Договор от 11.01.2021 № 3 по счету № 0000-000442 от 01.09.2021г  без. НДС</t>
  </si>
  <si>
    <t>(902-0709-0149980010-244-750.00Л/С 02343D03720)   Опл сч 0000-000460 от 06.09.21 акт 0000-000501 от 06.09.21 контр 010-64-004-0096/21 от 01.01.21 предрейс мед осмотр авг 21 НДС-нет</t>
  </si>
  <si>
    <t>19090</t>
  </si>
  <si>
    <t>Оплата по Договору №62812 от 11.12.14, НДС не выделяется.MISC комиссия 622.54; Дата выручки 15-09-21по16-09-21/MAST/SD3443.00;CM97.09;MIR/SD5676.00;CM153.83;VISA/SD13918.00;CM371.62;.</t>
  </si>
  <si>
    <t>Оплата по счету N0000-000443 от 01.09.2021 за периодический медицинский осмотр (3 чел)</t>
  </si>
  <si>
    <t>оплата по счету 0000-000480 от 01.09.2021</t>
  </si>
  <si>
    <t>ИП  Глухов Илья Александрович</t>
  </si>
  <si>
    <t>381114683802</t>
  </si>
  <si>
    <t>810310</t>
  </si>
  <si>
    <t>18.09.2021</t>
  </si>
  <si>
    <t>Зачисление средств по операциям с МБК (на основании реестров платежей). Мерчант №971000003635. Дата реестра 17.09.2021. Комиссия 0.00. Возврат покупки 0.00/0.00. НДС не облагается.</t>
  </si>
  <si>
    <t>БАЙКАЛЬСКИЙ БАНК ПАО СБЕРБАНК//8633840309294</t>
  </si>
  <si>
    <t>25725</t>
  </si>
  <si>
    <t>Оплата по Договору №62812 от 11.12.14, НДС не выделяется.MISC комиссия 364.50; Дата выручки 17-09-21/MAST/SD1170.00;CM32.99;MIR/SD7657.00;CM207.49;VISA/SD4645.00;CM124.02;.</t>
  </si>
  <si>
    <t>421298</t>
  </si>
  <si>
    <t>Перечисление платежа, зачисленного на КС до выяснения принадлежности распоряжением № 262 от 15.09.2021 по Запросу № 03420-21-05207 от 16.09.2021</t>
  </si>
  <si>
    <t>1128101</t>
  </si>
  <si>
    <t>Z_0000047387_20210921_994 Зачисление заработной платы, компенсация за не использованный отпуск при увольнении за сентябрь 2021, реестр № 994 от 21.09.2021, без НДС</t>
  </si>
  <si>
    <t>3355</t>
  </si>
  <si>
    <t>1130147</t>
  </si>
  <si>
    <t>Оплата за воздуховод, жгут, расширитель, катетер, дог. №85335 от 26.08.2021, счет № 87838 от 17.09.2021, в т.ч. НДС (10%) - 20,82, НДС (20%) - 246,83</t>
  </si>
  <si>
    <t>3356</t>
  </si>
  <si>
    <t>1130346</t>
  </si>
  <si>
    <t>Оплата за обучение на цикле программы профессиональной переподготовки по спец. "Медицинская (клиническая) психология (5 цикл)" Кононова В.И., дог. №42/21-ор от 23.07.2021, счет № 00000347 от 26.07.2021, без НДС</t>
  </si>
  <si>
    <t>3358</t>
  </si>
  <si>
    <t>УФК по г.Санкт-Петербургу (ОФК 13, ФГБУ "НМИЦ ПН им. В.М. Бехтерева" Минздрава России, л/с 20726Х41620)</t>
  </si>
  <si>
    <t>№ 42/21-ор от 23.07.2021</t>
  </si>
  <si>
    <t>994343</t>
  </si>
  <si>
    <t>Зачисление средств по операциям с МБК (на основании реестров платежей). Мерчант №971000003636. Дата реестра 20.09.2021. Комиссия 0.00. Возврат покупки 0.00/0.00. НДС не облагается.</t>
  </si>
  <si>
    <t>БАЙКАЛЬСКИЙ БАНК ПАО СБЕРБАНК//8638754899501</t>
  </si>
  <si>
    <t>1127430</t>
  </si>
  <si>
    <t>(8040804553012010024402342000010) Допл за оказ усл по проведению предр медиц осм водит август 21Дог010221от15.03.21,сч0000-000461от07.09.21,Акт0000-000504от07.09.21Без НДС</t>
  </si>
  <si>
    <t>994332</t>
  </si>
  <si>
    <t>Зачисление средств по операциям с МБК (на основании реестров платежей). Мерчант №971000003635. Дата реестра 20.09.2021. Комиссия 0.00. Возврат покупки 0.00/0.00. НДС не облагается.</t>
  </si>
  <si>
    <t>БАЙКАЛЬСКИЙ БАНК ПАО СБЕРБАНК//8638754897813</t>
  </si>
  <si>
    <t>Оплата за мед.осмотр и обследования работников по договору  от 28.01. 2019 г согласно счёта № 0000 - 000463 от 01.09.2021 года</t>
  </si>
  <si>
    <t>Журавель Алексей Сергеевич ИП</t>
  </si>
  <si>
    <t>Оплата по договору 02/17 от 01.02.17 по документу счет 0000-000434 от 31.08.21 за предрейсовые медосмотры за август 2021г. Без НДС</t>
  </si>
  <si>
    <t>39291</t>
  </si>
  <si>
    <t>Оплата по Договору №62812 от 11.12.14, НДС не выделяется.MISC комиссия 1112.87; Дата выручки 20-09-21/MAST/SD8119.00;CM228.96;MIR/SD16107.00;CM436.50;VISA/SD16757.00;CV1447.00;CM447.41;.</t>
  </si>
  <si>
    <t>1131408</t>
  </si>
  <si>
    <t>3374</t>
  </si>
  <si>
    <t>1134971</t>
  </si>
  <si>
    <t>Оплата за капилляр, кюветы, наконечники, пробирки, стекло, дог.№4061 от 13.08.2021, счет № 4061 от 27.08.2021, в т.ч. НДС - 124,90</t>
  </si>
  <si>
    <t>3404</t>
  </si>
  <si>
    <t>№ 4061 от 13.08.2021</t>
  </si>
  <si>
    <t>65177</t>
  </si>
  <si>
    <t>Зачисление средств по операциям с МБК (на основании реестров платежей). Мерчант №971000003635. Дата реестра 21.09.2021. Комиссия 0.00. Возврат покупки 0.00/0.00. НДС не облагается.</t>
  </si>
  <si>
    <t>БАЙКАЛЬСКИЙ БАНК ПАО СБЕРБАНК//8641287045032</t>
  </si>
  <si>
    <t>Оплата по счету 0000-000468 от 08.09.2021 г. за мед осмотры и обследование работников, договор 101/21 от 08.09.2021 г.</t>
  </si>
  <si>
    <t>ОБЩЕСТВО С ОГРАНИЧЕННОЙ ОТВЕТСТВЕННОСТЬЮ "АВАНТЕХ"</t>
  </si>
  <si>
    <t>3811447405</t>
  </si>
  <si>
    <t>65186</t>
  </si>
  <si>
    <t>Зачисление средств по операциям с МБК (на основании реестров платежей). Мерчант №971000003636. Дата реестра 21.09.2021. Комиссия 0.00. Возврат покупки 0.00/0.00. НДС не облагается.</t>
  </si>
  <si>
    <t>БАЙКАЛЬСКИЙ БАНК ПАО СБЕРБАНК//8641287051981</t>
  </si>
  <si>
    <t>Оплата по счету 0000-000469 от 08.09.2021 г. за мед осмотры и обследование работников, договор 102/21 от 08.09.2021 г.</t>
  </si>
  <si>
    <t>ОБЩЕСТВО С ОГРАНИЧЕННОЙ ОТВЕТСТВЕННОСТЬЮ "АСТРОС"</t>
  </si>
  <si>
    <t>3811438993</t>
  </si>
  <si>
    <t>Оплата по счету 0000-000470 от 08.09.2021 г. за мед осмотры и обследование работников, договор 103/21 от 08.09.2021 г.</t>
  </si>
  <si>
    <t>КОЩЕЕВА ЛЮДМИЛА ВЛАДИМИРОВНА (ИП)</t>
  </si>
  <si>
    <t>030905040200</t>
  </si>
  <si>
    <t>Оплата по счету № 0000-000493 от 21.09.21 г. за проведение периодического медосмотра  47229-00 руб. Без налога (НДС)</t>
  </si>
  <si>
    <t>237814</t>
  </si>
  <si>
    <t>Оплата по дог 2322920/1064Д от 02.12.20, акт 0000-000442 от 01.08.21, охрана труда: периодический мкдицинский осмотр работников ВЧНГКМ июль 2021 НДС не облагается</t>
  </si>
  <si>
    <t>237816</t>
  </si>
  <si>
    <t>Оплата по дог 2322920/1064Д от 02.12.20, акт 0000-000443 от 01.08.21, охрана труда: периодический мкдицинский осмотр работников СДМ июль 2021 НДС не облагается</t>
  </si>
  <si>
    <t>1140087</t>
  </si>
  <si>
    <t>Z_0000047387_20210923_1001 Зачисление отпускных за сентябрь 2021, реестр №1001 от 23.09.2021, без НДС</t>
  </si>
  <si>
    <t>3407</t>
  </si>
  <si>
    <t>1140095</t>
  </si>
  <si>
    <t>Зачисление отпускных  за сентябрь 2021 г., реестр № 1000 от 23.09.2021 г., без НДС, в соответствии с договором 18363412 от 02.03.2017 г.</t>
  </si>
  <si>
    <t>3408</t>
  </si>
  <si>
    <t>1140364</t>
  </si>
  <si>
    <t>Оплата за воздуховод, дог. №23/08-21-3 от 23.08.2021, счет № 286 от 20.09.2021, в т.ч. НДС - 11029,83</t>
  </si>
  <si>
    <t>3416</t>
  </si>
  <si>
    <t>ООО "КЛИМАТ ИНЖИНИРИНГ"</t>
  </si>
  <si>
    <t>3811433681</t>
  </si>
  <si>
    <t>№ 23/08-21-3 от 23.08.2021</t>
  </si>
  <si>
    <t>1140561</t>
  </si>
  <si>
    <t>Оплата за дилюент, раствор лизирующий, набор реагентов, дог. № 42-2020-139 от 15.09.2020, счет № 28 от 24.08.2021, счет №25 от 02.08.2021, без НДС</t>
  </si>
  <si>
    <t>3422</t>
  </si>
  <si>
    <t>3423</t>
  </si>
  <si>
    <t>Уточнение по ЗВС № 2193 от 11.06.2021, Зачисление заработной платы , без НДС</t>
  </si>
  <si>
    <t>452777</t>
  </si>
  <si>
    <t>452778</t>
  </si>
  <si>
    <t>1141044</t>
  </si>
  <si>
    <t>Зачисление отпускных  за сентябрь 2021 г., реестр № 1004 от 23.09.2021 г., без НДС, в соответствии с договором 18363412 от 02.03.2017 г.</t>
  </si>
  <si>
    <t>3433</t>
  </si>
  <si>
    <t>143655</t>
  </si>
  <si>
    <t>Зачисление средств по операциям с МБК (на основании реестров платежей). Мерчант №971000003636. Дата реестра 22.09.2021. Комиссия 0.00. Возврат покупки 0.00/0.00. НДС не облагается.</t>
  </si>
  <si>
    <t>БАЙКАЛЬСКИЙ БАНК ПАО СБЕРБАНК//8643648707499</t>
  </si>
  <si>
    <t>54458</t>
  </si>
  <si>
    <t>Оплата по Договору №62812 от 11.12.14, НДС не выделяется.MISC комиссия 410.85; Дата выручки 21-09-21по22-09-21/MIR/SD9430.00;CM255.54;VISA/SD5817.00;CM155.31;.</t>
  </si>
  <si>
    <t>Оплата по сч.0000-000360 от 13.07.2021 за периодический мед. осмотр и обследование работников связанных с вредными условиями труда Сумма 110000-00 Без налога (НДС)</t>
  </si>
  <si>
    <t>по сч 362 от 13,07,2021за июнь</t>
  </si>
  <si>
    <t>4286</t>
  </si>
  <si>
    <t>Оплата за комм.услуги по сч.495 от 22,09,21г. за 08-21г.без НДССумма 3413-01</t>
  </si>
  <si>
    <t>4285</t>
  </si>
  <si>
    <t>Оплата за аренду помещения по сч.496 от 22,09,21г. за 09-21г., в т.ч. НДС 6175,00Сумма 37050-00</t>
  </si>
  <si>
    <t>1144200</t>
  </si>
  <si>
    <t>Оплата за стаканчики, дог. №317 от 26.07.2021, счет № 2089 от 27.07.2021, без НДС</t>
  </si>
  <si>
    <t>3435</t>
  </si>
  <si>
    <t>ООО "Нэро Кристалл"</t>
  </si>
  <si>
    <t>3849067723</t>
  </si>
  <si>
    <t>№ 317 от 26.07.2021</t>
  </si>
  <si>
    <t>3440</t>
  </si>
  <si>
    <t>1144907</t>
  </si>
  <si>
    <t>Оплата за абонентское обслуживание, техническое и информационную поддержку пользователя в рамках проекта "Фарватер", август 2021 г. дог. №Ф/38-0166-03-ТП от 17.02.2021, счет № 2873 от 31.08.2021, без НДС</t>
  </si>
  <si>
    <t>1145006</t>
  </si>
  <si>
    <t>Оплата за мыло, моющее средство, мешки д/я мусора, туалетную бумагу,  дог № 36-2021-92 от 30.04.2021, счет № 168 от 17.08.2021, без НДС</t>
  </si>
  <si>
    <t>3441</t>
  </si>
  <si>
    <t>1144923</t>
  </si>
  <si>
    <t>Оплата за иглы акупунктурные, дог. №1200 от 11.08.2021, счет № 1200 от 26.08.2021, без НДС</t>
  </si>
  <si>
    <t>3442</t>
  </si>
  <si>
    <t>№ 1200 от 11.08.2021</t>
  </si>
  <si>
    <t>1144927</t>
  </si>
  <si>
    <t>Оплата за канцелярию, дог. №19-2021-76 от 09.03.2021, счет № КЛ000044482 от 17.08.2021, в т.ч. НДС - 1734,35</t>
  </si>
  <si>
    <t>3443</t>
  </si>
  <si>
    <t>1144928</t>
  </si>
  <si>
    <t>Оплата за канцелярию, дог. №19-2021-76 от 09.03.2021, счет № КЛ000046427 от 25.08.2021, в т.ч. НДС - 192,66</t>
  </si>
  <si>
    <t>3444</t>
  </si>
  <si>
    <t>213856</t>
  </si>
  <si>
    <t>Зачисление средств по операциям с МБК (на основании реестров платежей). Мерчант №971000003636. Дата реестра 23.09.2021. Комиссия 0.00. Возврат покупки 0.00/0.00. НДС не облагается.</t>
  </si>
  <si>
    <t>БАЙКАЛЬСКИЙ БАНК ПАО СБЕРБАНК//8646040108197</t>
  </si>
  <si>
    <t>63667</t>
  </si>
  <si>
    <t>Оплата по Договору №62812 от 11.12.14, НДС не выделяется.MISC комиссия 519.72; Дата выручки 23-09-21/MAST/SD10764.00;CM303.55;MIR/SD5220.00;CM141.46;VISA/SD2798.00;CM74.71;.</t>
  </si>
  <si>
    <t>Оплата по счету N0000-000237 от 11.05.2021 за периодический медосмотр работников (28 чел)</t>
  </si>
  <si>
    <t>9349</t>
  </si>
  <si>
    <t>Оплата по сч. 0000-000479 от 10.09.2021 за медицинский осмотр без НДС</t>
  </si>
  <si>
    <t>ООО "Инвест-Девелопмент"</t>
  </si>
  <si>
    <t>3811458453</t>
  </si>
  <si>
    <t>213844</t>
  </si>
  <si>
    <t>Зачисление средств по операциям с МБК (на основании реестров платежей). Мерчант №971000003635. Дата реестра 23.09.2021. Комиссия 0.00. Возврат покупки 0.00/0.00. НДС не облагается.</t>
  </si>
  <si>
    <t>БАЙКАЛЬСКИЙ БАНК ПАО СБЕРБАНК//8646040104276</t>
  </si>
  <si>
    <t>За проведение периодического медицинского осмотра по договору № 107/21 от 21.09.21, счет №0000-000494 от 22.09.21</t>
  </si>
  <si>
    <t>Оплата по договору 107/21 от 17.09.2021г за мед.осмотр работников Сумма 59108-00 Без налога (НДС)</t>
  </si>
  <si>
    <t>ООО "СМАРТСТРОЙ"</t>
  </si>
  <si>
    <t>3849030353</t>
  </si>
  <si>
    <t>Оплата по счету N0000-000239 от 11.05.2021 за периодический медицинский осмотр (1 чел)</t>
  </si>
  <si>
    <t>237815</t>
  </si>
  <si>
    <t>Оплата по дог 2322920/1064Д от 02.12.20, акт 0000-000515 от 09.08.21, охрана труда: периодический мкдицинский осмотр работников ВЧНГКМ август 2021 НДС не облагается</t>
  </si>
  <si>
    <t>1150656</t>
  </si>
  <si>
    <t>28.09.2021</t>
  </si>
  <si>
    <t>Оплата за наклейка напольная, наклейка, карманы ПВХ А4, дог. №21-220 от 22.09.2021, счет № 147 от 22.09.2021 г., без НДС</t>
  </si>
  <si>
    <t>3450</t>
  </si>
  <si>
    <t>№ 21-220 от 22.09.2021</t>
  </si>
  <si>
    <t>1150970</t>
  </si>
  <si>
    <t>оплата за картридж, дог. №2108-275 от 23.09.2021, счет 21574 от 23.09.2021, в т.ч. НДС - 4898,34</t>
  </si>
  <si>
    <t>3451</t>
  </si>
  <si>
    <t>ООО "ИМПРИНТС"</t>
  </si>
  <si>
    <t>7813630594</t>
  </si>
  <si>
    <t>№ 2108-275 от 23.09.2021</t>
  </si>
  <si>
    <t>0099-001622</t>
  </si>
  <si>
    <t>Оплата за проведение обяз.предвар.и период.осмотра. Дог.13-04/2021 от 13.04.2021г., сч.0000-000497 от 22.09.2021г., Без НДС.</t>
  </si>
  <si>
    <t>17522</t>
  </si>
  <si>
    <t>1150529</t>
  </si>
  <si>
    <t>Оплата за кабель, гофра ПВХ, полоса лоскутова, дог. №16 от 23.09.2021, счет № 475 от 23.09.2021, без НДС</t>
  </si>
  <si>
    <t>3452</t>
  </si>
  <si>
    <t>ИП Шевченко Дмитрий Евгеньевич</t>
  </si>
  <si>
    <t>381800981949</t>
  </si>
  <si>
    <t>№ 16 от 23.09.2021</t>
  </si>
  <si>
    <t>1150851</t>
  </si>
  <si>
    <t>Оплата за цилиндр стальной, дог. №9330/202 от 23.09.2021, счет № 13964 от 23.09.2021, в т.ч. НДС - 933,33</t>
  </si>
  <si>
    <t>3453</t>
  </si>
  <si>
    <t>ООО "Торговая группа "Лонар" "</t>
  </si>
  <si>
    <t>3808123506</t>
  </si>
  <si>
    <t>№ 9330/202 от 23.09.2021</t>
  </si>
  <si>
    <t>1150684</t>
  </si>
  <si>
    <t>Оплата за повышение квалификации 72 ак.ч., дог. №ВМО0506/21 от 02.06.2021, счет № ВМО0706/21 от 03.06.2021, без НДС</t>
  </si>
  <si>
    <t>3454</t>
  </si>
  <si>
    <t>№ ВМО0506/21 от 02.06.2021</t>
  </si>
  <si>
    <t>657259</t>
  </si>
  <si>
    <t>587846</t>
  </si>
  <si>
    <t>(18702033110190049880 л/с 03341611170)Компенсация средней зар.платы врачам-спец. и сред.мед.перс. за 01-05.2021г, согласно Пост.Прав.№704 от 01.12.2004 г.НДС не обл. КБК00000000000000000130</t>
  </si>
  <si>
    <t>587855</t>
  </si>
  <si>
    <t>(18702033110190049880 л/с 03341611170)Компенсация средней зар.платы врачам-спец. за 11.2020г, согласно Пост.Прав.№704 от 01.12.2004 г.НДС не обл. КБК00000000000000000130</t>
  </si>
  <si>
    <t>(905-0310-0920180010-244-4976.00Л/С 02343D03720)   П.2.1.1 Безопасная среда сч.0000-000487,акт об оказ.услуг 0000-000530 от 20.09.21,м/к 97/21 от 06.09.21,проведение мед.осмотра,без</t>
  </si>
  <si>
    <t>291392</t>
  </si>
  <si>
    <t>25.09.2021</t>
  </si>
  <si>
    <t>Зачисление средств по операциям с МБК (на основании реестров платежей). Мерчант №971000003636. Дата реестра 24.09.2021. Комиссия 0.00. Возврат покупки 0.00/0.00. НДС не облагается.</t>
  </si>
  <si>
    <t>БАЙКАЛЬСКИЙ БАНК ПАО СБЕРБАНК//8648758827991</t>
  </si>
  <si>
    <t>291383</t>
  </si>
  <si>
    <t>Зачисление средств по операциям с МБК (на основании реестров платежей). Мерчант №971000003635. Дата реестра 24.09.2021. Комиссия 0.00. Возврат покупки 0.00/0.00. НДС не облагается.</t>
  </si>
  <si>
    <t>БАЙКАЛЬСКИЙ БАНК ПАО СБЕРБАНК//8648758824349</t>
  </si>
  <si>
    <t>70145</t>
  </si>
  <si>
    <t>Оплата по Договору №62812 от 11.12.14, НДС не выделяется.MISC комиссия 278.56; Дата выручки 24-09-21/MIR/SD557.00;CM15.09;VISA/SD9868.00;CM263.47;.</t>
  </si>
  <si>
    <t>Сч. 498 от 24.09.2021, Акт 543 от 24.09.2021, за медосмотр, контракт от 09.04.2021 № 29/21, НДС нет</t>
  </si>
  <si>
    <t>1156758</t>
  </si>
  <si>
    <t>29.09.2021</t>
  </si>
  <si>
    <t>Оплата за средства для обеспечения участия в закупках на ЭП "РТС-тендер" для корпоративных закупок (вирт. счет № 13.113493.527667-223), без НДС</t>
  </si>
  <si>
    <t>3458</t>
  </si>
  <si>
    <t>3459</t>
  </si>
  <si>
    <t>Уточнение по ЗВС № 1206 от 13.04.2021, Зачисление отпускных, без НДС</t>
  </si>
  <si>
    <t>618230</t>
  </si>
  <si>
    <t>1156959</t>
  </si>
  <si>
    <t>Предоплата за набор реагентов ИХА для выявления антигена вируса SARS COV 2, дог. №3151 от 24.06.2021, счет № 3151 от 24.06.2021, в т.ч. НДС (10%) - 13636,36</t>
  </si>
  <si>
    <t>3460</t>
  </si>
  <si>
    <t>№ 3151 от 24.06.2021</t>
  </si>
  <si>
    <t>1156958</t>
  </si>
  <si>
    <t>Предоплата за машину для проявления медицинских рентгеновских пленок, дог. №44-2021-99 от 04.05.2021, счет № 915 от 27.05.2021, НДС - 2000,00</t>
  </si>
  <si>
    <t>3461</t>
  </si>
  <si>
    <t>№ 44-2021-99 от 04.05.2021</t>
  </si>
  <si>
    <t>1156790</t>
  </si>
  <si>
    <t>Оплата за услуги по сопровождению программ для ЭВМ, дог. №029/240921/002 от 24.09.2021, счет № 029/00000010372 от 24.09.2021, без НДС</t>
  </si>
  <si>
    <t>3462</t>
  </si>
  <si>
    <t>ООО "Профессионалы автоматизации"</t>
  </si>
  <si>
    <t>3849061418</t>
  </si>
  <si>
    <t>№ 029/240921/002 от 24.09.2021</t>
  </si>
  <si>
    <t>1156750</t>
  </si>
  <si>
    <t>Оплата за сборный компьютер, дог. №НК5-005339 от 27.09.2021, счет № №НК5-005339 от 27.09.2021, в т.ч. НДС - 8374,00</t>
  </si>
  <si>
    <t>3463</t>
  </si>
  <si>
    <t>№ НК5-005339 от 27.09.2021</t>
  </si>
  <si>
    <t>1156535</t>
  </si>
  <si>
    <t>Оплата за лабораторные исследования, дог. №517И/21 от 02.08.2021, счет № 8077 от 31.08.2021, без НДС</t>
  </si>
  <si>
    <t>3464</t>
  </si>
  <si>
    <t>№ 517И/21 от 02.08.2021</t>
  </si>
  <si>
    <t>1155710</t>
  </si>
  <si>
    <t>Зачисление заработной платы за 1 половину месяца за сентябрь 2021 г., реестр № 1014 от 28.09.2021 г., без НДС, в соответствии с договором 18363412 от 02.03.2017 г.</t>
  </si>
  <si>
    <t>3473</t>
  </si>
  <si>
    <t>1155503</t>
  </si>
  <si>
    <t>Z_0000047387_20210928_1015 Зачисление заработной платы за 1 пол-ну мес. за сентябрь 2021, реестр № 1015 от 28.09.2021, без НДС</t>
  </si>
  <si>
    <t>3474</t>
  </si>
  <si>
    <t>479625</t>
  </si>
  <si>
    <t>Зачисление средств по операциям с МБК (на основании реестров платежей). Мерчант №971000003636. Дата реестра 27.09.2021. Комиссия 0.00. Возврат покупки 0.00/0.00. НДС не облагается.</t>
  </si>
  <si>
    <t>БАЙКАЛЬСКИЙ БАНК ПАО СБЕРБАНК//8653844256938</t>
  </si>
  <si>
    <t>479620</t>
  </si>
  <si>
    <t>Зачисление средств по операциям с МБК (на основании реестров платежей). Мерчант №971000003635. Дата реестра 27.09.2021. Комиссия 0.00. Возврат покупки 0.00/0.00. НДС не облагается.</t>
  </si>
  <si>
    <t>БАЙКАЛЬСКИЙ БАНК ПАО СБЕРБАНК//8653844254751</t>
  </si>
  <si>
    <t>62220</t>
  </si>
  <si>
    <t>0005374 РП1.5/19/1а Оплата за предварительный медосмотр. Дог N596 от 28.05.2021  Акт N 0000-000353 от 30.06.2021Сумма 238551-00Без налога (НДС)</t>
  </si>
  <si>
    <t>Акционерное общество "Ленгазспецстрой" р/с 40702810000150003118 в Ф-Л БАНКА ГПБ (АО) "СЕВЕРО-ЗАПАДНЫЙ"</t>
  </si>
  <si>
    <t>62219</t>
  </si>
  <si>
    <t>0005374 РП1.5/19/1а Оплата за периодический медосмотр. Дог N596 от 28.05.2021 Акт N 0000-000366 от 30.06.2021Сумма 95763-00Без налога (НДС)</t>
  </si>
  <si>
    <t>81426</t>
  </si>
  <si>
    <t>Оплата по Договору №62812 от 11.12.14, НДС не выделяется.MISC комиссия 303.33; Дата выручки 27-09-21/MAST/SD603.00;CM17.00;MIR/SD3575.00;CM96.87;VISA/SD7096.00;CM189.46;.</t>
  </si>
  <si>
    <t>1158024</t>
  </si>
  <si>
    <t>(803090252К112999962102342000010)803013999 Субсидии автоном.учреждению на финансовое обеспечение выполнения гос/задания на сентябрь 21г С.54-57-09-121/21 от 13.01.21 ДС 54-121-1/21 от 28.09.21</t>
  </si>
  <si>
    <t>552090</t>
  </si>
  <si>
    <t>Зачисление средств по операциям с МБК (на основании реестров платежей). Мерчант №971000003636. Дата реестра 28.09.2021. Комиссия 0.00. Возврат покупки 0.00/0.00. НДС не облагается.</t>
  </si>
  <si>
    <t>БАЙКАЛЬСКИЙ БАНК ПАО СБЕРБАНК//8656715723101</t>
  </si>
  <si>
    <t>552076</t>
  </si>
  <si>
    <t>Зачисление средств по операциям с МБК (на основании реестров платежей). Мерчант №971000003635. Дата реестра 28.09.2021. Комиссия 0.00. Возврат покупки 0.00/0.00. НДС не облагается.</t>
  </si>
  <si>
    <t>БАЙКАЛЬСКИЙ БАНК ПАО СБЕРБАНК//8656715721236</t>
  </si>
  <si>
    <t>Оплата по договору №07/20 от 01.01.20, счет №0000-000446 от 01.09.2020  за медицинский осмотр работников</t>
  </si>
  <si>
    <t>Оплата по договору №07/20 от 01.01.20, счет №0000-000287 от 01.06.2020  за медицинский осмотр работников</t>
  </si>
  <si>
    <t>Оплата по договору №07/20 от 01.01.20, счет №0000-000354 от 01.07.2020  за медицинский осмотр работников</t>
  </si>
  <si>
    <t>90131</t>
  </si>
  <si>
    <t>Оплата по Договору №62812 от 11.12.14, НДС не выделяется.MISC комиссия 372.17; Дата выручки 28-09-21/MAST/SD1100.00;CM31.02;MIR/SD8704.00;CM235.87;VISA/SD3943.00;CM105.28;.</t>
  </si>
  <si>
    <t>1166456</t>
  </si>
  <si>
    <t>3477</t>
  </si>
  <si>
    <t>1166457</t>
  </si>
  <si>
    <t>3478</t>
  </si>
  <si>
    <t>1166458</t>
  </si>
  <si>
    <t>3479</t>
  </si>
  <si>
    <t>1166462</t>
  </si>
  <si>
    <t>3483</t>
  </si>
  <si>
    <t>7367</t>
  </si>
  <si>
    <t>Оплата за электроэнцефалографическое исследование по сч. №0000-000502 от 27.09.2021,  Д.№2698 от 15.04.2021 Без НДС</t>
  </si>
  <si>
    <t>17764</t>
  </si>
  <si>
    <t>632884</t>
  </si>
  <si>
    <t>Зачисление средств по операциям с МБК (на основании реестров платежей). Мерчант №971000003636. Дата реестра 29.09.2021. Комиссия 0.00. Возврат покупки 0.00/0.00. НДС не облагается.</t>
  </si>
  <si>
    <t>БАЙКАЛЬСКИЙ БАНК ПАО СБЕРБАНК//8659405945540</t>
  </si>
  <si>
    <t>632869</t>
  </si>
  <si>
    <t>Зачисление средств по операциям с МБК (на основании реестров платежей). Мерчант №971000003635. Дата реестра 29.09.2021. Комиссия 0.00. Возврат покупки 0.00/0.00. НДС не облагается.</t>
  </si>
  <si>
    <t>БАЙКАЛЬСКИЙ БАНК ПАО СБЕРБАНК//8659405941946</t>
  </si>
  <si>
    <t>5563</t>
  </si>
  <si>
    <t>Предрейсовый осмотр водителей Иркутской пл. по документу N 0000-000429 от 31.08.2021, договор N 005285 Без НДС</t>
  </si>
  <si>
    <t>98959</t>
  </si>
  <si>
    <t>Оплата по Договору №62812 от 11.12.14, НДС не выделяется.MISC комиссия 423.20; Дата выручки 29-09-21/MAST/SD7786.00;CM219.56;MIR/SD5825.00;CM157.85;VISA/SD1715.00;CM45.79;.</t>
  </si>
  <si>
    <t>1035879</t>
  </si>
  <si>
    <t>Оплата за право использования программы для ЭВМ Контур. Экстерн, дог. №27720717/21 от 30.08.2021, счет № 21931863918 от 30.08.2021, без НДС</t>
  </si>
  <si>
    <t>3129</t>
  </si>
  <si>
    <t>АО "ПФ "СКБ Контур"</t>
  </si>
  <si>
    <t>6663003127</t>
  </si>
  <si>
    <t>№ 27720717/21 от 30.08.2021</t>
  </si>
  <si>
    <t>1035673</t>
  </si>
  <si>
    <t>Оплата за бензин АИ-92, дог. №61-2021-68 от 28.06.2021, счет № 232176 от 31.07.2021 г., в т.ч. НДС - 10014,79</t>
  </si>
  <si>
    <t>3130</t>
  </si>
  <si>
    <t>1041216</t>
  </si>
  <si>
    <t>Зачисление отпускных за сентябрь 2021 г., реестр № 937 от 02.09.2021 г., без НДС, в соответствии с договором 18363412 от 02.03.2017 г.</t>
  </si>
  <si>
    <t>3134</t>
  </si>
  <si>
    <t>1041217</t>
  </si>
  <si>
    <t>Зачисление отпускных за сентябрь 2021 г., реестр № 938 от 02.09.2021 г., без НДС, в соответствии с договором 18363412 от 02.03.2017 г.</t>
  </si>
  <si>
    <t>3135</t>
  </si>
  <si>
    <t>1040947</t>
  </si>
  <si>
    <t>Z_0000047387_20210902_939 Зачисление отпускных за сентябрь 2021, реестр № 939 от 02.09.2021, без НДС</t>
  </si>
  <si>
    <t>3136</t>
  </si>
  <si>
    <t>1047470</t>
  </si>
  <si>
    <t>Z_0000047387_20210902_945 Зачисление отпускных за сентябрь 2021, реестр № 945 от 02.09.2021, без НДС</t>
  </si>
  <si>
    <t>3142</t>
  </si>
  <si>
    <t>1047918</t>
  </si>
  <si>
    <t>Зачисление отпускных за сентябрь 2021 г., реестр № 946 от 03.09.2021 г., без НДС, в соответствии с договором 18363412 от 02.03.2017 г.</t>
  </si>
  <si>
    <t>3143</t>
  </si>
  <si>
    <t>1057059</t>
  </si>
  <si>
    <t>Оплата за лампы, дог. №29 от 10.08.2021, счет № 1148 от 10.08.2021, в т.ч. НДС - 3040,00</t>
  </si>
  <si>
    <t>3144</t>
  </si>
  <si>
    <t>ООО "КОМПАНИЯ "ПИТЕРСВЕТ"</t>
  </si>
  <si>
    <t>7810434665</t>
  </si>
  <si>
    <t>№ 29 от 10.08.2021</t>
  </si>
  <si>
    <t>1057666</t>
  </si>
  <si>
    <t>Оплата за услуги генерации квалификационного сертификата ключа проверки ЭП, дог. №12-2021-87 от 06.04.2021, счет № 9-1827551/1 от 04.08.2021, в т.ч. НДС - 233,33</t>
  </si>
  <si>
    <t>3146</t>
  </si>
  <si>
    <t>1068129</t>
  </si>
  <si>
    <t>Перечисление отпускных за сентябрь 2021 г. на карту №5479987022070303 Нестерова Дарья Олеговна</t>
  </si>
  <si>
    <t>1069401</t>
  </si>
  <si>
    <t>Зачисление отпускных за сентябрь 2021 г., реестр № 947 от 09.09.2021 г., без НДС, в соответствии с договором 18363412 от 02.03.2017 г.</t>
  </si>
  <si>
    <t>3170</t>
  </si>
  <si>
    <t>1069409</t>
  </si>
  <si>
    <t>Зачисление отпускных за сентябрь 2021 г., реестр № 949 от 09.09.2021 г., без НДС, в соответствии с договором 18363412 от 02.03.2017 г.</t>
  </si>
  <si>
    <t>3171</t>
  </si>
  <si>
    <t>1069410</t>
  </si>
  <si>
    <t>Зачисление отпускных за сентябрь 2021 г., реестр № 951 от 09.09.2021 г., без НДС, в соответствии с договором 18363412 от 02.03.2017 г.</t>
  </si>
  <si>
    <t>3172</t>
  </si>
  <si>
    <t>1069412</t>
  </si>
  <si>
    <t>Z_0000047387_20210909_948 Зачисление отпускных за сентябрь 2021, реестр № 948 от 09.09.2021, без НДС</t>
  </si>
  <si>
    <t>3173</t>
  </si>
  <si>
    <t>1069413</t>
  </si>
  <si>
    <t>Z_0000047387_20210909_950 Зачисление отпускных за сентябрь 2021, реестр № 950 от 09.09.2021, без НДС</t>
  </si>
  <si>
    <t>3174</t>
  </si>
  <si>
    <t>1069415</t>
  </si>
  <si>
    <t>Z_0000047387_20210909_952 Зачисление отпускных за сентябрь 2021, реестр № 952 от 09.09.2021, без НДС</t>
  </si>
  <si>
    <t>3175</t>
  </si>
  <si>
    <t>79905</t>
  </si>
  <si>
    <t>ЦС за мед. пом. согл. договора N 57 от 18.01.2021 аванс за сентябрь 2021 г. (АПП - 443000) 443000 НДС не облагается.</t>
  </si>
  <si>
    <t>1077548</t>
  </si>
  <si>
    <t>Доплата за лампы, дог. №29 от 10.08.2021, счет № 1148 от 10.08.2021, в т.ч. НДС - 235,00</t>
  </si>
  <si>
    <t>3187</t>
  </si>
  <si>
    <t>16180</t>
  </si>
  <si>
    <t>1082641</t>
  </si>
  <si>
    <t>Зачисление заработной платы, компенсация за не использованный отпуск при увольнении за сентябрь 2021 г., реестр № 960 от 10.09.2021 г., без НДС, в соответствии с договором 18363412 от 02.03.2017 г.</t>
  </si>
  <si>
    <t>3188</t>
  </si>
  <si>
    <t>3608</t>
  </si>
  <si>
    <t>ср-ва ОМС авансирование за сентябрь 2021 года стац, дн.ст 1517000, ВТ, пол-ка 9116000, СМП, без НДС</t>
  </si>
  <si>
    <t>1085255</t>
  </si>
  <si>
    <t>Оплата за бензин АИ-92, дог. №61-2021-68 от 28.06.2021, счет № 2367623 от 31.08.2021 г., в т.ч. НДС - 7709,50</t>
  </si>
  <si>
    <t>3189</t>
  </si>
  <si>
    <t>1085402</t>
  </si>
  <si>
    <t>Оплата за укладку врача паллиативной и неотложной помощи для хранения и транспортировки лекарственных средств, дог. №85335 от 26.08.2021, счет № 85335 от 26.08.2021, в т.ч. НДС - 498,33</t>
  </si>
  <si>
    <t>3197</t>
  </si>
  <si>
    <t>1090395</t>
  </si>
  <si>
    <t>Оплата за стоки, ХВС, дог. №39 от 01.07.2021, счет № 3644 от 31.08.2021, в т.ч. НДС - 221,46</t>
  </si>
  <si>
    <t>3201</t>
  </si>
  <si>
    <t>1090475</t>
  </si>
  <si>
    <t>Оплата за услуги физической охраны, дог. №54-2020-151 от 21.12.2020, счет № 477 от 31.08.2021, без НДС</t>
  </si>
  <si>
    <t>3202</t>
  </si>
  <si>
    <t>1090403</t>
  </si>
  <si>
    <t>Оплата за техническое обслуживание медицинской техники,  дог. №28-2021-58 от 29.03.2021, счет № 0000-022028 от 25.08.2021 г, в т.ч. НДС - 6237,42</t>
  </si>
  <si>
    <t>3203</t>
  </si>
  <si>
    <t>1090888</t>
  </si>
  <si>
    <t>Оплата за оказание клининговых услуг по Байкальской 239, август 2021, дог. №45-2020-141 от 30.10.2020, счет № 826 от 31.08.2021, без НДС</t>
  </si>
  <si>
    <t>3204</t>
  </si>
  <si>
    <t>1090438</t>
  </si>
  <si>
    <t>Оплата за услуги по вывозу и обезвреживанию медицинских отходов класса опасности "Б", за август 2021, дог. №35-2021-62 от 27.04.2021, счет № 3179 от 31.08.2021, без НДС</t>
  </si>
  <si>
    <t>3205</t>
  </si>
  <si>
    <t>1090287</t>
  </si>
  <si>
    <t>Оплата за окончательное выставление, водоотведение и холодную воду за август 2021, дог. №3187 от 17.03.2021, счет № 40 851 от 31.08.2021, в т.ч. НДС - 1233,13</t>
  </si>
  <si>
    <t>3206</t>
  </si>
  <si>
    <t>1090889</t>
  </si>
  <si>
    <t>Оплата за доступ в интернет, VPN канал за август 2021 г. , дог. №68-2020-164 от 25.01.2021, счет № 1673 от 31.08.2021, без НДС</t>
  </si>
  <si>
    <t>3207</t>
  </si>
  <si>
    <t>1090694</t>
  </si>
  <si>
    <t>Оплата за промежуточное выставление за сентябрь 2021 г., Теплоэнергия, дог. №7268 от 07.06.2021, счет № 54809 -7268 от 08.09.2021 г., в т.ч. НДС - 703,33</t>
  </si>
  <si>
    <t>3208</t>
  </si>
  <si>
    <t>1090693</t>
  </si>
  <si>
    <t>Оплата за окончательное выставление за август 2021 г., Теплоэнергия, дог. №7268 от 07.06.2021, счет № 52220 -7268 от 31.08.2021 г., в т.ч. НДС - 1681,38</t>
  </si>
  <si>
    <t>3209</t>
  </si>
  <si>
    <t>1090695</t>
  </si>
  <si>
    <t>Оплата за промежуточное выставление за сентябрь 2021 г., Электроэнергия,  дог. №2199 от 26.02.2021,  счет № 96289 - 2199 от 03.09.2021 г., в т.ч. НДС - 2500,00</t>
  </si>
  <si>
    <t>3210</t>
  </si>
  <si>
    <t>1093476</t>
  </si>
  <si>
    <t>Оплата за заправку картриджей, восстановление работоспособности картриджа, дог. №13-2021-59 от 19.02.2021, счет № 213 от 26.08.2021, без НДС</t>
  </si>
  <si>
    <t>3214</t>
  </si>
  <si>
    <t>1093796</t>
  </si>
  <si>
    <t>Оплата за техническое обслуживание приборов, аппаратов и оборудования для рентгенологии за август, дог. №39-2021-95 от 19.04.2021, счет № 350 от 23.08.2021, без НДС</t>
  </si>
  <si>
    <t>3216</t>
  </si>
  <si>
    <t>3221</t>
  </si>
  <si>
    <t>Оплата за услуги по предстерилиз очистке и стерилиз изделий медиц назначения, дог. №142 от 01.03.2021, счет № 0000-000129 от 03.08.2021, в т.ч. НДС - 226,67</t>
  </si>
  <si>
    <t>1092914</t>
  </si>
  <si>
    <t>Зачисление премии руководителю согласно распоряжения № 1839-мр от 03.09.2021 года., реестр № 961 от 13.09.2021 г., без НДС, в соответствии с договором 18363412 от 02.03.2017 г.</t>
  </si>
  <si>
    <t>3225</t>
  </si>
  <si>
    <t>1101547</t>
  </si>
  <si>
    <t>3228</t>
  </si>
  <si>
    <t>1101804</t>
  </si>
  <si>
    <t>3230</t>
  </si>
  <si>
    <t>1101840</t>
  </si>
  <si>
    <t>3231</t>
  </si>
  <si>
    <t>1101826</t>
  </si>
  <si>
    <t>3232</t>
  </si>
  <si>
    <t>1101821</t>
  </si>
  <si>
    <t>3233</t>
  </si>
  <si>
    <t>1101809</t>
  </si>
  <si>
    <t>3234</t>
  </si>
  <si>
    <t>1101805</t>
  </si>
  <si>
    <t>3235</t>
  </si>
  <si>
    <t>1101827</t>
  </si>
  <si>
    <t>3236</t>
  </si>
  <si>
    <t>1101822</t>
  </si>
  <si>
    <t>3237</t>
  </si>
  <si>
    <t>1101810</t>
  </si>
  <si>
    <t>3238</t>
  </si>
  <si>
    <t>1101806</t>
  </si>
  <si>
    <t>3239</t>
  </si>
  <si>
    <t>1101828</t>
  </si>
  <si>
    <t>3240</t>
  </si>
  <si>
    <t>1101823</t>
  </si>
  <si>
    <t>3241</t>
  </si>
  <si>
    <t>1101811</t>
  </si>
  <si>
    <t>3242</t>
  </si>
  <si>
    <t>1107548</t>
  </si>
  <si>
    <t>Перечисление заработной платы за 2 половину месяца за август 2021 г.на карту №5479987022070303 Нестерова Дарья Олеговна</t>
  </si>
  <si>
    <t>1101358</t>
  </si>
  <si>
    <t>3252</t>
  </si>
  <si>
    <t>1101354</t>
  </si>
  <si>
    <t>Зачисление заработной платы за 2 половину месяца за август 2021 г., реестр № 967 от 14.09.2021 г., без НДС, в соответствии с договором 18363412 от 02.03.2017 г.</t>
  </si>
  <si>
    <t>1101353</t>
  </si>
  <si>
    <t>Зачисление заработной платы за 2 половину месяца за август 2021 г., реестр № 966 от 14.09.2021 г., без НДС, в соответствии с договором 18363412 от 02.03.2017 г.</t>
  </si>
  <si>
    <t>3254</t>
  </si>
  <si>
    <t>1101352</t>
  </si>
  <si>
    <t>Зачисление заработной платы за 2 половину месяца за август 2021 г., реестр № 964 от 14.09.2021 г., без НДС, в соответствии с договором 18363412 от 02.03.2017 г.</t>
  </si>
  <si>
    <t>3255</t>
  </si>
  <si>
    <t>1100933</t>
  </si>
  <si>
    <t>Z_0000047387_20210914_968 Зачисление заработной платы за 2 пол-ну мес. за август 2021, реестр № 968 от 14.09.2021, без НДС</t>
  </si>
  <si>
    <t>3258</t>
  </si>
  <si>
    <t>1100932</t>
  </si>
  <si>
    <t>Z_0000047387_20210914_965 Зачисление заработной платы за 2 пол-ну мес. за август 2021, реестр № 965 от 14.09.2021, без НДС</t>
  </si>
  <si>
    <t>3259</t>
  </si>
  <si>
    <t>1101360</t>
  </si>
  <si>
    <t>Зачисление пособия по временной нетрудоспособности за счет работодателя, август 2021, реестр № 974 от 14.09.2021, без НДС, в соответствии с договором 18363412 от 02.03.2017 г.</t>
  </si>
  <si>
    <t>3264</t>
  </si>
  <si>
    <t>1101361</t>
  </si>
  <si>
    <t>Зачисление пособия по временной нетрудоспособности за счет работодателя, август 2021, реестр № 976 от 14.09.2021, без НДС, в соответствии с договором 18363412 от 02.03.2017 г.</t>
  </si>
  <si>
    <t>3265</t>
  </si>
  <si>
    <t>1101364</t>
  </si>
  <si>
    <t>Зачисление пособия по временной нетрудоспособности за счет работодателя, август 2021, реестр № 982 от 14.09.2021, без НДС, в соответствии с договором 18363412 от 02.03.2017 г.</t>
  </si>
  <si>
    <t>3266</t>
  </si>
  <si>
    <t>1100936</t>
  </si>
  <si>
    <t>Z_0000047387_20210914_973 Зачисление пособия по временной нетрудоспособности за счет работодателя, август 2021, реестр № 973 от 14.09.2021, без НДС</t>
  </si>
  <si>
    <t>3269</t>
  </si>
  <si>
    <t>1100940</t>
  </si>
  <si>
    <t>Z_0000047387_20210914_983 Зачисление пособия по временной нетрудоспособности за счет работодателя, август 2021, реестр № 983 от 14.09.2021, без НДС</t>
  </si>
  <si>
    <t>3270</t>
  </si>
  <si>
    <t>1100937</t>
  </si>
  <si>
    <t>Z_0000047387_20210914_975 Зачисление пособия по временной нетрудоспособности за счет работодателя, август 2021, реестр № 975 от 14.09.2021, без НДС</t>
  </si>
  <si>
    <t>3271</t>
  </si>
  <si>
    <t>1101541</t>
  </si>
  <si>
    <t>3278</t>
  </si>
  <si>
    <t>1101542</t>
  </si>
  <si>
    <t>3279</t>
  </si>
  <si>
    <t>1101543</t>
  </si>
  <si>
    <t>3280</t>
  </si>
  <si>
    <t>1101549</t>
  </si>
  <si>
    <t>3284</t>
  </si>
  <si>
    <t>1101550</t>
  </si>
  <si>
    <t>3285</t>
  </si>
  <si>
    <t>1108703</t>
  </si>
  <si>
    <t>Зачисление заработной платы за 2 половину месяца за август 2021 г., реестр № 988 от 15.09.2021 г., без НДС, в соответствии с договором 18363412 от 02.03.2017 г.</t>
  </si>
  <si>
    <t>3304</t>
  </si>
  <si>
    <t>1108705</t>
  </si>
  <si>
    <t>Зачисление заработной платы за 2 половину месяца за август 2021 г., реестр № 989 от 15.09.2021 г., без НДС, в соответствии с договором 18363412 от 02.03.2017 г.</t>
  </si>
  <si>
    <t>3305</t>
  </si>
  <si>
    <t>1110461</t>
  </si>
  <si>
    <t>16579</t>
  </si>
  <si>
    <t>1111698</t>
  </si>
  <si>
    <t>Z_0000047387_20210916_988 Зачисление отпускных за сентябрь 2021, реестр № 988 от 16.09.2021, без НДС</t>
  </si>
  <si>
    <t>3308</t>
  </si>
  <si>
    <t>1111708</t>
  </si>
  <si>
    <t>Z_0000047387_20210916_990 Зачисление отпускных за сентябрь 2021, реестр № 990 от 16.09.2021, без НДС</t>
  </si>
  <si>
    <t>3309</t>
  </si>
  <si>
    <t>Возврат по п.п. 82641 от 10.09.21 на сумму 6617.50. Не поступил реестр на зачисление.</t>
  </si>
  <si>
    <t>16558</t>
  </si>
  <si>
    <t>1120683</t>
  </si>
  <si>
    <t>Оплата за услуги по стирке, дог. №67-2020-107 от 11.01.2021, счет № 204 от 31.08.2021, без НДС</t>
  </si>
  <si>
    <t>3326</t>
  </si>
  <si>
    <t>1120682</t>
  </si>
  <si>
    <t>Оплата за услуги по стирке, дог. №67-2020-107 от 11.01.2021, счет № 203 от 30.07.2021, без НДС</t>
  </si>
  <si>
    <t>3327</t>
  </si>
  <si>
    <t>1120873</t>
  </si>
  <si>
    <t>Оплата за окончательное выставление август 2021, Электроэнергия,  дог. №2199 от 26.02.2021,  счет № 100999 - 2199 от 13.09.2021 г., в т.ч. НДС - 7101,17</t>
  </si>
  <si>
    <t>3328</t>
  </si>
  <si>
    <t>1120874</t>
  </si>
  <si>
    <t>Оплата за промежуточное выставление сентябрь 2021, Электроэнергия,  дог. №2199 от 26.02.2021,  счет № 102814 - 2199 от 14.09.2021 г., в т.ч. НДС - 6166,67</t>
  </si>
  <si>
    <t>3329</t>
  </si>
  <si>
    <t>1120220</t>
  </si>
  <si>
    <t>3332</t>
  </si>
  <si>
    <t>1120244</t>
  </si>
  <si>
    <t>3334</t>
  </si>
  <si>
    <t>1120219</t>
  </si>
  <si>
    <t>3335</t>
  </si>
  <si>
    <t>1120194</t>
  </si>
  <si>
    <t>3336</t>
  </si>
  <si>
    <t>1120245</t>
  </si>
  <si>
    <t>3337</t>
  </si>
  <si>
    <t>1120246</t>
  </si>
  <si>
    <t>3338</t>
  </si>
  <si>
    <t>1120047</t>
  </si>
  <si>
    <t>Зачисление отпускных за сентябрь 2021 г., реестр № 992 от 16.09.2021 г., без НДС, в соответствии с договором 18363412 от 02.03.2017 г.</t>
  </si>
  <si>
    <t>3341</t>
  </si>
  <si>
    <t>3942</t>
  </si>
  <si>
    <t>ср-ва ОМС окончат.расчет за август 2021 года из ср-в МБТ на ДФО провед.углубл.диспанс.застрах.перенес. COVID-19 85656,02, сч 482 от 03.09.21 без НДС</t>
  </si>
  <si>
    <t>1130155</t>
  </si>
  <si>
    <t>Оплата за журналы учета инфекционных заболеваний форма №060/у, дог. №2-09/2021 от 14.09.2021, счет № Д/380 от 14.09.2021, без НДС</t>
  </si>
  <si>
    <t>3357</t>
  </si>
  <si>
    <t>№ 2-09/2021 от 14.09.2021</t>
  </si>
  <si>
    <t>1131363</t>
  </si>
  <si>
    <t>Z_0000047387_20210922_995 Зачисление заработной платы за 1 пол-ну мес. за сентябрь 2021, реестр № 995 от 22.09.2021, без НДС</t>
  </si>
  <si>
    <t>3375</t>
  </si>
  <si>
    <t>1134851</t>
  </si>
  <si>
    <t>Оплата за шприцы, дог. №72-2021-124 от 20.08.2021, счет № ИТ000000494 от 31.08.2021, без НДС</t>
  </si>
  <si>
    <t>3382</t>
  </si>
  <si>
    <t>ИП Тирских Виталий Владимирович</t>
  </si>
  <si>
    <t>381915115368</t>
  </si>
  <si>
    <t>№ 72-2021-124 от 20.08.2021</t>
  </si>
  <si>
    <t>1134854</t>
  </si>
  <si>
    <t>Оплата за артикаин раствор для инъекций, дог. №65-2020-162 от 11.01.2021, счет № 13189/3 от 27.08.2021, в т.ч. НДС - 4772,73</t>
  </si>
  <si>
    <t>3383</t>
  </si>
  <si>
    <t>1134856</t>
  </si>
  <si>
    <t>Оплата за Укладка врача скорой медицинской помощи УМСП-01-Пм/2, дог. №1608 от 20.08.2021, счет № 1608 от 24.08.2021, без НДС</t>
  </si>
  <si>
    <t>3384</t>
  </si>
  <si>
    <t>№ 1608 от 20.08.2021</t>
  </si>
  <si>
    <t>1134859</t>
  </si>
  <si>
    <t>Оплата за бахилы, дог. №О83 от 28.06.2021, счет № 191 от 01.08.2021, без НДС</t>
  </si>
  <si>
    <t>3385</t>
  </si>
  <si>
    <t>1134861</t>
  </si>
  <si>
    <t>Оплата за набор реагентов, дог. №40-2020-137 от 28.09.2020, счет № 6238 от 04.08.2021, в т.ч. НДС - 888,18</t>
  </si>
  <si>
    <t>3386</t>
  </si>
  <si>
    <t>1134865</t>
  </si>
  <si>
    <t>Оплата за набор реагентов, дог. №40-2020-137 от 28.09.2020, счет № 6148 от 02.08.2021, в т.ч. НДС - 504,55</t>
  </si>
  <si>
    <t>3387</t>
  </si>
  <si>
    <t>1134866</t>
  </si>
  <si>
    <t>Оплата за медикаменты, дог. №42-2021-97 от 26.04.2021, счет № 161971989-001 от 05.08.2021, в т.ч. НДС - 527,27</t>
  </si>
  <si>
    <t>3388</t>
  </si>
  <si>
    <t>1134868</t>
  </si>
  <si>
    <t>Оплата за медикаменты, дог. №56-2021-111 от 31.05.2021, счет № Счт-0027114 от 05.08.2021, в т.ч. НДС - 1075,15</t>
  </si>
  <si>
    <t>3389</t>
  </si>
  <si>
    <t>5007103318</t>
  </si>
  <si>
    <t>№ 56-2021-111 от 31.05.2021</t>
  </si>
  <si>
    <t>1134869</t>
  </si>
  <si>
    <t>Оплата за медикаменты, дог. №56-2021-111 от 31.05.2021, счет № Счт-0027365 от 18.08.2021, в т.ч. НДС - 400,00</t>
  </si>
  <si>
    <t>3390</t>
  </si>
  <si>
    <t>1134870</t>
  </si>
  <si>
    <t>Оплата за медикаменты, дог. №56-2021-111 от 31.05.2021, счет № Счт-0027012 от 05.08.2021, в т.ч. НДС - 81,82</t>
  </si>
  <si>
    <t>3391</t>
  </si>
  <si>
    <t>1134873</t>
  </si>
  <si>
    <t>Оплата за лейкопластырь, дог. №51-2020-147 от 04.12.2020, счет № ЦБ-1575 от 09.08.2021, без НДС</t>
  </si>
  <si>
    <t>3392</t>
  </si>
  <si>
    <t>1134876</t>
  </si>
  <si>
    <t>Оплата за пробирки, дог. №41-2021-96 от 27.04.2021, счет № 1591 от 10.08.2021, без НДС</t>
  </si>
  <si>
    <t>3393</t>
  </si>
  <si>
    <t>1134881</t>
  </si>
  <si>
    <t>Оплата за простыни одноразовые, дог. №37-2020-133 от 22.07.2020, счет № 240 от 10.08.2021, без НДС</t>
  </si>
  <si>
    <t>3394</t>
  </si>
  <si>
    <t>1134883</t>
  </si>
  <si>
    <t>Оплата за реагенты, дог. №8-2021-54 от 05.02.2021, счет № 2987 от 11.08.21, №3186 от 31.08.21, №3188 от 31.08.21, №2988 от 11.08.21, без НДС</t>
  </si>
  <si>
    <t>3395</t>
  </si>
  <si>
    <t>1134887</t>
  </si>
  <si>
    <t>Оплата за набор реагентов дог. №18-2021-75 от 09.03.2021, счет № 117 от 11.08.2021, без НДС</t>
  </si>
  <si>
    <t>3396</t>
  </si>
  <si>
    <t>3397</t>
  </si>
  <si>
    <t>Оплата за услуги по предстерилиз очистке и стерилиз изделий медиц назначения, дог. №142 от 01.03.2021, счет № 0000-000146 от 31.08.2021, в т.ч. НДС - 273,33</t>
  </si>
  <si>
    <t>1134896</t>
  </si>
  <si>
    <t>Оплата за промежуточное выставление, водоотведение и холодную воду за сентябрь 2021, дог. №3187 от 17.03.2021, счет № 18781  от 06.09.2021, в т.ч. НДС - 531,67</t>
  </si>
  <si>
    <t>3398</t>
  </si>
  <si>
    <t>1134900</t>
  </si>
  <si>
    <t>Оплата за услугу Регионального оператора по обращению с ТКО за август 2021 г, дог. №1077986-2020/ТКО от 01.01.2021, счет № 12714819 от 31.08.2021, в т.ч. НДС - 2473,29</t>
  </si>
  <si>
    <t>3399</t>
  </si>
  <si>
    <t>1134944</t>
  </si>
  <si>
    <t>Оплата за перчатки, дог. №64-2021-118 от 20.07.2021, счет № 255 от 11.08.2021, без НДС</t>
  </si>
  <si>
    <t>3400</t>
  </si>
  <si>
    <t>1134948</t>
  </si>
  <si>
    <t>Оплата за концентрат для приготовления раствора, дог. №49-2021-104 от 11.05.2021, счет № 3010 от 06.08.2021, без НДС</t>
  </si>
  <si>
    <t>3401</t>
  </si>
  <si>
    <t>1134958</t>
  </si>
  <si>
    <t>Оплата за Расходный материал ЭКГ, дог. №66-2021-120 от 02.08.2021, счет № 139 от 13.08.2021, без НДС</t>
  </si>
  <si>
    <t>3402</t>
  </si>
  <si>
    <t>ИП Полтавец Валерий Геннадьевич</t>
  </si>
  <si>
    <t>732509274302</t>
  </si>
  <si>
    <t>№ 66-2021-120 от 02.08.2021</t>
  </si>
  <si>
    <t>1134967</t>
  </si>
  <si>
    <t>Оплата за капилляр, кюветы, наконечники, пробирки, стекло, дог.№4061 от 13.08.2021, счет № 4061 от 27.08.2021, в т.ч. НДС - 4387,67</t>
  </si>
  <si>
    <t>3403</t>
  </si>
  <si>
    <t>1134972</t>
  </si>
  <si>
    <t>Оплата за пипетку, планшет, стекло, пробирку, дог. №3108 от 31.08.2021, счет №ИСЧЛМ001071 от 30.08.2021, без НДС</t>
  </si>
  <si>
    <t>3405</t>
  </si>
  <si>
    <t>№ 3108 от 31.08.2021</t>
  </si>
  <si>
    <t>1137925</t>
  </si>
  <si>
    <t>Зачисление заработной платы, компенсация за не использованный отпуск при увольнении за сентябрь 2021 г., реестр № 996 от 23.09.2021 г., без НДС, в соответствии с договором 18363412 от 02.03.2017 г.</t>
  </si>
  <si>
    <t>3406</t>
  </si>
  <si>
    <t>1140105</t>
  </si>
  <si>
    <t>Z_0000047387_20210923_999 Зачисление отпускных за сентябрь 2021, реестр № 999 от 23.09.2021, без НДС</t>
  </si>
  <si>
    <t>3409</t>
  </si>
  <si>
    <t>1140116</t>
  </si>
  <si>
    <t>Зачисление отпускных за сентябрь 2021 г., реестр № 998 от 23.09.2021 г., без НДС, в соответствии с договором 18363412 от 02.03.2017 г.</t>
  </si>
  <si>
    <t>3410</t>
  </si>
  <si>
    <t>1140119</t>
  </si>
  <si>
    <t>Зачисление отпускных за сентябрь 2021 г., реестр № 994 от 23.09.2021 г., без НДС, в соответствии с договором 18363412 от 02.03.2017 г.</t>
  </si>
  <si>
    <t>3411</t>
  </si>
  <si>
    <t>1140122</t>
  </si>
  <si>
    <t>Зачисление отпускных за сентябрь 2021 г., реестр № 997 от 23.09.2021 г., без НДС, в соответствии с договором 18363412 от 02.03.2017 г.</t>
  </si>
  <si>
    <t>3412</t>
  </si>
  <si>
    <t>1140379</t>
  </si>
  <si>
    <t>Оплата за медикаменты, дог. №52-2021-107 от 31.05.2021, счет № ИСЧС0001984 от 25.8.2021, в т.ч. НДС - 1393,18, счет № ИСЧС0001985 от 25.08.2021, в т.ч. НДС - 995,91</t>
  </si>
  <si>
    <t>3418</t>
  </si>
  <si>
    <t>1140509</t>
  </si>
  <si>
    <t>Оплата за медикаменты, дог. №54-2021-109 от 31.05.2021, счет № 23096 от 20.08.2021, в т.ч. НДС - 150,82</t>
  </si>
  <si>
    <t>3419</t>
  </si>
  <si>
    <t>1140537</t>
  </si>
  <si>
    <t>Оплата за реагенты, расходные материалы: кювета, дог. №25-2020-124 от 25.05.2020, счет № ГМ000288 от 19.08.2021, в т.ч. НДС - 6409,81</t>
  </si>
  <si>
    <t>3420</t>
  </si>
  <si>
    <t>1140560</t>
  </si>
  <si>
    <t>Оплата за дилюент, раствор лизирующий, набор реагентов, дог. № 42-2020-139 от 15.09.2020, счет № 28 от 24.08.2021, счет №25 от 02.08.2021, №26 от 16.08.21, без НДС</t>
  </si>
  <si>
    <t>3421</t>
  </si>
  <si>
    <t>1140580</t>
  </si>
  <si>
    <t>Оплата за медикаменты, дог. №53-2021-108 от 31.05.2021, счет № ИСЧС0001987 от 25.08.2021, в т.ч. НДС - 325,09, № ИСЧС0001986 от 25.08.21, в т.ч. НДС - 604,77</t>
  </si>
  <si>
    <t>3424</t>
  </si>
  <si>
    <t>1140619</t>
  </si>
  <si>
    <t>Оплата за медикаменты, дог.№47-2021-102 от 11.05.2021, счет № ИСЧС0001988 от 25.08.2021, в т.ч. НДС - 957,73, №ИСЧ0001805 от 03.08.2021, в т.ч. НДС - 86,36</t>
  </si>
  <si>
    <t>3426</t>
  </si>
  <si>
    <t>1140621</t>
  </si>
  <si>
    <t>Оплата за натрия хлорид, дог. №5-2021-51 от 08.02.2021, счет № ИСЧС0001933 от 19.08.2021, в т.ч. НДС - 2054,37, №ИСЧС0001859 от 10.08.2021 в т.ч. НДС - 604,23</t>
  </si>
  <si>
    <t>3427</t>
  </si>
  <si>
    <t>452771</t>
  </si>
  <si>
    <t>1141043</t>
  </si>
  <si>
    <t>Зачисление отпускных за сентябрь 2021 г., реестр № 1003 от 23.09.2021 г., без НДС, в соответствии с договором 18363412 от 02.03.2017 г.</t>
  </si>
  <si>
    <t>3432</t>
  </si>
  <si>
    <t>1144153</t>
  </si>
  <si>
    <t>Оплата за Иммуноро Кедрион, дог. №4-2021-50 от 01.02.2021, счет № 13104 от 16.08.2021, в т.ч. НДС - 1532,75</t>
  </si>
  <si>
    <t>3434</t>
  </si>
  <si>
    <t>1144018</t>
  </si>
  <si>
    <t>Зачисление заработной платы, компенсация за не использованный отпуск при увольнении за сентябрь 2021 г., реестр № 1005 от 23.09.2021 г., без НДС, в соответствии с договором 18363412 от 02.03.2017 г.</t>
  </si>
  <si>
    <t>3436</t>
  </si>
  <si>
    <t>1143926</t>
  </si>
  <si>
    <t>Z_0000047387_20210923_1006 Зачисление заработной платы, компенсация за не использованный отпуск при увольнении за сентябрь 2021, реестр № 1006 от 23.09.2021, без НДС</t>
  </si>
  <si>
    <t>3437</t>
  </si>
  <si>
    <t>1145133</t>
  </si>
  <si>
    <t>Оплата за экстемпоральные препараты, дог. №62-2021-116 от 19.07.2021, счет № 06РН-0005770 от 18.08.2021, без НДС</t>
  </si>
  <si>
    <t>3438</t>
  </si>
  <si>
    <t>№ 62-2021-116 от 19.07.2021</t>
  </si>
  <si>
    <t>1145130</t>
  </si>
  <si>
    <t>Оплата за шприцы, дог. №16-2021-74 от 19.02.2021, счет № ИЛМ00002173 от 31.08.2021,№ИЛМ00001900 от 04.08.21,№ИЛМ00002082 от 20.08.2021, без НДС</t>
  </si>
  <si>
    <t>3439</t>
  </si>
  <si>
    <t>1144913</t>
  </si>
  <si>
    <t>Оплата за бумагу офисную А-4, дог. № 58-2020-155 от 11.01.2021, счет № КЛ000042905 от 10.08.2021, в т.ч. НДС - 4940,00</t>
  </si>
  <si>
    <t>3445</t>
  </si>
  <si>
    <t>1144912</t>
  </si>
  <si>
    <t>Оплата за бумагу офисную А-4, дог. № 58-2020-155 от 11.01.2021, счет № КЛ000042476 от 09.08.2021, в т.ч. НДС - 1235,00</t>
  </si>
  <si>
    <t>3446</t>
  </si>
  <si>
    <t>1144914</t>
  </si>
  <si>
    <t>Оплата за бумагу офисную А-4, дог. № 58-2020-155 от 11.01.2021, счет № КЛ000046421 от 25.08.2021, в т.ч. НДС - 6175,00</t>
  </si>
  <si>
    <t>3447</t>
  </si>
  <si>
    <t>1149674</t>
  </si>
  <si>
    <t>Z_0000047387_20210927_1007 Зачисление заработной платы, компенсация за не использованный отпуск при увольнении за сентябрь 2021, реестр № 1007 от 27.09.2021, без НДС</t>
  </si>
  <si>
    <t>3448</t>
  </si>
  <si>
    <t>1150123</t>
  </si>
  <si>
    <t>3449</t>
  </si>
  <si>
    <t>1154060</t>
  </si>
  <si>
    <t>Зачисление заработной платы, компенсация за не использованный отпуск при увольнении за сентябрь 2021 г., реестр № 1016 от 28.09.2021 г., без НДС, в соответствии с договором 18363412 от 02.03.2017 г.</t>
  </si>
  <si>
    <t>3457</t>
  </si>
  <si>
    <t>1157684</t>
  </si>
  <si>
    <t>Перечисление заработной платы за 1 половину месяца за сентябрь 2021 г. на карту №5479987022070303 Нестерова Дарья Олеговна</t>
  </si>
  <si>
    <t>1155501</t>
  </si>
  <si>
    <t>Z_0000047387_20210928_1011 Зачисление заработной платы за 1 пол-ну мес. за сентябрь 2021, реестр № 1011 от 28.09.2021, без НДС</t>
  </si>
  <si>
    <t>3467</t>
  </si>
  <si>
    <t>1155707</t>
  </si>
  <si>
    <t>Зачисление заработной платы за 1 половину месяца за сентябрь 2021 г., реестр № 1008 от 28.09.2021 г., без НДС, в соответствии с договором 18363412 от 02.03.2017 г.</t>
  </si>
  <si>
    <t>3468</t>
  </si>
  <si>
    <t>1155500</t>
  </si>
  <si>
    <t>Z_0000047387_20210928_1009 Зачисление заработной платы за 1 пол-ну мес. за сентябрь 2021, реестр № 1009 от 28.09.2021, без НДС</t>
  </si>
  <si>
    <t>3469</t>
  </si>
  <si>
    <t>1155502</t>
  </si>
  <si>
    <t>Z_0000047387_20210928_1013 Зачисление заработной платы за 1 пол-ну мес. за сентябрь 2021, реестр № 1013 от 28.09.2021, без НДС</t>
  </si>
  <si>
    <t>3470</t>
  </si>
  <si>
    <t>1155708</t>
  </si>
  <si>
    <t>Зачисление заработной платы за 1 половину месяца за сентябрь 2021 г., реестр № 1010 от 28.09.2021 г., без НДС, в соответствии с договором 18363412 от 02.03.2017 г.</t>
  </si>
  <si>
    <t>3471</t>
  </si>
  <si>
    <t>1155709</t>
  </si>
  <si>
    <t>Зачисление заработной платы за 1 половину месяца за сентябрь 2021 г., реестр № 1012 от 28.09.2021 г., без НДС, в соответствии с договором 18363412 от 02.03.2017 г.</t>
  </si>
  <si>
    <t>3472</t>
  </si>
  <si>
    <t>1158398</t>
  </si>
  <si>
    <t>Z_0000047387_20210929_1017 Зачисление заработной платы, компенсация за не использованный отпуск при увольнении за сентябрь 2021, реестр № 1017 от 29.09.2021, без НДС</t>
  </si>
  <si>
    <t>3475</t>
  </si>
  <si>
    <t>1158565</t>
  </si>
  <si>
    <t>Зачисление заработной платы, компенсация за не использованный отпуск при увольнении за сентябрь 2021 г., реестр № 1018 от 29.09.2021 г., без НДС, в соответствии с договором 18363412 от 02.03.2017 г.</t>
  </si>
  <si>
    <t>3476</t>
  </si>
  <si>
    <t>700971</t>
  </si>
  <si>
    <t>39509097310080050323Опл мед.услуг,оказ.гражд,застр в др.суб РФ в целях их соц.обесп (из ср.НСЗ):расп.от 22.09.21 №298, сч 0000-000441 от 31.08.21 без НДС</t>
  </si>
  <si>
    <t>9262</t>
  </si>
  <si>
    <t>Возврат по р-ру 1012 п.п. 155709 от 29.09.21 на сумму 992000.00.</t>
  </si>
  <si>
    <t>1166459</t>
  </si>
  <si>
    <t>3480</t>
  </si>
  <si>
    <t>1166460</t>
  </si>
  <si>
    <t>3481</t>
  </si>
  <si>
    <t>1166461</t>
  </si>
  <si>
    <t>3482</t>
  </si>
  <si>
    <t>1166463</t>
  </si>
  <si>
    <t>Зачисление отпускных за сентябрь 2021 г., реестр № 1019 от 30.09.2021 г., без НДС, в соответствии с договором 18363412 от 02.03.2017 г.</t>
  </si>
  <si>
    <t>3484</t>
  </si>
  <si>
    <t>1166464</t>
  </si>
  <si>
    <t>Z_0000047387_20210930_1020 Зачисление отпускных за сентябрь 2021, реестр № 1020 от 30.09.2021, без НДС</t>
  </si>
  <si>
    <t>3485</t>
  </si>
  <si>
    <t>1166465</t>
  </si>
  <si>
    <t>Зачисление отпускных за сентябрь 2021 г., реестр № 1023 от 30.09.2021 г., без НДС, в соответствии с договором 18363412 от 02.03.2017 г.</t>
  </si>
  <si>
    <t>3486</t>
  </si>
  <si>
    <t>Специалист в сфере закупок</t>
  </si>
  <si>
    <t>В.А. Новиков</t>
  </si>
  <si>
    <t>сентябрь</t>
  </si>
  <si>
    <t>Оказание услуг по поверке и калибровке средств измерений медицинского оборудования</t>
  </si>
  <si>
    <t>август
2021</t>
  </si>
  <si>
    <t>69-2021-125</t>
  </si>
  <si>
    <t>53811027143210000790000</t>
  </si>
  <si>
    <t>август
2022</t>
  </si>
  <si>
    <t>70-2021-126</t>
  </si>
  <si>
    <t>ИП ЧАБАН ДМИТРИЙ ЮРЬЕВИЧ</t>
  </si>
  <si>
    <t>53811027143210000800000</t>
  </si>
  <si>
    <t>Приобретение медицинского оборудования (биохимический автоматический анализатор)</t>
  </si>
  <si>
    <t>август
2024</t>
  </si>
  <si>
    <t>71-2021-127</t>
  </si>
  <si>
    <t>ООО "ЛАБЭКО"</t>
  </si>
  <si>
    <t>53811027143210000840000</t>
  </si>
  <si>
    <t>Поставка планшетов для медицинских работников</t>
  </si>
  <si>
    <t xml:space="preserve">ООО "ЗЕОН" </t>
  </si>
  <si>
    <t>53811027143210000810000</t>
  </si>
  <si>
    <t>Оказание клининговых услуг на ул. Байкальской, 201</t>
  </si>
  <si>
    <t>Индивидуальный Предприниматель  Бобрович  Евгений Дмитриевич</t>
  </si>
  <si>
    <t>53811027143210000820000</t>
  </si>
  <si>
    <t>Поставка реагентов для взятия, транспортировки и хранения мазков из верхних дыхательных путей</t>
  </si>
  <si>
    <t>сентябрь
2022</t>
  </si>
  <si>
    <t>74-2021-129</t>
  </si>
  <si>
    <t xml:space="preserve">ООО "ДИАГНОСТИЧЕСКИЕ СИСТЕМЫ - СИБИРЬ" </t>
  </si>
  <si>
    <t>53811027143210000850000</t>
  </si>
  <si>
    <t>октябрь
2022</t>
  </si>
  <si>
    <t>75-2021-133</t>
  </si>
  <si>
    <t>53811027143210000870000</t>
  </si>
  <si>
    <t>76-2021-134</t>
  </si>
  <si>
    <t>ООО "МЕДСНАБ"</t>
  </si>
  <si>
    <t>53811027143210000860000</t>
  </si>
  <si>
    <t>1166981</t>
  </si>
  <si>
    <t>01.10.2021</t>
  </si>
  <si>
    <t>Зачисление заработной платы, компенсация за не использованный отпуск при увольнении за сентябрь 2021 г., реестр № 1031 от 30.09.2021 г., без НДС, в соответствии с договором 18363412 от 02.03.2017 г.</t>
  </si>
  <si>
    <t>3487</t>
  </si>
  <si>
    <t>1166918</t>
  </si>
  <si>
    <t>Z_0000047387_20210930_1022 Зачисление отпускных за сентябрь 2021, реестр № 1022 от 30.09.2021, без НДС</t>
  </si>
  <si>
    <t>3491</t>
  </si>
  <si>
    <t>1166987</t>
  </si>
  <si>
    <t>Зачисление отпускных за сентябрь 2021 г., реестр № 1021 от 30.09.2021 г., без НДС, в соответствии с договором 18363412 от 02.03.2017 г.</t>
  </si>
  <si>
    <t>3492</t>
  </si>
  <si>
    <t>1166752</t>
  </si>
  <si>
    <t>3493</t>
  </si>
  <si>
    <t>1167996</t>
  </si>
  <si>
    <t>Оплата за клининговые услуги (с 20.08.2021 по 19.09.2021), дог. №80 от 20.08.2021, счет № 242 от 28.09.2021, без НДС</t>
  </si>
  <si>
    <t>3502</t>
  </si>
  <si>
    <t>1167832</t>
  </si>
  <si>
    <t>Оплата за содержание общего имущества с июня по август 2021, дог. №1703 от 17.03.2021, счет № 3963 от 31.08.2021, в т.ч. НДС - 5416,32</t>
  </si>
  <si>
    <t>3503</t>
  </si>
  <si>
    <t>1168199</t>
  </si>
  <si>
    <t>Зачисление заработной платы за 2 половину месяца за сентябрь 2021 г., реестр № 1032 от 01.10.2021 г., без НДС, в соответствии с договором 18363412 от 02.03.2017 г.</t>
  </si>
  <si>
    <t>3504</t>
  </si>
  <si>
    <t>1168226</t>
  </si>
  <si>
    <t>Зачисление заработной платы, компенсация за не использованный отпуск при увольнении за сентябрь 2021 г., реестр № 1033 от 01.10.2021 г., без НДС, в соответствии с договором 18363412 от 02.03.2017 г.</t>
  </si>
  <si>
    <t>3505</t>
  </si>
  <si>
    <t>1176089</t>
  </si>
  <si>
    <t>05.10.2021</t>
  </si>
  <si>
    <t>Z_0000047387_20211001_1034 Зачисление отпускных за октябрь 2021, реестр №1034 от 01.10.2021, без НДС</t>
  </si>
  <si>
    <t>3506</t>
  </si>
  <si>
    <t>04.10.2021</t>
  </si>
  <si>
    <t>1179015</t>
  </si>
  <si>
    <t>Оплата за клининговые услуги (с 20.09.2021 по 20.10.2021), дог. №87 от 20.09.2021, счет № 243 от 28.09.2021, без НДС</t>
  </si>
  <si>
    <t>3507</t>
  </si>
  <si>
    <t>№ 87 от 20.09.2021</t>
  </si>
  <si>
    <t>1176435</t>
  </si>
  <si>
    <t>3511</t>
  </si>
  <si>
    <t>1176436</t>
  </si>
  <si>
    <t>Перечислен НДФЛ (удержание с заработной платы) за октябрь 2021 г., без НДС</t>
  </si>
  <si>
    <t>3512</t>
  </si>
  <si>
    <t>1180869</t>
  </si>
  <si>
    <t>Зачисление отпускных за октябрь 2021 г., реестр № 1035 от 04.10.2021 г., без НДС, в соответствии с договором 18363412 от 02.03.2017 г.</t>
  </si>
  <si>
    <t>3513</t>
  </si>
  <si>
    <t>1183208</t>
  </si>
  <si>
    <t>06.10.2021</t>
  </si>
  <si>
    <t>Z_0000047387_20211005_1037 Зачисление заработной платы за 2 пол-ну мес. за сентябрь 2021, реестр № 1037 от 05.10.2021, без НДС</t>
  </si>
  <si>
    <t>3515</t>
  </si>
  <si>
    <t>1183209</t>
  </si>
  <si>
    <t>Z_0000047387_20211005_1038 Зачисление заработной платы, компенсация за не использованный отпуск при увольнении за октябрь 2021, реестр № 1038 от 05.10.2021, без НДС</t>
  </si>
  <si>
    <t>3516</t>
  </si>
  <si>
    <t>1187559</t>
  </si>
  <si>
    <t>3517</t>
  </si>
  <si>
    <t>1187571</t>
  </si>
  <si>
    <t>3518</t>
  </si>
  <si>
    <t>1190998</t>
  </si>
  <si>
    <t>07.10.2021</t>
  </si>
  <si>
    <t>Оплата за стоки, ХВС, дог. №39 от 01.07.2021, счет № 4146 от 30.09.2021, в т.ч. НДС - 221,46</t>
  </si>
  <si>
    <t>3522</t>
  </si>
  <si>
    <t>1189459</t>
  </si>
  <si>
    <t>Зачисление отпускных за октябрь 2021 г., реестр № 1042 от 06.10.2021 г., без НДС, в соответствии с договором 18363412 от 02.03.2017 г.</t>
  </si>
  <si>
    <t>3530</t>
  </si>
  <si>
    <t>1189458</t>
  </si>
  <si>
    <t>Зачисление отпускных за октябрь 2021 г., реестр № 1040 от 06.10.2021 г., без НДС, в соответствии с договором 18363412 от 02.03.2017 г.</t>
  </si>
  <si>
    <t>3531</t>
  </si>
  <si>
    <t>1189311</t>
  </si>
  <si>
    <t>Z_0000047387_20211006_1039 Зачисление отпускных за октябрь 2021, реестр № 1039 от 06.10.2021, без НДС</t>
  </si>
  <si>
    <t>3533</t>
  </si>
  <si>
    <t>1189312</t>
  </si>
  <si>
    <t>Z_0000047387_20211006_1041 Зачисление отпускных за октябрь 2021, реестр № 1041 от 06.10.2021, без НДС</t>
  </si>
  <si>
    <t>3534</t>
  </si>
  <si>
    <t>Возврат отпускных сумм (л/сч 80303090223, КОСГУ 211, КВР 111, КФО 7, отраслевой код 803.2.90.00000000000).Без НДС.</t>
  </si>
  <si>
    <t>1205128</t>
  </si>
  <si>
    <t>08.10.2021</t>
  </si>
  <si>
    <t>Зачисление заработной платы, компенсация за не использованный отпуск при увольнении за октябрь 2021 г., реестр № 1048 от 08.10.2021 г., без НДС, в соответствии с договором 18363412 от 02.03.2017 г.</t>
  </si>
  <si>
    <t>3542</t>
  </si>
  <si>
    <t>89464</t>
  </si>
  <si>
    <t>ЦС за мед. пом. согл. договора N 57 от 18.01.2021 аванс за октябрь 2021 г. (АПП - 418000) 418000 НДС не облагается.</t>
  </si>
  <si>
    <t>4186</t>
  </si>
  <si>
    <t>ср-ва ОМС авансирование за октябрь 2021 года стац, дн.ст 1340000, ВТ, пол-ка 8012000, СМП, без НДС</t>
  </si>
  <si>
    <t>1210639</t>
  </si>
  <si>
    <t>11.10.2021</t>
  </si>
  <si>
    <t>3545</t>
  </si>
  <si>
    <t>1215112</t>
  </si>
  <si>
    <t>12.10.2021</t>
  </si>
  <si>
    <t>04800500250 Страх взносы на обязат пенс страх зачисл в ПФ РФ на выплату страх части труд пенсии за сентябрь 2021 г. без НДС</t>
  </si>
  <si>
    <t>1215113</t>
  </si>
  <si>
    <t>3547</t>
  </si>
  <si>
    <t>1215114</t>
  </si>
  <si>
    <t>3548</t>
  </si>
  <si>
    <t>1215115</t>
  </si>
  <si>
    <t>Страх взносы в ПФР за занятых на работах с вредными усл. труда (спец оценка) за сентябрь 2021 г, без НДС</t>
  </si>
  <si>
    <t>3549</t>
  </si>
  <si>
    <t>1215118</t>
  </si>
  <si>
    <t>Отчисления страх. взносов на обяз соц. страх-е по врем. нетрудоспособности и материнству за сентябрь 2021 г, без НДС</t>
  </si>
  <si>
    <t>3550</t>
  </si>
  <si>
    <t>1215120</t>
  </si>
  <si>
    <t>3551</t>
  </si>
  <si>
    <t>1215121</t>
  </si>
  <si>
    <t>3552</t>
  </si>
  <si>
    <t>1215127</t>
  </si>
  <si>
    <t>Отчисления взносов в ФСС РФ по обяз соц. страх-ю от НС и ПЗ (Взносы в ФСС РФ (НС и ПЗ)) за сентябрь 2021 г, без НДС</t>
  </si>
  <si>
    <t>3553</t>
  </si>
  <si>
    <t>1215128</t>
  </si>
  <si>
    <t>3554</t>
  </si>
  <si>
    <t>1215129</t>
  </si>
  <si>
    <t>3555</t>
  </si>
  <si>
    <t>1215133</t>
  </si>
  <si>
    <t>04800500250 Страх взносы на омс в бюджет федеральн фонда омс за сентябрь 2021 г.( рег номер 250000300052407), без НДС</t>
  </si>
  <si>
    <t>3556</t>
  </si>
  <si>
    <t>1215135</t>
  </si>
  <si>
    <t>3557</t>
  </si>
  <si>
    <t>1215139</t>
  </si>
  <si>
    <t>3558</t>
  </si>
  <si>
    <t>1221571</t>
  </si>
  <si>
    <t>13.10.2021</t>
  </si>
  <si>
    <t>Оплата за бензин АИ-92, дог. №61-2021-68 от 28.06.2021, счет №  239508 от 30.09.2021 г., в т.ч. НДС - 8616,11</t>
  </si>
  <si>
    <t>3567</t>
  </si>
  <si>
    <t>1222101</t>
  </si>
  <si>
    <t>Оплата за окончательное выставление за сентябрь 2021 г., Теплоэнергия, дог. №7268 от 07.06.2021, счет № 60120 -7268 от 30.09.2021 г., в т.ч. НДС - 7612,31</t>
  </si>
  <si>
    <t>3569</t>
  </si>
  <si>
    <t>1222105</t>
  </si>
  <si>
    <t>Оплата за промежуточное выставление за октябрь 2021 г., Теплоэнергия, дог. №7268 от 07.06.2021, счет № 62738 -7268 от 07.10.2021 г., в т.ч. НДС - 2495,00</t>
  </si>
  <si>
    <t>3570</t>
  </si>
  <si>
    <t>1222106</t>
  </si>
  <si>
    <t>Оплата за промежуточное выставление октябрь 2021, Электроэнергия,  дог. №2199 от 26.02.2021,  счет № 110079 - 2199 от 04.10.2021 г., в т.ч. НДС - 4166,67</t>
  </si>
  <si>
    <t>3571</t>
  </si>
  <si>
    <t>1221837</t>
  </si>
  <si>
    <t>Оплата за услуги связи, дог. №638000111876 от 23.07.2021, счет 638000111876 от 30.09.2021, в т.ч. НДС - 12,50</t>
  </si>
  <si>
    <t>3572</t>
  </si>
  <si>
    <t>1220915</t>
  </si>
  <si>
    <t>Окончательная оплата за услуги связи за август 2021, дог №638000059322 от 20.11.2020, счет № 638000059322 от 31.08.2021, . в т.ч. НДС - 1761,37</t>
  </si>
  <si>
    <t>3573</t>
  </si>
  <si>
    <t>1220928</t>
  </si>
  <si>
    <t>Окончательная оплата за услуги связи за сентябрь 2021, дог №638000059322 от 20.11.2020, счет № 638000059322 от 30.09.2021, . в т.ч. НДС - 1780,77</t>
  </si>
  <si>
    <t>3574</t>
  </si>
  <si>
    <t>4346</t>
  </si>
  <si>
    <t>ср-ва ОМС окончат.расчет за сентябрь 2021 года из ср-в МБТ на ДФО провед.углубл.диспанс.застрах.перенес. COVID-19 508593,29, сч 524 от 02.10.21 без НДС</t>
  </si>
  <si>
    <t>1228430</t>
  </si>
  <si>
    <t>14.10.2021</t>
  </si>
  <si>
    <t>Зачисление отпускных за октябрь 2021 г., реестр № 1050 от 13.10.2021 г., без НДС, в соответствии с договором 18363412 от 02.03.2017 г.</t>
  </si>
  <si>
    <t>3575</t>
  </si>
  <si>
    <t>1228259</t>
  </si>
  <si>
    <t>Z_0000047387_20211014_1058 Зачисление заработной платы за 2 пол-ну мес. за сентябрь 2021, реестр № 1058 от 14.10.2021, без НДС</t>
  </si>
  <si>
    <t>3579</t>
  </si>
  <si>
    <t>1228422</t>
  </si>
  <si>
    <t>Зачисление заработной платы за 2 половину месяца за сентябрь 2021 г., реестр № 1057 от 14.10.2021 г., без НДС, в соответствии с договором 18363412 от 02.03.2017 г.</t>
  </si>
  <si>
    <t>3580</t>
  </si>
  <si>
    <t>1228425</t>
  </si>
  <si>
    <t>Зачисление заработной платы за 2 половину месяца за сентябрь 2021 г., реестр № 1063 от 14.10.2021 г., без НДС, в соответствии с договором 18363412 от 02.03.2017 г.</t>
  </si>
  <si>
    <t>3581</t>
  </si>
  <si>
    <t>1228421</t>
  </si>
  <si>
    <t>Зачисление заработной платы за 2 половину месяца за сентябрь 2021 г., реестр № 1055 от 14.10.2021 г., без НДС, в соответствии с договором 18363412 от 02.03.2017 г.</t>
  </si>
  <si>
    <t>3582</t>
  </si>
  <si>
    <t>1228258</t>
  </si>
  <si>
    <t>Z_0000047387_20211014_1056 Зачисление заработной платы за 2 пол-ну мес. за сентябрь 2021, реестр № 1056 от 14.10.2021, без НДС</t>
  </si>
  <si>
    <t>3585</t>
  </si>
  <si>
    <t>1228262</t>
  </si>
  <si>
    <t>Z_0000047387_20211014_1064 Зачисление заработной платы за 2 пол-ну мес. за сентябрь 2021, реестр № 1064 от 14.10.2021, без НДС</t>
  </si>
  <si>
    <t>3586</t>
  </si>
  <si>
    <t>1234495</t>
  </si>
  <si>
    <t>Перечисление заработной платы за 2 половину месяца за сентябрь 2021 г.на карту №5479987022070303 Нестерова Дарья Олеговна</t>
  </si>
  <si>
    <t>1234501</t>
  </si>
  <si>
    <t>Перечисление отпускных за сентябрь 2021 г.на карту №5479987022070303 Нестерова Дарья Олеговна</t>
  </si>
  <si>
    <t>1234497</t>
  </si>
  <si>
    <t>Перечисление отпускных за октябрь 2021 г. на карту №5479987022070303 Нестерова Дарья Олеговна</t>
  </si>
  <si>
    <t>1231871</t>
  </si>
  <si>
    <t>Зачисление отпускных за октябрь 2021 г., реестр № 1082 от 14.10.2021 г., без НДС, в соответствии с договором 18363412 от 02.03.2017 г.</t>
  </si>
  <si>
    <t>3591</t>
  </si>
  <si>
    <t>1231872</t>
  </si>
  <si>
    <t>Зачисление отпускных за октябрь 2021 г., реестр № 1083 от 14.10.2021 г., без НДС, в соответствии с договором 18363412 от 02.03.2017 г.</t>
  </si>
  <si>
    <t>3592</t>
  </si>
  <si>
    <t>1231873</t>
  </si>
  <si>
    <t>Зачисление отпускных за октябрь 2021 г., реестр № 1084 от 14.10.2021 г., без НДС, в соответствии с договором 18363412 от 02.03.2017 г.</t>
  </si>
  <si>
    <t>3593</t>
  </si>
  <si>
    <t>1231739</t>
  </si>
  <si>
    <t>Z_0000047387_20211014_1085 Зачисление отпускных за октябрь 2021, реестр № 1085 от 14.10.2021, без НДС</t>
  </si>
  <si>
    <t>3594</t>
  </si>
  <si>
    <t>90728</t>
  </si>
  <si>
    <t>ЦС за мед. пом. ок расчет за сентябрь 2021г. Ср-ва МБТ на ДФО провед.углуб.диспансер.застрах.перенесCOVID-19 НДС не облагается.</t>
  </si>
  <si>
    <t>1236846</t>
  </si>
  <si>
    <t>15.10.2021</t>
  </si>
  <si>
    <t>3600</t>
  </si>
  <si>
    <t>1236849</t>
  </si>
  <si>
    <t>3601</t>
  </si>
  <si>
    <t>1236850</t>
  </si>
  <si>
    <t>3602</t>
  </si>
  <si>
    <t>1236917</t>
  </si>
  <si>
    <t>Перечислен НДФЛ пособие по временной нетрудоспособности за счет работодателя за сентябрь 2021, без НДС</t>
  </si>
  <si>
    <t>3606</t>
  </si>
  <si>
    <t>1236920</t>
  </si>
  <si>
    <t>3607</t>
  </si>
  <si>
    <t>1236927</t>
  </si>
  <si>
    <t>1237066</t>
  </si>
  <si>
    <t>Z_0000047387_20211014_1068 Зачисление пособия по временной нетрудоспособности за счет работодателя, сентябрь 2021, реестр № 1068 от 14.10.2021, без НДС</t>
  </si>
  <si>
    <t>3613</t>
  </si>
  <si>
    <t>1237067</t>
  </si>
  <si>
    <t>Z_0000047387_20211014_1069 Зачисление пособия по временной нетрудоспособности за счет работодателя, сентябрь 2021, реестр № 1069 от 14.10.2021, без НДС</t>
  </si>
  <si>
    <t>1237068</t>
  </si>
  <si>
    <t>Z_0000047387_20211014_1072 Зачисление пособия по временной нетрудоспособности за счет работодателя, сентябрь 2021, реестр № 1072 от 14.10.2021, без НДС</t>
  </si>
  <si>
    <t>3615</t>
  </si>
  <si>
    <t>1237082</t>
  </si>
  <si>
    <t>Зачисление пособия по временной нетрудоспособности за счет работодателя, сентябрь 2021, реестр № 1081 от 14.10.2021, без НДС, в соответствии с договором 18363412 от 02.03.2017 г.</t>
  </si>
  <si>
    <t>3618</t>
  </si>
  <si>
    <t>1237083</t>
  </si>
  <si>
    <t>Зачисление пособия по временной нетрудоспособности за счет работодателя, сентябрь 2021, реестр № 1076 от 14.10.2021, без НДС, в соответствии с договором 18363412 от 02.03.2017 г.</t>
  </si>
  <si>
    <t>3619</t>
  </si>
  <si>
    <t>1237146</t>
  </si>
  <si>
    <t>Зачисление пособия по временной нетрудоспособности за счет работодателя, сентябрь 2021, реестр № 1070 от 14.10.2021, без НДС, в соответствии с договором 18363412 от 02.03.2017 г.</t>
  </si>
  <si>
    <t>3620</t>
  </si>
  <si>
    <t>1237147</t>
  </si>
  <si>
    <t>Зачисление пособия по временной нетрудоспособности за счет работодателя, сентябрь 2021, реестр № 1071 от 14.10.2021, без НДС, в соответствии с договором 18363412 от 02.03.2017 г.</t>
  </si>
  <si>
    <t>3621</t>
  </si>
  <si>
    <t>1236880</t>
  </si>
  <si>
    <t>Оплата за клининговые услуги (с 30.09.2021 по 30.10.2021), дог. №97 от 30.09.2021, счет № 251 от 11.10.2021, без НДС</t>
  </si>
  <si>
    <t>3627</t>
  </si>
  <si>
    <t>№ 97 от 30.09.2021</t>
  </si>
  <si>
    <t>1236890</t>
  </si>
  <si>
    <t>Оплата за промежуточное выставление октябрь 2021, Электроэнергия,  дог. №2199 от 26.02.2021,  счет № 118233 - 2199 от 12.10.2021 г., в т.ч. НДС - 5000,00</t>
  </si>
  <si>
    <t>3629</t>
  </si>
  <si>
    <t>1236891</t>
  </si>
  <si>
    <t>Оплата за окончательное выставление сентябрь 2021, Электроэнергия,  дог. №2199 от 26.02.2021,  счет № 114129 - 2199 от 11.10.2021 г., в т.ч. НДС - 2778,67</t>
  </si>
  <si>
    <t>3630</t>
  </si>
  <si>
    <t>1242854</t>
  </si>
  <si>
    <t>Зачисление заработной платы, компенсация за не использованный отпуск при увольнении за октябрь 2021 г., реестр № 1096 от 15.10.2021 г., без НДС, в соответствии с договором 18363412 от 02.03.2017 г.</t>
  </si>
  <si>
    <t>3633</t>
  </si>
  <si>
    <t>1242875</t>
  </si>
  <si>
    <t>Зачисление отпускных за октябрь 2021 г., реестр № 1094 от 15.10.2021 г., без НДС, в соответствии с договором 18363412 от 02.03.2017 г.</t>
  </si>
  <si>
    <t>3634</t>
  </si>
  <si>
    <t>1242256</t>
  </si>
  <si>
    <t>Z_0000047387_20211014_1092 Зачисление заработной платы за 1 пол-ну мес. за октябрь 2021, реестр № 1092 от 14.10.2021, без НДС</t>
  </si>
  <si>
    <t>3636</t>
  </si>
  <si>
    <t>1253925</t>
  </si>
  <si>
    <t>20.10.2021</t>
  </si>
  <si>
    <t>Перечисление профвзносов, удержанных с заработной платы работников согласно личного заявления за сентябрь 2021 г., без НДС</t>
  </si>
  <si>
    <t>3660</t>
  </si>
  <si>
    <t>19.10.2021</t>
  </si>
  <si>
    <t>1253926</t>
  </si>
  <si>
    <t>3661</t>
  </si>
  <si>
    <t>1253920</t>
  </si>
  <si>
    <t>3663</t>
  </si>
  <si>
    <t>1253865</t>
  </si>
  <si>
    <t>3664</t>
  </si>
  <si>
    <t>1253862</t>
  </si>
  <si>
    <t>3665</t>
  </si>
  <si>
    <t>1253866</t>
  </si>
  <si>
    <t>3666</t>
  </si>
  <si>
    <t>1253861</t>
  </si>
  <si>
    <t>Перечис-ние по пост-ю,удержанных с зар/п-ты,в отношении должника Коновой В.И.., основной долг на сумму 500,00р.,исполнительный сбор в сумме 1000,00 руб., по постан-ю № 38011/21/449259 от 13.08.2021, Без НДС</t>
  </si>
  <si>
    <t>3668</t>
  </si>
  <si>
    <t>УФК по Иркутской области (Отделение судебных приставов по взысканию административных штрафов по г. Иркутску и Икутскому району, л/с 05341D10210)</t>
  </si>
  <si>
    <t>1254242</t>
  </si>
  <si>
    <t>Оплата за заправку картриджей, восстановление работоспособности картриджа, дог. №13-2021-59 от 19.02.2021, счет № 249 от 27.09.2021, без НДС</t>
  </si>
  <si>
    <t>3669</t>
  </si>
  <si>
    <t>1254407</t>
  </si>
  <si>
    <t>Оплата за услугу Регионального оператора по обращению с ТКО за сентябрь 2021 г, дог. №1077986-2020/ТКО от 01.01.2021, счет № 12714820 от 30.09.2021, в т.ч. НДС - 2473,29</t>
  </si>
  <si>
    <t>3670</t>
  </si>
  <si>
    <t>1254259</t>
  </si>
  <si>
    <t>Оплата за контроль стерильности ИМН, забор материала на исследование, дог. №3-696 от 11.01.2021, счет № 3141 от 03.09.2021, без НДС</t>
  </si>
  <si>
    <t>3671</t>
  </si>
  <si>
    <t>1254251</t>
  </si>
  <si>
    <t>Оплата за исследование дез.растворов, забор материала на исследование, дог. №5-6 от 11.01.2021, счет № 3226 от 09.09.2021, без НДС</t>
  </si>
  <si>
    <t>3672</t>
  </si>
  <si>
    <t>1254252</t>
  </si>
  <si>
    <t>Оплата за камер. дезинфекция постельных принадлежностей, дог. №3-842 от 11.01.2021, счет № 3220 от 24.09.2021, без НДС</t>
  </si>
  <si>
    <t>3673</t>
  </si>
  <si>
    <t>1254384</t>
  </si>
  <si>
    <t>Оплата за техническое обслуживание приборов, аппаратов и оборудования для рентгенологии за сентябрь, дог. №39-2021-95 от 19.04.2021, счет № 395 от 20.09.2021, без НДС</t>
  </si>
  <si>
    <t>3674</t>
  </si>
  <si>
    <t>1254360</t>
  </si>
  <si>
    <t>Оплата за сентябрь 2021, биллинговое и техническое обслуживание прибора учета тепловой энергии, дог. №ТО-4/21 от 17.01.2021, счет № 407 от 22.09.2021,  в т.ч. НДС - 178,00</t>
  </si>
  <si>
    <t>3675</t>
  </si>
  <si>
    <t>3676</t>
  </si>
  <si>
    <t>Оплата за платные услуги за выполнение лабораторных клинико-диагностических исследований биологических материалов за август 2021, дог. №128 от 12.02.2021, счет № ОД99-000293 от 07.09.2021, без НДС</t>
  </si>
  <si>
    <t>1254237</t>
  </si>
  <si>
    <t>Оплата за доступ в интернет, VPN канал за сентябрь 2021 г. , дог. №68-2020-164 от 25.01.2021, счет № 1893 от 30.09.2021, без НДС</t>
  </si>
  <si>
    <t>3678</t>
  </si>
  <si>
    <t>1254344</t>
  </si>
  <si>
    <t>Оплата за промежуточное выставление, водоотведение и холодную воду за сентябрь 2021, дог. №3187 от 17.03.2021, счет № 21455  от 06.10.2021, в т.ч. НДС - 513,33</t>
  </si>
  <si>
    <t>3679</t>
  </si>
  <si>
    <t>1254292</t>
  </si>
  <si>
    <t>Оплата за окончательное выставление, водоотведение и холодную воду за сентябрь 2021, дог. №3187 от 17.03.2021, счет № 46 031от 30.09.2021, в т.ч. НДС - 1221,17</t>
  </si>
  <si>
    <t>3680</t>
  </si>
  <si>
    <t>1254278</t>
  </si>
  <si>
    <t>Оплата за медицинские услуги, дог. №11/06/А-2021 от 11.06.2021, счет № 338 от 31.08.2021, без НДС</t>
  </si>
  <si>
    <t>3681</t>
  </si>
  <si>
    <t>1254406</t>
  </si>
  <si>
    <t>Оплата за услуги физической охраны, дог. №54-2020-151 от 21.12.2020, счет № 491 от 30.09.2021, без НДС</t>
  </si>
  <si>
    <t>3682</t>
  </si>
  <si>
    <t>1254288</t>
  </si>
  <si>
    <t>Оплата за оказание клининговых услуг по Байкальской 239, август 2021, дог. №45-2020-141 от 30.10.2020, счет № 921 от 30.09.2021, без НДС</t>
  </si>
  <si>
    <t>3683</t>
  </si>
  <si>
    <t>1254228</t>
  </si>
  <si>
    <t>Оплата за взнос на капитальный ремонт за июль 2021, счет № 46044 от 02.08.2021, без НДС</t>
  </si>
  <si>
    <t>3684</t>
  </si>
  <si>
    <t>1254386</t>
  </si>
  <si>
    <t>Оплата за услуги генерации квалификационного сертификата ключа проверки ЭП, дог. №12-2021-87 от 06.04.2021, счет № 9-1842121/1 от 01.09.2021, в т.ч. НДС - 1400,00</t>
  </si>
  <si>
    <t>3685</t>
  </si>
  <si>
    <t>1254394</t>
  </si>
  <si>
    <t>Оплата за услуги по обеспечению функционирования информационной системы дог №51-2021-63 от 31.05.2021, счет №638000028724 от 30.09.2021, . в т.ч. НДС - 43440,16</t>
  </si>
  <si>
    <t>3686</t>
  </si>
  <si>
    <t>№ 51-2021-63 от 31.05.2021</t>
  </si>
  <si>
    <t>1254234</t>
  </si>
  <si>
    <t>Оплата за дезинсекцию и дератизацию за сентябрь 2021 г, дог.№125 от 01.01.2021, счет № 1264 от 20.09.2021, без НДС</t>
  </si>
  <si>
    <t>3687</t>
  </si>
  <si>
    <t>1254238</t>
  </si>
  <si>
    <t>Оплата за заключительную дезинфекцию в очагах инфекции за июль 2021 г, №1025/д от 01.07.2021, счет № 1316 от 04.08.2021, без НДС</t>
  </si>
  <si>
    <t>3688</t>
  </si>
  <si>
    <t>№ 1025/д от 01.07.2021</t>
  </si>
  <si>
    <t>1254296</t>
  </si>
  <si>
    <t>Оплата за охрану сентябрь 2021, дог. №08546-1 от 01.01.2021, счет № 17 от 02.09.2021, без НДС</t>
  </si>
  <si>
    <t>3689</t>
  </si>
  <si>
    <t>1254258</t>
  </si>
  <si>
    <t>Оплата за компьютерную томографию органов грудной полости (код А06.09.005), дог. №21-122 от 28.05.2021, счет № 96 от 31.08.2021, без НДС</t>
  </si>
  <si>
    <t>3690</t>
  </si>
  <si>
    <t>НИИ КЛИНИЧЕСКОЙ МЕДИЦИНЫ МУЗ ДО</t>
  </si>
  <si>
    <t>3811052051</t>
  </si>
  <si>
    <t>№ 21-122 от 28.05.2021</t>
  </si>
  <si>
    <t>1262492</t>
  </si>
  <si>
    <t>21.10.2021</t>
  </si>
  <si>
    <t>Зачисление отпускных за октябрь 2021 г., реестр № 1114 от 21.10.2021 г., без НДС, в соответствии с договором 18363412 от 02.03.2017 г.</t>
  </si>
  <si>
    <t>3691</t>
  </si>
  <si>
    <t>1262491</t>
  </si>
  <si>
    <t>Зачисление отпускных за октябрь 2021 г., реестр № 1103 от 21.10.2021 г., без НДС, в соответствии с договором 18363412 от 02.03.2017 г.</t>
  </si>
  <si>
    <t>3692</t>
  </si>
  <si>
    <t>1262234</t>
  </si>
  <si>
    <t>Z_0000047387_20211021_1102 Зачисление отпускных за октябрь 2021, реестр № 1102 от 21.10.2021, без НДС</t>
  </si>
  <si>
    <t>3694</t>
  </si>
  <si>
    <t>1262490</t>
  </si>
  <si>
    <t>Зачисление отпускных за октябрь 2021 г., реестр № 1101 от 21.10.2021 г., без НДС, в соответствии с договором 18363412 от 02.03.2017 г.</t>
  </si>
  <si>
    <t>3695</t>
  </si>
  <si>
    <t>1265949</t>
  </si>
  <si>
    <t>22.10.2021</t>
  </si>
  <si>
    <t>Зачисление отпускных за октябрь 2021 г., реестр № 1112 от 21.10.2021 г., без НДС, в соответствии с договором 18363412 от 02.03.2017 г.</t>
  </si>
  <si>
    <t>3697</t>
  </si>
  <si>
    <t>1265959</t>
  </si>
  <si>
    <t>Зачисление пособия по временной нетрудоспособности за счет работодателя, октябрь 2021, реестр № 1110 от 21.10.2021, без НДС, в соответствии с договором 18363412 от 02.03.2017 г.</t>
  </si>
  <si>
    <t>3698</t>
  </si>
  <si>
    <t>1265958</t>
  </si>
  <si>
    <t>Зачисление пособия по временной нетрудоспособности за счет работодателя, октябрь 2021, реестр № 1109 от 21.10.2021, без НДС, в соответствии с договором 18363412 от 02.03.2017 г.</t>
  </si>
  <si>
    <t>3706</t>
  </si>
  <si>
    <t>1266210</t>
  </si>
  <si>
    <t>Оплата за Диагностику ТО и ремонт Волга Сайбер, дог. №110521/3у от 08.06.2021, счет № 00000000287 от 19.08.2021, без НДС</t>
  </si>
  <si>
    <t>3707</t>
  </si>
  <si>
    <t>1268751</t>
  </si>
  <si>
    <t>Z_0000047387_20211022_1117 Зачисление отпускных за октябрь 2021, реестр №1117 от 22.10.2021, без НДС</t>
  </si>
  <si>
    <t>3712</t>
  </si>
  <si>
    <t>1268806</t>
  </si>
  <si>
    <t>Зачисление отпускных за октябрь 2021 г., реестр № 1116 от 22.10.2021 г., без НДС, в соответствии с договором 18363412 от 02.03.2017 г.</t>
  </si>
  <si>
    <t>3713</t>
  </si>
  <si>
    <t>1268752</t>
  </si>
  <si>
    <t>Z_0000047387_20211022_1119 Зачисление заработной платы, компенсация за не использованный отпуск при увольнении за октябрь 2021, реестр № 1119 от 22.10.2021, без НДС</t>
  </si>
  <si>
    <t>3714</t>
  </si>
  <si>
    <t>1272063</t>
  </si>
  <si>
    <t>25.10.2021</t>
  </si>
  <si>
    <t>3715</t>
  </si>
  <si>
    <t>1272327</t>
  </si>
  <si>
    <t>Уплата налога на имущество организации за 2 кв-л 2021 г, 3 кв-л 2021 г, без НДС</t>
  </si>
  <si>
    <t>3716</t>
  </si>
  <si>
    <t>3719</t>
  </si>
  <si>
    <t>Уточнение по ЗВС № 2194 от 11.06.2021, Зачисление заработной платы за 2 половину месяца, без НДС</t>
  </si>
  <si>
    <t>18620</t>
  </si>
  <si>
    <t>1276854</t>
  </si>
  <si>
    <t>26.10.2021</t>
  </si>
  <si>
    <t>Оплата за бумагу офисную А-4, дог. № 58-2020-155 от 11.01.2021, счет № КЛ000050844 от 13.09.2021, в т.ч. НДС - 6175,00</t>
  </si>
  <si>
    <t>3724</t>
  </si>
  <si>
    <t>1277059</t>
  </si>
  <si>
    <t>Оплата за экстемпоральные препараты, дог. №62-2021-116 от 19.07.2021, счет № 06РН-0005965 от 08.09.2021, без НДС</t>
  </si>
  <si>
    <t>3725</t>
  </si>
  <si>
    <t>1277058</t>
  </si>
  <si>
    <t>Оплата за экстемпоральные препараты, дог. №62-2021-116 от 19.07.2021, счет № 06РН-0005964 от 08.09.2021, без НДС</t>
  </si>
  <si>
    <t>3726</t>
  </si>
  <si>
    <t>1276908</t>
  </si>
  <si>
    <t>Оплата за медикаменты, дог. №20-2021-77 от 09.03.2021, счет № 103478 от 27.09.2021, в т.ч. НДС - 558,36</t>
  </si>
  <si>
    <t>3727</t>
  </si>
  <si>
    <t>1276912</t>
  </si>
  <si>
    <t>Оплата за медикаменты, дог. №54-2021-109 от 31.05.2021, счет № 26859 от 04.10.2021, в т.ч. НДС - 323,84</t>
  </si>
  <si>
    <t>3728</t>
  </si>
  <si>
    <t>1276909</t>
  </si>
  <si>
    <t>Оплата за медикаменты, дог. №46-2021-101 от 11.05.2021, счет № 26856 от 04.10.2021, в т.ч. НДС - 110,45</t>
  </si>
  <si>
    <t>3729</t>
  </si>
  <si>
    <t>1276886</t>
  </si>
  <si>
    <t>Оплата за концентрат для приготовления раствора, дог. №49-2021-104 от 11.05.2021, счет № 3613 от 20.09.2021, без НДС</t>
  </si>
  <si>
    <t>3730</t>
  </si>
  <si>
    <t>1277046</t>
  </si>
  <si>
    <t>Оплата за фиксаж для стоматологии, дог. №3-2021-49 от 01.02.2021, счет № 68601 от 17.09.2021, в т.ч. НДС - 2654,34</t>
  </si>
  <si>
    <t>3731</t>
  </si>
  <si>
    <t>1276920</t>
  </si>
  <si>
    <t>Оплата за набор реагентов, дог. №32-2021-89 от 12.04.2021, счет № 7609 от 20.09.2021, в т.ч. НДС - 931,82</t>
  </si>
  <si>
    <t>3732</t>
  </si>
  <si>
    <t>1276921</t>
  </si>
  <si>
    <t>Оплата за набор реагентов, дог. №40-2020-137 от 28.09.2020, счет № 7659 от 20.09.2021, в т.ч. НДС - 1348,46, № 7278 от 06.09.2021, в т.ч. НДС - 639,08</t>
  </si>
  <si>
    <t>3733</t>
  </si>
  <si>
    <t>1277053</t>
  </si>
  <si>
    <t>Оплата за шприцы, дог. №72-2021-124 от 20.08.2021, счет № ИТ000000549 от 24.09.2021, без НДС</t>
  </si>
  <si>
    <t>3734</t>
  </si>
  <si>
    <t>1276844</t>
  </si>
  <si>
    <t>Оплата за Иммуноро Кедрион, дог. №4-2021-50 от 01.02.2021, счет № 15593 от 22.09.2021, в т.ч. НДС - 1532,75</t>
  </si>
  <si>
    <t>3735</t>
  </si>
  <si>
    <t>1276950</t>
  </si>
  <si>
    <t>Оплата за пробирки, дог. №41-2021-96 от 27.04.2021, счет № 1874 от 28.09.2021, без НДС</t>
  </si>
  <si>
    <t>3736</t>
  </si>
  <si>
    <t>1276866</t>
  </si>
  <si>
    <t>Оплата за дилюент, раствор лизирующий, набор реагентов, дог. № 42-2020-139 от 15.09.2020, счет № 29 от 06.09.2021,  без НДС</t>
  </si>
  <si>
    <t>3737</t>
  </si>
  <si>
    <t>1276851</t>
  </si>
  <si>
    <t>Оплата за бинт марлевый медицинский н/стерил, дог. №51-2020-147 от 04.12.2020, счет № ЦБ-1836 от 07.09.2021, без НДС</t>
  </si>
  <si>
    <t>3738</t>
  </si>
  <si>
    <t>1276862</t>
  </si>
  <si>
    <t>Оплата за дезинфицирующее средство, дог. №46-2020-142 от 09.11.2020, счет № 962 от 15.09.2021, без НДС</t>
  </si>
  <si>
    <t>3739</t>
  </si>
  <si>
    <t>1276861</t>
  </si>
  <si>
    <t>Оплата за дезинфицирующее средство, дог. №31-2021-88 от 12.04.2021, счет № 961 от 15.09.2021, без НДС</t>
  </si>
  <si>
    <t>3740</t>
  </si>
  <si>
    <t>1276863</t>
  </si>
  <si>
    <t>Оплата за дезинфицирующее средство, дог. №91-Р/21 от 27.09.2021, счет № 984 от 27.09.2021, без НДС</t>
  </si>
  <si>
    <t>3741</t>
  </si>
  <si>
    <t>№ 91-Р/21 от 27.09.2021</t>
  </si>
  <si>
    <t>1276985</t>
  </si>
  <si>
    <t>Оплата за реагенты, дог. №8-2021-54 от 05.02.2021, счет № 1805 от 14.09.2021, в т.ч. НДС - 814,55</t>
  </si>
  <si>
    <t>3742</t>
  </si>
  <si>
    <t>1277054</t>
  </si>
  <si>
    <t>Оплата за шприцы, набор для переливания лекарств, дог. №16-2021-74 от 19.02.2021, счет № ИЛМ00002464 от 24.09.2021, № ИЛМ00002466 от 24.09.2021, без НДС</t>
  </si>
  <si>
    <t>3743</t>
  </si>
  <si>
    <t>1276885</t>
  </si>
  <si>
    <t>Оплата за концентрат для приготовления раствора для инфузий, дог. №48-2021-103 от 11.05.2021, счет № 7302 от 31.05.2021, в т.ч. НДС - 382,20</t>
  </si>
  <si>
    <t>3744</t>
  </si>
  <si>
    <t>1276869</t>
  </si>
  <si>
    <t>Оплата за зеркало по Куско, набор гинекологический, дог. № 57-2020-154 от 15.12.2020, счет № И0000001172 от 08.09.2021, без НДС</t>
  </si>
  <si>
    <t>3745</t>
  </si>
  <si>
    <t>1276868</t>
  </si>
  <si>
    <t>Оплата за зеркало по Куско, зонд урогенитальный, дог. № 57-2020-154 от 15.12.2020, счет № И0000000939 от 21.06.2021, без НДС</t>
  </si>
  <si>
    <t>3746</t>
  </si>
  <si>
    <t>1276943</t>
  </si>
  <si>
    <t>Оплата за пипетки, стекло, наконечники, пробирки, дог. №3108 от 31.08.2021, счет № ИСЧЛМ001071 от 01.09.2021, без НДС</t>
  </si>
  <si>
    <t>3747</t>
  </si>
  <si>
    <t>1276995</t>
  </si>
  <si>
    <t>Оплата за стекло, планшет, дог. №3108 от 31.08.2021, счет № ИСЧЛМ001134 от 13.09.2021, без НДС</t>
  </si>
  <si>
    <t>3748</t>
  </si>
  <si>
    <t>1276993</t>
  </si>
  <si>
    <t>Оплата за спирт этиловый, дог. №6-2021-52 от 05.02.2021, счет № ИСЧС0002321 от 27.09.2021, в т.ч. НДС - 98,73</t>
  </si>
  <si>
    <t>3749</t>
  </si>
  <si>
    <t>1276924</t>
  </si>
  <si>
    <t>Оплата за натрия хлорид, дог. № 5-2021-51 от 08.02.2021, счет  № ИС000004636 от 03.09.2021 в т.ч. НДС - 3625,36</t>
  </si>
  <si>
    <t>3750</t>
  </si>
  <si>
    <t>1276913</t>
  </si>
  <si>
    <t>Оплата за медикаменты, дог. №7-2021-53 от 01.02.2021, счет  № ИСЧС0002176 от 15.09.2021 в т.ч. НДС - 634,29</t>
  </si>
  <si>
    <t>3751</t>
  </si>
  <si>
    <t>1276888</t>
  </si>
  <si>
    <t>Оплата за левометил мазь, дог. №64-2020-161 от 12.01.2021, счет № ИСЧС0002209 от 16.09.2021, в т.ч. НДС - 727,27</t>
  </si>
  <si>
    <t>3752</t>
  </si>
  <si>
    <t>1276879</t>
  </si>
  <si>
    <t>Оплата за капотен табл., дог. №64-2020-161 от 12.01.2021, счет № ИСЧС0002210 от 16.09.2021, в т.ч. НДС - 244,09</t>
  </si>
  <si>
    <t>3753</t>
  </si>
  <si>
    <t>1276911</t>
  </si>
  <si>
    <t>Оплата за медикаменты, дог. №53-2021-108 от 31.05.2021, счет № ИСЧС0002084 от 01.09.2021, в т.ч. НДС - 79,09</t>
  </si>
  <si>
    <t>3754</t>
  </si>
  <si>
    <t>1276910</t>
  </si>
  <si>
    <t>Оплата за медикаменты, дог. №52-2021-107 от 31.05.2021, счет № ИСЧС0002083 от 01.09.2021, в т.ч. НДС - 2235,91</t>
  </si>
  <si>
    <t>3755</t>
  </si>
  <si>
    <t>1276895</t>
  </si>
  <si>
    <t>Оплата за медикаменты для СМП, дог. №2708 от 02.09.2021, счет № ИС000004593 от 02.09.2021, в т.ч. НДС - 2623,51</t>
  </si>
  <si>
    <t>3756</t>
  </si>
  <si>
    <t>№ 2708 от 02.09.2021</t>
  </si>
  <si>
    <t>1278937</t>
  </si>
  <si>
    <t>Z_0000047387_20211026_1120 Зачисление заработной платы, компенсация за не использованный отпуск при увольнении за октябрь 2021, реестр № 1120 от 26.10.2021, без НДС</t>
  </si>
  <si>
    <t>3757</t>
  </si>
  <si>
    <t>1280853</t>
  </si>
  <si>
    <t>27.10.2021</t>
  </si>
  <si>
    <t>Оплата за услуги по вывозу и обезвреживанию медицинских отходов класса опасности "Б", за сентябрь 2021, дог. №35-2021-62 от 27.04.2021, счет № 3656 от 30.09.2021, без НДС</t>
  </si>
  <si>
    <t>3759</t>
  </si>
  <si>
    <t>1280855</t>
  </si>
  <si>
    <t>Оплата за услуги по стирке, дог. №67-2020-107 от 11.01.2021, счет № 238 от 01.10.2021, без НДС</t>
  </si>
  <si>
    <t>3760</t>
  </si>
  <si>
    <t>3761</t>
  </si>
  <si>
    <t>Оплата за услуги по предстерилиз очистке и стерилиз изделий медиц назначения, дог. №142 от 01.03.2021, счет № 0000-000170 от 30.09.2021, в т.ч. НДС - 300,00</t>
  </si>
  <si>
    <t>1280695</t>
  </si>
  <si>
    <t>3764</t>
  </si>
  <si>
    <t>1287500</t>
  </si>
  <si>
    <t>28.10.2021</t>
  </si>
  <si>
    <t>Оплата за набор реагентов дог. №18-2021-75 от 09.03.2021, счет № 124 от 06.09.2021, без НДС</t>
  </si>
  <si>
    <t>3767</t>
  </si>
  <si>
    <t>1290794</t>
  </si>
  <si>
    <t>Перечисление заработной платы за 1 половину месяца за октябрь 2021 г. на карту №5479987022070303 Нестерова Дарья Олеговна</t>
  </si>
  <si>
    <t>1286980</t>
  </si>
  <si>
    <t>Зачисление заработной платы за 1 половину месяца за октябрь 2021 г., реестр № 1123 от 28.10.2021 г., без НДС, в соответствии с договором 18363412 от 02.03.2017 г.</t>
  </si>
  <si>
    <t>3768</t>
  </si>
  <si>
    <t>1286885</t>
  </si>
  <si>
    <t>Z_0000047387_20211028_1124 Зачисление заработной платы за 1 пол-ну мес. за октябрь 2021, реестр № 1124 от 28.10.2021, без НДС</t>
  </si>
  <si>
    <t>3769</t>
  </si>
  <si>
    <t>1286981</t>
  </si>
  <si>
    <t>Зачисление заработной платы за 1 половину месяца за октябрь 2021 г., реестр № 1125 от 28.10.2021 г., без НДС, в соответствии с договором 18363412 от 02.03.2017 г.</t>
  </si>
  <si>
    <t>3770</t>
  </si>
  <si>
    <t>1286886</t>
  </si>
  <si>
    <t>Z_0000047387_20211028_1126 Зачисление заработной платы за 1 пол-ну мес. за октябрь 2021, реестр № 1126 от 28.10.2021, без НДС</t>
  </si>
  <si>
    <t>3771</t>
  </si>
  <si>
    <t>1288845</t>
  </si>
  <si>
    <t>Зачисление отпускных за октябрь 2021 г., реестр № 1129 от 28.10.2021 г., без НДС, в соответствии с договором 18363412 от 02.03.2017 г.</t>
  </si>
  <si>
    <t>3774</t>
  </si>
  <si>
    <t>1288801</t>
  </si>
  <si>
    <t>Z_0000047387_20211028_1130 Зачисление отпускных за октябрь 2021, реестр №1130 от 28.10.2021, без НДС</t>
  </si>
  <si>
    <t>3775</t>
  </si>
  <si>
    <t>1288846</t>
  </si>
  <si>
    <t>Зачисление отпускных за октябрь 2021 г., реестр № 1131 от 28.10.2021 г., без НДС, в соответствии с договором 18363412 от 02.03.2017 г.</t>
  </si>
  <si>
    <t>3776</t>
  </si>
  <si>
    <t>1288802</t>
  </si>
  <si>
    <t>Z_0000047387_20211028_1132 Зачисление отпускных за октябрь 2021, реестр №1132 от 28.10.2021, без НДС</t>
  </si>
  <si>
    <t>3777</t>
  </si>
  <si>
    <t>1288847</t>
  </si>
  <si>
    <t>Зачисление отпускных за октябрь 2021 г., реестр № 1133 от 28.10.2021 г., без НДС, в соответствии с договором 18363412 от 02.03.2017 г.</t>
  </si>
  <si>
    <t>3778</t>
  </si>
  <si>
    <t>1288804</t>
  </si>
  <si>
    <t>Z_0000047387_20211028_1138 Зачисление заработной платы за 1 пол-ну мес. за октябрь 2021, реестр № 1138 от 28.10.2021, без НДС</t>
  </si>
  <si>
    <t>3782</t>
  </si>
  <si>
    <t>1295231</t>
  </si>
  <si>
    <t>29.10.2021</t>
  </si>
  <si>
    <t>3784</t>
  </si>
  <si>
    <t>1295232</t>
  </si>
  <si>
    <t>3785</t>
  </si>
  <si>
    <t>1295234</t>
  </si>
  <si>
    <t>3786</t>
  </si>
  <si>
    <t>1295418</t>
  </si>
  <si>
    <t>Z_0000047387_20211029_1139 Зачисление заработной платы, компенсация за не использованный отпуск при увольнении за октябрь 2021, реестр № 1139 от 29.10.2021, без НДС</t>
  </si>
  <si>
    <t>3793</t>
  </si>
  <si>
    <t>1295420</t>
  </si>
  <si>
    <t>Z_0000047387_20211029_1141 Зачисление заработной платы, компенсация за не использованный отпуск при увольнении за октябрь 2021, реестр № 1141 от 29.10.2021, без НДС</t>
  </si>
  <si>
    <t>3794</t>
  </si>
  <si>
    <t>509698</t>
  </si>
  <si>
    <t>39509097310080050323 Опл мед.услуг,оказ.гражд,застр в др.суб РФ в целях их соц.обесп (из ср.НСЗ):расп.от 21.10.21 №339, сч 0000-000515 от 30.09.21 без НДС</t>
  </si>
  <si>
    <t>1299354</t>
  </si>
  <si>
    <t>Зачисление отпускных за октябрь 2021 г., реестр № 1142 от 29.10.2021 г., без НДС, в соответствии с договором 18363412 от 02.03.2017 г.</t>
  </si>
  <si>
    <t>3796</t>
  </si>
  <si>
    <t>1298967</t>
  </si>
  <si>
    <t>Z_0000047387_20211029_1143 Зачисление отпускных за октябрь 2021, реестр № 1143 от 29.10.2021, без НДС</t>
  </si>
  <si>
    <t>3798</t>
  </si>
  <si>
    <t>1298968</t>
  </si>
  <si>
    <t>Z_0000047387_20211029_1146 Зачисление отпускных за октябрь 2021, реестр № 1146 от 29.10.2021, без НДС</t>
  </si>
  <si>
    <t>3799</t>
  </si>
  <si>
    <t>1286884</t>
  </si>
  <si>
    <t>Z_0000047387_20211028_1122 Зачисление заработной платы за 1 пол-ну мес. за октябрь 2021, реестр № 1122 от 28.10.2021, без НДС</t>
  </si>
  <si>
    <t>3465</t>
  </si>
  <si>
    <t>1286979</t>
  </si>
  <si>
    <t>Зачисление заработной платы за 1 половину месяца за октябрь 2021 г., реестр № 1121 от 28.10.2021 г., без НДС, в соответствии с договором 18363412 от 02.03.2017 г.</t>
  </si>
  <si>
    <t>3466</t>
  </si>
  <si>
    <t>1166920</t>
  </si>
  <si>
    <t>Z_0000047387_20210930_1026 Зачисление отпускных за сентябрь 2021, реестр № 1026 от 30.09.2021, без НДС</t>
  </si>
  <si>
    <t>3488</t>
  </si>
  <si>
    <t>1166985</t>
  </si>
  <si>
    <t>Зачисление отпускных  за сентябрь 2021 г., реестр № 1025 от 30.09.2021 г., без НДС, в соответствии с договором 18363412 от 02.03.2017 г.</t>
  </si>
  <si>
    <t>3489</t>
  </si>
  <si>
    <t>1166919</t>
  </si>
  <si>
    <t>Z_0000047387_20210930_1024 Зачисление отпускных за сентябрь 2021, реестр №1024 от 30.09.2021, без НДС</t>
  </si>
  <si>
    <t>3490</t>
  </si>
  <si>
    <t>1166921</t>
  </si>
  <si>
    <t>Z_0000047387_20210930_1027 Зачисление отпускных за сентябрь 2021, реестр №1027 от 30.09.2021, без НДС</t>
  </si>
  <si>
    <t>3497</t>
  </si>
  <si>
    <t>1166986</t>
  </si>
  <si>
    <t>Зачисление отпускных  за сентябрь 2021 г., реестр № 1029 от 30.09.2021 г., без НДС, в соответствии с договором 18363412 от 02.03.2017 г.</t>
  </si>
  <si>
    <t>3498</t>
  </si>
  <si>
    <t>1166753</t>
  </si>
  <si>
    <t>3499</t>
  </si>
  <si>
    <t>1167830</t>
  </si>
  <si>
    <t>Оплата за сантехнику, дог. №ЦН/259 от 13.09.2021, счет № 15445 от 13.09.2021, в т.ч. НДС - 7907,27</t>
  </si>
  <si>
    <t>3500</t>
  </si>
  <si>
    <t>ООО "Группа "Новатор"</t>
  </si>
  <si>
    <t>3808081373</t>
  </si>
  <si>
    <t>№ ЦН/259 от 13.09.2021</t>
  </si>
  <si>
    <t>1167989</t>
  </si>
  <si>
    <t>Оплата за дверь, монтаж противопожарной двери (двустворчатая), дог. №348/21 от 17.08.2021, счет № 348 от 17.08.2021, без НДС</t>
  </si>
  <si>
    <t>3501</t>
  </si>
  <si>
    <t>ИП Оскорбин Евгений Александрович</t>
  </si>
  <si>
    <t>381107439338</t>
  </si>
  <si>
    <t>№ 348/21 от 17.08.2021</t>
  </si>
  <si>
    <t>1171463</t>
  </si>
  <si>
    <t>(803090252К112999962102342000010)803013999 Субсидии автоном.учреждению на финансовое обеспечение выполнения гос/задания на октябрь 21г С.54-57-09-121/21 от 13.01.21 ДС 54-121-1/21 от 28.09.21</t>
  </si>
  <si>
    <t>712518</t>
  </si>
  <si>
    <t>Зачисление средств по операциям с МБК (на основании реестров платежей). Мерчант №971000003635. Дата реестра 30.09.2021. Комиссия 0.00. Возврат покупки 0.00/0.00. НДС не облагается.</t>
  </si>
  <si>
    <t>БАЙКАЛЬСКИЙ БАНК ПАО СБЕРБАНК//8662709728947</t>
  </si>
  <si>
    <t>712528</t>
  </si>
  <si>
    <t>Зачисление средств по операциям с МБК (на основании реестров платежей). Мерчант №971000003636. Дата реестра 30.09.2021. Комиссия 0.00. Возврат покупки 0.00/0.00. НДС не облагается.</t>
  </si>
  <si>
    <t>БАЙКАЛЬСКИЙ БАНК ПАО СБЕРБАНК//8662709736736</t>
  </si>
  <si>
    <t>737528</t>
  </si>
  <si>
    <t>(244) опл.по счету-0000-000503 от 27.09.21 договор-109/21 от 27.09.21.за медицинский осмотр работников.без ндс</t>
  </si>
  <si>
    <t>УФК ПО ИРКУТСКОЙ ОБЛАСТИ (Федеральное государственное бюджетное учреждение науки Институт систем энергетики им. Л.А. Мелентьева Сибирского отделения Российской)</t>
  </si>
  <si>
    <t>3812011700</t>
  </si>
  <si>
    <t>8048</t>
  </si>
  <si>
    <t>Оплата по Договору №62812 от 11.12.14, НДС не выделяется.MISC комиссия 525.55; Дата выручки 30-09-21/MAST/SD3964.00;CM111.78;MIR/SD10180.00;CM275.87;VISA/SD5165.00;CM137.90;.</t>
  </si>
  <si>
    <t>18641</t>
  </si>
  <si>
    <t>Оплата по счету № 0000-000501 от 24.09.2021, за электроэнцефалограмму работников предприятия.Сумма 10710-00 Без налога (НДС)</t>
  </si>
  <si>
    <t>1179023</t>
  </si>
  <si>
    <t>Оплата за закрытие архива ФН, фискальный накопитель, перегроммирование ККТ, перегистрация ККТ в ФНС, дог. №2/2021 от 28.09.2021, счет № 2324 от 28.09.2021, без НДС</t>
  </si>
  <si>
    <t>3508</t>
  </si>
  <si>
    <t>№ 2/2021 от 28.09.2021</t>
  </si>
  <si>
    <t>1179054</t>
  </si>
  <si>
    <t>Перечисление денежных средств оператору электронной торговой площадки для  проведения операций по организации процедур и обеспечению участия в них, лицевой счет №470353, без НДС</t>
  </si>
  <si>
    <t>3509</t>
  </si>
  <si>
    <t>АО "Единая электронная торговая площадка"</t>
  </si>
  <si>
    <t>7707704692</t>
  </si>
  <si>
    <t>9577</t>
  </si>
  <si>
    <t>1179178</t>
  </si>
  <si>
    <t>3510</t>
  </si>
  <si>
    <t>794082</t>
  </si>
  <si>
    <t>02.10.2021</t>
  </si>
  <si>
    <t>Зачисление средств по операциям с МБК (на основании реестров платежей). Мерчант №971000003636. Дата реестра 01.10.2021. Комиссия 0.00. Возврат покупки 0.00/0.00. НДС не облагается.</t>
  </si>
  <si>
    <t>БАЙКАЛЬСКИЙ БАНК ПАО СБЕРБАНК//8665624921896</t>
  </si>
  <si>
    <t>794068</t>
  </si>
  <si>
    <t>Зачисление средств по операциям с МБК (на основании реестров платежей). Мерчант №971000003635. Дата реестра 01.10.2021. Комиссия 0.00. Возврат покупки 0.00/0.00. НДС не облагается.</t>
  </si>
  <si>
    <t>БАЙКАЛЬСКИЙ БАНК ПАО СБЕРБАНК//8665624912395</t>
  </si>
  <si>
    <t>14551</t>
  </si>
  <si>
    <t>Оплата по Договору №62812 от 11.12.14, НДС не выделяется.MISC комиссия 316.80; Дата выручки 01-10-21/MAST/SD1257.00;CV1100.00;CM35.45;MIR/SD4911.00;CM133.08;VISA/SD5553.00;CM148.27;.</t>
  </si>
  <si>
    <t>1180866</t>
  </si>
  <si>
    <t>Зачисление отпускных  за октябрь 2021 г., реестр № 1036 от 04.10.2021 г., без НДС, в соответствии с договором 18363412 от 02.03.2017 г.</t>
  </si>
  <si>
    <t>3514</t>
  </si>
  <si>
    <t>991212</t>
  </si>
  <si>
    <t>Зачисление средств по операциям с МБК (на основании реестров платежей). Мерчант №971000003635. Дата реестра 04.10.2021. Комиссия 0.00. Возврат покупки 0.00/0.00. НДС не облагается.</t>
  </si>
  <si>
    <t>БАЙКАЛЬСКИЙ БАНК ПАО СБЕРБАНК//8670977004781</t>
  </si>
  <si>
    <t>991224</t>
  </si>
  <si>
    <t>Зачисление средств по операциям с МБК (на основании реестров платежей). Мерчант №971000003636. Дата реестра 04.10.2021. Комиссия 0.00. Возврат покупки 0.00/0.00. НДС не облагается.</t>
  </si>
  <si>
    <t>БАЙКАЛЬСКИЙ БАНК ПАО СБЕРБАНК//8670977006107</t>
  </si>
  <si>
    <t>27413</t>
  </si>
  <si>
    <t>Оплата по Договору №62812 от 11.12.14, НДС не выделяется.MISC комиссия 656.11; Дата выручки 04-10-21/MAST/SD11016.00;CM310.65;MIR/SD4695.00;CM127.23;VISA/SD8173.00;CM218.23;.</t>
  </si>
  <si>
    <t>19355</t>
  </si>
  <si>
    <t>Оплата по счету № 0000-000507 от 30.09.2021г. за медосмотр. Сумма 97740-00 Без налога (НДС)</t>
  </si>
  <si>
    <t>Оплата по счету № 0000-000459 от 06.09.2021 мед.осмотр Сумма 2944-00</t>
  </si>
  <si>
    <t>1190931</t>
  </si>
  <si>
    <t>Оплата за пленку, дог. №УХЭ-8/2021 от 30.09.2021, счет № 141 от 30.09.2021, без НДС</t>
  </si>
  <si>
    <t>3519</t>
  </si>
  <si>
    <t>№ УХЭ-8/2021 от 30.09.2021</t>
  </si>
  <si>
    <t>1190939</t>
  </si>
  <si>
    <t>Оплата за замок электромагнитный, дог. №21-227 от 21.09.2021, счет № 759 от 21.09.2021, в т.ч. НДС - 1459,00</t>
  </si>
  <si>
    <t>3520</t>
  </si>
  <si>
    <t>ООО "Ультра"</t>
  </si>
  <si>
    <t>3811174892</t>
  </si>
  <si>
    <t>№ 21-227 от 21.09.2021</t>
  </si>
  <si>
    <t>1190991</t>
  </si>
  <si>
    <t>Оплата аренды за сентябрь 2021, дог. №39 от 01.07.2021, счет № 4146 от 30.09.2021, в т.ч. НДС - 7999.45</t>
  </si>
  <si>
    <t>3521</t>
  </si>
  <si>
    <t>1190999</t>
  </si>
  <si>
    <t>Оплата за аренду, дог. №40 от 01.07.2021, счет № 4147 от 30.09.2021, в т.ч. НДС - 2216,06</t>
  </si>
  <si>
    <t>3523</t>
  </si>
  <si>
    <t>1191001</t>
  </si>
  <si>
    <t>Оплата за повышение квалификации 144 ак.ч., дог. №ВМО0710/21 от 14.09.2020, счет № ВМО0810/21 от 05.10.2021, без НДС</t>
  </si>
  <si>
    <t>3524</t>
  </si>
  <si>
    <t>№ ВМО0710/21 от 14.09.2020</t>
  </si>
  <si>
    <t>1191019</t>
  </si>
  <si>
    <t>Оплата за услуги автостоянки за сентябрь 2021 г., дог. №01/2021 от 01.01.2021, счет № 247 от 02.09.2021, без НДС</t>
  </si>
  <si>
    <t>3525</t>
  </si>
  <si>
    <t>1189843</t>
  </si>
  <si>
    <t>Оплата за услуги связи, дог. №138300796226 от 01.05.2018, счет № 238 308 865 825 / 4717469767 от 30.09.2021 г., в т.ч. НДС- 61,67</t>
  </si>
  <si>
    <t>3526</t>
  </si>
  <si>
    <t>1189851</t>
  </si>
  <si>
    <t>Оплата за услуги связи, дог. №138300796226 от 01.05.2018, счет № 238 300 796 526 / 4717477972 от 30.09.2021 г., в т.ч. НДС - 2592,80</t>
  </si>
  <si>
    <t>3527</t>
  </si>
  <si>
    <t>1189854</t>
  </si>
  <si>
    <t>Оплата за инкассацию предприятий и организаций за сентябрь 2021, дог.№7088-ИО от 01.07.2021, счет № 38/18/03014 от 30.09.2021, в т.ч. НДС - 1660,00</t>
  </si>
  <si>
    <t>3528</t>
  </si>
  <si>
    <t>1189860</t>
  </si>
  <si>
    <t>Оплата за комиссионное вознаграждение за период 01.08.201 - 31.08.2021,  дог. №ТМ-015/18 от 13.03.2018, счет № 08 от 31.08.2021,  без НДС</t>
  </si>
  <si>
    <t>3529</t>
  </si>
  <si>
    <t>1189457</t>
  </si>
  <si>
    <t>Зачисление отпускных  за октябрь 2021 г., реестр № 1043 от 06.10.2021 г., без НДС, в соответствии с договором 18363412 от 02.03.2017 г.</t>
  </si>
  <si>
    <t>3532</t>
  </si>
  <si>
    <t>1189313</t>
  </si>
  <si>
    <t>Z_0000047387_20211006_1044 Зачисление отпускных за октябрь 2021, реестр №1044 от 06.10.2021, без НДС</t>
  </si>
  <si>
    <t>3535</t>
  </si>
  <si>
    <t>1189314</t>
  </si>
  <si>
    <t>Z_0000047387_20211006_1046 Зачисление отпускных за октябрь 2021, реестр №1046 от 06.10.2021, без НДС</t>
  </si>
  <si>
    <t>3538</t>
  </si>
  <si>
    <t>65092</t>
  </si>
  <si>
    <t>Зачисление средств по операциям с МБК (на основании реестров платежей). Мерчант №971000003635. Дата реестра 05.10.2021. Комиссия 0.00. Возврат покупки 0.00/0.00. НДС не облагается.</t>
  </si>
  <si>
    <t>БАЙКАЛЬСКИЙ БАНК ПАО СБЕРБАНК//8673781692089</t>
  </si>
  <si>
    <t>65102</t>
  </si>
  <si>
    <t>Зачисление средств по операциям с МБК (на основании реестров платежей). Мерчант №971000003636. Дата реестра 05.10.2021. Комиссия 0.00. Возврат покупки 0.00/0.00. НДС не облагается.</t>
  </si>
  <si>
    <t>БАЙКАЛЬСКИЙ БАНК ПАО СБЕРБАНК//8673781695905</t>
  </si>
  <si>
    <t>Средства от реализации услуг (л/сч 80303050223. КБК 00000000000000000130). Без НДС.</t>
  </si>
  <si>
    <t>36723</t>
  </si>
  <si>
    <t>Оплата по Договору №62812 от 11.12.14, НДС не выделяется.MISC комиссия 1039.25; Дата выручки 05-10-21/MIR/SD14511.00;CM393.24;VISA/SD24195.00;CM646.01;.</t>
  </si>
  <si>
    <t>Возврат отпускных сумм (л/сч 80303050223, КОСГУ 211, КВР 111, КФО 2, ОТРАСЛЕВОЙ КОД 803.2.90.0000.0000000). Без НДС.</t>
  </si>
  <si>
    <t>1198149</t>
  </si>
  <si>
    <t>Оплата за медикаменты., дог. №3 от 01.07.2021, счет-фактура № 106/30000008 от 30.09.2021, в т.ч. НДС - 1326,31</t>
  </si>
  <si>
    <t>3539</t>
  </si>
  <si>
    <t>1198152</t>
  </si>
  <si>
    <t>Оплата за пересчет денежной наличности за сентябрь 2021 г., дог. №7088-ИО от 01.07.2021, счет № 38/27/01754 от 30.09.2021 г., без НДС</t>
  </si>
  <si>
    <t>3540</t>
  </si>
  <si>
    <t>1198153</t>
  </si>
  <si>
    <t>Оплата за искусственную кожу, дог. №30 от 01.10.2021, счет № 1237 от 01.10.2021, в т.ч. НДС - 1342,50</t>
  </si>
  <si>
    <t>3541</t>
  </si>
  <si>
    <t>ООО "СОЮЗ 38 ТЕКС"</t>
  </si>
  <si>
    <t>3810064897</t>
  </si>
  <si>
    <t>№ 30 от 01.10.2021</t>
  </si>
  <si>
    <t>138353</t>
  </si>
  <si>
    <t>Зачисление средств по операциям с МБК (на основании реестров платежей). Мерчант №971000003635. Дата реестра 06.10.2021. Комиссия 0.00. Возврат покупки 0.00/0.00. НДС не облагается.</t>
  </si>
  <si>
    <t>БАЙКАЛЬСКИЙ БАНК ПАО СБЕРБАНК//8676554632098</t>
  </si>
  <si>
    <t>43038</t>
  </si>
  <si>
    <t>Оплата по Договору №62812 от 11.12.14, НДС не выделяется.MISC комиссия 343.17; Дата выручки 06-10-21/MAST/SD1026.00;CM28.93;MIR/SD2471.00;CM66.95;VISA/SD9262.00;CM247.29;.</t>
  </si>
  <si>
    <t>1207232</t>
  </si>
  <si>
    <t>Z_0000047387_20211008_1049 Перечисление средств согласно заявке (оплата за клипсы, светильник, лампа светодиодная), за октябрь 2021, реестр № 1049 от 08.10.2021, без НДС</t>
  </si>
  <si>
    <t>3543</t>
  </si>
  <si>
    <t>1211786</t>
  </si>
  <si>
    <t>Уплата пени за налог на имущество в организации по имуществу, справка о состоянии расчетов по налогам, сборам, страховым взносам, пеням, штрафом № 134323 от 04.10.2021,без НДС</t>
  </si>
  <si>
    <t>3544</t>
  </si>
  <si>
    <t>217437</t>
  </si>
  <si>
    <t>Зачисление средств по операциям с МБК (на основании реестров платежей). Мерчант №971000003636. Дата реестра 07.10.2021. Комиссия 0.00. Возврат покупки 0.00/0.00. НДС не облагается.</t>
  </si>
  <si>
    <t>БАЙКАЛЬСКИЙ БАНК ПАО СБЕРБАНК//8679033391016</t>
  </si>
  <si>
    <t>0000-001567</t>
  </si>
  <si>
    <t>За мед.осмотр работников при приеме на работу.Договор № 64/17 от 30.12.2016г.Счет № 529 от 01.10.2021г.Акт № 579 от 01.10.2021г.без ндс</t>
  </si>
  <si>
    <t>18108</t>
  </si>
  <si>
    <t>1215141</t>
  </si>
  <si>
    <t>3559</t>
  </si>
  <si>
    <t>1215144</t>
  </si>
  <si>
    <t>3560</t>
  </si>
  <si>
    <t>1215145</t>
  </si>
  <si>
    <t>3561</t>
  </si>
  <si>
    <t>1215146</t>
  </si>
  <si>
    <t>3562</t>
  </si>
  <si>
    <t>1215147</t>
  </si>
  <si>
    <t>3563</t>
  </si>
  <si>
    <t>1215148</t>
  </si>
  <si>
    <t>3564</t>
  </si>
  <si>
    <t>1215149</t>
  </si>
  <si>
    <t>3565</t>
  </si>
  <si>
    <t>1260099</t>
  </si>
  <si>
    <t>3566</t>
  </si>
  <si>
    <t>295915</t>
  </si>
  <si>
    <t>09.10.2021</t>
  </si>
  <si>
    <t>Зачисление средств по операциям с МБК (на основании реестров платежей). Мерчант №971000003635. Дата реестра 08.10.2021. Комиссия 0.00. Возврат покупки 0.00/0.00. НДС не облагается.</t>
  </si>
  <si>
    <t>БАЙКАЛЬСКИЙ БАНК ПАО СБЕРБАНК//8681727039677</t>
  </si>
  <si>
    <t>3637</t>
  </si>
  <si>
    <t>Оплата по счету №0000-000536 от 01.10.21 за услуги НДС не облагается.</t>
  </si>
  <si>
    <t>Оплата по Договору №62812 от 11.12.14, НДС не выделяется.MISC комиссия 631.66; Дата выручки 08-10-21/MAST/SD5658.00;CM159.56;MIR/SD5717.00;CM154.91;VISA/SD11880.00;CM317.19;.</t>
  </si>
  <si>
    <t>1221570</t>
  </si>
  <si>
    <t>Оплата за бензин АИ-92, дог. №61-2021-68 от 28.06.2021, счет №  239508 от 30.09.2021 г., в т.ч. НДС - 1965,56</t>
  </si>
  <si>
    <t>3568</t>
  </si>
  <si>
    <t>5596</t>
  </si>
  <si>
    <t>За медицинский осмотр работников счет № 0000-000450  от 01.09.2021 НДС не облагается.</t>
  </si>
  <si>
    <t>5201</t>
  </si>
  <si>
    <t>Оплата по счету №0000-000519 от 06.10.2021 г. за мед. профосмотр Сумма 14592-00</t>
  </si>
  <si>
    <t>Оплата за мед.осмотр и обследования работников по договору  от 28.01. 2019 г № 11/19 согласно счёта № 0000 - 000528 от 01.10.2021 года</t>
  </si>
  <si>
    <t>480892</t>
  </si>
  <si>
    <t>Зачисление средств по операциям с МБК (на основании реестров платежей). Мерчант №971000003635. Дата реестра 11.10.2021. Комиссия 0.00. Возврат покупки 0.00/0.00. НДС не облагается.</t>
  </si>
  <si>
    <t>БАЙКАЛЬСКИЙ БАНК ПАО СБЕРБАНК//8686890701482</t>
  </si>
  <si>
    <t>73189</t>
  </si>
  <si>
    <t>Оплата по Договору №62812 от 11.12.14, НДС не выделяется.MISC комиссия 1572.18; Дата выручки 11-10-21/MAST/SD3450.00;CM97.29;MIR/SD41852.00;CM1134.19;VISA/SD12760.00;CM340.70;.</t>
  </si>
  <si>
    <t>Оплата за предрейсовые медосмотры за сентябрь 2021 г. по договору 02/17 от 01.02.17 по документу счет  0000-000508 от 30.09.21Без НДС</t>
  </si>
  <si>
    <t>56684</t>
  </si>
  <si>
    <t>Оплата прочих работ и услуг текущего характера. Оплата по дог.899/21-223П-09 / 106/21/1 от 10.09.2021, акт 0000-000520 от 13.09.2021проведение медицинского осмотра НДС не облагается</t>
  </si>
  <si>
    <t>1228429</t>
  </si>
  <si>
    <t>Зачисление отпускных  за октябрь 2021 г., реестр № 1051 от 13.10.2021 г., без НДС, в соответствии с договором 18363412 от 02.03.2017 г.</t>
  </si>
  <si>
    <t>3577</t>
  </si>
  <si>
    <t>1228428</t>
  </si>
  <si>
    <t>Зачисление отпускных  за октябрь 2021 г., реестр № 1049 от 13.10.2021 г., без НДС, в соответствии с договором 18363412 от 02.03.2017 г.</t>
  </si>
  <si>
    <t>3578</t>
  </si>
  <si>
    <t>1228423</t>
  </si>
  <si>
    <t>Зачисление заработной платы за 2 половину месяца за сентябрь 2021 г., реестр № 1059 от 14.10.2021 г., без НДС, в соответствии с договором 18363412 от 02.03.2017 г.</t>
  </si>
  <si>
    <t>3583</t>
  </si>
  <si>
    <t>1228424</t>
  </si>
  <si>
    <t>Зачисление заработной платы за 2 половину месяца за сентябрь 2021 г., реестр № 1061 от 14.10.2021 г., без НДС, в соответствии с договором 18363412 от 02.03.2017 г.</t>
  </si>
  <si>
    <t>3584</t>
  </si>
  <si>
    <t>1228261</t>
  </si>
  <si>
    <t>Z_0000047387_20211014_1062 Зачисление заработной платы за 2 пол-ну мес. за сентябрь 2021, реестр № 1062 от 14.10.2021, без НДС</t>
  </si>
  <si>
    <t>3587</t>
  </si>
  <si>
    <t>1228260</t>
  </si>
  <si>
    <t>Z_0000047387_20211014_1060 Зачисление заработной платы за 2 пол-ну мес. за сентябрь 2021, реестр № 1060 от 14.10.2021, без НДС</t>
  </si>
  <si>
    <t>3588</t>
  </si>
  <si>
    <t>1228257</t>
  </si>
  <si>
    <t>Z_0000047387_20211014_1054 Зачисление заработной платы за 2 пол-ну мес. за сентябрь 2021, реестр № 1054 от 14.10.2021, без НДС</t>
  </si>
  <si>
    <t>3589</t>
  </si>
  <si>
    <t>1228420</t>
  </si>
  <si>
    <t>Зачисление заработной платы за 2 половину месяца за сентябрь 2021 г., реестр № 1053 от 14.10.2021 г., без НДС, в соответствии с договором 18363412 от 02.03.2017 г.</t>
  </si>
  <si>
    <t>3590</t>
  </si>
  <si>
    <t>1234493</t>
  </si>
  <si>
    <t>Перечисление заработной платы за 2 половину месяца за сентябрь 2021 г. на карту №5479987022070303 Нестерова Дарья Олеговна</t>
  </si>
  <si>
    <t>1234499</t>
  </si>
  <si>
    <t>1231869</t>
  </si>
  <si>
    <t>Зачисление отпускных  за октябрь 2021 г., реестр № 1086 от 14.10.2021 г., без НДС, в соответствии с договором 18363412 от 02.03.2017 г.</t>
  </si>
  <si>
    <t>3595</t>
  </si>
  <si>
    <t>1231740</t>
  </si>
  <si>
    <t>Z_0000047387_20211014_1087 Зачисление отпускных за октябрь 2021, реестр №1087 от 14.10.2021, без НДС</t>
  </si>
  <si>
    <t>3596</t>
  </si>
  <si>
    <t>1231741</t>
  </si>
  <si>
    <t>Z_0000047387_20211014_1088 Зачисление отпускных за октябрь 2021, реестр № 1088 от 14.10.2021, без НДС</t>
  </si>
  <si>
    <t>3597</t>
  </si>
  <si>
    <t>1231870</t>
  </si>
  <si>
    <t>Зачисление отпускных  за октябрь 2021 г., реестр № 1089 от 14.10.2021 г., без НДС, в соответствии с договором 18363412 от 02.03.2017 г.</t>
  </si>
  <si>
    <t>3598</t>
  </si>
  <si>
    <t>81089</t>
  </si>
  <si>
    <t>Оплата по Договору №62812 от 11.12.14, НДС не выделяется.MISC комиссия 1078.63; Дата выручки 12-10-21/MAST/SD6006.00;CM169.37;MIR/SD7133.00;CM193.30;VISA/SD26815.00;CM715.96;.</t>
  </si>
  <si>
    <t>22911</t>
  </si>
  <si>
    <t>Оплата по счету № 0000-000547, 548 от 11.10.21; услуги по проведению  мед осмотра водителей август, сентябрь Сумма 4800.00 руб НДСБез НДС 0.00 руб</t>
  </si>
  <si>
    <t>ООО "ИНТЕРЬЕР"</t>
  </si>
  <si>
    <t>Предрейсовый медицинский осмотр водителей по договору ИРМЕТ/Д/303/278 от 30.12.20 по документу 0000-000505 от 30.09.21Без НДС</t>
  </si>
  <si>
    <t>Оплата за медицинский осмотр за октябрь 2021г., дог № 01/03/2021 от 04.03.21г., по сч 0000-000540 от 01.10.21г., без НДС</t>
  </si>
  <si>
    <t>891191</t>
  </si>
  <si>
    <t>1236861</t>
  </si>
  <si>
    <t>3603</t>
  </si>
  <si>
    <t>1236866</t>
  </si>
  <si>
    <t>3604</t>
  </si>
  <si>
    <t>1236868</t>
  </si>
  <si>
    <t>3605</t>
  </si>
  <si>
    <t>1237003</t>
  </si>
  <si>
    <t>3609</t>
  </si>
  <si>
    <t>1237005</t>
  </si>
  <si>
    <t>3610</t>
  </si>
  <si>
    <t>1237037</t>
  </si>
  <si>
    <t>3611</t>
  </si>
  <si>
    <t>1237039</t>
  </si>
  <si>
    <t>3612</t>
  </si>
  <si>
    <t>1237075</t>
  </si>
  <si>
    <t>Z_0000047387_20211014_1078 Зачисление пособия по временной нетрудоспособности за счет работодателя, сентябрь 2021, реестр № 1078 от 14.10.2021, без НДС</t>
  </si>
  <si>
    <t>3616</t>
  </si>
  <si>
    <t>1237076</t>
  </si>
  <si>
    <t>Z_0000047387_20211014_1074 Зачисление пособия по временной нетрудоспособности за счет работодателя, сентябрь 2021, реестр № 1074 от 14.10.2021, без НДС</t>
  </si>
  <si>
    <t>3617</t>
  </si>
  <si>
    <t>1237154</t>
  </si>
  <si>
    <t>Зачисление пособия по временной нетрудоспособности за счет работодателя, сентябрь 2021, реестр № 1073 от 14.10.2021, без НДС, в соответствии с договором 18363412 от 02.03.2017 г.</t>
  </si>
  <si>
    <t>3622</t>
  </si>
  <si>
    <t>1237155</t>
  </si>
  <si>
    <t>Зачисление пособия по временной нетрудоспособности за счет работодателя, сентябрь 2021, реестр № 1077 от 14.10.2021, без НДС, в соответствии с договором 18363412 от 02.03.2017 г.</t>
  </si>
  <si>
    <t>3623</t>
  </si>
  <si>
    <t>1237157</t>
  </si>
  <si>
    <t>Зачисление пособия по временной нетрудоспособности за счет работодателя, сентябрь 2021, реестр № 1079 от 14.10.2021, без НДС, в соответствии с договором 18363412 от 02.03.2017 г.</t>
  </si>
  <si>
    <t>3624</t>
  </si>
  <si>
    <t>1237171</t>
  </si>
  <si>
    <t>Зачисление пособия по временной нетрудоспособности за счет работодателя, сентябрь 2021, реестр № 1075 от 14.10.2021, без НДС, в соответствии с договором 18363412 от 02.03.2017 г.</t>
  </si>
  <si>
    <t>3625</t>
  </si>
  <si>
    <t>1237174</t>
  </si>
  <si>
    <t>Z_0000047387_20211014_1080 Зачисление пособия по временной нетрудоспособности за счет работодателя, сентябрь 2021, реестр № 1080 от 14.10.2021, без НДС</t>
  </si>
  <si>
    <t>3626</t>
  </si>
  <si>
    <t>1236885</t>
  </si>
  <si>
    <t>Оплата за услуги автостоянки за октябрь 2021 г., дог. №01/2021 от 01.01.2021, счет № 274 от 05.10.2021, без НДС</t>
  </si>
  <si>
    <t>3628</t>
  </si>
  <si>
    <t>1236893</t>
  </si>
  <si>
    <t>Оплата за информационно-консультативные услуги по теме "Новое в бухгалтерском учете и налогообложении госуд-ных (муниц-ных) учреж-ий 08-09 ноября 2021" дог №б/н от 13.10.2021,счет № 241 от 13.10.2021,без НДС</t>
  </si>
  <si>
    <t>3631</t>
  </si>
  <si>
    <t>НП "Иркутский территориальный институт профессиональных бухгалтеров и аудиторов"</t>
  </si>
  <si>
    <t>3808058335</t>
  </si>
  <si>
    <t>№ б/н от 13.10.2021</t>
  </si>
  <si>
    <t>112913</t>
  </si>
  <si>
    <t>(244) Прочая закупка услуг оплата за мед осмотр Договор от 11.01.2021 № 3 по счету № 0000-000533 от 01.10.2021г  без. НДС</t>
  </si>
  <si>
    <t>511</t>
  </si>
  <si>
    <t>(902-0709-0149980010-244-1650.00Л/С 02343D03720)   Опл сч 0000-000545 от 11.10.21 акт 0000-000596 от 11.10.21 контр 010-64-004-0096/21 от 01.01.21 предрейс мед осмотр сент 21 НДС-не</t>
  </si>
  <si>
    <t>627664</t>
  </si>
  <si>
    <t>Зачисление средств по операциям с МБК (на основании реестров платежей). Мерчант №971000003636. Дата реестра 13.10.2021. Комиссия 0.00. Возврат покупки 0.00/0.00. НДС не облагается.</t>
  </si>
  <si>
    <t>БАЙКАЛЬСКИЙ БАНК ПАО СБЕРБАНК//8692116252578</t>
  </si>
  <si>
    <t>627657</t>
  </si>
  <si>
    <t>Зачисление средств по операциям с МБК (на основании реестров платежей). Мерчант №971000003635. Дата реестра 13.10.2021. Комиссия 0.00. Возврат покупки 0.00/0.00. НДС не облагается.</t>
  </si>
  <si>
    <t>БАЙКАЛЬСКИЙ БАНК ПАО СБЕРБАНК//8692116245977</t>
  </si>
  <si>
    <t>1242882</t>
  </si>
  <si>
    <t>Зачисление отпускных  за октябрь 2021 г., реестр № 1095 от 15.10.2021 г., без НДС, в соответствии с договором 18363412 от 02.03.2017 г.</t>
  </si>
  <si>
    <t>3635</t>
  </si>
  <si>
    <t>Оплата по сч №0000-000214 от 11.05.2021г оконч рачсч за провед рентгенологического обследования - маммографию. Без НДС.</t>
  </si>
  <si>
    <t>87178</t>
  </si>
  <si>
    <t>Оплата по Договору №62812 от 11.12.14, НДС не выделяется.MISC комиссия 338.16; Дата выручки 13-10-21/MAST/SD5951.00;CM167.82;MIR/SD6286.00;CM170.34;.</t>
  </si>
  <si>
    <t>Оплата по счету №0000-000543 от 11.10.2021г., предрейсовые медицинские осмотры водителей за сентябрь 2021г. Сумма 1650-00 Без НДС</t>
  </si>
  <si>
    <t>1242277</t>
  </si>
  <si>
    <t>Зачисление заработной платы за 1 половину месяца за октябрь 2021 г., реестр № 1091 от 14.10.2021 г., без НДС, в соответствии с договором 18363412 от 02.03.2017 г.</t>
  </si>
  <si>
    <t>1242297</t>
  </si>
  <si>
    <t>Z_0000047387_20211014_1093 Зачисление заработной платы за 1 пол-ну мес. за октябрь 2021, реестр № 1093 от 14.10.2021, без НДС</t>
  </si>
  <si>
    <t>3638</t>
  </si>
  <si>
    <t>1246157</t>
  </si>
  <si>
    <t>18.10.2021</t>
  </si>
  <si>
    <t>Оплата за образовательные услуги по ДП повышения квалификации по теме "Заработная плата и другие выплаты работникам", дог. №ИГ07/0935 от 12.10.2021, счет № 935 от 12.10.2021, без НДС</t>
  </si>
  <si>
    <t>АНО ДПО "ЦБО Сибсеминар"</t>
  </si>
  <si>
    <t>5407962610</t>
  </si>
  <si>
    <t>№ ИГ07/0935 от 12.10.2021</t>
  </si>
  <si>
    <t>1246168</t>
  </si>
  <si>
    <t>Оплата за охрану , дог.№08546-1 от 01.01.2019, счет № 6 от 02.03.2020, без НДС</t>
  </si>
  <si>
    <t>3640</t>
  </si>
  <si>
    <t>№ 08546-1 от 01.01.2019</t>
  </si>
  <si>
    <t>1246202</t>
  </si>
  <si>
    <t>3641</t>
  </si>
  <si>
    <t>1246204</t>
  </si>
  <si>
    <t>3642</t>
  </si>
  <si>
    <t>1246222</t>
  </si>
  <si>
    <t>3643</t>
  </si>
  <si>
    <t>1246224</t>
  </si>
  <si>
    <t>3644</t>
  </si>
  <si>
    <t>1246289</t>
  </si>
  <si>
    <t>3646</t>
  </si>
  <si>
    <t>703214</t>
  </si>
  <si>
    <t>Зачисление средств по операциям с МБК (на основании реестров платежей). Мерчант №971000003635. Дата реестра 14.10.2021. Комиссия 0.00. Возврат покупки 0.00/0.00. НДС не облагается.</t>
  </si>
  <si>
    <t>БАЙКАЛЬСКИЙ БАНК ПАО СБЕРБАНК//8694934613963</t>
  </si>
  <si>
    <t>5671</t>
  </si>
  <si>
    <t>За медицинский осмотр работников счет № 0000-000530  от 01.10.2021 НДС не облагается.</t>
  </si>
  <si>
    <t>703226</t>
  </si>
  <si>
    <t>Зачисление средств по операциям с МБК (на основании реестров платежей). Мерчант №971000003636. Дата реестра 14.10.2021. Комиссия 0.00. Возврат покупки 0.00/0.00. НДС не облагается.</t>
  </si>
  <si>
    <t>БАЙКАЛЬСКИЙ БАНК ПАО СБЕРБАНК//8694934617521</t>
  </si>
  <si>
    <t>оплата по счету 0000-000535 от 01.10.2021  НДС не облагается</t>
  </si>
  <si>
    <t>ИНДИВИДУАЛЬНЫЙ ПРЕДПРИНИМАТЕЛЬ ГЛУХОВ ИЛЬЯ АЛЕКСАНДРОВИЧ //</t>
  </si>
  <si>
    <t>оплата на основании выставленного счета от 01.10.2021г. за медосмотр</t>
  </si>
  <si>
    <t>1250404</t>
  </si>
  <si>
    <t>Оплата за углекислоту, компенсацию услуг по доставке груза, дог. №83-2021 от 15.10.2021, счет № 5197 от 15.10.2021, НДС - 516,67</t>
  </si>
  <si>
    <t>3647</t>
  </si>
  <si>
    <t>№ 83-2021 от 15.10.2021</t>
  </si>
  <si>
    <t>1250431</t>
  </si>
  <si>
    <t>Пополнение лицевого счета № 6004477444. Оказание услуг ЭТП, счет № 47056-ЭТП-ИМ от 12.10.2021, в т.ч. НДС - 8332,68</t>
  </si>
  <si>
    <t>3648</t>
  </si>
  <si>
    <t>АО "ТЭК-Торг"</t>
  </si>
  <si>
    <t>7704824695</t>
  </si>
  <si>
    <t>1249890</t>
  </si>
  <si>
    <t>Оплата за автошины Presa R14 PI02 ICE 185/65 86Q, счёт № УТ-2228 от 12.10.2021 г. в т.ч. НДС (20%)-2600,00</t>
  </si>
  <si>
    <t>3649</t>
  </si>
  <si>
    <t>ИП Агафонова Н.Н.</t>
  </si>
  <si>
    <t>381100223851</t>
  </si>
  <si>
    <t>788096</t>
  </si>
  <si>
    <t>16.10.2021</t>
  </si>
  <si>
    <t>Зачисление средств по операциям с МБК (на основании реестров платежей). Мерчант №971000003636. Дата реестра 15.10.2021. Комиссия 0.00. Возврат покупки 0.00/0.00. НДС не облагается.</t>
  </si>
  <si>
    <t>БАЙКАЛЬСКИЙ БАНК ПАО СБЕРБАНК//8697770400175</t>
  </si>
  <si>
    <t>788085</t>
  </si>
  <si>
    <t>Зачисление средств по операциям с МБК (на основании реестров платежей). Мерчант №971000003635. Дата реестра 15.10.2021. Комиссия 0.00. Возврат покупки 0.00/0.00. НДС не облагается.</t>
  </si>
  <si>
    <t>БАЙКАЛЬСКИЙ БАНК ПАО СБЕРБАНК//8697770396774</t>
  </si>
  <si>
    <t>4203</t>
  </si>
  <si>
    <t>Оплата по Договору №62812 от 11.12.14, НДС не выделяется.MISC комиссия 577.38; Дата выручки 15-10-21/MAST/SD7563.00;CM213.29;MIR/SD6210.00;CM168.27;VISA/SD7334.00;CM195.82;.</t>
  </si>
  <si>
    <t>5333</t>
  </si>
  <si>
    <t>Оплата по счету №0000-000518 от 06.10.21 г. за мед. профосмотр Сумма 17693-00</t>
  </si>
  <si>
    <t>Оплата по счету №0000-000525 от 07.10.21 г. за мед. профосмотр Сумма 4423-00</t>
  </si>
  <si>
    <t>175776</t>
  </si>
  <si>
    <t>Прочая закупка товаров, работ, услуг (предрейсовые медосмотры водителей) за август 2021, акт об оказании услуг № 0000-000473 от 01.09.2021 г, договор 10Б/21 от 08.02.2021, Без НДС</t>
  </si>
  <si>
    <t>175775</t>
  </si>
  <si>
    <t>Прочая закупка товаров, работ, услуг (предрейсовые медосмотры водителей) за сентябрь 2021, акт об оказании услуг № 0000-000602 от 12.10.2021 г, договор 10Б/21 от 08.02.2021, Без НДС</t>
  </si>
  <si>
    <t>1250719</t>
  </si>
  <si>
    <t>Z_0000047387_20211018_1097 Зачисление отпускных за октябрь 2021, реестр № 1097 от 18.10.2021, без НДС</t>
  </si>
  <si>
    <t>3650</t>
  </si>
  <si>
    <t>5696</t>
  </si>
  <si>
    <t>Ф105 Оплата по Дог. № Р-156-21 от 07.07.2021 (предрейсовые медицинские осмотры) сентябрь 2021г. счет 0000-000546 от 11.10.2021  Сумма 1575-00 Без налога (НДС)</t>
  </si>
  <si>
    <t>1253999</t>
  </si>
  <si>
    <t>3651</t>
  </si>
  <si>
    <t>1254317</t>
  </si>
  <si>
    <t>Оплата за программное обеспечение Гарант - профессионал аэро, за сентябрь 2021 г., дог. №3331 от 11.01.2021, счет № ГС000004280 от 01.09.2021, без НДС</t>
  </si>
  <si>
    <t>3652</t>
  </si>
  <si>
    <t>1254212</t>
  </si>
  <si>
    <t>Оплата за Диагностику ТО и ремонт Ладу Гранту, дог. №110521/3у от 08.06.2021, счет № 00000000378 от 23.09.2021, без НДС</t>
  </si>
  <si>
    <t>3653</t>
  </si>
  <si>
    <t>1254211</t>
  </si>
  <si>
    <t>Оплата за Диагностику ТО и ремонт , дог. №110521/3у от 08.06.2021, счет № 00000000355 от 17.09.2021, без НДС</t>
  </si>
  <si>
    <t>3654</t>
  </si>
  <si>
    <t>1254215</t>
  </si>
  <si>
    <t>Оплата за абонентское обслуживание, техническое и информационную поддержку пользователя в рамках проекта "Фарватер", сентябрь 2021 г. дог. №Ф/38-0166-03-ТП от 17.02.2021, счет № 3311 от 30.09.2021, без НДС</t>
  </si>
  <si>
    <t>3655</t>
  </si>
  <si>
    <t>1254236</t>
  </si>
  <si>
    <t>Оплата за диагностика МФУ, дог. №21-235 от 11.10.2021, счет № 256 от 11.10.2021, без НДС</t>
  </si>
  <si>
    <t>№ 21-235 от 11.10.2021</t>
  </si>
  <si>
    <t>1254243</t>
  </si>
  <si>
    <t>Оплата за изготовление дентальных конструкций, счет № 372 от 30.09.2021, без НДС</t>
  </si>
  <si>
    <t>ООО "Зуботехнический центр"</t>
  </si>
  <si>
    <t>3808138196</t>
  </si>
  <si>
    <t>1254294</t>
  </si>
  <si>
    <t>Оплата за оптический диск CD-R, дог. №J3457990 от 12.10.2021, счет №J3457990 от 12.10.2021, в т.ч. НДС - 1608,33</t>
  </si>
  <si>
    <t>3658</t>
  </si>
  <si>
    <t>ООО "Ситилинк"</t>
  </si>
  <si>
    <t>7718979307</t>
  </si>
  <si>
    <t>№ J3457990 от 12.10.2021</t>
  </si>
  <si>
    <t>1254301</t>
  </si>
  <si>
    <t>Оплата за пленку, дог. №УХЭ-10/2021 от 14.10.2021, счет № 148 от 14.10.2021, без НДС</t>
  </si>
  <si>
    <t>3659</t>
  </si>
  <si>
    <t>№ УХЭ-10/2021 от 14.10.2021</t>
  </si>
  <si>
    <t>1253927</t>
  </si>
  <si>
    <t>3662</t>
  </si>
  <si>
    <t>1253867</t>
  </si>
  <si>
    <t>3667</t>
  </si>
  <si>
    <t>3677</t>
  </si>
  <si>
    <t>Оплата за предрейсовые осмотры водителей за июль 2021г.,дог.№22 от 01.02.2021г.,счет №0000-000402 от 12.08.2021г.,без НДС</t>
  </si>
  <si>
    <t>18425</t>
  </si>
  <si>
    <t>Оплата за предрейсовые осмотры водителей за июнь 2021г.,дог.№22 от 01.02.2021г.,счет №0000-000339 от 12.08.2021г.,без НДС</t>
  </si>
  <si>
    <t>18427</t>
  </si>
  <si>
    <t>975238</t>
  </si>
  <si>
    <t>Зачисление средств по операциям с МБК (на основании реестров платежей). Мерчант №971000003636. Дата реестра 18.10.2021. Комиссия 0.00. Возврат покупки 0.00/0.00. НДС не облагается.</t>
  </si>
  <si>
    <t>БАЙКАЛЬСКИЙ БАНК ПАО СБЕРБАНК//8702442433066</t>
  </si>
  <si>
    <t>Оплата по счету N0000-000541 от 01.10.2021 за периодический медицинский осмотр (4 чел)</t>
  </si>
  <si>
    <t>Оплата по счету N0000-000534 от 01.10.2021 за периодический медосмотр работников (12 чел)</t>
  </si>
  <si>
    <t>197936</t>
  </si>
  <si>
    <t>Услуги в пользу граждан в целях их соц.обеспечения. сч. №10 от 06.10.2021. Оплата мед.помощи женщинам в период беременности за 09.2021 Пост.РФ№1233 31.12.10 ДОГ № 75 от 29.01.2021г Без НДС</t>
  </si>
  <si>
    <t>16955</t>
  </si>
  <si>
    <t>Оплата по Договору №62812 от 11.12.14, НДС не выделяется.MISC комиссия 1036.09; Дата выручки 18-10-21/MAST/SD6395.00;CM180.34;MIR/SD24744.00;CM670.55;VISA/SD6936.00;CM185.20;.</t>
  </si>
  <si>
    <t>1262489</t>
  </si>
  <si>
    <t>Зачисление отпускных  за октябрь 2021 г., реестр № 1104 от 21.10.2021 г., без НДС, в соответствии с договором 18363412 от 02.03.2017 г.</t>
  </si>
  <si>
    <t>3696</t>
  </si>
  <si>
    <t>1259338</t>
  </si>
  <si>
    <t>(8040804553012010024402342000010) Оплата за оказ усл по проведению предр медиц осм водит сентябрьДог010221от15.03.21,сч0000-000549от11.10.21Акт0000-000601от11.10.21счет-фак0000-000530от111021Без НДС</t>
  </si>
  <si>
    <t>49925</t>
  </si>
  <si>
    <t>Зачисление средств по операциям с МБК (на основании реестров платежей). Мерчант №971000003636. Дата реестра 19.10.2021. Комиссия 0.00. Возврат покупки 0.00/0.00. НДС не облагается.</t>
  </si>
  <si>
    <t>БАЙКАЛЬСКИЙ БАНК ПАО СБЕРБАНК//8704942063887</t>
  </si>
  <si>
    <t>49907</t>
  </si>
  <si>
    <t>Зачисление средств по операциям с МБК (на основании реестров платежей). Мерчант №971000003635. Дата реестра 19.10.2021. Комиссия 0.00. Возврат покупки 0.00/0.00. НДС не облагается.</t>
  </si>
  <si>
    <t>БАЙКАЛЬСКИЙ БАНК ПАО СБЕРБАНК//8704942056835</t>
  </si>
  <si>
    <t>25137</t>
  </si>
  <si>
    <t>Оплата по Договору №62812 от 11.12.14, НДС не выделяется.MISC комиссия 872.94; Дата выручки 19-10-21/MAST/SD12459.00;CM351.34;MIR/SD9781.00;CM265.07;VISA/SD9608.00;CM256.53;.</t>
  </si>
  <si>
    <t>240089</t>
  </si>
  <si>
    <t>Оплата по дог 2322920/1064Д от 02.12.20, акт 0000-000528 от 01.09.21, охрана труда: периодический медицинский осмотр работника офиса в августе 2021 НДС не облагается</t>
  </si>
  <si>
    <t>240136</t>
  </si>
  <si>
    <t>Оплата по дог 2322920/1064Д от 02.12.20, акт 0000-000518 от 01.09.21, охрана труда: периодический мкдицинский осмотр работников ВЧНГКМ август 2021 НДС не облагается</t>
  </si>
  <si>
    <t>240135</t>
  </si>
  <si>
    <t>Оплата по дог 2322920/1064Д от 02.12.20, акт 0000-000514 от 01.09.21, охрана труда: периодический мкдицинский осмотр работников СДМ август 2021 НДС не облагается</t>
  </si>
  <si>
    <t>1265948</t>
  </si>
  <si>
    <t>Зачисление отпускных  за октябрь 2021 г., реестр № 1115 от 21.10.2021 г., без НДС, в соответствии с договором 18363412 от 02.03.2017 г.</t>
  </si>
  <si>
    <t>3699</t>
  </si>
  <si>
    <t>1265805</t>
  </si>
  <si>
    <t>Z_0000047387_20211021_1105 Зачисление отпускных за октябрь 2021, реестр № 1105 от 21.10.2021, без НДС</t>
  </si>
  <si>
    <t>3700</t>
  </si>
  <si>
    <t>1265806</t>
  </si>
  <si>
    <t>Z_0000047387_20211021_1106 Зачисление отпускных за октябрь 2021, реестр № 1106 от 21.10.2021, без НДС</t>
  </si>
  <si>
    <t>3701</t>
  </si>
  <si>
    <t>1265807</t>
  </si>
  <si>
    <t>Z_0000047387_20211021_1107 Зачисление отпускных за октябрь 2021, реестр № 1107 от 21.10.2021, без НДС</t>
  </si>
  <si>
    <t>3702</t>
  </si>
  <si>
    <t>1265960</t>
  </si>
  <si>
    <t>Зачисление пособия по временной нетрудоспособности за счет работодателя, октябрь 2021, реестр № 1111 от 21.10.2021, без НДС, в соответствии с договором 18363412 от 02.03.2017 г.</t>
  </si>
  <si>
    <t>3705</t>
  </si>
  <si>
    <t>1266492</t>
  </si>
  <si>
    <t>3708</t>
  </si>
  <si>
    <t>1266491</t>
  </si>
  <si>
    <t>Предоплата за машину для проявления медицинских рентгеновских пленок, дог. №44-2021-99 от 04.05.2021, счет № 915 от 27.05.2021, без НДС</t>
  </si>
  <si>
    <t>3709</t>
  </si>
  <si>
    <t>1265794</t>
  </si>
  <si>
    <t>НДС за 3 квартал 2021 года, доходы от сдачи имущества в аренду</t>
  </si>
  <si>
    <t>3710</t>
  </si>
  <si>
    <t>1268805</t>
  </si>
  <si>
    <t>Зачисление отпускных  за октябрь 2021 г., реестр № 1118 от 22.10.2021 г., без НДС, в соответствии с договором 18363412 от 02.03.2017 г.</t>
  </si>
  <si>
    <t>3711</t>
  </si>
  <si>
    <t>124080</t>
  </si>
  <si>
    <t>Зачисление средств по операциям с МБК (на основании реестров платежей). Мерчант №971000003636. Дата реестра 20.10.2021. Комиссия 0.00. Возврат покупки 0.00/0.00. НДС не облагается.</t>
  </si>
  <si>
    <t>БАЙКАЛЬСКИЙ БАНК ПАО СБЕРБАНК//8707643419694</t>
  </si>
  <si>
    <t>124071</t>
  </si>
  <si>
    <t>Зачисление средств по операциям с МБК (на основании реестров платежей). Мерчант №971000003635. Дата реестра 20.10.2021. Комиссия 0.00. Возврат покупки 0.00/0.00. НДС не облагается.</t>
  </si>
  <si>
    <t>БАЙКАЛЬСКИЙ БАНК ПАО СБЕРБАНК//8707643417013</t>
  </si>
  <si>
    <t>Оплата по договору основной Счет 0000-000520 от 06.10.2021 г. за ЭЭГ.</t>
  </si>
  <si>
    <t>ООО "Кондитерская фабрика "Ангара"</t>
  </si>
  <si>
    <t>33188</t>
  </si>
  <si>
    <t>Оплата по Договору №62812 от 11.12.14, НДС не выделяется.MISC комиссия 690.02; Дата выручки 20-10-21/MAST/SD10785.00;CV154.00;CM304.13;MIR/SD7175.00;CM194.45;VISA/SD7170.00;CM191.44;.</t>
  </si>
  <si>
    <t>4847</t>
  </si>
  <si>
    <t>Оплата за комм.услуги по сч.560 от 20,10,21г. за 09-21г.без НДССумма 2907-39</t>
  </si>
  <si>
    <t>4846</t>
  </si>
  <si>
    <t>Оплата за аренду помещения по сч.561 от 20,10,21г. за 10-21г., в т.ч. НДС 6175,00Сумма 37050-00</t>
  </si>
  <si>
    <t>1272328</t>
  </si>
  <si>
    <t>3717</t>
  </si>
  <si>
    <t>1276919</t>
  </si>
  <si>
    <t>Оплата за набор реагентов дог. №18-2021-75 от 09.03.2021, счет № 138 от 22.09.2021, без НДС</t>
  </si>
  <si>
    <t>1276939</t>
  </si>
  <si>
    <t>Оплата за перчатки ПВХ, порошок стиральный, полотенце бумажное  дог № 36-2021-92 от 30.04.2021, счет № 196 от 21.09.2021, №188 от 13.09.21, №177 от 03.09.21,№200 от 28.09.21 ,без НДС</t>
  </si>
  <si>
    <t>3721</t>
  </si>
  <si>
    <t>1276997</t>
  </si>
  <si>
    <t>Оплата за стоматологические материалы, дог. №14-2021-72 от 15.02.2021, счет № 730 от 29.09.2021, № 731 от 29.09.2021, без НДС</t>
  </si>
  <si>
    <t>3722</t>
  </si>
  <si>
    <t>1276878</t>
  </si>
  <si>
    <t>Оплата за канцелярию, дог. №19-2021-76 от 09.03.2021, счет № КЛ000053375 от 23.09.2021, в т.ч. НДС - 86,61, № КЛ000053907 от 27.09.2021,  в т.ч. НДС - 218,20</t>
  </si>
  <si>
    <t>3723</t>
  </si>
  <si>
    <t>415</t>
  </si>
  <si>
    <t>(921-1102-0310280010-244-6732.00Л/С 02343D03720)   Опл.за усл.по пров.пред.мед.осм.работ.,по сч.0000-000522,акт 0000-000572 от 18.10.21г. МК 27-3р/21 от 01.06.21г. НДС нет.</t>
  </si>
  <si>
    <t>200556</t>
  </si>
  <si>
    <t>Зачисление средств по операциям с МБК (на основании реестров платежей). Мерчант №971000003636. Дата реестра 21.10.2021. Комиссия 0.00. Возврат покупки 0.00/0.00. НДС не облагается.</t>
  </si>
  <si>
    <t>БАЙКАЛЬСКИЙ БАНК ПАО СБЕРБАНК//8710000617922</t>
  </si>
  <si>
    <t>41961</t>
  </si>
  <si>
    <t>Оплата по Договору №62812 от 11.12.14, НДС не выделяется.MISC комиссия 780.57; Дата выручки 21-10-21/MAST/SD3604.00;CM101.63;MIR/SD15276.00;CM413.96;VISA/SD9924.00;CV2872.00;CM264.98;.</t>
  </si>
  <si>
    <t>392702</t>
  </si>
  <si>
    <t>Зачисление средств по операциям с МБК (на основании реестров платежей). Мерчант №971000003636. Дата реестра 24.10.2021. Комиссия 0.00. Возврат покупки 0.00/0.00. НДС не облагается.</t>
  </si>
  <si>
    <t>БАЙКАЛЬСКИЙ БАНК ПАО СБЕРБАНК//8714271511176</t>
  </si>
  <si>
    <t>370</t>
  </si>
  <si>
    <t>1280927</t>
  </si>
  <si>
    <t>Уплата пеней и штрафов о состоянии расчетов по страховым взносам, справка № 380121002605 от 14.10.2021 г., без НДС</t>
  </si>
  <si>
    <t>3758</t>
  </si>
  <si>
    <t>1280789</t>
  </si>
  <si>
    <t>Оплата за заключительную дезинфекцию в очагах инфекции за июль 2021 г, дог. №1025/д/2 от 01.07.2021, счет № 1314 от 11.08.2021, без НДС</t>
  </si>
  <si>
    <t>3762</t>
  </si>
  <si>
    <t>№ 1025/д/2 от 01.07.2021</t>
  </si>
  <si>
    <t>1280793</t>
  </si>
  <si>
    <t>Оплата за комиссионное вознаграждение за период 01.09.201 - 30.09.2021,  дог. №ТМ-015/18 от 13.03.2018, счет № 09 от 30.09.2021,  без НДС</t>
  </si>
  <si>
    <t>3763</t>
  </si>
  <si>
    <t>464263</t>
  </si>
  <si>
    <t>Зачисление средств по операциям с МБК (на основании реестров платежей). Мерчант №971000003636. Дата реестра 25.10.2021. Комиссия 0.00. Возврат покупки 0.00/0.00. НДС не облагается.</t>
  </si>
  <si>
    <t>БАЙКАЛЬСКИЙ БАНК ПАО СБЕРБАНК//8717188710040</t>
  </si>
  <si>
    <t>60729</t>
  </si>
  <si>
    <t>Оплата по Договору №62812 от 11.12.14, НДС не выделяется.MISC комиссия 750.80; Дата выручки 22-10-21по25-10-21/MAST/SD11046.00;CM311.50;MIR/SD3011.00;CM81.58;VISA/SD13398.00;CM357.72;.</t>
  </si>
  <si>
    <t>1686</t>
  </si>
  <si>
    <t>Оплата за медицинский осмотр за сентябрь 2021г., дог № 01/03/2021 от 04.03.21г., по сч 0000-000540 от 01.10.21г., без НДС</t>
  </si>
  <si>
    <t>19961</t>
  </si>
  <si>
    <t>1287741</t>
  </si>
  <si>
    <t>Оплата за промежуточное выставление май 2021, Электроэнергия,  дог. №2199 от 26.02.2021,  счет № 55172 - 2199 от 12.05.2021 г., в т.ч. НДС - 3666,67</t>
  </si>
  <si>
    <t>3765</t>
  </si>
  <si>
    <t>1287740</t>
  </si>
  <si>
    <t>Оплата за промежуточное выставление май 2021, Электроэнергия,  дог. №2199 от 26.02.2021,  счет № 49343 - 2199 от 04.05.2021 г., в т.ч. НДС - 2833,33</t>
  </si>
  <si>
    <t>3766</t>
  </si>
  <si>
    <t>1286887</t>
  </si>
  <si>
    <t>Z_0000047387_20211028_1128 Зачисление заработной платы за 1 пол-ну мес. за октябрь 2021, реестр № 1128 от 28.10.2021, без НДС</t>
  </si>
  <si>
    <t>3772</t>
  </si>
  <si>
    <t>1286982</t>
  </si>
  <si>
    <t>Зачисление заработной платы за 1 половину месяца за октябрь 2021 г., реестр № 1127 от 28.10.2021 г., без НДС, в соответствии с договором 18363412 от 02.03.2017 г.</t>
  </si>
  <si>
    <t>3773</t>
  </si>
  <si>
    <t>1288842</t>
  </si>
  <si>
    <t>Зачисление отпускных  за октябрь 2021 г., реестр № 1134 от 28.10.2021 г., без НДС, в соответствии с договором 18363412 от 02.03.2017 г.</t>
  </si>
  <si>
    <t>3779</t>
  </si>
  <si>
    <t>1288803</t>
  </si>
  <si>
    <t>Z_0000047387_20211028_1135 Зачисление отпускных за октябрь 2021, реестр № 1135 от 28.10.2021, без НДС</t>
  </si>
  <si>
    <t>3780</t>
  </si>
  <si>
    <t>1288843</t>
  </si>
  <si>
    <t>Зачисление отпускных  за октябрь 2021 г., реестр № 1136 от 28.10.2021 г., без НДС, в соответствии с договором 18363412 от 02.03.2017 г.</t>
  </si>
  <si>
    <t>3781</t>
  </si>
  <si>
    <t>1285228</t>
  </si>
  <si>
    <t>(8420113553032999924402342000010) Оплата за проведение периодического медосмотра для сотрудников сог-но дог-ра 23-02/08 от 23.08.21, сч0000-000555 от 15.10.21, акт0000-000607 от 15.10.21, без НДС</t>
  </si>
  <si>
    <t>539299</t>
  </si>
  <si>
    <t>Зачисление средств по операциям с МБК (на основании реестров платежей). Мерчант №971000003635. Дата реестра 26.10.2021. Комиссия 0.00. Возврат покупки 0.00/0.00. НДС не облагается.</t>
  </si>
  <si>
    <t>БАЙКАЛЬСКИЙ БАНК ПАО СБЕРБАНК//8719769653470</t>
  </si>
  <si>
    <t>68144</t>
  </si>
  <si>
    <t>Оплата по Договору №62812 от 11.12.14, НДС не выделяется.MISC комиссия 480.04; Дата выручки 26-10-21/MAST/SD5562.00;CM156.85;MIR/SD1114.00;CM30.18;VISA/SD10974.00;CM293.01;.</t>
  </si>
  <si>
    <t>1292823</t>
  </si>
  <si>
    <t>Оплата штрафа по решению № 1540/КМП от 24.08.2021 г., №977 от 18.06.2021,№ 361, в соответствии с перечнем оснований для отказа (уменьшения) оплаты медицинской помощи,  без НДС</t>
  </si>
  <si>
    <t>3783</t>
  </si>
  <si>
    <t>1295235</t>
  </si>
  <si>
    <t>3787</t>
  </si>
  <si>
    <t>1295238</t>
  </si>
  <si>
    <t>3788</t>
  </si>
  <si>
    <t>1295239</t>
  </si>
  <si>
    <t>3789</t>
  </si>
  <si>
    <t>1295413</t>
  </si>
  <si>
    <t>Зачисление заработной платы, компенсация за не использованный отпуск при увольнении за октябрь 2021 г., реестр № 1140 от 29.10.2021 г., без НДС, в соответствии с договором 18363412 от 02.03.2017 г.</t>
  </si>
  <si>
    <t>3792</t>
  </si>
  <si>
    <t>1299352</t>
  </si>
  <si>
    <t>Зачисление отпускных  за октябрь 2021 г., реестр № 1144 от 29.10.2021 г., без НДС, в соответствии с договором 18363412 от 02.03.2017 г.</t>
  </si>
  <si>
    <t>3795</t>
  </si>
  <si>
    <t>321</t>
  </si>
  <si>
    <t>Оплата по счету 476 от 10.09.2021 г за предрейсовые медицинские осмотры август 2021. Без налога НДС</t>
  </si>
  <si>
    <t>77463</t>
  </si>
  <si>
    <t>Оплата по Договору №62812 от 11.12.14, НДС не выделяется.MISC комиссия 704.40; Дата выручки 27-10-21/MAST/SD9944.00;CM280.43;MIR/SD15096.00;CM409.10;VISA/SD557.00;CM14.87;.</t>
  </si>
  <si>
    <t>6543</t>
  </si>
  <si>
    <t>Предрейсовый осмотр водителей Иркутской пл. по документу N 0000-000506 от 30.09.2021, договор N 005285 Без НДС</t>
  </si>
  <si>
    <t>ООО "БЭК-ремонт" р/с 40702810200340001440 в Ф-Л БАНКА ГПБ (АО) "ВОСТОЧНО-СИБИРСКИЙ"</t>
  </si>
  <si>
    <t>694148</t>
  </si>
  <si>
    <t>Зачисление средств по операциям с МБК (на основании реестров платежей). Мерчант №971000003636. Дата реестра 28.10.2021. Комиссия 0.00. Возврат покупки 0.00/0.00. НДС не облагается.</t>
  </si>
  <si>
    <t>БАЙКАЛЬСКИЙ БАНК ПАО СБЕРБАНК//8724807826036</t>
  </si>
  <si>
    <t>694133</t>
  </si>
  <si>
    <t>Зачисление средств по операциям с МБК (на основании реестров платежей). Мерчант №971000003635. Дата реестра 28.10.2021. Комиссия 0.00. Возврат покупки 0.00/0.00. НДС не облагается.</t>
  </si>
  <si>
    <t>БАЙКАЛЬСКИЙ БАНК ПАО СБЕРБАНК//8724807823479</t>
  </si>
  <si>
    <t>1193261</t>
  </si>
  <si>
    <t>Зачисление отпускных, стимулирующих выплат из Обл.бюдж. по пост-ию 89у за октябрь, реестр № 1045 от 06.10.2021 г, без НДС, в соответствии с договором 18363412 от 02.03.2017 г.</t>
  </si>
  <si>
    <t>3536</t>
  </si>
  <si>
    <t>1193313</t>
  </si>
  <si>
    <t>Z_0000047387_20211006_1047 Зачисление отпускных, стимулирующих выплат из Обл.бюдж. по пост-ию 89у за октябрь 2021, реестр № 1047 от 06.10.2021, без НДС</t>
  </si>
  <si>
    <t>3537</t>
  </si>
  <si>
    <t>1225250</t>
  </si>
  <si>
    <t>Зачисление отпускных, стимулирующих выплат из Обл.бюдж. по пост-ию 89у за октябрь, реестр № 1052 от 13.10.2021 г, без НДС, в соответствии с договором 18363412 от 02.03.2017 г.</t>
  </si>
  <si>
    <t>3576</t>
  </si>
  <si>
    <t>1234775</t>
  </si>
  <si>
    <t>Зачисление отпускных, стимулирующих выплат из Обл.бюдж. по пост-ию 89у за октябрь, реестр № 1090 от 14.10.2021 г, без НДС, в соответствии с договором 18363412 от 02.03.2017 г.</t>
  </si>
  <si>
    <t>3599</t>
  </si>
  <si>
    <t>1264261</t>
  </si>
  <si>
    <t>Z_0000047387_20211021_1108 Зачисление отпускных, стимулирующих выплат из Обл.бюдж. по пост-ию 89у за октябрь 2021, реестр № 1108 от 21.10.2021, без НДС</t>
  </si>
  <si>
    <t>3703</t>
  </si>
  <si>
    <t>1264262</t>
  </si>
  <si>
    <t>Зачисление отпускных, стимулирующих выплат из Обл.бюдж. по пост-ию 89у за октябрь, реестр № 1113 от 21.10.2021 г, без НДС, в соответствии с договором 18363412 от 02.03.2017 г.</t>
  </si>
  <si>
    <t>3704</t>
  </si>
  <si>
    <t>1292987</t>
  </si>
  <si>
    <t>Перечислен НДФЛ  (стимулирующие выплаты из Обл.бюдж. по пост-ию 89у) за октябрь 2021 г., без НДС</t>
  </si>
  <si>
    <t>3790</t>
  </si>
  <si>
    <t>1292988</t>
  </si>
  <si>
    <t>Зачисление отпускных, стимулирующих выплат из Обл.бюдж. по пост-ию 89у за октябрь, реестр № 1137 от 28.10.2021 г, без НДС, в соответствии с договором 18363412 от 02.03.2017 г.</t>
  </si>
  <si>
    <t>3791</t>
  </si>
  <si>
    <t>1303369</t>
  </si>
  <si>
    <t>Зачисление отпускных, стимулирующих выплат из Обл.бюдж. по пост-ию 89у за октябрь, реестр № 1145 от 29.10.2021 г, без НДС, в соответствии с договором 18363412 от 02.03.2017 г.</t>
  </si>
  <si>
    <t>3797</t>
  </si>
  <si>
    <t>1303383</t>
  </si>
  <si>
    <t>3802</t>
  </si>
  <si>
    <t>1305284</t>
  </si>
  <si>
    <t>01.11.2021</t>
  </si>
  <si>
    <t>3800</t>
  </si>
  <si>
    <t>1305286</t>
  </si>
  <si>
    <t>3803</t>
  </si>
  <si>
    <t>1305033</t>
  </si>
  <si>
    <t>Z_0000047387_20211029_1147 Зачисление заработной платы, компенсация за не использованный отпуск при увольнении за октябрь 2021, реестр № 1147 от 29.10.2021, без НДС</t>
  </si>
  <si>
    <t>3804</t>
  </si>
  <si>
    <t>1308195</t>
  </si>
  <si>
    <t>02.11.2021</t>
  </si>
  <si>
    <t>Оплата за клининговые услуги (с 20.09.2021 по 20.10.2021), дог. №87 от 20.09.2021, счет № 267 от 26.10.2021, без НДС</t>
  </si>
  <si>
    <t>3810</t>
  </si>
  <si>
    <t>1307501</t>
  </si>
  <si>
    <t>Зачисление заработной платы, компенсация за не использованный отпуск при увольнении за ноябрь 2021 г., реестр № 1148 от 02.11.2021 г., без НДС, в соответствии с договором 18363412 от 02.03.2017 г.</t>
  </si>
  <si>
    <t>3817</t>
  </si>
  <si>
    <t>1307806</t>
  </si>
  <si>
    <t>Перечислен НДФЛ (удержание с заработной платы) за ноябрь 2021 г., без НДС</t>
  </si>
  <si>
    <t>3819</t>
  </si>
  <si>
    <t>1310763</t>
  </si>
  <si>
    <t>03.11.2021</t>
  </si>
  <si>
    <t>Оплата за клининговые услуги (с 30.09.2021 по 30.10.2021), дог. №97 от 30.09.2021, счет № 269 от 01.11.2021, без НДС</t>
  </si>
  <si>
    <t>3820</t>
  </si>
  <si>
    <t>1312938</t>
  </si>
  <si>
    <t>3822</t>
  </si>
  <si>
    <t>1312940</t>
  </si>
  <si>
    <t>3825</t>
  </si>
  <si>
    <t>1312425</t>
  </si>
  <si>
    <t>Z_0000047387_20211103_1153 Зачисление заработной платы, компенсация за не использованный отпуск при увольнении за ноябрь 2021, реестр № 1153 от 03.11.2021, без НДС</t>
  </si>
  <si>
    <t>3828</t>
  </si>
  <si>
    <t>1312741</t>
  </si>
  <si>
    <t>Зачисление заработной платы, компенсация за не использованный отпуск при увольнении за ноябрь 2021 г., реестр № 1152 от 03.11.2021 г., без НДС, в соответствии с договором 18363412 от 02.03.2017 г.</t>
  </si>
  <si>
    <t>3829</t>
  </si>
  <si>
    <t>1312424</t>
  </si>
  <si>
    <t>Z_0000047387_20211103_1151 Зачисление заработной платы за 2 пол-ну мес. за ноябрь 2021, реестр № 1151 от 03.11.2021, без НДС</t>
  </si>
  <si>
    <t>3830</t>
  </si>
  <si>
    <t>1312732</t>
  </si>
  <si>
    <t>Зачисление заработной платы за 2 половину месяца за октябрь 2021 г., реестр № 1150 от 03.11.2021 г., без НДС, в соответствии с договором 18363412 от 02.03.2017 г.</t>
  </si>
  <si>
    <t>3831</t>
  </si>
  <si>
    <t>1312428</t>
  </si>
  <si>
    <t>Z_0000047387_20211103_1157 Зачисление пособия по временной нетрудоспособности за счет работодателя, октябрь 2021, реестр № 1157 от 03.11.2021, без НДС</t>
  </si>
  <si>
    <t>3832</t>
  </si>
  <si>
    <t>1312427</t>
  </si>
  <si>
    <t>Z_0000047387_20211103_1156 Зачисление пособия по временной нетрудоспособности за счет работодателя, октябрь 2021, реестр № 1156 от 03.11.2021, без НДС</t>
  </si>
  <si>
    <t>3833</t>
  </si>
  <si>
    <t>1314483</t>
  </si>
  <si>
    <t>08.11.2021</t>
  </si>
  <si>
    <t>Z_0000047387_20211103_1158 Зачисление отпускных за ноябрь 2021, реестр №1158 от 03.11.2021, без НДС</t>
  </si>
  <si>
    <t>3835</t>
  </si>
  <si>
    <t>1322890</t>
  </si>
  <si>
    <t>09.11.2021</t>
  </si>
  <si>
    <t>Зачисление заработной платы, компенсация за не использованный отпуск при увольнении за ноябрь 2021 г., реестр № 1163 от 09.11.2021 г., без НДС, в соответствии с договором 18363412 от 02.03.2017 г.</t>
  </si>
  <si>
    <t>3837</t>
  </si>
  <si>
    <t>1326843</t>
  </si>
  <si>
    <t>10.11.2021</t>
  </si>
  <si>
    <t>3842</t>
  </si>
  <si>
    <t>1339333</t>
  </si>
  <si>
    <t>11.11.2021</t>
  </si>
  <si>
    <t>Зачисление отпускных за ноябрь 2021 г., реестр № 1168 от 11.11.2021 г., без НДС, в соответствии с договором 18363412 от 02.03.2017 г.</t>
  </si>
  <si>
    <t>3850</t>
  </si>
  <si>
    <t>1339049</t>
  </si>
  <si>
    <t>Z_0000047387_20211111_1169 Зачисление отпускных за ноябрь 2021, реестр № 1169 от 11.11.2021, без НДС</t>
  </si>
  <si>
    <t>3851</t>
  </si>
  <si>
    <t>1339334</t>
  </si>
  <si>
    <t>Зачисление отпускных за ноябрь 2021 г., реестр № 1170 от 11.11.2021 г., без НДС, в соответствии с договором 18363412 от 02.03.2017 г.</t>
  </si>
  <si>
    <t>3852</t>
  </si>
  <si>
    <t>1342608</t>
  </si>
  <si>
    <t>Оплата за стоки, ХВС, дог. №39 от 01.07.2021, счет № 4591 от 31.10.2021, в т.ч. НДС - 221,46</t>
  </si>
  <si>
    <t>3862</t>
  </si>
  <si>
    <t>4789</t>
  </si>
  <si>
    <t>ср-ва ОМС авансирование за ноябрь 2021 года стац, дн.ст 1342000, ВТ, пол-ка 8158000, СМП, без НДС</t>
  </si>
  <si>
    <t>101103</t>
  </si>
  <si>
    <t>ЦС за мед. пом. согл. договора N 57 от 18.01.2021 аванс за ноябрь 2021 г. (АПП - 399000) 399000 НДС не облагается.</t>
  </si>
  <si>
    <t>1354582</t>
  </si>
  <si>
    <t>15.11.2021</t>
  </si>
  <si>
    <t>Зачисление заработной платы, компенсация за не использованный отпуск при увольнении за ноябрь 2021 г., реестр № 1202 от 12.11.2021 г., без НДС, в соответствии с договором 18363412 от 02.03.2017 г.</t>
  </si>
  <si>
    <t>3866</t>
  </si>
  <si>
    <t>12.11.2021</t>
  </si>
  <si>
    <t>1354583</t>
  </si>
  <si>
    <t>Z_0000047387_20211112_1203 Зачисление заработной платы, компенсация за не использованный отпуск при увольнении за ноябрь 2021, реестр № 1203 от 12.11.2021, без НДС</t>
  </si>
  <si>
    <t>3867</t>
  </si>
  <si>
    <t>1354586</t>
  </si>
  <si>
    <t>Зачисление заработной платы за 2 половину месяца за октябрь 2021 г., реестр № 1165 от 12.11.2021 г., без НДС, в соответствии с договором 18363412 от 02.03.2017 г.</t>
  </si>
  <si>
    <t>3869</t>
  </si>
  <si>
    <t>1354587</t>
  </si>
  <si>
    <t>Зачисление заработной платы за 2 половину месяца за октябрь 2021 г., реестр № 1179 от 12.11.2021 г., без НДС, в соответствии с договором 18363412 от 02.03.2017 г.</t>
  </si>
  <si>
    <t>3870</t>
  </si>
  <si>
    <t>1354588</t>
  </si>
  <si>
    <t>Зачисление заработной платы за 2 половину месяца за октябрь 2021 г., реестр № 1182 от 12.11.2021 г., без НДС, в соответствии с договором 18363412 от 02.03.2017 г.</t>
  </si>
  <si>
    <t>3871</t>
  </si>
  <si>
    <t>1354598</t>
  </si>
  <si>
    <t>Z_0000047387_20211112_1167 Зачисление заработной платы за 2 пол-ну мес. за октябрь 2021, реестр № 1167 от 12.11.2021, без НДС</t>
  </si>
  <si>
    <t>3877</t>
  </si>
  <si>
    <t>1354599</t>
  </si>
  <si>
    <t>Z_0000047387_20211112_1180 Зачисление заработной платы за 2 пол-ну мес. за октябрь 2021, реестр № 1180 от 12.11.2021, без НДС</t>
  </si>
  <si>
    <t>3878</t>
  </si>
  <si>
    <t>1354600</t>
  </si>
  <si>
    <t>Z_0000047387_20211112_1181 Зачисление заработной платы за 2 пол-ну мес. за октябрь 2021, реестр № 1181 от 12.11.2021, без НДС</t>
  </si>
  <si>
    <t>3879</t>
  </si>
  <si>
    <t>1354608</t>
  </si>
  <si>
    <t>Зачисление пособия по временной нетрудоспособности за счет работодателя, октябрь 2021, реестр № 1197 от 12.11.2021, без НДС, в соответствии с договором 18363412 от 02.03.2017 г.</t>
  </si>
  <si>
    <t>3885</t>
  </si>
  <si>
    <t>1354609</t>
  </si>
  <si>
    <t>Зачисление пособия по временной нетрудоспособности за счет работодателя, октябрь 2021, реестр № 1192 от 12.11.2021, без НДС, в соответствии с договором 18363412 от 02.03.2017 г.</t>
  </si>
  <si>
    <t>3886</t>
  </si>
  <si>
    <t>1354610</t>
  </si>
  <si>
    <t>Зачисление пособия по временной нетрудоспособности за счет работодателя, октябрь 2021, реестр № 1190 от 12.11.2021, без НДС, в соответствии с договором 18363412 от 02.03.2017 г.</t>
  </si>
  <si>
    <t>3887</t>
  </si>
  <si>
    <t>1354611</t>
  </si>
  <si>
    <t>Зачисление пособия по временной нетрудоспособности за счет работодателя, октябрь 2021, реестр № 1189 от 12.11.2021, без НДС, в соответствии с договором 18363412 от 02.03.2017 г.</t>
  </si>
  <si>
    <t>3888</t>
  </si>
  <si>
    <t>1354618</t>
  </si>
  <si>
    <t>Z_0000047387_20211112_1191 Зачисление пособия по временной нетрудоспособности за счет работодателя, октябрь 2021, реестр № 1191 от 12.11.2021, без НДС</t>
  </si>
  <si>
    <t>3895</t>
  </si>
  <si>
    <t>1354619</t>
  </si>
  <si>
    <t>Z_0000047387_20211112_1188 Зачисление пособия по временной нетрудоспособности за счет работодателя, октябрь 2021, реестр № 1188 от 12.11.2021, без НДС</t>
  </si>
  <si>
    <t>3896</t>
  </si>
  <si>
    <t>1354621</t>
  </si>
  <si>
    <t>3900</t>
  </si>
  <si>
    <t>1354622</t>
  </si>
  <si>
    <t>3901</t>
  </si>
  <si>
    <t>1354625</t>
  </si>
  <si>
    <t>3902</t>
  </si>
  <si>
    <t>1354634</t>
  </si>
  <si>
    <t>Перечислен НДФЛ пособие по временной нетрудоспособности за счет работодателя за октябрь 2021, без НДС</t>
  </si>
  <si>
    <t>3907</t>
  </si>
  <si>
    <t>1354635</t>
  </si>
  <si>
    <t>3908</t>
  </si>
  <si>
    <t>1354640</t>
  </si>
  <si>
    <t>3913</t>
  </si>
  <si>
    <t>1354643</t>
  </si>
  <si>
    <t>3915</t>
  </si>
  <si>
    <t>1354647</t>
  </si>
  <si>
    <t>3917</t>
  </si>
  <si>
    <t>1354651</t>
  </si>
  <si>
    <t>3919</t>
  </si>
  <si>
    <t>1354675</t>
  </si>
  <si>
    <t>Перечисление по постановлению, удержанных с зар/п-ты, в отношении должника Гарагулиной Ю.А.,основной долг 1209,18 руб.,испол-ский сбор 1000,00 руб.,постановление №б/н от 08.09.2021г(вх 3037 от 14.10.21),Без НДС</t>
  </si>
  <si>
    <t>3920</t>
  </si>
  <si>
    <t>УФК по Иркутской области (Ленинское ОСП г. Иркутска УФССП России по Иркутской области) л/с 05341839140</t>
  </si>
  <si>
    <t>1354718</t>
  </si>
  <si>
    <t>Перечисление по постановлению, удержанных с зар/п-ты, в отношении должника Гарагулиной Ю.А.,основной долг 19697,43 руб.,испол-ский сбор 1739,32руб.,постановление №б/н от 08.09.2021г(вх 3038 от 14.10.21),Без НДС</t>
  </si>
  <si>
    <t>3921</t>
  </si>
  <si>
    <t>1354910</t>
  </si>
  <si>
    <t>04800500250 Страх взносы на обязат пенс страх зачисл в ПФ РФ на выплату страх части труд пенсии за октябрь 2021 г. без НДС</t>
  </si>
  <si>
    <t>3926</t>
  </si>
  <si>
    <t>1354911</t>
  </si>
  <si>
    <t>Страх взносы в ПФР за занятых на работах с вредными усл. труда (спец оценка) за октябрь 2021 г, без НДС</t>
  </si>
  <si>
    <t>3927</t>
  </si>
  <si>
    <t>1354912</t>
  </si>
  <si>
    <t>Отчисления страх. взносов на обяз соц. страх-е по врем. нетрудоспособности и материнству за октябрь 2021 г, без НДС</t>
  </si>
  <si>
    <t>3928</t>
  </si>
  <si>
    <t>1354915</t>
  </si>
  <si>
    <t>Отчисления взносов в ФСС РФ по обяз соц. страх-ю от НС и ПЗ (Взносы в ФСС РФ (НС и ПЗ)) за октябрь 2021 г, без НДС</t>
  </si>
  <si>
    <t>3929</t>
  </si>
  <si>
    <t>1354916</t>
  </si>
  <si>
    <t>04800500250 Страх взносы на омс в бюджет федеральн фонда омс за октябрь 2021 г.( рег номер 250000300052407), без НДС</t>
  </si>
  <si>
    <t>3930</t>
  </si>
  <si>
    <t>1354917</t>
  </si>
  <si>
    <t>3931</t>
  </si>
  <si>
    <t>1354919</t>
  </si>
  <si>
    <t>3932</t>
  </si>
  <si>
    <t>1354920</t>
  </si>
  <si>
    <t>3933</t>
  </si>
  <si>
    <t>1354922</t>
  </si>
  <si>
    <t>3934</t>
  </si>
  <si>
    <t>1354923</t>
  </si>
  <si>
    <t>3935</t>
  </si>
  <si>
    <t>1354925</t>
  </si>
  <si>
    <t>3936</t>
  </si>
  <si>
    <t>1354926</t>
  </si>
  <si>
    <t>3937</t>
  </si>
  <si>
    <t>1354933</t>
  </si>
  <si>
    <t>3938</t>
  </si>
  <si>
    <t>1354934</t>
  </si>
  <si>
    <t>3939</t>
  </si>
  <si>
    <t>1354936</t>
  </si>
  <si>
    <t>3940</t>
  </si>
  <si>
    <t>1354937</t>
  </si>
  <si>
    <t>3941</t>
  </si>
  <si>
    <t>1354938</t>
  </si>
  <si>
    <t>1354939</t>
  </si>
  <si>
    <t>3943</t>
  </si>
  <si>
    <t>1361824</t>
  </si>
  <si>
    <t>Перечисление заработной платы за 2 половину месяца за октябрь 2021 г. на карту № 4274180010003235 Макарова Наталья Викторовна</t>
  </si>
  <si>
    <t>1362899</t>
  </si>
  <si>
    <t>16.11.2021</t>
  </si>
  <si>
    <t>Зачисление заработной платы, компенсация за не использованный отпуск при увольнении за ноябрь 2021 г., реестр № 1208 от 15.11.2021 г., без НДС, в соответствии с договором 18363412 от 02.03.2017 г.</t>
  </si>
  <si>
    <t>3955</t>
  </si>
  <si>
    <t>1363002</t>
  </si>
  <si>
    <t>3956</t>
  </si>
  <si>
    <t>1362898</t>
  </si>
  <si>
    <t>Зачисление заработной платы за 1 половину месяца за ноябрь 2021 г., реестр № 1210 от 16.11.2021 г., без НДС, в соответствии с договором 18363412 от 02.03.2017 г.</t>
  </si>
  <si>
    <t>3958</t>
  </si>
  <si>
    <t>1362846</t>
  </si>
  <si>
    <t>Z_0000047387_20211116_1211 Зачисление заработной платы, компенсация за не использованный отпуск при увольнении за ноябрь 2021, реестр № 1211 от 16.11.2021, без НДС</t>
  </si>
  <si>
    <t>3959</t>
  </si>
  <si>
    <t>1362902</t>
  </si>
  <si>
    <t>Зачисление отпускных  за ноябрь 2021 г., реестр № 1212 от 16.11.2021 г., без НДС, в соответствии с договором 18363412 от 02.03.2017 г.</t>
  </si>
  <si>
    <t>3960</t>
  </si>
  <si>
    <t>5123</t>
  </si>
  <si>
    <t>ср-ва ОМС окончат.расчет за октябрь 2021 года из ср-в МБТ на ДФО провед.углубл.диспанс.застрах.перенес. COVID-19 1741375,74, сч 587 от 03.11.21 без НДС</t>
  </si>
  <si>
    <t>102469</t>
  </si>
  <si>
    <t>ЦС за мед. пом. согл. догN 57 от 18.01.21 ок р за октябрь 2021 г. счN 0000-000591 (АПП - 75340.93) Ср-ва МБТ на ДФО провед.углуб.диспансер.застрах.перенесCOVID-19 НДС не облагается. .</t>
  </si>
  <si>
    <t>Возврат излишне перечисленных денежных средств по письму б/н . НДС не облагается.</t>
  </si>
  <si>
    <t>1369085</t>
  </si>
  <si>
    <t>17.11.2021</t>
  </si>
  <si>
    <t>Зачисление заработной платы, компенсация за не использованный отпуск при увольнении за ноябрь 2021 г., реестр № 1213 от 16.11.2021 г., без НДС, в соответствии с договором 18363412 от 02.03.2017 г.</t>
  </si>
  <si>
    <t>3964</t>
  </si>
  <si>
    <t>1369102</t>
  </si>
  <si>
    <t>3966</t>
  </si>
  <si>
    <t>1369143</t>
  </si>
  <si>
    <t>Оплата за медицинские услуги, дог. №11/06/А-2021 от 11.06.2021, счет № 378 от 30.09.2021, без НДС</t>
  </si>
  <si>
    <t>3968</t>
  </si>
  <si>
    <t>1369144</t>
  </si>
  <si>
    <t>Оплата за взнос на капитальный ремонт за август 2021, счет № 46532 от 31.08.2021, без НДС</t>
  </si>
  <si>
    <t>3969</t>
  </si>
  <si>
    <t>1369159</t>
  </si>
  <si>
    <t>Оплата за услугу Регионального оператора по обращению с ТКО за октябрь 2021 г, дог. №1077986-2020/ТКО от 01.01.2021, счет № 12714821 от 31.10.2021, в т.ч. НДС - 2473,29</t>
  </si>
  <si>
    <t>3970</t>
  </si>
  <si>
    <t>1369160</t>
  </si>
  <si>
    <t>Оплата за техническое обслуживание приборов, аппаратов и оборудования для рентгенологии за октябрь, дог. №39-2021-95 от 19.04.2021, счет № 450 от 18.10.2021, без НДС</t>
  </si>
  <si>
    <t>3971</t>
  </si>
  <si>
    <t>1369161</t>
  </si>
  <si>
    <t>Оплата за оказание клининговых услуг по Байкальской 239, октябрь 2021, дог. №45-2020-141 от 30.10.2020, счет № 1018 от 31.10.2021, без НДС</t>
  </si>
  <si>
    <t>3972</t>
  </si>
  <si>
    <t>1369162</t>
  </si>
  <si>
    <t>Оплата за дезинсекцию и дератизацию за октябрь 2021 г, дог.№125 от 01.01.2021, счет № 1402 от 18.10.2021, без НДС</t>
  </si>
  <si>
    <t>3973</t>
  </si>
  <si>
    <t>1369165</t>
  </si>
  <si>
    <t>Оплата за услуги генерации квалификационного сертификата ключа проверки ЭП, дог. №12-2021-87 от 06.04.2021, счет № 9-1858532/1 от 01.10.2021, в т.ч. НДС - 1050,00</t>
  </si>
  <si>
    <t>3974</t>
  </si>
  <si>
    <t>1369166</t>
  </si>
  <si>
    <t>Оплата за октябрь 2021, биллинговое и техническое обслуживание прибора учета тепловой энергии, дог. №ТО-4/21 от 17.01.2021, счет № 467 от 22.10.2021,  в т.ч. НДС - 178,00</t>
  </si>
  <si>
    <t>3975</t>
  </si>
  <si>
    <t>1369167</t>
  </si>
  <si>
    <t>Оплата за услуги по стирке, дог. №67-2020-107 от 11.01.2021, счет № 253 от 29.10.2021, без НДС</t>
  </si>
  <si>
    <t>3976</t>
  </si>
  <si>
    <t>1369171</t>
  </si>
  <si>
    <t>Оплата за контроль стерильности ИМН, забор материала на исследование, дог. №3-696 от 11.01.2021, счет № 3591 от 12.10.2021, без НДС</t>
  </si>
  <si>
    <t>3977</t>
  </si>
  <si>
    <t>1369172</t>
  </si>
  <si>
    <t>Оплата за камер. дезинфекция постельных принадлежностей, дог. №3-842 от 11.01.2021, счет № 3812 от 29.10.2021, без НДС</t>
  </si>
  <si>
    <t>3978</t>
  </si>
  <si>
    <t>1369173</t>
  </si>
  <si>
    <t>Оплата за услуги физической охраны, дог. №54-2020-151 от 21.12.2020, счет № 514 от 31.10.2021, без НДС</t>
  </si>
  <si>
    <t>3979</t>
  </si>
  <si>
    <t>1369175</t>
  </si>
  <si>
    <t>Оплата за промежуточное выставление ноябрь 2021, Электроэнергия,  дог. №2199 от 26.02.2021,  счет № 122890- 2199 от 01.11.2021 г., в т.ч. НДС - 3500,00</t>
  </si>
  <si>
    <t>3980</t>
  </si>
  <si>
    <t>1369177</t>
  </si>
  <si>
    <t>Оплата за заправку картриджей, восстановление работоспособности картриджа, дог. №13-2021-59 от 19.02.2021, счет № 287 от 28.10.2021, без НДС</t>
  </si>
  <si>
    <t>3981</t>
  </si>
  <si>
    <t>1369178</t>
  </si>
  <si>
    <t>Оплата за окончательное выставление, водоотведение и холодную воду за октябрь 2021, дог. №3187 от 17.03.2021, счет № 53 821 от 31.10.2021, в т.ч. НДС - 1765,74</t>
  </si>
  <si>
    <t>3982</t>
  </si>
  <si>
    <t>1369179</t>
  </si>
  <si>
    <t>Оплата за услуги по вывозу и обезвреживанию медицинских отходов класса опасности "Б", за октябрь 2021, дог. №35-2021-62 от 27.04.2021, счет № 4082 от 31.10.2021, без НДС</t>
  </si>
  <si>
    <t>3983</t>
  </si>
  <si>
    <t>1369180</t>
  </si>
  <si>
    <t>Оплата за услуги связи за октябрь 2021, дог №638000059322 от 20.11.2020, счет № 638000059322 от 31.10.2021, . в т.ч. НДС - 1715,54</t>
  </si>
  <si>
    <t>3984</t>
  </si>
  <si>
    <t>1369193</t>
  </si>
  <si>
    <t>Оплата за окончательное выставление за октябрь 2021 г., Теплоэнергия, дог. №7268 от 07.06.2021, счет № 68544 -7268 от 31.10.2021 г., в т.ч. НДС - 13564,45</t>
  </si>
  <si>
    <t>3985</t>
  </si>
  <si>
    <t>1369195</t>
  </si>
  <si>
    <t>Оплата за доступ в интернет, VPN канал за октябрь 2021 г. , дог. №68-2020-164 от 25.01.2021, счет № 2128 от 31.10.2021, без НДС</t>
  </si>
  <si>
    <t>3986</t>
  </si>
  <si>
    <t>1370303</t>
  </si>
  <si>
    <t>Z_0000047387_20211112_1207 Зачисление заработной платы за 1 пол-ну мес. за ноябрь 2021, реестр № 1207 от 12.11.2021, без НДС</t>
  </si>
  <si>
    <t>3987</t>
  </si>
  <si>
    <t>1374799</t>
  </si>
  <si>
    <t>18.11.2021</t>
  </si>
  <si>
    <t>Оплата за техническое обслуживание октябрь 2021, дог.№08546-1 от 01.07.2021, счет № 20 от 01.10.2021, без НДС</t>
  </si>
  <si>
    <t>3990</t>
  </si>
  <si>
    <t>№ 08546-1 от 01.07.2021</t>
  </si>
  <si>
    <t>1374802</t>
  </si>
  <si>
    <t>Оплата за охрану октябрь 2021, дог. №08546-1 от 01.07.2021, счет № 20 от 03.10.2021, без НДС</t>
  </si>
  <si>
    <t>3991</t>
  </si>
  <si>
    <t>1374804</t>
  </si>
  <si>
    <t>Оплата за заключительную дезинфекцию в очагах инфекции за август 2021 г, дог. №1025/д/2 от 01.07.2021, счет № 1315 от 01.09.2021, без НДС</t>
  </si>
  <si>
    <t>3992</t>
  </si>
  <si>
    <t>103017</t>
  </si>
  <si>
    <t>ЦС за мед. пом. согл. договора N 57 от 18.01.2021 ок расчет за октябрь 2021 г. счет N 0000-000577 (АПП - 90818.89, ДС - 110155.31, СП - 11077.98) НДС не облагается.</t>
  </si>
  <si>
    <t>1375091</t>
  </si>
  <si>
    <t>Оплата за техническое обслуживание медицинской техники, за минусом списанного 26988,00,  дог. №28-2021-58 от 29.03.2021, счет № 0000-025755 от 29.09.2021 г, в т.ч. НДС - 1739,42</t>
  </si>
  <si>
    <t>4011</t>
  </si>
  <si>
    <t>1375092</t>
  </si>
  <si>
    <t>Оплата за техническое обслуживание медицинской техники,  дог. №28-2021-58 от 29.03.2021, счет № 0000 - 028709 от 27.10.2021, в т.ч. НДС - 6237,42</t>
  </si>
  <si>
    <t>4012</t>
  </si>
  <si>
    <t>1375094</t>
  </si>
  <si>
    <t>Z_0000047387_20211118_1215 Зачисление отпускных за ноябрь 2021, реестр № 1215 от 18.11.2021, без НДС</t>
  </si>
  <si>
    <t>4013</t>
  </si>
  <si>
    <t>1375096</t>
  </si>
  <si>
    <t>Z_0000047387_20211118_1217 Зачисление отпускных за ноябрь 2021, реестр № 1217 от 18.11.2021, без НДС</t>
  </si>
  <si>
    <t>4014</t>
  </si>
  <si>
    <t>1375097</t>
  </si>
  <si>
    <t>Z_0000047387_20211118_1224 Зачисление отпускных за ноябрь 2021, реестр № 1224 от 18.11.2021, без НДС</t>
  </si>
  <si>
    <t>4015</t>
  </si>
  <si>
    <t>1375100</t>
  </si>
  <si>
    <t>Зачисление отпускных за ноябрь 2021 г., реестр № 1216 от 18.11.2021 г., без НДС, в соответствии с договором 18363412 от 02.03.2017 г.</t>
  </si>
  <si>
    <t>4018</t>
  </si>
  <si>
    <t>1375101</t>
  </si>
  <si>
    <t>Зачисление отпускных за ноябрь 2021 г., реестр № 1218 от 18.11.2021 г., без НДС, в соответствии с договором 18363412 от 02.03.2017 г.</t>
  </si>
  <si>
    <t>4019</t>
  </si>
  <si>
    <t>1377641</t>
  </si>
  <si>
    <t>Зачисление премии руководителю согласно распоряжения № 2702-мр от 12.11.2021 года., реестр № 1225 от 18.11.2021 г., без НДС, в соответствии с договором 18363412 от 02.03.2017 г.</t>
  </si>
  <si>
    <t>4023</t>
  </si>
  <si>
    <t>1382618</t>
  </si>
  <si>
    <t>19.11.2021</t>
  </si>
  <si>
    <t>Z_0000047387_20211119_1227 Зачисление заработной платы, компенсация за не использованный отпуск при увольнении за ноябрь 2021, реестр № 1227 от 19.11.2021, без НДС</t>
  </si>
  <si>
    <t>4030</t>
  </si>
  <si>
    <t>1383837</t>
  </si>
  <si>
    <t>Оплата за содержание общего имущества с июня по сентябрь, октябрь 2021, дог. №1703 от 17.03.2021, счет № 4482 от 30.09.2021, в т.ч. НДС - 1805,44, счет № 5001 от 31.10.2021, в т.ч. НДС-1805,44</t>
  </si>
  <si>
    <t>4033</t>
  </si>
  <si>
    <t>1383923</t>
  </si>
  <si>
    <t>Оплата за промежуточное выставление ноябрь 2021, Электроэнергия,  дог. №2199 от 26.02.2021,  счет № 130795 - 2199 от 12.11.2021 г., в т.ч. НДС - 4500,00</t>
  </si>
  <si>
    <t>4035</t>
  </si>
  <si>
    <t>1387103</t>
  </si>
  <si>
    <t>22.11.2021</t>
  </si>
  <si>
    <t>4037</t>
  </si>
  <si>
    <t>1387576</t>
  </si>
  <si>
    <t>Оплата за бумагу офисную А-4, дог. № 58-2020-155 от 11.01.2021, счет № КЛ000053863 от 27.09.2021, в т.ч. НДС - 6175,00</t>
  </si>
  <si>
    <t>4041</t>
  </si>
  <si>
    <t>1387599</t>
  </si>
  <si>
    <t>Оплата за медикаменты, дог. №20-2021-77 от 09.03.2021, счет № 103483 от 27.09.2021, в т.ч. НДС - 2623,90</t>
  </si>
  <si>
    <t>1387588</t>
  </si>
  <si>
    <t>Оплата за лампочка галогеновая, дог. №29-2021-85 от 05.04.2021, счет № 704 от 20.09.2021, без НДС</t>
  </si>
  <si>
    <t>4043</t>
  </si>
  <si>
    <t>1387643</t>
  </si>
  <si>
    <t>Оплата за пленку рентгеновскую, дог. №2-2021-48 от 01.02.2021, счет № 68591 от 17.09.2021 на сумму 54842,60 руб., в т.ч. НДС - 4985,69</t>
  </si>
  <si>
    <t>4044</t>
  </si>
  <si>
    <t>1387668</t>
  </si>
  <si>
    <t>Оплата за стоматологические материалы, дог. №26-2021-83 от 16.03.2021, счет № 000003420 от 16.09.2021, без НДС</t>
  </si>
  <si>
    <t>4045</t>
  </si>
  <si>
    <t>1387590</t>
  </si>
  <si>
    <t>Оплата за ленты бумажные  для электрокардиографии, дог. №39-2020-136 от 10.11.2020, счет № 1103 от 16.09.2021, без НДС</t>
  </si>
  <si>
    <t>4046</t>
  </si>
  <si>
    <t>ООО "Медицинские расходные материалы"</t>
  </si>
  <si>
    <t>7705952210</t>
  </si>
  <si>
    <t>№ 39-2020-136 от 10.11.2020</t>
  </si>
  <si>
    <t>1387582</t>
  </si>
  <si>
    <t>Оплата за иглы, дог. №1-2021-47 от 01.02.2021, счет № 213В207-1167 от 09.09.2021, без НДС</t>
  </si>
  <si>
    <t>4047</t>
  </si>
  <si>
    <t>1387437</t>
  </si>
  <si>
    <t>Зачисление отпускных за ноябрь 2021 г., реестр № 1228 от 22.11.2021 г., без НДС, в соответствии с договором 18363412 от 02.03.2017 г.</t>
  </si>
  <si>
    <t>4049</t>
  </si>
  <si>
    <t>4051</t>
  </si>
  <si>
    <t>Уточнение по ЗВС № 3957 от 15.11.2021, Зачисление заработной платы за 1 половину месяца, без НДС</t>
  </si>
  <si>
    <t>1391305</t>
  </si>
  <si>
    <t>23.11.2021</t>
  </si>
  <si>
    <t>Перечисление профвзносов, удержанных с заработной платы работников согласно личного заявления за октябрь 2021 г., без НДС</t>
  </si>
  <si>
    <t>4055</t>
  </si>
  <si>
    <t>1391306</t>
  </si>
  <si>
    <t>4056</t>
  </si>
  <si>
    <t>1393824</t>
  </si>
  <si>
    <t>Зачисление отпускных за ноябрь 2021 г., реестр № 1231 от 23.11.2021 г., без НДС, в соответствии с договором 18363412 от 02.03.2017 г.</t>
  </si>
  <si>
    <t>4065</t>
  </si>
  <si>
    <t>1400201</t>
  </si>
  <si>
    <t>25.11.2021</t>
  </si>
  <si>
    <t>Z_0000047387_20211124_1230 Зачисление отпускных за ноябрь 2021, реестр № 1230 от 24.11.2021, без НДС</t>
  </si>
  <si>
    <t>4072</t>
  </si>
  <si>
    <t>24.11.2021</t>
  </si>
  <si>
    <t>1400203</t>
  </si>
  <si>
    <t>Зачисление отпускных за ноябрь 2021 г., реестр № 1233 от 24.11.2021 г., без НДС, в соответствии с договором 18363412 от 02.03.2017 г.</t>
  </si>
  <si>
    <t>4074</t>
  </si>
  <si>
    <t>1400204</t>
  </si>
  <si>
    <t>Зачисление отпускных за ноябрь 2021 г., реестр № 1234 от 24.11.2021 г., без НДС, в соответствии с договором 18363412 от 02.03.2017 г.</t>
  </si>
  <si>
    <t>4075</t>
  </si>
  <si>
    <t>1400214</t>
  </si>
  <si>
    <t>Зачисление отпускных за ноябрь 2021 г., реестр № 1237 от 24.11.2021 г., без НДС, в соответствии с договором 18363412 от 02.03.2017 г.</t>
  </si>
  <si>
    <t>4078</t>
  </si>
  <si>
    <t>124045</t>
  </si>
  <si>
    <t>39509097310080050323 Опл мед.услуг,оказ.гражд,застр в др.суб РФ в целях их соц.обесп (из ср.НСЗ):расп.от 18.11.21 №379, сч 0000-000592 от 31.10.21 без НДС</t>
  </si>
  <si>
    <t>20550</t>
  </si>
  <si>
    <t>1407439</t>
  </si>
  <si>
    <t>26.11.2021</t>
  </si>
  <si>
    <t>Z_0000047387_20211126_1246 Зачисление заработной платы, компенсация за не использованный отпуск при увольнении  за ноябрь 2021, реестр № 1246 от 26.11.2021, без НДС</t>
  </si>
  <si>
    <t>4085</t>
  </si>
  <si>
    <t>1407648</t>
  </si>
  <si>
    <t>Зачисление заработной платы, компенсация за не использованный отпуск при увольнении за ноябрь 2021 г., реестр № 1247 от 26.11.2021 г., без НДС, в соответствии с договором 18363412 от 02.03.2017 г.</t>
  </si>
  <si>
    <t>4086</t>
  </si>
  <si>
    <t>1407673</t>
  </si>
  <si>
    <t>Зачисление отпускных за ноябрь 2021 г., реестр № 1249 от 26.11.2021 г., без НДС, в соответствии с договором 18363412 от 02.03.2017 г.</t>
  </si>
  <si>
    <t>4088</t>
  </si>
  <si>
    <t>1408623</t>
  </si>
  <si>
    <t>4090</t>
  </si>
  <si>
    <t>1408624</t>
  </si>
  <si>
    <t>4091</t>
  </si>
  <si>
    <t>1408625</t>
  </si>
  <si>
    <t>4092</t>
  </si>
  <si>
    <t>1408626</t>
  </si>
  <si>
    <t>4093</t>
  </si>
  <si>
    <t>1408598</t>
  </si>
  <si>
    <t>Перечисление заработной платы за 1 половину месяца за ноябрь 2021 г. на карту №5479987022070303 Нестерова Дарья Олеговна</t>
  </si>
  <si>
    <t>1411158</t>
  </si>
  <si>
    <t>29.11.2021</t>
  </si>
  <si>
    <t>Зачисление заработной платы за 1 половину месяца за ноябрь 2021 г., реестр № 1244 от 26.11.2021 г., без НДС, в соответствии с договором 18363412 от 02.03.2017 г.</t>
  </si>
  <si>
    <t>4098</t>
  </si>
  <si>
    <t>1411161</t>
  </si>
  <si>
    <t>Зачисление заработной платы за 1 половину месяца за ноябрь 2021 г., реестр № 1238 от 26.11.2021 г., без НДС, в соответствии с договором 18363412 от 02.03.2017 г.</t>
  </si>
  <si>
    <t>4099</t>
  </si>
  <si>
    <t>1411167</t>
  </si>
  <si>
    <t>Z_0000047387_20211126_1239 Зачисление заработной платы за 1 пол-ну мес. за ноябрь 2021, реестр № 1239 от 26.11.2021, без НДС</t>
  </si>
  <si>
    <t>4101</t>
  </si>
  <si>
    <t>1411171</t>
  </si>
  <si>
    <t>Z_0000047387_20211126_1245 Зачисление заработной платы за 1 пол-ну мес. за ноябрь 2021, реестр № 1245 от 26.11.2021, без НДС</t>
  </si>
  <si>
    <t>4103</t>
  </si>
  <si>
    <t>1411201</t>
  </si>
  <si>
    <t>Z_0000047387_20211126_1243 Зачисление заработной платы за 1 пол-ну мес. за ноябрь 2021, реестр № 1243 от 26.11.2021, без НДС</t>
  </si>
  <si>
    <t>4106</t>
  </si>
  <si>
    <t>1415925</t>
  </si>
  <si>
    <t>30.11.2021</t>
  </si>
  <si>
    <t>Z_0000047387_20211129_1250 Зачисление заработной платы, компенсация за не использованный отпуск при увольнении  за ноябрь 2021, реестр № 1250 от 29.11.2021, без НДС</t>
  </si>
  <si>
    <t>4110</t>
  </si>
  <si>
    <t>1418849</t>
  </si>
  <si>
    <t>Зачисление заработной платы, компенсация за не использованный отпуск при увольнении за ноябрь 2021 г., реестр № 1252 от 30.11.2021 г., без НДС, в соответствии с договором 18363412 от 02.03.2017 г.</t>
  </si>
  <si>
    <t>4113</t>
  </si>
  <si>
    <t>1419299</t>
  </si>
  <si>
    <t>4114</t>
  </si>
  <si>
    <t>1305285</t>
  </si>
  <si>
    <t>3801</t>
  </si>
  <si>
    <t>1308282</t>
  </si>
  <si>
    <t>Оплата за строительный материал, дог. №129/21 от 25.10.2021, счет № КР000007784 от 27.10.2021, без НДС</t>
  </si>
  <si>
    <t>3805</t>
  </si>
  <si>
    <t>№ 129/21 от 25.10.2021</t>
  </si>
  <si>
    <t>1308239</t>
  </si>
  <si>
    <t>Оплата за плитку, дог №000-476384 от 27.10.2021, счет № 068 000-476384/3208 от 27.10.2021, в т.ч. НДС - 10635,18</t>
  </si>
  <si>
    <t>3806</t>
  </si>
  <si>
    <t>ООО "Леруа Мерлен Восток"</t>
  </si>
  <si>
    <t>5029069967</t>
  </si>
  <si>
    <t>№ 000-476384 от 27.10.2021</t>
  </si>
  <si>
    <t>1308173</t>
  </si>
  <si>
    <t>Оплата за бумагу для факса, дог. №19-2021-76 от 09.03.2021, счет № КЛ000060494 от 29.10.2021, в т.ч. НДС - 208,57</t>
  </si>
  <si>
    <t>3807</t>
  </si>
  <si>
    <t>1308418</t>
  </si>
  <si>
    <t>Оплата штрафа по требованию об устранении нарушений по результатам плановой комплексной проверки за период с 01.04.2019 до 01.04.21 №02-446/21-(10) от 29.10.2021 г.,нецелевое использование средств ОМС, без НДС</t>
  </si>
  <si>
    <t>3808</t>
  </si>
  <si>
    <t>УФК по Иркутской области (ТФОМС Иркутской области Иркутский филиал)</t>
  </si>
  <si>
    <t>1307442</t>
  </si>
  <si>
    <t>Возврат средств ОМС использованные не по целевому назначению, исполнение требования ГУ ТФОМС граждан Иркутской области от 29..10.2021 № 02-446/21-(10), без НДС</t>
  </si>
  <si>
    <t>3809</t>
  </si>
  <si>
    <t>1308235</t>
  </si>
  <si>
    <t>Оплата за монтаж, доставку, стеклопакет, дог.   №66155 от 04.10.2021, счет № 31 от 04.10.2021, без НДС</t>
  </si>
  <si>
    <t>3811</t>
  </si>
  <si>
    <t>ИП Иванов Игорь Олегович</t>
  </si>
  <si>
    <t>382708785831</t>
  </si>
  <si>
    <t>№ 66155 от 04.10.2021</t>
  </si>
  <si>
    <t>1308172</t>
  </si>
  <si>
    <t>Оплата за абонентское обслуживание, техническая и информационная поддержка пользователя ИС "ФармКомандир 7", за 3 квартал 2021 г., дог. №38-0426-07-Ф от 16.02.2021, счет № 4631 от 30.09.2021, без НДС</t>
  </si>
  <si>
    <t>3812</t>
  </si>
  <si>
    <t>1308317</t>
  </si>
  <si>
    <t>Оплата за чековую ленту 80*80*26 термо 1/60, дог. №107 от 27.10.2021, счет № УТ - 1128 от 28.10.2021, в т.ч. НДС - 2600,00</t>
  </si>
  <si>
    <t>3813</t>
  </si>
  <si>
    <t>ООО "Бумажная мануфактура"</t>
  </si>
  <si>
    <t>3812535661</t>
  </si>
  <si>
    <t>№ 107 от 27.10.2021</t>
  </si>
  <si>
    <t>1308417</t>
  </si>
  <si>
    <t>Оплата штрафа по решению № 7 от 10.09.2021, в соответствии с перечнем оснований для отказа (уменьшения) оплаты медицинской помощи,  без НДС</t>
  </si>
  <si>
    <t>3814</t>
  </si>
  <si>
    <t>1307813</t>
  </si>
  <si>
    <t>Перечисление по решению № 6 от 10.09.2021 г. об уплате штрафа в соответствии с перечнем оснований для отказа (уменьшения) оплаты медицинской помощи, удержанных с заработной платы, без НДС</t>
  </si>
  <si>
    <t>3815</t>
  </si>
  <si>
    <t>1307165</t>
  </si>
  <si>
    <t>(803090252К112999962102342000010)803013999 Субсидии автоном.учреждению на финансовое обеспечение выполнения гос/задания на ноябрь 21г С.54-57-09-121/21 от 13.01.21 ДС 54-121-1/21 от 28.09.21</t>
  </si>
  <si>
    <t>778934</t>
  </si>
  <si>
    <t>30.10.2021</t>
  </si>
  <si>
    <t>Зачисление средств по операциям с МБК (на основании реестров платежей). Мерчант №971000003636. Дата реестра 29.10.2021. Комиссия 0.00. Возврат покупки 0.00/0.00. НДС не облагается.</t>
  </si>
  <si>
    <t>БАЙКАЛЬСКИЙ БАНК ПАО СБЕРБАНК//8727869651701</t>
  </si>
  <si>
    <t>96373</t>
  </si>
  <si>
    <t>Оплата по Договору №62812 от 11.12.14, НДС не выделяется.MISC комиссия 4054.78; Дата выручки 29-10-21/MAST/SD123709.00;CM3488.59;MIR/SD8297.00;CM224.85;VISA/SD12784.00;CM341.34;.</t>
  </si>
  <si>
    <t>731</t>
  </si>
  <si>
    <t>Оплата по счету № 0000-000556 от 18.10.2021 дог от 15,10,21  № 116/21 Сумма 4553-00</t>
  </si>
  <si>
    <t>Оплата по счету № 0000-000558 от 18.10.2021 Дог. № 15,10,21 № 117/21 Сумма 11606-00</t>
  </si>
  <si>
    <t>Оплата по счету № 0000-000409 от 18.10.2021 Медосмотр Сумма 7403-00</t>
  </si>
  <si>
    <t>1310775</t>
  </si>
  <si>
    <t>Оплата за клининговые услуги (с 20.10.2021 по 20.11.2021), дог. №87 от 20.09.2021, счет № 268 от 26.10.2021, без НДС</t>
  </si>
  <si>
    <t>3821</t>
  </si>
  <si>
    <t>1312939</t>
  </si>
  <si>
    <t>3824</t>
  </si>
  <si>
    <t>1312426</t>
  </si>
  <si>
    <t>Z_0000047387_20211103_1154 Зачисление заработной платы, компенсация за не использованный отпуск при увольнении за ноябрь 2021, реестр № 1154 от 03.11.2021, без НДС</t>
  </si>
  <si>
    <t>3827</t>
  </si>
  <si>
    <t>969785</t>
  </si>
  <si>
    <t>Зачисление средств по операциям с МБК (на основании реестров платежей). Мерчант №971000003635. Дата реестра 01.11.2021. Комиссия 0.00. Возврат покупки 0.00/0.00. НДС не облагается.</t>
  </si>
  <si>
    <t>БАЙКАЛЬСКИЙ БАНК ПАО СБЕРБАНК//8733088720794</t>
  </si>
  <si>
    <t>Оплата по Договору №62812 от 11.12.14, НДС не выделяется.MISC комиссия 807.87; Дата выручки 01-11-21/MAST/SD6927.00;CM195.34;MIR/SD3486.00;CM94.47;VISA/SD19403.00;CM518.06;.</t>
  </si>
  <si>
    <t>Оплата по счету N0000-000562 от 21.10.2021 за периодический медосмотр работников (119 чел)</t>
  </si>
  <si>
    <t>1314495</t>
  </si>
  <si>
    <t>Z_0000047387_20211103_1159 Зачисление отпускных за ноябрь 2021, реестр №1159 от 03.11.2021, без НДС</t>
  </si>
  <si>
    <t>3836</t>
  </si>
  <si>
    <t>48611</t>
  </si>
  <si>
    <t>Зачисление средств по операциям с МБК (на основании реестров платежей). Мерчант №971000003636. Дата реестра 02.11.2021. Комиссия 0.00. Возврат покупки 0.00/0.00. НДС не облагается.</t>
  </si>
  <si>
    <t>БАЙКАЛЬСКИЙ БАНК ПАО СБЕРБАНК//8735487954016</t>
  </si>
  <si>
    <t>48602</t>
  </si>
  <si>
    <t>Зачисление средств по операциям с МБК (на основании реестров платежей). Мерчант №971000003635. Дата реестра 02.11.2021. Комиссия 0.00. Возврат покупки 0.00/0.00. НДС не облагается.</t>
  </si>
  <si>
    <t>БАЙКАЛЬСКИЙ БАНК ПАО СБЕРБАНК//8735487949932</t>
  </si>
  <si>
    <t>Оплата по счету №0000-000521 от 06.10.2021 за проведение медиц.осмотра и обследование работниковСумма 26191-00</t>
  </si>
  <si>
    <t>ООО "Энки"</t>
  </si>
  <si>
    <t>8066</t>
  </si>
  <si>
    <t>Оплата по Договору №62812 от 11.12.14, НДС не выделяется.MISC комиссия 348.82; Дата выручки 02-11-21/MAST/SD6217.00;CM175.32;MIR/SD6402.00;CM173.50;.</t>
  </si>
  <si>
    <t>Оплата по счету № 0000-000570 от 28.10.2021, за периодический медицинский осмотр и обследование работников связанных с вредными условиями труда. Без НДС</t>
  </si>
  <si>
    <t>Индивидуальный Предприниматель Усольцев Николай Валерьевич</t>
  </si>
  <si>
    <t>383702962042</t>
  </si>
  <si>
    <t>Оплата по счету № 0000-000571 от 28.10.2021 г. за проведение медосмотра. Договор от 22.07.2020 № 83/20. НДС не облагается.</t>
  </si>
  <si>
    <t>ООО СК "ДИ-АЛ СТРОЙ"</t>
  </si>
  <si>
    <t>3810078441</t>
  </si>
  <si>
    <t>За услуги по проведению мед.осмотра работников сог контр 15 от 08.11.21, сч 0000-000573 от 08.11.21,без НДС</t>
  </si>
  <si>
    <t>20047</t>
  </si>
  <si>
    <t>Государственное бюджетное профессиональное образовательное учреждение Иркутской области "Иркутский техникум транспорта и строительства"</t>
  </si>
  <si>
    <t>3810321488</t>
  </si>
  <si>
    <t>1322889</t>
  </si>
  <si>
    <t>Зачисление заработной платы, компенсация за не использованный отпуск при увольнении за ноябрь 2021 г., реестр № 1162 от 09.11.2021 г., без НДС, в соответствии с договором 18363412 от 02.03.2017 г.</t>
  </si>
  <si>
    <t>3838</t>
  </si>
  <si>
    <t>1322885</t>
  </si>
  <si>
    <t>Зачисление заработной платы за 2 половину месяца за октябрь 2021 г., реестр № 1161 от 09.11.2021 г., без НДС, в соответствии с договором 18363412 от 02.03.2017 г.</t>
  </si>
  <si>
    <t>3839</t>
  </si>
  <si>
    <t>1326796</t>
  </si>
  <si>
    <t>Z_0000047387_20211109_1164 Зачисление отпускных за ноябрь 2021, реестр №1164 от 09.11.2021, без НДС</t>
  </si>
  <si>
    <t>3840</t>
  </si>
  <si>
    <t>1326839</t>
  </si>
  <si>
    <t>3841</t>
  </si>
  <si>
    <t>1326848</t>
  </si>
  <si>
    <t>3843</t>
  </si>
  <si>
    <t>132376</t>
  </si>
  <si>
    <t>04.11.2021</t>
  </si>
  <si>
    <t>Зачисление средств по операциям с МБК (на основании реестров платежей). Мерчант №971000003636. Дата реестра 03.11.2021. Комиссия 0.00. Возврат покупки 0.00/0.00. НДС не облагается.</t>
  </si>
  <si>
    <t>БАЙКАЛЬСКИЙ БАНК ПАО СБЕРБАНК//8738305380026</t>
  </si>
  <si>
    <t>132367</t>
  </si>
  <si>
    <t>Зачисление средств по операциям с МБК (на основании реестров платежей). Мерчант №971000003635. Дата реестра 03.11.2021. Комиссия 0.00. Возврат покупки 0.00/0.00. НДС не облагается.</t>
  </si>
  <si>
    <t>БАЙКАЛЬСКИЙ БАНК ПАО СБЕРБАНК//8738305378704</t>
  </si>
  <si>
    <t>239987</t>
  </si>
  <si>
    <t>06.11.2021</t>
  </si>
  <si>
    <t>Зачисление средств по операциям с МБК (на основании реестров платежей). Мерчант №971000003636. Дата реестра 05.11.2021. Комиссия 0.00. Возврат покупки 0.00/0.00. НДС не облагается.</t>
  </si>
  <si>
    <t>БАЙКАЛЬСКИЙ БАНК ПАО СБЕРБАНК//8740423765240</t>
  </si>
  <si>
    <t>14258</t>
  </si>
  <si>
    <t>Оплата по Договору №62812 от 11.12.14, НДС не выделяется.MISC комиссия 504.01; Дата выручки 03-11-21/MAST/SD4764.00;CM134.35;MIR/SD12887.00;CM349.23;VISA/SD765.00;CM20.43;.</t>
  </si>
  <si>
    <t>401</t>
  </si>
  <si>
    <t>1336460</t>
  </si>
  <si>
    <t>Оплата за услуги связи, дог. №138300796226 от 01.05.2018, счет № 238 308 865 825 / 4735351871 от 31.10.2021 г., в т.ч. НДС- 61,67</t>
  </si>
  <si>
    <t>3844</t>
  </si>
  <si>
    <t>1336461</t>
  </si>
  <si>
    <t>Оплата за услуги связи, дог. №138300796226 от 01.05.2018, счет № 238 300 796 526 / 4735356769 от 31.10.2021 г., в т.ч. НДС - 2909,79</t>
  </si>
  <si>
    <t>3845</t>
  </si>
  <si>
    <t>Оплата по договору основной Счет 0000-000580 от 03.11.2021 г. за ЭЭГ.</t>
  </si>
  <si>
    <t>23524</t>
  </si>
  <si>
    <t>Оплата по Договору №62812 от 11.12.14, НДС не выделяется.MISC комиссия 283.09; Дата выручки 08-11-21/MAST/SD765.00;CM21.57;MIR/SD9013.00;CM244.25;VISA/SD647.00;CM17.27;.</t>
  </si>
  <si>
    <t>414968</t>
  </si>
  <si>
    <t>Зачисление средств по операциям с МБК (на основании реестров платежей). Мерчант №971000003636. Дата реестра 08.11.2021. Комиссия 0.00. Возврат покупки 0.00/0.00. НДС не облагается.</t>
  </si>
  <si>
    <t>БАЙКАЛЬСКИЙ БАНК ПАО СБЕРБАНК//8744991677155</t>
  </si>
  <si>
    <t>414955</t>
  </si>
  <si>
    <t>Зачисление средств по операциям с МБК (на основании реестров платежей). Мерчант №971000003635. Дата реестра 08.11.2021. Комиссия 0.00. Возврат покупки 0.00/0.00. НДС не облагается.</t>
  </si>
  <si>
    <t>БАЙКАЛЬСКИЙ БАНК ПАО СБЕРБАНК//8744991670135</t>
  </si>
  <si>
    <t>546</t>
  </si>
  <si>
    <t>Оплата по счету N 0000-000585 от 03.11.2021 г за медицинские услуги  без налога (НДС)</t>
  </si>
  <si>
    <t>ООО "ИРКУТСКСПЕЦМОНТАЖ"</t>
  </si>
  <si>
    <t>3811038360</t>
  </si>
  <si>
    <t>Оплата по счету N 0000-000593 от 03.11.2021 г за медицинские услуги  без налога (НДС)</t>
  </si>
  <si>
    <t>АО "Спецмонтажстрой"</t>
  </si>
  <si>
    <t>3811167567</t>
  </si>
  <si>
    <t>697</t>
  </si>
  <si>
    <t>Оплата по счету N0000-000564 от 22.10.2021 за периодический медицинский осмотр (21 чел)</t>
  </si>
  <si>
    <t>1336467</t>
  </si>
  <si>
    <t>Перечисление средств согласно заявке (оплата услуг почтовой связи) за ноябрь 2021 г., реестр № 1167 от 10.11.2021 г., без НДС, в соответствии с договором 18363412 от 02.03.2017 г.</t>
  </si>
  <si>
    <t>3846</t>
  </si>
  <si>
    <t>1336986</t>
  </si>
  <si>
    <t>Перечисление средств согласно заявке (оплата за кабель, камера, цепь, бита) за ноябрь 2021 г., реестр № 1166 от 10.11.2021 г., без НДС, в соответствии с договором 18363412 от 02.03.2017 г.</t>
  </si>
  <si>
    <t>3847</t>
  </si>
  <si>
    <t>1336987</t>
  </si>
  <si>
    <t>Z_0000047387_20211110_1165 Перечисление средств согласно заявке (оплата за замок, набор для ремонта колес, шнур, скобы, гайка), за ноябрь 2021, реестр № 1165 от 10.11.2021, без НДС</t>
  </si>
  <si>
    <t>3848</t>
  </si>
  <si>
    <t>1339327</t>
  </si>
  <si>
    <t>Зачисление отпускных  за ноябрь 2021 г., реестр № 1171 от 11.11.2021 г., без НДС, в соответствии с договором 18363412 от 02.03.2017 г.</t>
  </si>
  <si>
    <t>3853</t>
  </si>
  <si>
    <t>1339050</t>
  </si>
  <si>
    <t>Z_0000047387_20211111_1172 Зачисление отпускных за ноябрь 2021, реестр №1172 от 11.11.2021, без НДС</t>
  </si>
  <si>
    <t>3854</t>
  </si>
  <si>
    <t>1339328</t>
  </si>
  <si>
    <t>Зачисление отпускных  за ноябрь 2021 г., реестр № 1173 от 11.11.2021 г., без НДС, в соответствии с договором 18363412 от 02.03.2017 г.</t>
  </si>
  <si>
    <t>3855</t>
  </si>
  <si>
    <t>1339329</t>
  </si>
  <si>
    <t>Зачисление отпускных  за ноябрь 2021 г., реестр № 1174 от 11.11.2021 г., без НДС, в соответствии с договором 18363412 от 02.03.2017 г.</t>
  </si>
  <si>
    <t>3857</t>
  </si>
  <si>
    <t>1339051</t>
  </si>
  <si>
    <t>Z_0000047387_20211111_1175 Зачисление отпускных за ноябрь 2021, реестр №1175 от 11.11.2021, без НДС</t>
  </si>
  <si>
    <t>3858</t>
  </si>
  <si>
    <t>1342505</t>
  </si>
  <si>
    <t>Оплата за медикаменты., дог. №4 от 01.10.2021, счет-фактура № 106/30000009 от 31.10.2021, в т.ч. НДС - 639,05</t>
  </si>
  <si>
    <t>3859</t>
  </si>
  <si>
    <t>№ 4 от 01.10.2021</t>
  </si>
  <si>
    <t>1342432</t>
  </si>
  <si>
    <t>Оплата за аренду, дог. №40 от 01.07.2021, счет № 4592 от 31.10.2021, в т.ч. НДС - 2216,06</t>
  </si>
  <si>
    <t>3860</t>
  </si>
  <si>
    <t>1342411</t>
  </si>
  <si>
    <t>Оплата аренды за октябрь 2021, дог. №39 от 01.07.2021, счет № 4591 от 31.10.2021, в т.ч. НДС - 7999.45</t>
  </si>
  <si>
    <t>3861</t>
  </si>
  <si>
    <t>32791</t>
  </si>
  <si>
    <t>Оплата по Договору №62812 от 11.12.14, НДС не выделяется.MISC комиссия 616.37; Дата выручки 09-11-21/MAST/SD6093.00;CM171.82;MIR/SD5533.00;CM149.94;VISA/SD11034.00;CM294.61;.</t>
  </si>
  <si>
    <t>13048</t>
  </si>
  <si>
    <t>Оплата по счету №0000-000568 от 25.10.2021г. за проведение периодического медосмотра работников НДС не облагается</t>
  </si>
  <si>
    <t>Оплата по счету № 0000-000557 от 18.10.2021 мед.осмотр НДС не облагается.</t>
  </si>
  <si>
    <t>486697</t>
  </si>
  <si>
    <t>Зачисление средств по операциям с МБК (на основании реестров платежей). Мерчант №971000003635. Дата реестра 09.11.2021. Комиссия 0.00. Возврат покупки 0.00/0.00. НДС не облагается.</t>
  </si>
  <si>
    <t>БАЙКАЛЬСКИЙ БАНК ПАО СБЕРБАНК//8747813917556</t>
  </si>
  <si>
    <t>1345437</t>
  </si>
  <si>
    <t>Оплата за бензин АИ-92, дог. №61-2021-68 от 28.06.2021, счет №  245661 от 31.10.2021 г., в т.ч. НДС - 3401,25</t>
  </si>
  <si>
    <t>3863</t>
  </si>
  <si>
    <t>1345442</t>
  </si>
  <si>
    <t>Оплата за бензин АИ-92, дог. №61-2021-68 от 28.06.2021, счет №  245661 от 31.10.2021 г., в т.ч. НДС - 9636,88</t>
  </si>
  <si>
    <t>3864</t>
  </si>
  <si>
    <t>0000-001774</t>
  </si>
  <si>
    <t>За мед.осмотр работников при приеме на работу,Договор № 64/17 от 30.12.2016г.счет № 612 от 01.11.2021г. Акт № 667 от 01.11.2021г.без ндс</t>
  </si>
  <si>
    <t>20395</t>
  </si>
  <si>
    <t>1354584</t>
  </si>
  <si>
    <t>Зачисление заработной платы, компенсация за не использованный отпуск при увольнении за ноябрь 2021 г., реестр № 1204 от 12.11.2021 г., без НДС, в соответствии с договором 18363412 от 02.03.2017 г.</t>
  </si>
  <si>
    <t>3868</t>
  </si>
  <si>
    <t>1354591</t>
  </si>
  <si>
    <t>Зачисление заработной платы за 2 половину месяца за октябрь 2021 г., реестр № 1183 от 12.11.2021 г., без НДС, в соответствии с договором 18363412 от 02.03.2017 г.</t>
  </si>
  <si>
    <t>3872</t>
  </si>
  <si>
    <t>1354592</t>
  </si>
  <si>
    <t>Зачисление заработной платы за 2 половину месяца за октябрь 2021 г., реестр № 1185 от 12.11.2021 г., без НДС, в соответствии с договором 18363412 от 02.03.2017 г.</t>
  </si>
  <si>
    <t>3873</t>
  </si>
  <si>
    <t>1354595</t>
  </si>
  <si>
    <t>Z_0000047387_20211112_1166 Зачисление заработной платы за 2 пол-ну мес. за октябрь 2021, реестр № 1166 от 12.11.2021, без НДС</t>
  </si>
  <si>
    <t>3874</t>
  </si>
  <si>
    <t>1354596</t>
  </si>
  <si>
    <t>Зачисление заработной платы за 2 половину месяца за октябрь 2021 г., реестр № 1177 от 12.11.2021 г., без НДС, в соответствии с договором 18363412 от 02.03.2017 г.</t>
  </si>
  <si>
    <t>3875</t>
  </si>
  <si>
    <t>1354597</t>
  </si>
  <si>
    <t>Z_0000047387_20211112_1178 Зачисление заработной платы за 2 пол-ну мес. за октябрь 2021, реестр № 1178 от 12.11.2021, без НДС</t>
  </si>
  <si>
    <t>3876</t>
  </si>
  <si>
    <t>1354601</t>
  </si>
  <si>
    <t>Z_0000047387_20211112_1184 Зачисление заработной платы за 2 пол-ну мес. за октябрь 2021, реестр № 1184 от 12.11.2021, без НДС</t>
  </si>
  <si>
    <t>3880</t>
  </si>
  <si>
    <t>1354602</t>
  </si>
  <si>
    <t>Z_0000047387_20211112_1186 Зачисление заработной платы за 2 пол-ну мес. за октябрь 2021, реестр № 1186 от 12.11.2021, без НДС</t>
  </si>
  <si>
    <t>3881</t>
  </si>
  <si>
    <t>1354603</t>
  </si>
  <si>
    <t>Зачисление заработной платы за 1 половину месяца за ноябрь 2021 г., реестр № 1205 от 12.11.2021 г., без НДС, в соответствии с договором 18363412 от 02.03.2017 г.</t>
  </si>
  <si>
    <t>3882</t>
  </si>
  <si>
    <t>1354606</t>
  </si>
  <si>
    <t>Зачисление пособия по временной нетрудоспособности за счет работодателя, октябрь 2021, реестр № 1200 от 12.11.2021, без НДС, в соответствии с договором 18363412 от 02.03.2017 г.</t>
  </si>
  <si>
    <t>3883</t>
  </si>
  <si>
    <t>1354607</t>
  </si>
  <si>
    <t>Зачисление пособия по временной нетрудоспособности за счет работодателя, октябрь 2021, реестр № 1199 от 12.11.2021, без НДС, в соответствии с договором 18363412 от 02.03.2017 г.</t>
  </si>
  <si>
    <t>3884</t>
  </si>
  <si>
    <t>1354612</t>
  </si>
  <si>
    <t>Зачисление пособия по временной нетрудоспособности за счет работодателя, октябрь 2021, реестр № 1193 от 12.11.2021, без НДС, в соответствии с договором 18363412 от 02.03.2017 г.</t>
  </si>
  <si>
    <t>3889</t>
  </si>
  <si>
    <t>1354613</t>
  </si>
  <si>
    <t>Зачисление пособия по временной нетрудоспособности за счет работодателя, октябрь 2021, реестр № 1195 от 12.11.2021, без НДС, в соответствии с договором 18363412 от 02.03.2017 г.</t>
  </si>
  <si>
    <t>3890</t>
  </si>
  <si>
    <t>1354614</t>
  </si>
  <si>
    <t>Z_0000047387_20211112_1201 Зачисление пособия по временной нетрудоспособности за счет работодателя, октябрь 2021, реестр № 1201 от 12.11.2021, без НДС</t>
  </si>
  <si>
    <t>3891</t>
  </si>
  <si>
    <t>1354615</t>
  </si>
  <si>
    <t>Z_0000047387_20211112_1198 Зачисление пособия по временной нетрудоспособности за счет работодателя, октябрь 2021, реестр № 1198 от 12.11.2021, без НДС</t>
  </si>
  <si>
    <t>3892</t>
  </si>
  <si>
    <t>1354616</t>
  </si>
  <si>
    <t>Z_0000047387_20211112_1196 Зачисление пособия по временной нетрудоспособности за счет работодателя, октябрь 2021, реестр № 1196 от 12.11.2021, без НДС</t>
  </si>
  <si>
    <t>3893</t>
  </si>
  <si>
    <t>1354617</t>
  </si>
  <si>
    <t>Z_0000047387_20211112_1194 Зачисление пособия по временной нетрудоспособности за счет работодателя, октябрь 2021, реестр № 1194 от 12.11.2021, без НДС</t>
  </si>
  <si>
    <t>3894</t>
  </si>
  <si>
    <t>1354620</t>
  </si>
  <si>
    <t>Зачисление заработной платы за 2 половину месяца за октябрь 2021 г., реестр № 1187 от 12.11.2021 г., без НДС, в соответствии с договором 18363412 от 02.03.2017 г.</t>
  </si>
  <si>
    <t>3899</t>
  </si>
  <si>
    <t>1354629</t>
  </si>
  <si>
    <t>3903</t>
  </si>
  <si>
    <t>1354630</t>
  </si>
  <si>
    <t>3904</t>
  </si>
  <si>
    <t>1354632</t>
  </si>
  <si>
    <t>3905</t>
  </si>
  <si>
    <t>1354633</t>
  </si>
  <si>
    <t>3906</t>
  </si>
  <si>
    <t>1354636</t>
  </si>
  <si>
    <t>3909</t>
  </si>
  <si>
    <t>1354637</t>
  </si>
  <si>
    <t>3910</t>
  </si>
  <si>
    <t>1354638</t>
  </si>
  <si>
    <t>3911</t>
  </si>
  <si>
    <t>1354639</t>
  </si>
  <si>
    <t>3912</t>
  </si>
  <si>
    <t>1354641</t>
  </si>
  <si>
    <t>3914</t>
  </si>
  <si>
    <t>1354645</t>
  </si>
  <si>
    <t>3916</t>
  </si>
  <si>
    <t>1354648</t>
  </si>
  <si>
    <t>3918</t>
  </si>
  <si>
    <t>565879</t>
  </si>
  <si>
    <t>Зачисление средств по операциям с МБК (на основании реестров платежей). Мерчант №971000003636. Дата реестра 10.11.2021. Комиссия 0.00. Возврат покупки 0.00/0.00. НДС не облагается.</t>
  </si>
  <si>
    <t>БАЙКАЛЬСКИЙ БАНК ПАО СБЕРБАНК//8750553363484</t>
  </si>
  <si>
    <t>565865</t>
  </si>
  <si>
    <t>Зачисление средств по операциям с МБК (на основании реестров платежей). Мерчант №971000003635. Дата реестра 10.11.2021. Комиссия 0.00. Возврат покупки 0.00/0.00. НДС не облагается.</t>
  </si>
  <si>
    <t>БАЙКАЛЬСКИЙ БАНК ПАО СБЕРБАНК//8750553337643</t>
  </si>
  <si>
    <t>1354906</t>
  </si>
  <si>
    <t>3923</t>
  </si>
  <si>
    <t>1354908</t>
  </si>
  <si>
    <t>3924</t>
  </si>
  <si>
    <t>41451</t>
  </si>
  <si>
    <t>Оплата по Договору №62812 от 11.12.14, НДС не выделяется.MISC комиссия 837.53; Дата выручки 10-11-21/MAST/SD8366.00;CM235.92;MIR/SD3367.00;CM91.24;VISA/SD19115.00;CM510.37;.</t>
  </si>
  <si>
    <t>5761</t>
  </si>
  <si>
    <t>Оплата по счету №0000-000583 от 03.11.21 г. за мед. профосмотр Сумма 8345-00</t>
  </si>
  <si>
    <t>21302</t>
  </si>
  <si>
    <t>Оплата по счету № 0000-000526 от 01.10.2021, за медицинский осмотр работников предприятия.Сумма 3924-00 Без налога (НДС)</t>
  </si>
  <si>
    <t>1354941</t>
  </si>
  <si>
    <t>3944</t>
  </si>
  <si>
    <t>1354942</t>
  </si>
  <si>
    <t>3945</t>
  </si>
  <si>
    <t>1354945</t>
  </si>
  <si>
    <t>3946</t>
  </si>
  <si>
    <t>1354946</t>
  </si>
  <si>
    <t>3947</t>
  </si>
  <si>
    <t>1354947</t>
  </si>
  <si>
    <t>3948</t>
  </si>
  <si>
    <t>1354950</t>
  </si>
  <si>
    <t>3949</t>
  </si>
  <si>
    <t>1354952</t>
  </si>
  <si>
    <t>3950</t>
  </si>
  <si>
    <t>1354953</t>
  </si>
  <si>
    <t>3951</t>
  </si>
  <si>
    <t>1354955</t>
  </si>
  <si>
    <t>3952</t>
  </si>
  <si>
    <t>1361825</t>
  </si>
  <si>
    <t>1360003</t>
  </si>
  <si>
    <t>Оплата за сейф - пакет (Росинкас 296*395) мал, счет № 38/18/03565 от 12.11.2021, в т.ч. НДС - 880,00</t>
  </si>
  <si>
    <t>3954</t>
  </si>
  <si>
    <t>Иркутское областное управление инкассации - филиал Российского объединения инкассации (РОСИНКАС) (ИРКУТСКОЕ ОУИ)</t>
  </si>
  <si>
    <t>637583</t>
  </si>
  <si>
    <t>Зачисление средств по операциям с МБК (на основании реестров платежей). Мерчант №971000003636. Дата реестра 11.11.2021. Комиссия 0.00. Возврат покупки 0.00/0.00. НДС не облагается.</t>
  </si>
  <si>
    <t>БАЙКАЛЬСКИЙ БАНК ПАО СБЕРБАНК//8753180331572</t>
  </si>
  <si>
    <t>637572</t>
  </si>
  <si>
    <t>Зачисление средств по операциям с МБК (на основании реестров платежей). Мерчант №971000003635. Дата реестра 11.11.2021. Комиссия 0.00. Возврат покупки 0.00/0.00. НДС не облагается.</t>
  </si>
  <si>
    <t>БАЙКАЛЬСКИЙ БАНК ПАО СБЕРБАНК//8753180329457</t>
  </si>
  <si>
    <t>Оплата по сч.0000-000538 от 01.10.2021 предварительный мед осмотр, при поступлении на работу, договор 70/20 от 01.06.2020 Сумма 10423-00 Без налога (НДС)</t>
  </si>
  <si>
    <t>Оплата по счету N0000-000562 от 21.10.2021 за периодический медицинский осмотр (28 чел)</t>
  </si>
  <si>
    <t>ООО "Атмосфера"</t>
  </si>
  <si>
    <t>3811447170</t>
  </si>
  <si>
    <t>Оплата услуги по счету 0000-000605 о 01.11.21г. Сумма 3720-00 Без налога (НДС)</t>
  </si>
  <si>
    <t>330</t>
  </si>
  <si>
    <t>0006,226-4 счет 615  от 10.11.2021, акт 670 от 10.11.2021 за мед осмотр (2чел) , контракт № 81/21 от 01.10.2021 без НДС</t>
  </si>
  <si>
    <t>ДФ КБП и Ф г.Иркутска (л/с 20901040231 МБУК "ГТК "Любимовка")</t>
  </si>
  <si>
    <t>3808071270</t>
  </si>
  <si>
    <t>1362897</t>
  </si>
  <si>
    <t>Зачисление заработной платы за 1 половину месяца за ноябрь 2021 г., реестр № 1206 от 12.11.2021 г., без НДС, в соответствии с договором 18363412 от 02.03.2017 г.</t>
  </si>
  <si>
    <t>3957</t>
  </si>
  <si>
    <t>1362845</t>
  </si>
  <si>
    <t>Z_0000047387_20211115_1209 Зачисление материальной помощи штатному сотруднику (в связи со смертью близкого родственника). за ноябрь 2021, реестр № 1209 от 15.11.2021, без НДС</t>
  </si>
  <si>
    <t>3961</t>
  </si>
  <si>
    <t>715480</t>
  </si>
  <si>
    <t>13.11.2021</t>
  </si>
  <si>
    <t>Зачисление средств по операциям с МБК (на основании реестров платежей). Мерчант №971000003635. Дата реестра 12.11.2021. Комиссия 0.00. Возврат покупки 0.00/0.00. НДС не облагается.</t>
  </si>
  <si>
    <t>БАЙКАЛЬСКИЙ БАНК ПАО СБЕРБАНК//8756001556988</t>
  </si>
  <si>
    <t>715491</t>
  </si>
  <si>
    <t>Зачисление средств по операциям с МБК (на основании реестров платежей). Мерчант №971000003636. Дата реестра 12.11.2021. Комиссия 0.00. Возврат покупки 0.00/0.00. НДС не облагается.</t>
  </si>
  <si>
    <t>БАЙКАЛЬСКИЙ БАНК ПАО СБЕРБАНК//8756001558200</t>
  </si>
  <si>
    <t>55560</t>
  </si>
  <si>
    <t>Оплата по Договору №62812 от 11.12.14, НДС не выделяется.MISC комиссия 372.50; Дата выручки 11-11-21по12-11-21/MAST/SD2615.00;CM73.74;MIR/SD4044.00;CM109.59;VISA/SD7085.00;CM189.17;.</t>
  </si>
  <si>
    <t>Оплата по счету № 0000-000544 от 05.10.21 г. за сентябрь предрейсовые медицинские осмотры  1650-00 руб. Без налога (НДС)</t>
  </si>
  <si>
    <t>Оплата по счету № 0000-000598 от 08.11.21 г. за октябрь предрейсовые медицинские осмотры 1575-00 руб. Без налога (НДС)</t>
  </si>
  <si>
    <t>Оплата по договору №07/20 от 01.01.20, счет №0000-000532 от 01.10.2021  за медицинский осмотр работников при устройстве на работу</t>
  </si>
  <si>
    <t>Иркутское ОУИ р/с 30222810200340000054 в Ф-Л БАНКА ГПБ (АО) "ВОСТОЧНО-СИБИРСКИЙ"</t>
  </si>
  <si>
    <t>753254</t>
  </si>
  <si>
    <t>Проч.зак.тов.,раб.и усл.Оплата за оказ. услуги по медицинскому осмотру и обследованию работников с/г сч.№ 0000-000618 от 11.11.2021г..дог.№110/21 от 04.10.2021 НДС нет</t>
  </si>
  <si>
    <t>АДМИНИСТРАЦИЯ ШАРА-ТОГОТСКОГО МУНИЦИПАЛЬНОГО ОБРАЗОВАНИЯ - АДМИНИСТРАЦИЯ СЕЛЬСКОГО ПОСЕЛЕНИЯ (АДМИНИСТРАЦИЯ ШАРА-ТОГОТСКОГО МУНИЦИПАЛЬНОГО ОБРАЗОВАНИЯ - АДМИНИ)</t>
  </si>
  <si>
    <t>3836003480</t>
  </si>
  <si>
    <t>753255</t>
  </si>
  <si>
    <t>Проч.зак.тов.,раб.и усл. Оплата за оказ. услуги по проведению диспансеризации муниципальных служащих с/г сч.№ 0000-000617 от 11.11.2021г..дог.№114/21 от 11.10.2021 НДС нет</t>
  </si>
  <si>
    <t>1369094</t>
  </si>
  <si>
    <t>Зачисление заработной платы, компенсация за не использованный отпуск при увольнении за ноябрь 2021 г., реестр № 1214 от 16.11.2021 г., без НДС, в соответствии с договором 18363412 от 02.03.2017 г.</t>
  </si>
  <si>
    <t>3965</t>
  </si>
  <si>
    <t>1369103</t>
  </si>
  <si>
    <t>3967</t>
  </si>
  <si>
    <t>1374789</t>
  </si>
  <si>
    <t>Оплата за программное обеспечение Гарант - профессионал аэро, за октябрь 2021 г., дог. №3331 от 11.01.2021, счет № ГС000005066 от 01.10.2021, без НДС</t>
  </si>
  <si>
    <t>3988</t>
  </si>
  <si>
    <t>1374796</t>
  </si>
  <si>
    <t>Оплата за специальную оценку условий труда, дог. №17-2021-60 от 02.03.2021, счет № 811 от 01.09.2021, без НДС</t>
  </si>
  <si>
    <t>3989</t>
  </si>
  <si>
    <t>5404516054</t>
  </si>
  <si>
    <t>№ 17-2021-60 от 02.03.2021</t>
  </si>
  <si>
    <t>1374837</t>
  </si>
  <si>
    <t>Оплата за пересчет денежной наличности за октябрь 2021 г., дог. №7088-ИО от 01.07.2021, счет № 38/27/01969 от 31.10.2021 г., без НДС</t>
  </si>
  <si>
    <t>3993</t>
  </si>
  <si>
    <t>1374840</t>
  </si>
  <si>
    <t>Оплата за инкассацию предприятий и организаций за октябрь 2021, дог.№7088-ИО от 01.07.2021, счет № 38/18/03392 от 31.10.2021, в т.ч. НДС - 1660,00</t>
  </si>
  <si>
    <t>3994</t>
  </si>
  <si>
    <t>1374847</t>
  </si>
  <si>
    <t>Оплата за лабораторные исследования, дог. №549И/21 от 01.09.2021, счет № 9182 от 12.10.2021, без НДС</t>
  </si>
  <si>
    <t>3995</t>
  </si>
  <si>
    <t>№ 549И/21 от 01.09.2021</t>
  </si>
  <si>
    <t>1374850</t>
  </si>
  <si>
    <t>Оплата за услуги связи, дог. №638000111876 от 23.07.2021, счет 638000111876 от 31.10.2021, в т.ч. НДС - 12,50</t>
  </si>
  <si>
    <t>3996</t>
  </si>
  <si>
    <t>1374852</t>
  </si>
  <si>
    <t>Оплата за услуги автостоянки за ноябрь 2021 г., дог. №01/2021 от 01.01.2021, счет № 306 от 02.11.2021, без НДС</t>
  </si>
  <si>
    <t>3997</t>
  </si>
  <si>
    <t>1374856</t>
  </si>
  <si>
    <t>Оплата за компьютерную томографию органов грудной полости (код А06.09.005), дог. №21-122 от 28.05.2021, счет № 126 от 31.10.2021, без НДС</t>
  </si>
  <si>
    <t>3998</t>
  </si>
  <si>
    <t>3999</t>
  </si>
  <si>
    <t>Оплата за платные услуги за выполнение лабораторных клинико-диагностических исследований биологических материалов за сентябрь 2021, дог. №687 от 20.09.2021, счет № ОД99-000319 от 04.10.2021, без НДС</t>
  </si>
  <si>
    <t>№ 687 от 20.09.2021</t>
  </si>
  <si>
    <t>904441</t>
  </si>
  <si>
    <t>Зачисление средств по операциям с МБК (на основании реестров платежей). Мерчант №971000003636. Дата реестра 15.11.2021. Комиссия 0.00. Возврат покупки 0.00/0.00. НДС не облагается.</t>
  </si>
  <si>
    <t>БАЙКАЛЬСКИЙ БАНК ПАО СБЕРБАНК//8761192483268</t>
  </si>
  <si>
    <t>486828</t>
  </si>
  <si>
    <t>(049 0404 2811690019 244;03191777630) Оплата за диспансеризацию гос.гражд.служащих согл. ГК№ИР-33/2021 от 27.05.2021г., акт об ок.ус.№0000-000671 от 10.11.2021г. Без НДС</t>
  </si>
  <si>
    <t>УФК ПО КРАСНОЯРСКОМУ КРАЮ (ЦЕНТРСИБНЕДРА)</t>
  </si>
  <si>
    <t>2466121318</t>
  </si>
  <si>
    <t>13088</t>
  </si>
  <si>
    <t>Оплата по счету №0000-000623 от 15.11.2021г. за проведение медосмотра работников НДС не облагается.</t>
  </si>
  <si>
    <t>67663</t>
  </si>
  <si>
    <t>Оплата по Договору №62812 от 11.12.14, НДС не выделяется.MISC комиссия 554.75; Дата выручки 15-11-21/MAST/SD12024.00;CM339.08;MIR/SD1639.00;CV603.00;CM44.42;VISA/SD6414.00;CM171.25;.</t>
  </si>
  <si>
    <t>Оплата по счету №0000-000600 от 09.11.2021г., предрейсовые медицинские осмотры водителей за октябрь 2021г. Сумма 1575-00</t>
  </si>
  <si>
    <t>Ф105 Оплата по Дог. № Р-156-21 от 07.07.2021 (предрейсовые медицинские осмотры) октябрь 2021г. счет 0000-000595 от 08.11.2021  Сумма 5250-00 Без налога (НДС)</t>
  </si>
  <si>
    <t>430</t>
  </si>
  <si>
    <t>Оплата по счету № 0000-000584 от 03.11.20021 по договору от 10.12.2019 № 141/19 за медицинский осмотр Сумма 5254-00 Без налога (НДС)</t>
  </si>
  <si>
    <t>ООО "ТД Рокфор.ру"</t>
  </si>
  <si>
    <t>3810058090</t>
  </si>
  <si>
    <t>1375043</t>
  </si>
  <si>
    <t>Оплата за Диагностику ТО и ремонт УАЗ - 396255 № А444УН38 VIN ХТТ396255В0413011 , дог. №110521/3у от 08.06.2021, счет № 00000000455 от 20.10.2021, без НДС</t>
  </si>
  <si>
    <t>4003</t>
  </si>
  <si>
    <t>1375044</t>
  </si>
  <si>
    <t>Оплата за Диагностику ТО и ремонт Волга Сайбер № Н755ТС 38 VIN Х96ЕRB6Х3А0003316, дог. №110521/3у от 08.06.2021, счет № 00000000454 от 18.10.2021, без НДС</t>
  </si>
  <si>
    <t>4004</t>
  </si>
  <si>
    <t>1375047</t>
  </si>
  <si>
    <t>Оплата за Диагностику ТО и ремонт Лада Гранта № А754ВА 138 VIN ХTA219110GY208584, дог. №110521/3у от 08.06.2021, счет № 00000000452 от 27.10.2021, без НДС</t>
  </si>
  <si>
    <t>4005</t>
  </si>
  <si>
    <t>1375075</t>
  </si>
  <si>
    <t>Оплата за углекислоту, компенсацию услуг по доставке груза, дог. №90-2021 от 15.11.2021, счет № 5708 от 12.11.2021, НДС - 516,67</t>
  </si>
  <si>
    <t>4006</t>
  </si>
  <si>
    <t>№ 90-2021 от 15.11.2021</t>
  </si>
  <si>
    <t>1375076</t>
  </si>
  <si>
    <t>Оплата за картридж PPY 10-10SL,  дог. №8429 от 17.08.2021, счет №12268 от 15.11.2021, в т.ч. НДС - 200,00</t>
  </si>
  <si>
    <t>4007</t>
  </si>
  <si>
    <t>1375090</t>
  </si>
  <si>
    <t>Оплата за техническое обслуживание медицинской техники,  дог. №28-2021-58 от 29.03.2021, счет № 18/2100274 от 25.06.2021, в т.ч. НДС - 6237,42</t>
  </si>
  <si>
    <t>4010</t>
  </si>
  <si>
    <t>1375098</t>
  </si>
  <si>
    <t>Z_0000047387_20211118_1221 Зачисление отпускных за ноябрь 2021, реестр № 1221 от 18.11.2021, без НДС</t>
  </si>
  <si>
    <t>4016</t>
  </si>
  <si>
    <t>1375099</t>
  </si>
  <si>
    <t>Z_0000047387_20211118_1220 Зачисление отпускных за ноябрь 2021, реестр № 1220 от 18.11.2021, без НДС</t>
  </si>
  <si>
    <t>4017</t>
  </si>
  <si>
    <t>1375102</t>
  </si>
  <si>
    <t>Зачисление отпускных  за ноябрь 2021 г., реестр № 1219 от 18.11.2021 г., без НДС, в соответствии с договором 18363412 от 02.03.2017 г.</t>
  </si>
  <si>
    <t>4020</t>
  </si>
  <si>
    <t>1375103</t>
  </si>
  <si>
    <t>Зачисление отпускных  за ноябрь 2021 г., реестр № 1222 от 18.11.2021 г., без НДС, в соответствии с договором 18363412 от 02.03.2017 г.</t>
  </si>
  <si>
    <t>4021</t>
  </si>
  <si>
    <t>1375104</t>
  </si>
  <si>
    <t>Зачисление отпускных  за ноябрь 2021 г., реестр № 1223 от 18.11.2021 г., без НДС, в соответствии с договором 18363412 от 02.03.2017 г.</t>
  </si>
  <si>
    <t>4022</t>
  </si>
  <si>
    <t>1373093</t>
  </si>
  <si>
    <t>(8040804553012010024402342000010) Оплата за оказ усл по проведению предр медиц осм водит ноябрьДог010221от15.03.21,сч0000-000578от01.11.21Акт0000-000630от01.11.21счет-фак0000-000564от01.11.21Без НДС</t>
  </si>
  <si>
    <t>984368</t>
  </si>
  <si>
    <t>Зачисление средств по операциям с МБК (на основании реестров платежей). Мерчант №971000003635. Дата реестра 16.11.2021. Комиссия 0.00. Возврат покупки 0.00/0.00. НДС не облагается.</t>
  </si>
  <si>
    <t>БАЙКАЛЬСКИЙ БАНК ПАО СБЕРБАНК//8763877145087</t>
  </si>
  <si>
    <t>984384</t>
  </si>
  <si>
    <t>Зачисление средств по операциям с МБК (на основании реестров платежей). Мерчант №971000003636. Дата реестра 16.11.2021. Комиссия 0.00. Возврат покупки 0.00/0.00. НДС не облагается.</t>
  </si>
  <si>
    <t>БАЙКАЛЬСКИЙ БАНК ПАО СБЕРБАНК//8763877146701</t>
  </si>
  <si>
    <t>75512</t>
  </si>
  <si>
    <t>Оплата по Договору №62812 от 11.12.14, НДС не выделяется.MISC комиссия 433.21; Дата выручки 16-11-21/MAST/SD5060.00;CM142.70;MIR/SD4453.00;CM120.67;VISA/SD6361.00;CM169.84;.</t>
  </si>
  <si>
    <t>242549</t>
  </si>
  <si>
    <t>Оплата по дог 2322920/1064Д от 02.12.20, акт 0000-000545 от 27.09.21, охрана труда: периодический медицинский осмотр работников ВЧНГКМ с 01.09.21 по 24.09.21 НДС не облагается</t>
  </si>
  <si>
    <t>242996</t>
  </si>
  <si>
    <t>Оплата по дог 2322920/1064Д от 02.12.20, акт 0000-000565 от 01.10.21, охрана труда: периодический медицинский осмотр работников ВЧНГКМ с 25.09.21 по 30.09.21 НДС не облагается</t>
  </si>
  <si>
    <t>242550</t>
  </si>
  <si>
    <t>Оплата по дог 2322920/1064Д от 02.12.20, акт 0000-000546 от 27.09.21, охрана труда: периодический мкдицинский осмотр работников СДМ с 01.09.21 по 24.09.21 НДС не облагается</t>
  </si>
  <si>
    <t>242994</t>
  </si>
  <si>
    <t>Оплата по дог 2322920/1064Д от 02.12.20, акт 0000-000566 от 01.10.21, охрана труда: периодический мкдицинский осмотр работников СДМ с 25.09.21 по 30.09.21 НДС не облагается</t>
  </si>
  <si>
    <t>801703</t>
  </si>
  <si>
    <t>Прочая закупка товаров, работ, услуг (предрейсовые медосмотры водителей) за октябрь 2021, акт об оказании услуг № 0000-000654 от 08.11.2021 г, договор 10Б/21 от 08.02.2021, Без НДС</t>
  </si>
  <si>
    <t>1382609</t>
  </si>
  <si>
    <t>Оплата за промежуточное выставление за ноябрь 2021 г., Теплоэнергия, дог. №7268 от 07.06.2021, счет № 71451 -7268 от 08.11.2021 г., в т.ч. НДС - 4818,33</t>
  </si>
  <si>
    <t>4027</t>
  </si>
  <si>
    <t>1382572</t>
  </si>
  <si>
    <t>Оплата за промежуточное выставление, водоотведение и холодную воду за ноябрь 2021, дог. №3187 от 17.03.2021, счет № 22952  от 05.11.2021, в т.ч. НДС - 530,00</t>
  </si>
  <si>
    <t>4028</t>
  </si>
  <si>
    <t>1382970</t>
  </si>
  <si>
    <t>Оплата за изготовление дентальных конструкций, счет № 414 от 31.10.2021, без НДС</t>
  </si>
  <si>
    <t>4029</t>
  </si>
  <si>
    <t>1382705</t>
  </si>
  <si>
    <t>Зачисление заработной платы, компенсация за не использованный отпуск при увольнении за ноябрь 2021 г., реестр № 1226 от 19.11.2021 г., без НДС, в соответствии с договором 18363412 от 02.03.2017 г.</t>
  </si>
  <si>
    <t>4031</t>
  </si>
  <si>
    <t>1383734</t>
  </si>
  <si>
    <t>Оплата за абонентское обслуживание, техническое и информационную поддержку пользователя в рамках проекта "Фарватер", октябрь 2021 г. дог. №Ф/38-0166-03-ТП от 17.02.2021, счет № 3621 от 31.10.2021, без НДС</t>
  </si>
  <si>
    <t>4032</t>
  </si>
  <si>
    <t>Оплата за консультацию врача оториноларинголога  по сч.0000-000574 от 29.10.2021, договор №б/н от 01.10.2021 без НДС</t>
  </si>
  <si>
    <t>87955</t>
  </si>
  <si>
    <t>областное государственное бюджетное учреждение здравоохранения "Иркутская городская больница № 6"</t>
  </si>
  <si>
    <t>3812000592</t>
  </si>
  <si>
    <t>1383922</t>
  </si>
  <si>
    <t>Оплата за окончательное выставление октябрь 2021, Электроэнергия,  дог. №2199 от 26.02.2021,  счет № 126981 - 2199 от 11.11.2021 г., в т.ч. НДС - 1940,59</t>
  </si>
  <si>
    <t>4034</t>
  </si>
  <si>
    <t>65594</t>
  </si>
  <si>
    <t>Зачисление средств по операциям с МБК (на основании реестров платежей). Мерчант №971000003636. Дата реестра 17.11.2021. Комиссия 0.00. Возврат покупки 0.00/0.00. НДС не облагается.</t>
  </si>
  <si>
    <t>БАЙКАЛЬСКИЙ БАНК ПАО СБЕРБАНК//8766326372925</t>
  </si>
  <si>
    <t>65583</t>
  </si>
  <si>
    <t>Зачисление средств по операциям с МБК (на основании реестров платежей). Мерчант №971000003635. Дата реестра 17.11.2021. Комиссия 0.00. Возврат покупки 0.00/0.00. НДС не облагается.</t>
  </si>
  <si>
    <t>БАЙКАЛЬСКИЙ БАНК ПАО СБЕРБАНК//8766326372178</t>
  </si>
  <si>
    <t>Оплата по сч.0000-000608 от 01.11.2021 предварительный мед осмотр, при поступлении на работу, договор 70/20 от 01.06.2020 Сумма 15382-00 Без налога (НДС)</t>
  </si>
  <si>
    <t>84094</t>
  </si>
  <si>
    <t>Оплата по Договору №62812 от 11.12.14, НДС не выделяется.MISC комиссия 459.11; Дата выручки 17-11-21/MAST/SD603.00;CV647.00;CM17.00;MIR/SD5960.00;CM161.51;VISA/SD10509.00;CM280.60;.</t>
  </si>
  <si>
    <t>5936</t>
  </si>
  <si>
    <t>Оплата по счету №0000-000582 от 03.11.2021 г. за мед. профосмотр Сумма 3922-00</t>
  </si>
  <si>
    <t>5308</t>
  </si>
  <si>
    <t>Оплата за комм.услуги по сч.628 от 17,11,21г. за 10-21г.без НДССумма 2850-15</t>
  </si>
  <si>
    <t>3359</t>
  </si>
  <si>
    <t>Предрейсовый медицинский осмотр водителей по договору ИРМЕТ/Д/303/278 от 30.12.20 по документу 0000-000565 от 31.10.21Без НДС</t>
  </si>
  <si>
    <t>5883</t>
  </si>
  <si>
    <t>За медицинский осмотр работников счет № 0000-000604  от 01.11.2021 НДС не облагается.</t>
  </si>
  <si>
    <t>842127</t>
  </si>
  <si>
    <t>Оплата акта 0000-000679 от 15.11.2021г прочие услуги, проведение предварит. и период.мед.осмотра сотрудников в октябре 2021..Договор 223-44/21 от 06.10.2021. Без НДС.</t>
  </si>
  <si>
    <t>УФК ПО ИРКУТСКОЙ ОБЛАСТИ (ФЕДЕРАЛЬНОЕ ГОСУДАРСТВЕННОЕ БЮДЖЕТНОЕ УЧРЕЖДЕНИЕ "ИРКУТСКОЕ УПРАВЛЕНИЕ ПО ГИДРОМЕТЕОРОЛОГИИ И МОНИТОРИНГУ ОКРУЖАЮЩЕЙ СРЕДЫ")</t>
  </si>
  <si>
    <t>3811067361</t>
  </si>
  <si>
    <t>383</t>
  </si>
  <si>
    <t>счет 0000-000629 от 17.11.2021г. Дог от 11.01.21 №01/2021 предрейсовые медосмотры август,сентябрь,октябрь 2021г Без НДС</t>
  </si>
  <si>
    <t>5309</t>
  </si>
  <si>
    <t>Оплата за аренду помещения по сч.627 от 17,11,21г. за 11-21г., в т.ч. НДС 6175,00Сумма 37050-00</t>
  </si>
  <si>
    <t>1387105</t>
  </si>
  <si>
    <t>4038</t>
  </si>
  <si>
    <t>1387126</t>
  </si>
  <si>
    <t>4039</t>
  </si>
  <si>
    <t>1387127</t>
  </si>
  <si>
    <t>4040</t>
  </si>
  <si>
    <t>1387435</t>
  </si>
  <si>
    <t>Зачисление отпускных  за ноябрь 2021 г., реестр № 1229 от 22.11.2021 г., без НДС, в соответствии с договором 18363412 от 02.03.2017 г.</t>
  </si>
  <si>
    <t>4050</t>
  </si>
  <si>
    <t>136755</t>
  </si>
  <si>
    <t>Зачисление средств по операциям с МБК (на основании реестров платежей). Мерчант №971000003636. Дата реестра 18.11.2021. Комиссия 0.00. Возврат покупки 0.00/0.00. НДС не облагается.</t>
  </si>
  <si>
    <t>БАЙКАЛЬСКИЙ БАНК ПАО СБЕРБАНК//8768721707002</t>
  </si>
  <si>
    <t>94023</t>
  </si>
  <si>
    <t>Оплата по Договору №62812 от 11.12.14, НДС не выделяется.MISC комиссия 842.11; Дата выручки 18-11-21/MAST/SD2030.00;CM57.25;MIR/SD24075.00;CM652.43;VISA/SD4960.00;CM132.43;.</t>
  </si>
  <si>
    <t>136746</t>
  </si>
  <si>
    <t>Зачисление средств по операциям с МБК (на основании реестров платежей). Мерчант №971000003635. Дата реестра 18.11.2021. Комиссия 0.00. Возврат покупки 0.00/0.00. НДС не облагается.</t>
  </si>
  <si>
    <t>БАЙКАЛЬСКИЙ БАНК ПАО СБЕРБАНК//8768721698272</t>
  </si>
  <si>
    <t>572</t>
  </si>
  <si>
    <t>(902-0709-0149980010-244-1575.00Л/С 02343D03720)   Опл сч 0000-000597 от 08.11.21 акт 0000-000580 от 08.11.21 контр 010-64-004-0096/21 от 01.01.21 предрейс мед осмотр окт 21 НДС-нет</t>
  </si>
  <si>
    <t>598</t>
  </si>
  <si>
    <t>За проведение периодического медицинского осмотра по договору № 107/21 от 12.11.21, счет №0000-000622 от 12.11.21</t>
  </si>
  <si>
    <t>оплата по счету №0000-000601 от 1.11.2021 г Без НДС</t>
  </si>
  <si>
    <t>ИП Попова Наталья Иннокентьевна</t>
  </si>
  <si>
    <t>380807110963</t>
  </si>
  <si>
    <t>Част. опл по счету 0000-000630 от 17.11.21 г. за мед.осмотр. Контракт 2021.27 от 30.06.21 г. Акт в/р 0000-000630 от 17.11.21 г. Без НДС.</t>
  </si>
  <si>
    <t>9093</t>
  </si>
  <si>
    <t>Перечисление платежа, зачисленного на КС до выяснения принадлежности распоряжением № 316 от 12.11.2021 по Запросу № 03420-21-06439 от 15.11.2021</t>
  </si>
  <si>
    <t>1391582</t>
  </si>
  <si>
    <t>Оплата за промежуточное выставление за июнь 2021 г., Теплоэнергия, дог. №7268 от 07.06.2021, счет № 34977 -7268 от 08.06.2021 г., в т.ч. НДС - 4177,83</t>
  </si>
  <si>
    <t>4052</t>
  </si>
  <si>
    <t>1391518</t>
  </si>
  <si>
    <t>Оплата за лабораторные исследования, дог. №549И/21 от 01.09.2021, счет № 10075 от 31.10.2021, без НДС</t>
  </si>
  <si>
    <t>4053</t>
  </si>
  <si>
    <t>26808</t>
  </si>
  <si>
    <t>1391304</t>
  </si>
  <si>
    <t>4054</t>
  </si>
  <si>
    <t>1391307</t>
  </si>
  <si>
    <t>4057</t>
  </si>
  <si>
    <t>1391571</t>
  </si>
  <si>
    <t>Оплата за профессиональная переподготовка 520 ак.ч., дог. №ВМО2511/21 от 08.11.2021, счет № ВМО2911/21 от 10.11.2021, без НДС</t>
  </si>
  <si>
    <t>4058</t>
  </si>
  <si>
    <t>№ ВМО2511/21 от 08.11.2021</t>
  </si>
  <si>
    <t>1391572</t>
  </si>
  <si>
    <t>Оплата за повышение квалификации "Актуальные аспекты иммунизации коронавирусной инфекции  COVID - 19" , 36 часов, дог.№06/5838 от 20.08.2021, счет № 13139 от 20.08.2021, без НДС</t>
  </si>
  <si>
    <t>4059</t>
  </si>
  <si>
    <t>ООО "Академия Дистанционного Образования"</t>
  </si>
  <si>
    <t>5503188615</t>
  </si>
  <si>
    <t>№ 06/5838 от 20.08.2021</t>
  </si>
  <si>
    <t>1391573</t>
  </si>
  <si>
    <t>Оплата за повышение квалификации "Вакцинопрофилактика" , 36 часов, дог.№06/5837 от 20.08.2021, счет № 13137 от 20.08.2021, без НДС</t>
  </si>
  <si>
    <t>4060</t>
  </si>
  <si>
    <t>№ 06/5837 от 20.08.2021</t>
  </si>
  <si>
    <t>1391575</t>
  </si>
  <si>
    <t>Оплата за штамп автоматический 47х18 мм, штамп 60х40 мм, дог.№13920 от 19.11.2021, счет № БП - 12939 от 19.11.2021, без НДС</t>
  </si>
  <si>
    <t>4061</t>
  </si>
  <si>
    <t>№ 13920 от 19.11.2021</t>
  </si>
  <si>
    <t>1391576</t>
  </si>
  <si>
    <t>Оплата за  ремонт, дог. №277 от 18.11.2021, счет № 277 от 18.11.2021, без НДС</t>
  </si>
  <si>
    <t>4062</t>
  </si>
  <si>
    <t>№ 277 от 18.11.2021</t>
  </si>
  <si>
    <t>4064</t>
  </si>
  <si>
    <t>Оплата за услуги по предстерилиз очистке и стерилиз изделий медиц назначения, дог. №142 от 01.03.2021, счет № 0000-000207 от 26.10.2021, в т.ч. НДС - 166,67</t>
  </si>
  <si>
    <t>21760</t>
  </si>
  <si>
    <t>215389</t>
  </si>
  <si>
    <t>20.11.2021</t>
  </si>
  <si>
    <t>Зачисление средств по операциям с МБК (на основании реестров платежей). Мерчант №971000003635. Дата реестра 19.11.2021. Комиссия 0.00. Возврат покупки 0.00/0.00. НДС не облагается.</t>
  </si>
  <si>
    <t>БАЙКАЛЬСКИЙ БАНК ПАО СБЕРБАНК//8771363005006</t>
  </si>
  <si>
    <t>1394272</t>
  </si>
  <si>
    <t>Перечисление средств согласно заявке (оплата за тонометр, пульсоксиметр) за ноябрь 2021 г., реестр № 1230 от 23.11.2021 г., без НДС, в соответствии с договором 18363412 от 02.03.2017 г.</t>
  </si>
  <si>
    <t>4066</t>
  </si>
  <si>
    <t>99444</t>
  </si>
  <si>
    <t>Оплата по Договору №62812 от 11.12.14, НДС не выделяется.MISC комиссия 320.06; Дата выручки 19-11-21/MAST/SD2775.00;CM78.25;MIR/SD1640.00;CM44.44;VISA/SD7392.00;CM197.37;.</t>
  </si>
  <si>
    <t>1395700</t>
  </si>
  <si>
    <t>оплата за мешки, дог. №И2211 от 22.11.2021, счет № УТ-17406 от 22.11.2021, в т.ч. НДС - 225,00</t>
  </si>
  <si>
    <t>4067</t>
  </si>
  <si>
    <t>№ И2211 от 22.11.2021</t>
  </si>
  <si>
    <t>1395640</t>
  </si>
  <si>
    <t>Оплата за экспресс - тест, дог. №68-2021-123 от 02.08.2021, счет № ЦБ - 1156 от 27.09.2021, в т.ч. НДС - 15681,82</t>
  </si>
  <si>
    <t>4068</t>
  </si>
  <si>
    <t>ООО "ИМБИАН ЛАБ"</t>
  </si>
  <si>
    <t>5406800279</t>
  </si>
  <si>
    <t>№ 68-2021-123 от 02.08.2021</t>
  </si>
  <si>
    <t>1395571</t>
  </si>
  <si>
    <t>Оплата за краска, эмаль, кисть, валик, лоток, штукатурка, дог. №65-2021-119 от 20.07.2021, счет № 70 от 30.09.2021, в т.ч. НДС - 6692,52</t>
  </si>
  <si>
    <t>4069</t>
  </si>
  <si>
    <t>оплата за предрейсовые медосмотры водителей за октябрь 2021г. по договору 02/17 от 01.02.17 по документу счет 0000-000575 от 31.10.21Без НДС</t>
  </si>
  <si>
    <t>402359</t>
  </si>
  <si>
    <t>Зачисление средств по операциям с МБК (на основании реестров платежей). Мерчант №971000003635. Дата реестра 22.11.2021. Комиссия 0.00. Возврат покупки 0.00/0.00. НДС не облагается.</t>
  </si>
  <si>
    <t>БАЙКАЛЬСКИЙ БАНК ПАО СБЕРБАНК//8775996417135</t>
  </si>
  <si>
    <t>Оплата по счету N0000-000611 от 01.11.2021 за периодический медосмотр работников (11 чел)</t>
  </si>
  <si>
    <t>469</t>
  </si>
  <si>
    <t>Оплата по счету № 0000-000613 от 1.11.2021  НДС не облагается</t>
  </si>
  <si>
    <t>12397</t>
  </si>
  <si>
    <t>Оплата по Договору №62812 от 11.12.14, НДС не выделяется.MISC комиссия 763.18; Дата выручки 22-11-21/MAST/SD6217.00;CM175.32;MIR/SD9673.00;CM262.13;VISA/SD12200.00;CM325.73;.</t>
  </si>
  <si>
    <t>Оплата по счету N0000-000594 от 03.11.2021 за медицинские услуги</t>
  </si>
  <si>
    <t>Оплата за мед.осмотр и обследования работников по договору  от 28.01. 2019 г № 11/19 согласно счёта № 0000 - 000603 от 01.11.2021 года</t>
  </si>
  <si>
    <t>1400146</t>
  </si>
  <si>
    <t>Перечисление средств согласно заявке (оплата за термометр электронный) за ноябрь 2021 г., реестр № 1232 от 24.11.2021 г., без НДС, в соответствии с договором 18363412 от 02.03.2017 г.</t>
  </si>
  <si>
    <t>4071</t>
  </si>
  <si>
    <t>1400202</t>
  </si>
  <si>
    <t>Z_0000047387_20211124_1232 Зачисление отпускных за ноябрь 2021, реестр № 1232 от 24.11.2021, без НДС</t>
  </si>
  <si>
    <t>4073</t>
  </si>
  <si>
    <t>1400205</t>
  </si>
  <si>
    <t>Зачисление отпускных  за ноябрь 2021 г., реестр № 1235 от 24.11.2021 г., без НДС, в соответствии с договором 18363412 от 02.03.2017 г.</t>
  </si>
  <si>
    <t>4076</t>
  </si>
  <si>
    <t>1400212</t>
  </si>
  <si>
    <t>Зачисление отпускных  за ноябрь 2021 г., реестр № 1236 от 24.11.2021 г., без НДС, в соответствии с договором 18363412 от 02.03.2017 г.</t>
  </si>
  <si>
    <t>4077</t>
  </si>
  <si>
    <t>4080</t>
  </si>
  <si>
    <t>Возврат излишне перечисленных денежных ср-в по Договору возмездного оказания услуг от 04.03.2021 № 01/03/2021г.,согл. письма № 75 от 23.11.2021, исх № 3441от23.11.2021, согласно акту сверки без НДС</t>
  </si>
  <si>
    <t>479124</t>
  </si>
  <si>
    <t>Зачисление средств по операциям с МБК (на основании реестров платежей). Мерчант №971000003636. Дата реестра 23.11.2021. Комиссия 0.00. Возврат покупки 0.00/0.00. НДС не облагается.</t>
  </si>
  <si>
    <t>БАЙКАЛЬСКИЙ БАНК ПАО СБЕРБАНК//8778638075179</t>
  </si>
  <si>
    <t>479111</t>
  </si>
  <si>
    <t>Зачисление средств по операциям с МБК (на основании реестров платежей). Мерчант №971000003635. Дата реестра 23.11.2021. Комиссия 0.00. Возврат покупки 0.00/0.00. НДС не облагается.</t>
  </si>
  <si>
    <t>БАЙКАЛЬСКИЙ БАНК ПАО СБЕРБАНК//8778638062372</t>
  </si>
  <si>
    <t>1399196</t>
  </si>
  <si>
    <t>(8420113553032999924402342000010) Оплата за услуги по медицинскому обслуживанию сог-но дог-ра 25-01/10 от 25.10.2021, сч 0000-000572 от 28.10.21, акт 0000-000626 от 28.10.21, без НДС</t>
  </si>
  <si>
    <t>19899</t>
  </si>
  <si>
    <t>Оплата по Договору №62812 от 11.12.14, НДС не выделяется.MISC комиссия 537.31; Дата выручки 23-11-21/MAST/SD7533.00;CM212.43;MIR/SD6774.00;CM183.58;VISA/SD5292.00;CM141.30;.</t>
  </si>
  <si>
    <t>125487</t>
  </si>
  <si>
    <t>Пр. зак.,тов.,раб. и усл, опл.за оказ.услуги по провед. мед.осмотра и обслед. работников, с/г сч. № 0000-000632 от 22.11.2021,  Дог. № 70 от 08.11.2021, НДС нет</t>
  </si>
  <si>
    <t>АДМИНИСТРАЦИЯ ХУЖИРСКОГО МУНИЦИПАЛЬНОГО ОБРАЗОВАНИЯ-АДМИНИСТРАЦИЯ СЕЛЬСКОГО ПОСЕЛЕНИЯ (АДМИНИСТРАЦИЯ ХУЖИРСКОГО МУНИЦИПАЛЬНОГО ОБРАЗОВАНИЯ-АДМИНИСТРАЦИЯ СЕЛЬСК)</t>
  </si>
  <si>
    <t>3836003440</t>
  </si>
  <si>
    <t>125833</t>
  </si>
  <si>
    <t>Пр. зак.,тов.,раб. и усл, опл.за оказ.услуги по провед. диспансеризации муниц.служащ., с/г сч. № 0000-000633 от 22.11.2021,  Дог. № 71 от 08.11.2021, НДС нет</t>
  </si>
  <si>
    <t>4082</t>
  </si>
  <si>
    <t>Восстановление не целевого использования средств на иные цели , удержаные из заработной платы согласно личного заявления за стимулирующие выплаты из Обл.бюдж. по пост-ию 89у за 2020 год.</t>
  </si>
  <si>
    <t>1405436</t>
  </si>
  <si>
    <t>Оплата за комиссионное вознаграждение за период 01.10.201 - 31.10.2021,  дог. №ТМ-015/18 от 13.03.2018, счет № 10 от 31.10.2021,  без НДС</t>
  </si>
  <si>
    <t>4084</t>
  </si>
  <si>
    <t>27381</t>
  </si>
  <si>
    <t>Оплата по Договору №62812 от 11.12.14, НДС не выделяется.MISC комиссия 354.05; Дата выручки 24-11-21/MAST/SD2566.00;CM72.36;MIR/SD7089.00;CM192.11;VISA/SD3355.00;CM89.58;.</t>
  </si>
  <si>
    <t>552938</t>
  </si>
  <si>
    <t>Зачисление средств по операциям с МБК (на основании реестров платежей). Мерчант №971000003635. Дата реестра 24.11.2021. Комиссия 0.00. Возврат покупки 0.00/0.00. НДС не облагается.</t>
  </si>
  <si>
    <t>БАЙКАЛЬСКИЙ БАНК ПАО СБЕРБАНК//8781055264754</t>
  </si>
  <si>
    <t>6565</t>
  </si>
  <si>
    <t>По счету № 0000-000631 от 18.11.2021г. по дог. № 75/21 от 29.07.2021г. за период. мед.осмотр работников завода, связанных с вредными условиями труда. Сумма 222447-35 Без налога (НДС)</t>
  </si>
  <si>
    <t>Оплата по счету №0000-000581 от 03.11.21 г. за мед. профосмотр Сумма 21615-00</t>
  </si>
  <si>
    <t>242995</t>
  </si>
  <si>
    <t>Оплата по дог 2322920/1064Д от 02.12.20, акт 0000-000603 от 08.10.21, охрана труда: периодический медицинский осмотр работников ВЧНГКМ с 01.10.21 по 08.10.21 НДС не облагается</t>
  </si>
  <si>
    <t>242997</t>
  </si>
  <si>
    <t>Оплата по дог 2322920/1064Д от 02.12.20, акт 0000-000604 от 08.10.21, охрана труда: периодический медицинский осмотр работников СДМ с 01.10.21 по 08.10.21 НДС не облагается</t>
  </si>
  <si>
    <t>1407674</t>
  </si>
  <si>
    <t>Зачисление отпускных  за ноябрь 2021 г., реестр № 1248 от 26.11.2021 г., без НДС, в соответствии с договором 18363412 от 02.03.2017 г.</t>
  </si>
  <si>
    <t>4089</t>
  </si>
  <si>
    <t>1408627</t>
  </si>
  <si>
    <t>4094</t>
  </si>
  <si>
    <t>1408628</t>
  </si>
  <si>
    <t>4095</t>
  </si>
  <si>
    <t>1408629</t>
  </si>
  <si>
    <t>4096</t>
  </si>
  <si>
    <t>1408630</t>
  </si>
  <si>
    <t>4097</t>
  </si>
  <si>
    <t>1411165</t>
  </si>
  <si>
    <t>Зачисление заработной платы за 1 половину месяца за ноябрь 2021 г., реестр № 1240 от 26.11.2021 г., без НДС, в соответствии с договором 18363412 от 02.03.2017 г.</t>
  </si>
  <si>
    <t>4100</t>
  </si>
  <si>
    <t>1411169</t>
  </si>
  <si>
    <t>Z_0000047387_20211126_1241 Зачисление заработной платы за 1 пол-ну мес. за ноябрь 2021, реестр № 1241 от 26.11.2021, без НДС</t>
  </si>
  <si>
    <t>4102</t>
  </si>
  <si>
    <t>1411174</t>
  </si>
  <si>
    <t>Зачисление заработной платы за 1 половину месяца за ноябрь 2021 г., реестр № 1242 от 26.11.2021 г., без НДС, в соответствии с договором 18363412 от 02.03.2017 г.</t>
  </si>
  <si>
    <t>4104</t>
  </si>
  <si>
    <t>1411453</t>
  </si>
  <si>
    <t>Уплата пени за страх. взносов на обяз соц. страх-е по врем. нетрудоспособности и материнству , справка о состоянии расчетов по налогам, сборам, страховым взносам, пеням, штрафам № б/н от 01.11.2021 , без НДС</t>
  </si>
  <si>
    <t>4107</t>
  </si>
  <si>
    <t>1411454</t>
  </si>
  <si>
    <t>Уплата пени за страх. взносы на обязат. медицинское страхование в фед. фонд ОМС, справка о состоянии расчетов по налогам, сборам, страховым взносам, пеням, штрафам № б/н от 01.11.2021, без НДС</t>
  </si>
  <si>
    <t>4108</t>
  </si>
  <si>
    <t>1411455</t>
  </si>
  <si>
    <t>Уплата пени за Страх взносы на обязат пенс страх зачисл в ПФ РФ на выплату страх части труд пенсии,справка о состоянии расчетов по налогам, сборам, страховым взносам, пеням, штрафам №б/н от 01.11.2021,без НДС</t>
  </si>
  <si>
    <t>4109</t>
  </si>
  <si>
    <t>634121</t>
  </si>
  <si>
    <t>Зачисление средств по операциям с МБК (на основании реестров платежей). Мерчант №971000003636. Дата реестра 25.11.2021. Комиссия 0.00. Возврат покупки 0.00/0.00. НДС не облагается.</t>
  </si>
  <si>
    <t>БАЙКАЛЬСКИЙ БАНК ПАО СБЕРБАНК//8783710847086</t>
  </si>
  <si>
    <t>634107</t>
  </si>
  <si>
    <t>Зачисление средств по операциям с МБК (на основании реестров платежей). Мерчант №971000003635. Дата реестра 25.11.2021. Комиссия 0.00. Возврат покупки 0.00/0.00. НДС не облагается.</t>
  </si>
  <si>
    <t>БАЙКАЛЬСКИЙ БАНК ПАО СБЕРБАНК//8783710843601</t>
  </si>
  <si>
    <t>37317</t>
  </si>
  <si>
    <t>Оплата по Договору №62812 от 11.12.14, НДС не выделяется.MISC комиссия 692.55; Дата выручки 25-11-21/MAST/SD11775.00;CM332.05;MIR/SD2330.00;CM63.14;VISA/SD11137.00;CM297.36;.</t>
  </si>
  <si>
    <t>1415931</t>
  </si>
  <si>
    <t>Z_0000047387_20211129_1251 Зачисление заработной платы, компенсация за не использованный отпуск при увольнении, стимулирующих выплат из Обл.бюдж. по пост-ию 89у за ноябрь 2021,реестр №1251 от 29.11.2021,без НДС</t>
  </si>
  <si>
    <t>4111</t>
  </si>
  <si>
    <t>1421129</t>
  </si>
  <si>
    <t>оплата за мешки, дог. №И2911/2 от 29.11.2021, счет № УТ-17838 от 29.11.2021, в т.ч. НДС - 225,00</t>
  </si>
  <si>
    <t>4112</t>
  </si>
  <si>
    <t>№ И2911/2 от 29.11.2021</t>
  </si>
  <si>
    <t>1419300</t>
  </si>
  <si>
    <t>4115</t>
  </si>
  <si>
    <t>711635</t>
  </si>
  <si>
    <t>27.11.2021</t>
  </si>
  <si>
    <t>Зачисление средств по операциям с МБК (на основании реестров платежей). Мерчант №971000003636. Дата реестра 26.11.2021. Комиссия 0.00. Возврат покупки 0.00/0.00. НДС не облагается.</t>
  </si>
  <si>
    <t>БАЙКАЛЬСКИЙ БАНК ПАО СБЕРБАНК//8786386711873</t>
  </si>
  <si>
    <t>Сч. 636 от 25.11.2021, Акт 693 от 25.11.2021, за медосмотр, контракт от 25.11.2021 № 73/21, НДС нет</t>
  </si>
  <si>
    <t>Сч. 634 от 23.11.2021, Акт 691 от 23.11.2021, за медосмотр, контракт от 01.10.2021 № 62/21, НДС нет</t>
  </si>
  <si>
    <t>900391</t>
  </si>
  <si>
    <t>Зачисление средств по операциям с МБК (на основании реестров платежей). Мерчант №971000003635. Дата реестра 29.11.2021. Комиссия 0.00. Возврат покупки 0.00/0.00. НДС не облагается.</t>
  </si>
  <si>
    <t>БАЙКАЛЬСКИЙ БАНК ПАО СБЕРБАНК//8791174437878</t>
  </si>
  <si>
    <t>9100</t>
  </si>
  <si>
    <t>Предрейсовый осмотр водителей Иркутской пл. по документу N0000-000569 от 29.10.2021 дог 005285 Без НДС</t>
  </si>
  <si>
    <t>1310110</t>
  </si>
  <si>
    <t>Зачисление заработной платы, компенсация за не использованный отпуск при увольнении,стимулирующих выплат из Обл.бюдж. по пост-ию 89у,реестр№1149от02.11.21,без НДС,в соответствии с договором18363412от02.03.17 г.</t>
  </si>
  <si>
    <t>1310111</t>
  </si>
  <si>
    <t>Перечислен НДФЛ  (стимулирующие выплаты из Обл.бюдж. по пост-ию 89у) за ноябрь 2021 г., без НДС</t>
  </si>
  <si>
    <t>3818</t>
  </si>
  <si>
    <t>1313828</t>
  </si>
  <si>
    <t>3823</t>
  </si>
  <si>
    <t>1313834</t>
  </si>
  <si>
    <t>Z_0000047387_20211103_1160 Зачисление отпускных, стимулирующих выплат из Обл.бюдж. по пост-ию 89у за ноябрь 2021, реестр № 1160 от 03.11.2021, без НДС</t>
  </si>
  <si>
    <t>3826</t>
  </si>
  <si>
    <t>1313835</t>
  </si>
  <si>
    <t>Z_0000047387_20211103_1155 Зачисление заработной платы, компенсация за не использованный отпуск при увольнении, стимулирующих выплат из Обл.бюдж. по пост-ию 89у за ноябрь 2021,реестр №1155 от 03.11.2021,без НДС</t>
  </si>
  <si>
    <t>3834</t>
  </si>
  <si>
    <t>1340864</t>
  </si>
  <si>
    <t>Зачисление отпускных, стимулирующих выплат из Обл.бюдж. по пост-ию 89у за ноябрь, реестр № 1176 от 11.11.2021 г, без НДС, в соответствии с договором 18363412 от 02.03.2017 г.</t>
  </si>
  <si>
    <t>3856</t>
  </si>
  <si>
    <t>1345993</t>
  </si>
  <si>
    <t>(803090952Г012215062202342000010)803013436 Субсидии автон.учрежд.на иные цели,связан.с предотвращ.распрост.коронавирус.инфекции на ноябрь 21г С.54-57-09-320/21 от 23.03.21 ДС 54-1311/21 от 10.11.21</t>
  </si>
  <si>
    <t>1345989</t>
  </si>
  <si>
    <t>1405292</t>
  </si>
  <si>
    <t>Оплата за перчатки, дог №16728 от 24.11.2021, счет № 16728 от 24.11.2021,с/ф № 16728 от 24.11.2021, акт п/п №16728 от 25.11.2021, без НДС</t>
  </si>
  <si>
    <t>4083</t>
  </si>
  <si>
    <t>8031h600000000000</t>
  </si>
  <si>
    <t>№ 16728 от 24.11.2021</t>
  </si>
  <si>
    <t>125974</t>
  </si>
  <si>
    <t>1409893</t>
  </si>
  <si>
    <t>Возврат учредителю остатков субсидий на иные цели, предоставленных в текущем финансовом году, распоряжение на зачисление №657206 от 25.06.2021, без НДС</t>
  </si>
  <si>
    <t>4087</t>
  </si>
  <si>
    <t>Минфин Иркутской области, министерство здравоохранения Иркутской области л/с 02342000010</t>
  </si>
  <si>
    <t>1407267</t>
  </si>
  <si>
    <t>(803090952Г01R6970622;02342000010) Субсидии авт.учр.на иные цели,фин.обесп.выплат стим.хар.за доп.нагр.мед.раб.уч.в пров.вакц.взр.насел.против нов.корон.инф.21гС.20-2021-82636 от 23.11.21гр.пл.б/н от 23.11.21</t>
  </si>
  <si>
    <t>Закупка расходного материала (бахилы)</t>
  </si>
  <si>
    <t>77-2021-135</t>
  </si>
  <si>
    <t>53811027143210000880000</t>
  </si>
  <si>
    <t>78-2021-70</t>
  </si>
  <si>
    <t>53811027143210000890000</t>
  </si>
  <si>
    <t>83-2021-140</t>
  </si>
  <si>
    <t>53811027143210000910000</t>
  </si>
  <si>
    <t>Оказание медицинских услуг по проведению лабораторной диагностики</t>
  </si>
  <si>
    <t>53811027143210000900000</t>
  </si>
  <si>
    <t>Договоры, заключенные заказчиком с единственным поставщиком (исполнителем, подрядчиком) по результатам несостоявшейся конкурентной закупки.)</t>
  </si>
  <si>
    <t>1464442</t>
  </si>
  <si>
    <t>09.12.2021</t>
  </si>
  <si>
    <t>(8030909529N751140622;02342000010) Субсидии авт.учр.на иные цели,связ.с разв.мат.тех.базы(ЕГИСЗ) на 4 квар.21г С.20-2021-45564 от 5.03.21 ДС20-2021-45564/2 от 14.10.21 гр.пл.б/н от 14.10.21</t>
  </si>
  <si>
    <t>10.12.2021</t>
  </si>
  <si>
    <t>1498177</t>
  </si>
  <si>
    <t>14.12.2021</t>
  </si>
  <si>
    <t>Зачисление стимулирующих выплат из Обл.бюдж. по проведению вакцинации за декабрь 2021, реестр № 1333 от 14.12.2021 г, без НДС, в соответствии с договором 18363412 от 02.03.2017 г.</t>
  </si>
  <si>
    <t>4232</t>
  </si>
  <si>
    <t>8031h800000000000</t>
  </si>
  <si>
    <t>1498178</t>
  </si>
  <si>
    <t>Z_0000047387_20211214_1336 Зачисление стимулирующих выплат из Федер.бюдж. по проведению вакцинации за декабрь 2021, реестр № 1336 от 14.12.2021, без НДС</t>
  </si>
  <si>
    <t>4233</t>
  </si>
  <si>
    <t>1498179</t>
  </si>
  <si>
    <t>Зачисление стимулирующих выплат из Федер.бюдж. по проведению вакцинации за декабрь 2021, реестр № 1334 от 14.12.2021 г, без НДС, в соответствии с договором 18363412 от 02.03.2017 г.</t>
  </si>
  <si>
    <t>4234</t>
  </si>
  <si>
    <t>1498180</t>
  </si>
  <si>
    <t>Z_0000047387_20211214_1335 Зачисление стимулирующих выплат из Обл.бюдж. по проведению вакцинации за декабрь 2021, реестр № 1335 от 14.12.2021, без НДС</t>
  </si>
  <si>
    <t>4235</t>
  </si>
  <si>
    <t>1498214</t>
  </si>
  <si>
    <t>15.12.2021</t>
  </si>
  <si>
    <t>Перечисление стимулирующих выплат из Обл.бюдж. по проведению вакцинации за декабрь 2021 г. на карту №5479987022070303 Нестерова Дарья Олеговна</t>
  </si>
  <si>
    <t>1498215</t>
  </si>
  <si>
    <t>Перечисление стимулирующих выплат из Федер.бюдж. по проведению вакцинации за декабрь 2021 г. на карту №5479987022070303 Нестерова Дарья Олеговна</t>
  </si>
  <si>
    <t>1505895</t>
  </si>
  <si>
    <t>Зачисление стимулирующих выплат из Обл.бюдж. по проведению вакцинации за декабрь 2021, реестр № 1339 от 14.12.2021 г, без НДС, в соответствии с договором 18363412 от 02.03.2017 г.</t>
  </si>
  <si>
    <t>4263</t>
  </si>
  <si>
    <t>1505897</t>
  </si>
  <si>
    <t>Зачисление стимулирующих выплат из Обл.бюдж. по проведению вакцинации за декабрь 2021, реестр № 1337 от 14.12.2021 г, без НДС, в соответствии с договором 18363412 от 02.03.2017 г.</t>
  </si>
  <si>
    <t>4264</t>
  </si>
  <si>
    <t>1505899</t>
  </si>
  <si>
    <t>Зачисление стимулирующих выплат из Федер.бюдж. по проведению вакцинации за декабрь 2021, реестр № 1343 от 14.12.2021 г, без НДС, в соответствии с договором 18363412 от 02.03.2017 г.</t>
  </si>
  <si>
    <t>4265</t>
  </si>
  <si>
    <t>1505901</t>
  </si>
  <si>
    <t>Зачисление стимулирующих выплат из Федер.бюдж. по проведению вакцинации за декабрь 2021, реестр № 1341 от 14.12.2021 г, без НДС, в соответствии с договором 18363412 от 02.03.2017 г.</t>
  </si>
  <si>
    <t>4266</t>
  </si>
  <si>
    <t>1506190</t>
  </si>
  <si>
    <t>Z_0000047387_20211214_1338 Зачисление стимулирующих выплат из Обл.бюдж. по проведению вакцинации за декабрь 2021, реестр № 1338 от 14.12.2021, без НДС</t>
  </si>
  <si>
    <t>4267</t>
  </si>
  <si>
    <t>1506192</t>
  </si>
  <si>
    <t>Z_0000047387_20211214_1340 Зачисление стимулирующих выплат из Обл.бюдж. по проведению вакцинации за декабрь 2021, реестр № 1340 от 14.12.2021, без НДС</t>
  </si>
  <si>
    <t>4268</t>
  </si>
  <si>
    <t>1506194</t>
  </si>
  <si>
    <t>Z_0000047387_20211214_1342 Зачисление стимулирующих выплат из Федер.бюдж. по проведению вакцинации за декабрь 2021, реестр № 1342 от 14.12.2021, без НДС</t>
  </si>
  <si>
    <t>4269</t>
  </si>
  <si>
    <t>1506196</t>
  </si>
  <si>
    <t>Z_0000047387_20211214_1344 Зачисление стимулирующих выплат из Федер.бюдж. по проведению вакцинации за декабрь 2021, реестр № 1344 от 14.12.2021, без НДС</t>
  </si>
  <si>
    <t>4270</t>
  </si>
  <si>
    <t>1520477</t>
  </si>
  <si>
    <t>17.12.2021</t>
  </si>
  <si>
    <t>04800500250 Страх взносы на обязат пенс страх зачисл в ПФ РФ на выплату страх части труд пенсии за декабрь 2021 г. (стимулирующие выплаты из Обл.бюдж. проведению Вакцинации), без НДС</t>
  </si>
  <si>
    <t>4332</t>
  </si>
  <si>
    <t>16.12.2021</t>
  </si>
  <si>
    <t>1520478</t>
  </si>
  <si>
    <t>Отчисления страх. взносов на обяз соц. страх-е по врем. нетрудоспособности и материнству за декабрь 2021 г, (стимулирующие выплаты из Обл.бюдж. по проведению Вакцинации), без НДС</t>
  </si>
  <si>
    <t>4333</t>
  </si>
  <si>
    <t>1520479</t>
  </si>
  <si>
    <t>Отчисления взносов в ФСС РФ по обяз соц. страх-ю от НС и ПЗ (Взносы в ФСС РФ (НС и ПЗ)) за декабрь 2021 г,(стимулирующие выплаты из Обл.бюдж. по проведению Вакцины),  без НДС</t>
  </si>
  <si>
    <t>4334</t>
  </si>
  <si>
    <t>1520480</t>
  </si>
  <si>
    <t>04800500250 Страх взносы на омс в бюджет федеральн фонда омс за декабрь 2021 г.( рег номер 250000300052407), (стимулирующие выплаты из Обл.бюдж. по проведению Вакцинации), без НДС</t>
  </si>
  <si>
    <t>4335</t>
  </si>
  <si>
    <t>1520481</t>
  </si>
  <si>
    <t>04800500250 Страх взносы на обяз пенс страх зачисл в ПФ РФ на выплату страх части труд пенсии за декабрь 2021 г (стимулирующие выплаты из Федер. бюд. по проведению Вакцинации), без НДС</t>
  </si>
  <si>
    <t>4336</t>
  </si>
  <si>
    <t>1520482</t>
  </si>
  <si>
    <t>Отчисления страх. взносов на обяз соц. страх-е по врем. нетрудоспособности и материнству (стимулирующие выплаты из Федер. бюд. по проведению Вакцинации), за декабрь 2021 г, без НДС</t>
  </si>
  <si>
    <t>4337</t>
  </si>
  <si>
    <t>1520483</t>
  </si>
  <si>
    <t>Отчисления взносов в ФСС РФ по обяз соц. страх-ю от НС и ПЗ (Взносы в ФСС РФ (НС и ПЗ))  (Стимулирующие выплаты из фед.бюд. по проведению Вакцинации), за декабрь 2021, без НДС</t>
  </si>
  <si>
    <t>4338</t>
  </si>
  <si>
    <t>1520484</t>
  </si>
  <si>
    <t>04800500250 Страх взносы на омс в бюджет федеральн фонда омс за декабрь 2021 г.( рег номер 250000300052407), (Стимулирующие выплаты из Фед.бюд. по проведению Вакцины), без НДС</t>
  </si>
  <si>
    <t>4339</t>
  </si>
  <si>
    <t>1541179</t>
  </si>
  <si>
    <t>22.12.2021</t>
  </si>
  <si>
    <t>За Планшетный компьютер,дог.№392021от16.09.2021,счет№УТ-992от19.11.21,доп.сог.№1от16.09.21,доп.сог№2от16.09.21УПД№УТ-999от19.11.21,акт п/п№,акт в-а№2,акт об исп.обяз.№3 от16.11.21,в т.ч.НДС-22333,33</t>
  </si>
  <si>
    <t>4377</t>
  </si>
  <si>
    <t>20.12.2021</t>
  </si>
  <si>
    <t>№ 392021 от 16.09.2021</t>
  </si>
  <si>
    <t>1541200</t>
  </si>
  <si>
    <t>За Планшетный компьютер,дог.№392021от16.09.2021,счет№УТ-992от19.11.21,доп.сог.№1от16.09.21,доп.сог.№2от16.09.21УПД№УТ-999от19.11.21,акт п/п№,акт ввода№2, акт об исп.обяз.№3 от 16.11.21,в т.ч.НДС-22333,33</t>
  </si>
  <si>
    <t>4378</t>
  </si>
  <si>
    <t>1527968</t>
  </si>
  <si>
    <t>(803090952Г012215062202342000010)803013436 Субсидии автон.учрежд.на иные цели,связан.с предотвращ.распрост.коронавирус.инфекции на декабрь 21г С.54-57-09-320/21 от 23.03.21 ДС 54-1494/21 от 16.12.21</t>
  </si>
  <si>
    <t>1534677</t>
  </si>
  <si>
    <t>21.12.2021</t>
  </si>
  <si>
    <t>04800500250 Страх взносы на обязат пенс страх зачисл в ПФ РФ на выплату страх части труд пенсии за ноябрь 2021 г. (стимулирующие выплаты из Обл.бюдж. по пост-ию 89у), без НДС</t>
  </si>
  <si>
    <t>4379</t>
  </si>
  <si>
    <t>4380</t>
  </si>
  <si>
    <t>Уточнение по ЗВС №4172 от 09.12.21,№4176 от 09.12.21,№4182 от 10.12.21,№4183 от 10.12.21,№4184 от 10.12.21,№ 4124 от 02.12.21, №4111 от 29.11.21, №4022 от 17.11.21, 3857 от 11.11.21,Зачисление отпускных,без НДС</t>
  </si>
  <si>
    <t>4381</t>
  </si>
  <si>
    <t>Уточнение по ЗВС № 3858 от 11.11.2021 сумм 597,39 Частично на сумму 591,34 ,Зачисление отпускных, без НДС</t>
  </si>
  <si>
    <t>1551290</t>
  </si>
  <si>
    <t>23.12.2021</t>
  </si>
  <si>
    <t>(803090952Г01R6970622;02342000010) Субсидии авт.учр.на иные цели,фин.об.выпл.стим.хар.за доп.нагр.мед.раб.вакц.взр.нас.прот.нов.корон.инф.21гС.20-2021-82636,23.11.21ДС20-2021-82636/1,22.12.21гр.пл.б/н,22.12.21</t>
  </si>
  <si>
    <t>24.12.2021</t>
  </si>
  <si>
    <t>1425872</t>
  </si>
  <si>
    <t>02.12.2021</t>
  </si>
  <si>
    <t>Оплата за ремонт анализатора биохимического, дог. №ТЦ-39/2021 (Р) от 07.10.2021, счет № АН001224 от 07.10.2021, в т.ч. НДС - 15347,00</t>
  </si>
  <si>
    <t>4116</t>
  </si>
  <si>
    <t>01.12.2021</t>
  </si>
  <si>
    <t>ООО "АНГАРСКАЯ МЕДИЦИНСКАЯ КОМПАНИЯ"</t>
  </si>
  <si>
    <t>3801105392</t>
  </si>
  <si>
    <t>№ ТЦ-39/2021 (Р) от 07.10.2021</t>
  </si>
  <si>
    <t>1425882</t>
  </si>
  <si>
    <t>Оплата за клининговые услуги (с 20.11.2021 по 20.12.2021), дог. №87 от 20.09.2021, счет № 271 от 30.11.2021, без НДС</t>
  </si>
  <si>
    <t>4117</t>
  </si>
  <si>
    <t>1426027</t>
  </si>
  <si>
    <t>Зачисление отпускных  за декабрь 2021 г., реестр № 1257 от 02.12.2021 г., без НДС, в соответствии с договором 18363412 от 02.03.2017 г.</t>
  </si>
  <si>
    <t>4122</t>
  </si>
  <si>
    <t>1428044</t>
  </si>
  <si>
    <t>Зачисление отпускных  за декабрь 2021 г., реестр № 1258 от 02.12.2021 г., без НДС, в соответствии с договором 18363412 от 02.03.2017 г.</t>
  </si>
  <si>
    <t>4124</t>
  </si>
  <si>
    <t>64507</t>
  </si>
  <si>
    <t>Оплата по Договору №62812 от 11.12.14, НДС не выделяется.MISC комиссия 964.09; Дата выручки 26-11-21по30-11-21/MAST/SD15071.00;CM425.01;MIR/SD14868.00;CM402.91;VISA/SD5100.00;CM136.17;.</t>
  </si>
  <si>
    <t>983769</t>
  </si>
  <si>
    <t>Зачисление средств по операциям с МБК (на основании реестров платежей). Мерчант №971000003635. Дата реестра 30.11.2021. Комиссия 0.00. Возврат покупки 0.00/0.00. НДС не облагается.</t>
  </si>
  <si>
    <t>БАЙКАЛЬСКИЙ БАНК ПАО СБЕРБАНК//8794704191908</t>
  </si>
  <si>
    <t>983779</t>
  </si>
  <si>
    <t>Зачисление средств по операциям с МБК (на основании реестров платежей). Мерчант №971000003636. Дата реестра 30.11.2021. Комиссия 0.00. Возврат покупки 0.00/0.00. НДС не облагается.</t>
  </si>
  <si>
    <t>БАЙКАЛЬСКИЙ БАНК ПАО СБЕРБАНК//8794704195906</t>
  </si>
  <si>
    <t>1428045</t>
  </si>
  <si>
    <t>Зачисление отпускных  за декабрь 2021 г., реестр № 1261 от 02.12.2021 г., без НДС, в соответствии с договором 18363412 от 02.03.2017 г.</t>
  </si>
  <si>
    <t>4129</t>
  </si>
  <si>
    <t>1431721</t>
  </si>
  <si>
    <t>03.12.2021</t>
  </si>
  <si>
    <t>Оплата за термоэтикетки, дог. №029/26112021/001 от 26.11.2021, счет № 029/00000012571 от 26.11.2021, без НДС</t>
  </si>
  <si>
    <t>4130</t>
  </si>
  <si>
    <t>ООО "ЭРИДАН"</t>
  </si>
  <si>
    <t>3808274470</t>
  </si>
  <si>
    <t>№ 029/26112021/001 от 26.11.2021</t>
  </si>
  <si>
    <t>1434349</t>
  </si>
  <si>
    <t>Зачисление заработной платы, компенсация за не использованный отпуск при увольнении за декабрь 2021 г., реестр № 1265 от 03.12.2021 г., без НДС, в соответствии с договором 18363412 от 02.03.2017 г.</t>
  </si>
  <si>
    <t>4133</t>
  </si>
  <si>
    <t>1434341</t>
  </si>
  <si>
    <t>Зачисление заработной платы за 2 половину месяца за ноябрь 2021 г., реестр № 1263 от 03.12.2021 г., без НДС, в соответствии с договором 18363412 от 02.03.2017 г.</t>
  </si>
  <si>
    <t>4134</t>
  </si>
  <si>
    <t>1434361</t>
  </si>
  <si>
    <t>Зачисление отпускных  за декабрь 2021 г., реестр № 1271 от 03.12.2021 г., без НДС, в соответствии с договором 18363412 от 02.03.2017 г.</t>
  </si>
  <si>
    <t>4138</t>
  </si>
  <si>
    <t>1433946</t>
  </si>
  <si>
    <t>Z_0000047387_20211203_1272 Зачисление отпускных за декабрь 2021, реестр № 1272 от 03.12.2021, без НДС</t>
  </si>
  <si>
    <t>4139</t>
  </si>
  <si>
    <t>1433947</t>
  </si>
  <si>
    <t>Z_0000047387_20211203_1274 Зачисление отпускных за декабрь 2021, реестр № 1274 от 03.12.2021, без НДС</t>
  </si>
  <si>
    <t>4142</t>
  </si>
  <si>
    <t>1434364</t>
  </si>
  <si>
    <t>Зачисление отпускных за декабрь 2021 г., реестр № 1273 от 03.12.2021 г., без НДС, в соответствии с договором 18363412 от 02.03.2017 г.</t>
  </si>
  <si>
    <t>4143</t>
  </si>
  <si>
    <t>88218</t>
  </si>
  <si>
    <t>Аванс по договору N ГП-П-2/2021 от 22.10.2021 на оказание услуг согласно счету N 0000-000567 от 11.11.2021 НДС не облагается</t>
  </si>
  <si>
    <t>Филиал "Иркутское управление по организации общественного питания" р/с 40702810322340001852 в Ф-Л БАНКА ГПБ (АО) "ВОСТОЧНО-СИБИРСКИЙ"</t>
  </si>
  <si>
    <t>7702211710</t>
  </si>
  <si>
    <t>71066</t>
  </si>
  <si>
    <t>Оплата по Договору №62812 от 11.12.14, НДС не выделяется.MISC комиссия 427.22; Дата выручки 01-12-21/MAST/SD4484.00;CM126.45;MIR/SD3856.00;CM104.50;VISA/SD7351.00;CM196.27;.</t>
  </si>
  <si>
    <t>Оплата за услуги медосмотра по сч № 0000-000621 от 13.11.2020г (л/с 80303050223) Окончательный расчет НДС не облагается.</t>
  </si>
  <si>
    <t>ООО "Вернисаж ТОРТ"</t>
  </si>
  <si>
    <t>3808194024</t>
  </si>
  <si>
    <t>Оплата по счету № 0000-000301 от 10.06.2021 г. за РНК коронавирусу.. Сумма 138600-00</t>
  </si>
  <si>
    <t>Оплата по счету № 0000-000635 от 24.11.2021 г. за медицинские услуги.. Сумма 40000-00</t>
  </si>
  <si>
    <t>571</t>
  </si>
  <si>
    <t>(921-1102-0310280010-244-3007.00Л/С 02343D03720)   Опл.за усл.по пров.пред.мед.осм.работ.,по сч.0000-000637,акт 0000-000694 от 26.11.21г. МК 73-3р/21 от 25.11.21г. НДС нет.</t>
  </si>
  <si>
    <t>149488</t>
  </si>
  <si>
    <t>Зачисление средств по операциям с МБК (на основании реестров платежей). Мерчант №971000003636. Дата реестра 02.12.2021. Комиссия 0.00. Возврат покупки 0.00/0.00. НДС не облагается.</t>
  </si>
  <si>
    <t>БАЙКАЛЬСКИЙ БАНК ПАО СБЕРБАНК//8800211311248</t>
  </si>
  <si>
    <t>149477</t>
  </si>
  <si>
    <t>Зачисление средств по операциям с МБК (на основании реестров платежей). Мерчант №971000003635. Дата реестра 02.12.2021. Комиссия 0.00. Возврат покупки 0.00/0.00. НДС не облагается.</t>
  </si>
  <si>
    <t>БАЙКАЛЬСКИЙ БАНК ПАО СБЕРБАНК//8800211310451</t>
  </si>
  <si>
    <t>За проведение периодического медицинского осмотра по договору № 145/21 от 02.12.21, счет №0000-000650 от 02.12.21</t>
  </si>
  <si>
    <t>Оплата по счету 619 от 11.11.2021 г за предрейсовые медицинские осмотры сентябрь,октябрь 2021. Без налога НДС</t>
  </si>
  <si>
    <t>484</t>
  </si>
  <si>
    <t>Оплата по счету № 0000-000645 от 30.11.2021 Сумма 4040-00 Без налога (НДС)</t>
  </si>
  <si>
    <t>ООО "ТОРГОВАЯ КОМПАНИЯ АМУР"</t>
  </si>
  <si>
    <t>3849010580</t>
  </si>
  <si>
    <t>22888</t>
  </si>
  <si>
    <t>Оплата по счету № 0000-000644 от 30.11.2021, за медицинский осмотр работников, 7 человек, Без налога (НДС)</t>
  </si>
  <si>
    <t>80863</t>
  </si>
  <si>
    <t>Оплата по Договору №62812 от 11.12.14, НДС не выделяется.MISC комиссия 995.23; Дата выручки 02-12-21/MAST/SD2528.00;CM71.29;MIR/SD8217.00;CM222.67;VISA/SD26265.00;CM701.27;.</t>
  </si>
  <si>
    <t>Оплата по счету № 0000-000646 от 30.11.2021 медицинские осмотры Сумма 13122-00</t>
  </si>
  <si>
    <t>1447292</t>
  </si>
  <si>
    <t>07.12.2021</t>
  </si>
  <si>
    <t>4149</t>
  </si>
  <si>
    <t>06.12.2021</t>
  </si>
  <si>
    <t>1447293</t>
  </si>
  <si>
    <t>Перечислен НДФЛ (удержание с заработной платы) за декабрь 2021 г., без НДС</t>
  </si>
  <si>
    <t>4150</t>
  </si>
  <si>
    <t>1447296</t>
  </si>
  <si>
    <t>4153</t>
  </si>
  <si>
    <t>1447574</t>
  </si>
  <si>
    <t>Оплата за услуги связи, дог. №138300796226 от 01.05.2018, счет № 238 300 796 526 / 4747644010 от 30.11.2021 г., в т.ч. НДС - 4068,80</t>
  </si>
  <si>
    <t>4154</t>
  </si>
  <si>
    <t>1447576</t>
  </si>
  <si>
    <t>Оплата за услуги связи, дог. №138300796226 от 01.05.2018, счет № 238 308 865 825 / 4747628080 от 30.11.2021 г., в т.ч. НДС- 61,67</t>
  </si>
  <si>
    <t>4155</t>
  </si>
  <si>
    <t>270360</t>
  </si>
  <si>
    <t>(00005020000000000244, л/с 20626H29520) Оплата по контракту № ИРК-2021-39 МО от 03.09.2021, акт № 0000-000550 от 30.09.2021, за услуги по прохождению медицинского осмотра сотруд., без НДС</t>
  </si>
  <si>
    <t>УФК ПО СВЕРДЛОВСКОЙ ОБЛАСТИ (Филиал ФГБУ "ЦЖКУ" Минобороны России по ЦВО)</t>
  </si>
  <si>
    <t>7729314745</t>
  </si>
  <si>
    <t>350362</t>
  </si>
  <si>
    <t>Зачисление средств по операциям с МБК (на основании реестров платежей). Мерчант №971000003636. Дата реестра 05.12.2021. Комиссия 0.00. Возврат покупки 0.00/0.00. НДС не облагается.</t>
  </si>
  <si>
    <t>БАЙКАЛЬСКИЙ БАНК ПАО СБЕРБАНК//8805219263920</t>
  </si>
  <si>
    <t>Оплата по договору основной Счет 0000-000643  от 30.11.2021 г. за мед. осмотр..</t>
  </si>
  <si>
    <t>233335</t>
  </si>
  <si>
    <t>04.12.2021</t>
  </si>
  <si>
    <t>Зачисление средств по операциям с МБК (на основании реестров платежей). Мерчант №971000003635. Дата реестра 03.12.2021. Комиссия 0.00. Возврат покупки 0.00/0.00. НДС не облагается.</t>
  </si>
  <si>
    <t>БАЙКАЛЬСКИЙ БАНК ПАО СБЕРБАНК//8803230632560</t>
  </si>
  <si>
    <t>1456777</t>
  </si>
  <si>
    <t>08.12.2021</t>
  </si>
  <si>
    <t>Зачисление отпускных  за декабрь 2021 г., реестр № 1281 от 08.12.2021 г., без НДС, в соответствии с договором 18363412 от 02.03.2017 г.</t>
  </si>
  <si>
    <t>4160</t>
  </si>
  <si>
    <t>1456711</t>
  </si>
  <si>
    <t>Z_0000047387_20211208_1282 Зачисление отпускных за декабрь 2021, реестр № 1282 от 08.12.2021, без НДС</t>
  </si>
  <si>
    <t>4161</t>
  </si>
  <si>
    <t>419941</t>
  </si>
  <si>
    <t>Зачисление средств по операциям с МБК (на основании реестров платежей). Мерчант №971000003635. Дата реестра 06.12.2021. Комиссия 0.00. Возврат покупки 0.00/0.00. НДС не облагается.</t>
  </si>
  <si>
    <t>БАЙКАЛЬСКИЙ БАНК ПАО СБЕРБАНК//8808109689638</t>
  </si>
  <si>
    <t>99062</t>
  </si>
  <si>
    <t>Оплата по Договору №62812 от 11.12.14, НДС не выделяется.MISC комиссия 892.45; Дата выручки 03-12-21по06-12-21/MAST/SD14134.00;CM398.58;MIR/SD7787.00;CM211.02;VISA/SD10594.00;CM282.85;.</t>
  </si>
  <si>
    <t>1464638</t>
  </si>
  <si>
    <t>Z_0000047387_20211209_1292 Зачисление отпускных за декабрь 2021, реестр № 1292 от 09.12.2021, без НДС</t>
  </si>
  <si>
    <t>4168</t>
  </si>
  <si>
    <t>1464637</t>
  </si>
  <si>
    <t>Z_0000047387_20211209_1291 Зачисление отпускных за декабрь 2021, реестр № 1291 от 09.12.2021, без НДС</t>
  </si>
  <si>
    <t>4169</t>
  </si>
  <si>
    <t>1469590</t>
  </si>
  <si>
    <t>Зачисление отпускных  за декабрь 2021 г., реестр № 1294 от 09.12.2021 г., без НДС, в соответствии с договором 18363412 от 02.03.2017 г.</t>
  </si>
  <si>
    <t>4172</t>
  </si>
  <si>
    <t>1469591</t>
  </si>
  <si>
    <t>Зачисление отпускных  за декабрь 2021 г., реестр № 1290 от 09.12.2021 г., без НДС, в соответствии с договором 18363412 от 02.03.2017 г.</t>
  </si>
  <si>
    <t>4173</t>
  </si>
  <si>
    <t>498094</t>
  </si>
  <si>
    <t>Зачисление средств по операциям с МБК (на основании реестров платежей). Мерчант №971000003635. Дата реестра 07.12.2021. Комиссия 0.00. Возврат покупки 0.00/0.00. НДС не облагается.</t>
  </si>
  <si>
    <t>БАЙКАЛЬСКИЙ БАНК ПАО СБЕРБАНК//8811002356588</t>
  </si>
  <si>
    <t>498102</t>
  </si>
  <si>
    <t>Зачисление средств по операциям с МБК (на основании реестров платежей). Мерчант №971000003636. Дата реестра 07.12.2021. Комиссия 0.00. Возврат покупки 0.00/0.00. НДС не облагается.</t>
  </si>
  <si>
    <t>БАЙКАЛЬСКИЙ БАНК ПАО СБЕРБАНК//8811002360217</t>
  </si>
  <si>
    <t>Предоплата 50% за периодические мед осмотры и обследование По сч.№0000-000642 от 29.11.2021г. Сумма 115445-50 Без налога (НДС)</t>
  </si>
  <si>
    <t>Иркутский филиал ФГУП Московское ПрОП Минтруда России</t>
  </si>
  <si>
    <t>1469608</t>
  </si>
  <si>
    <t>Зачисление отпускных  за декабрь 2021 г., реестр № 1295 от 09.12.2021 г., без НДС, в соответствии с договором 18363412 от 02.03.2017 г.</t>
  </si>
  <si>
    <t>4176</t>
  </si>
  <si>
    <t>1475175</t>
  </si>
  <si>
    <t>Зачисление отпускных  за декабрь 2021 г., реестр № 1303 от 10.12.2021 г., без НДС, в соответствии с договором 18363412 от 02.03.2017 г.</t>
  </si>
  <si>
    <t>4180</t>
  </si>
  <si>
    <t>1474888</t>
  </si>
  <si>
    <t>Z_0000047387_20211209_1295 Зачисление отпускных за декабрь 2021, реестр № 1295 от 09.12.2021, без НДС</t>
  </si>
  <si>
    <t>4182</t>
  </si>
  <si>
    <t>1474890</t>
  </si>
  <si>
    <t>Z_0000047387_20211210_1304 Зачисление отпускных за декабрь 2021, реестр № 1304 от 10.12.2021, без НДС</t>
  </si>
  <si>
    <t>4183</t>
  </si>
  <si>
    <t>1475176</t>
  </si>
  <si>
    <t>Зачисление отпускных  за декабрь 2021 г., реестр № 1305 от 10.12.2021 г., без НДС, в соответствии с договором 18363412 от 02.03.2017 г.</t>
  </si>
  <si>
    <t>4184</t>
  </si>
  <si>
    <t>574995</t>
  </si>
  <si>
    <t>Зачисление средств по операциям с МБК (на основании реестров платежей). Мерчант №971000003636. Дата реестра 08.12.2021. Комиссия 0.00. Возврат покупки 0.00/0.00. НДС не облагается.</t>
  </si>
  <si>
    <t>БАЙКАЛЬСКИЙ БАНК ПАО СБЕРБАНК//8813505714944</t>
  </si>
  <si>
    <t>Оплата по сч.0000-000647 от 01.12.2021 медицинские услуги Сумма 57800-00 Без налога (НДС)</t>
  </si>
  <si>
    <t>НДС не облагается.По сч. №0000-000684 от 08,12,2021 г.За медицинский осмотр.л/сч 80303050223</t>
  </si>
  <si>
    <t>ООО "МЕХА СИБИРИ"</t>
  </si>
  <si>
    <t>3811087583</t>
  </si>
  <si>
    <t>15227</t>
  </si>
  <si>
    <t>Оплата по Договору №62812 от 11.12.14, НДС не выделяется.MISC комиссия 835.97; Дата выручки 08-12-21/MAST/SD21619.00;CV2450.00;CM609.66;MIR/SD4205.00;CM113.95;VISA/SD4208.00;CM112.36;.</t>
  </si>
  <si>
    <t>Оплата по счету № 0000-000671 от 07.12.2021 за мед.осмотр работников при приеме на работу. Сумма 4085-00</t>
  </si>
  <si>
    <t>Оплата по счету №0000-000662 от 06.12.21 г. за мед. профосмотр Сумма 13270-00</t>
  </si>
  <si>
    <t>6335</t>
  </si>
  <si>
    <t>Оплата по счету №0000-000663 от 06.12.21 г. за мед. профосмотр Сумма 17192-00</t>
  </si>
  <si>
    <t>13.12.2021</t>
  </si>
  <si>
    <t>Оплата за предрейсовые осмотры водителей за октябрь, ноябрь 2021г.,дог.№22 от 01.02.2021г.,счет №0000-000669 от 03.12.2021г., №0000-000670 от 03.12.2021.без НДС</t>
  </si>
  <si>
    <t>1464369</t>
  </si>
  <si>
    <t>оплата по счету №676 от 01.12.2021 г Без НДС</t>
  </si>
  <si>
    <t>6352</t>
  </si>
  <si>
    <t>Оплата по счету №0000-000661 от 06.12.2021 г. за мед. профосмотр Сумма 20519-00</t>
  </si>
  <si>
    <t>246237</t>
  </si>
  <si>
    <t>Оплата по дог 2322920/1064Д от 02.12.20, акт 0000-000619 от 25.10.21, охрана труда: периодический медицинский осмотр работников ВЧНГКМ с 12.10.21 по 25.10.21 НДС не облагается</t>
  </si>
  <si>
    <t>649809</t>
  </si>
  <si>
    <t>Зачисление средств по операциям с МБК (на основании реестров платежей). Мерчант №971000003636. Дата реестра 09.12.2021. Комиссия 0.00. Возврат покупки 0.00/0.00. НДС не облагается.</t>
  </si>
  <si>
    <t>БАЙКАЛЬСКИЙ БАНК ПАО СБЕРБАНК//8815943932625</t>
  </si>
  <si>
    <t>1491419</t>
  </si>
  <si>
    <t>Оплата за медикаменты., дог. №4 от 01.10.2021, счет-фактура № 106/30000010 от 30.11.2021, в т.ч. НДС - 895,46</t>
  </si>
  <si>
    <t>4192</t>
  </si>
  <si>
    <t>1491415</t>
  </si>
  <si>
    <t>Оплата за инкассацию предприятий и организаций за ноябрь 2021, дог.№7088-ИО от 01.07.2021, счет № 38/18/03748 от 30.11.2021, в т.ч. НДС - 1660,00</t>
  </si>
  <si>
    <t>4193</t>
  </si>
  <si>
    <t>Сибирское главное управление - филиал Объединения (РОСИНКАС)</t>
  </si>
  <si>
    <t>1491431</t>
  </si>
  <si>
    <t>Оплата за пересчет денежной наличности за ноябрь 2021 г., дог. №7088-ИО от 01.07.2021, счет № 38/27/02192 от 30.11.2021 г., без НДС</t>
  </si>
  <si>
    <t>4194</t>
  </si>
  <si>
    <t>1491462</t>
  </si>
  <si>
    <t>Оплата за услуги автостоянки за декабрь 2021 г., дог. №01/2021 от 01.01.2021, счет № 337 от 03.12.2021, без НДС</t>
  </si>
  <si>
    <t>4195</t>
  </si>
  <si>
    <t>1491579</t>
  </si>
  <si>
    <t>Оплата за окончательное выставление за ноябрь 2021 г., Теплоэнергия, дог. №7268 от 07.06.2021, счет № 76821 -7268 от 30.11.2021 г., в т.ч. НДС - 2046,52</t>
  </si>
  <si>
    <t>4196</t>
  </si>
  <si>
    <t>4197</t>
  </si>
  <si>
    <t>Оплата за изготовление ортопедической конструкции стоматологической, дог. №07.09 от 07.09.2020, счет № 0000-000020 от 17.06.2021, без НДС</t>
  </si>
  <si>
    <t>1491479</t>
  </si>
  <si>
    <t>Оплата за услуги связи, дог. №638000111876 от 23.07.2021, счет 638000111876 от 30.11.2021, в т.ч. НДС - 12,50</t>
  </si>
  <si>
    <t>4198</t>
  </si>
  <si>
    <t>1491394</t>
  </si>
  <si>
    <t>Оплата за аренду, дог. №40 от 01.07.2021, счет № 5056 от 30.11.2021, в т.ч. НДС - 2216,06</t>
  </si>
  <si>
    <t>4200</t>
  </si>
  <si>
    <t>1491581</t>
  </si>
  <si>
    <t>Оплата за отопление, дог.№40 от 01.07.2021, счет № 5056 от 30.11.2021, в т.ч. НДС - 287,90</t>
  </si>
  <si>
    <t>4201</t>
  </si>
  <si>
    <t>1491388</t>
  </si>
  <si>
    <t>Оплата аренды за ноябрь 2021, дог. №39 от 01.07.2021, счет № 5055 от 30.11.2021, в т.ч. НДС - 7999.45</t>
  </si>
  <si>
    <t>4202</t>
  </si>
  <si>
    <t>1522156</t>
  </si>
  <si>
    <t>Оплата за стоки, ХВС, дог. №39 от 01.07.2021, счет № 5055 от 30.11.2021, в т.ч. НДС - 221,46</t>
  </si>
  <si>
    <t>1491580</t>
  </si>
  <si>
    <t>Оплата за отопление, дог. №39 от 01.07.2021, счет № 5055 от 30.11.2021, в т.ч. НДС - 3168,01</t>
  </si>
  <si>
    <t>4204</t>
  </si>
  <si>
    <t>417</t>
  </si>
  <si>
    <t>счет 0000-000668 от 03.12.2021г. Дог от 11.01.21 №01/2021 предрейсовые медосмотры ноябрь 2021г Без НДС</t>
  </si>
  <si>
    <t>1498350</t>
  </si>
  <si>
    <t>Z_0000047387_20211213_1332 Зачисление отпускных за декабрь 2021, реестр № 1332 от 13.12.2021, без НДС</t>
  </si>
  <si>
    <t>4206</t>
  </si>
  <si>
    <t>729503</t>
  </si>
  <si>
    <t>11.12.2021</t>
  </si>
  <si>
    <t>Зачисление средств по операциям с МБК (на основании реестров платежей). Мерчант №971000003635. Дата реестра 10.12.2021. Комиссия 0.00. Возврат покупки 0.00/0.00. НДС не облагается.</t>
  </si>
  <si>
    <t>БАЙКАЛЬСКИЙ БАНК ПАО СБЕРБАНК//8818707449855</t>
  </si>
  <si>
    <t>729511</t>
  </si>
  <si>
    <t>Зачисление средств по операциям с МБК (на основании реестров платежей). Мерчант №971000003636. Дата реестра 10.12.2021. Комиссия 0.00. Возврат покупки 0.00/0.00. НДС не облагается.</t>
  </si>
  <si>
    <t>БАЙКАЛЬСКИЙ БАНК ПАО СБЕРБАНК//8818707452359</t>
  </si>
  <si>
    <t>29538</t>
  </si>
  <si>
    <t>Оплата по Договору №62812 от 11.12.14, НДС не выделяется.MISC комиссия 409.57; Дата выручки 09-12-21по10-12-21/MAST/SD4306.00;CM121.42;MIR/SD2619.00;CM70.97;VISA/SD8134.00;CM217.18;.</t>
  </si>
  <si>
    <t>6824</t>
  </si>
  <si>
    <t>Ф105 Оплата по Дог. № Р-156-21 от 07.07.2021 (предрейсовые медицинские осмотры) за ноябрь 2021г. счет 0000-000660 от 30.11.2021  Сумма 3600-00 Без налога (НДС)</t>
  </si>
  <si>
    <t>1498356</t>
  </si>
  <si>
    <t>Зачисление заработной платы за 2 половину месяца за ноябрь 2021 г., реестр № 1314 от 14.12.2021 г., без НДС, в соответствии с договором 18363412 от 02.03.2017 г.</t>
  </si>
  <si>
    <t>4209</t>
  </si>
  <si>
    <t>1498359</t>
  </si>
  <si>
    <t>Z_0000047387_20211214_1315 Зачисление заработной платы за 2 пол-ну мес. за ноябрь 2021, реестр № 1315 от 14.12.2021, без НДС</t>
  </si>
  <si>
    <t>4210</t>
  </si>
  <si>
    <t>1498360</t>
  </si>
  <si>
    <t>Зачисление заработной платы за 2 половину месяца за ноябрь 2021 г., реестр № 1308 от 14.12.2021 г., без НДС, в соответствии с договором 18363412 от 02.03.2017 г.</t>
  </si>
  <si>
    <t>4212</t>
  </si>
  <si>
    <t>1498363</t>
  </si>
  <si>
    <t>Зачисление заработной платы за 2 половину месяца за ноябрь 2021 г., реестр № 1316 от 14.12.2021 г., без НДС, в соответствии с договором 18363412 от 02.03.2017 г.</t>
  </si>
  <si>
    <t>4215</t>
  </si>
  <si>
    <t>1498365</t>
  </si>
  <si>
    <t>Z_0000047387_20211214_1317 Зачисление заработной платы за 2 пол-ну мес. за ноябрь 2021, реестр № 1317 от 14.12.2021, без НДС</t>
  </si>
  <si>
    <t>4216</t>
  </si>
  <si>
    <t>1498370</t>
  </si>
  <si>
    <t>Z_0000047387_20211214_1309 Зачисление заработной платы за 2 пол-ну мес. за ноябрь 2021, реестр № 1309 от 14.12.2021, без НДС</t>
  </si>
  <si>
    <t>4219</t>
  </si>
  <si>
    <t>1498378</t>
  </si>
  <si>
    <t>Зачисление пособия по временной нетрудоспособности за счет работодателя, ноябрь 2021, реестр № 1325 от 14.12.2021, без НДС, в соответствии с договором 18363412 от 02.03.2017 г.</t>
  </si>
  <si>
    <t>4224</t>
  </si>
  <si>
    <t>1498379</t>
  </si>
  <si>
    <t>Зачисление пособия по временной нетрудоспособности за счет работодателя, ноябрь 2021, реестр № 1331 от 14.12.2021, без НДС, в соответствии с договором 18363412 от 02.03.2017 г.</t>
  </si>
  <si>
    <t>4225</t>
  </si>
  <si>
    <t>1498380</t>
  </si>
  <si>
    <t>Зачисление пособия по временной нетрудоспособности за счет работодателя, ноябрь 2021, реестр № 1328 от 14.12.2021, без НДС, в соответствии с договором 18363412 от 02.03.2017 г.</t>
  </si>
  <si>
    <t>4226</t>
  </si>
  <si>
    <t>1498382</t>
  </si>
  <si>
    <t>Z_0000047387_20211214_1326 Зачисление пособия по временной нетрудоспособности за счет работодателя, ноябрь 2021, реестр № 1326 от 14.12.2021, без НДС</t>
  </si>
  <si>
    <t>4228</t>
  </si>
  <si>
    <t>1498383</t>
  </si>
  <si>
    <t>Z_0000047387_20211214_1329 Зачисление пособия по временной нетрудоспособности за счет работодателя, ноябрь 2021, реестр № 1329 от 14.12.2021, без НДС</t>
  </si>
  <si>
    <t>4229</t>
  </si>
  <si>
    <t>1498384</t>
  </si>
  <si>
    <t>Z_0000047387_20211214_1330 Зачисление пособия по временной нетрудоспособности за счет работодателя, ноябрь 2021, реестр № 1330 от 14.12.2021, без НДС</t>
  </si>
  <si>
    <t>4230</t>
  </si>
  <si>
    <t>1498385</t>
  </si>
  <si>
    <t>Z_0000047387_20211214_1320 Зачисление пособия по временной нетрудоспособности за счет работодателя, ноябрь 2021, реестр № 1320 от 14.12.2021, без НДС</t>
  </si>
  <si>
    <t>4231</t>
  </si>
  <si>
    <t>1498208</t>
  </si>
  <si>
    <t>Перечисление заработной платы за 2 половину месяца за ноябрь 2021 г. на карту №5479987022070303 Нестерова Дарья Олеговна</t>
  </si>
  <si>
    <t>1498209</t>
  </si>
  <si>
    <t>1498654</t>
  </si>
  <si>
    <t>04800500250 Страх взносы на обязат пенс страх зачисл в ПФ РФ на выплату страх части труд пенсии за ноябрь 2021 г. без НДС</t>
  </si>
  <si>
    <t>4248</t>
  </si>
  <si>
    <t>1498655</t>
  </si>
  <si>
    <t>Отчисления страх. взносов на обяз соц. страх-е по врем. нетрудоспособности и материнству за ноябрь 2021 г, без НДС</t>
  </si>
  <si>
    <t>4249</t>
  </si>
  <si>
    <t>1498656</t>
  </si>
  <si>
    <t>Отчисления взносов в ФСС РФ по обяз соц. страх-ю от НС и ПЗ (Взносы в ФСС РФ (НС и ПЗ)) за ноябрь 2021 г, без НДС</t>
  </si>
  <si>
    <t>4250</t>
  </si>
  <si>
    <t>1498661</t>
  </si>
  <si>
    <t>04800500250 Страх взносы на омс в бюджет федеральн фонда омс за ноябрь 2021 г.( рег номер 250000300052407), без НДС</t>
  </si>
  <si>
    <t>4251</t>
  </si>
  <si>
    <t>1498669</t>
  </si>
  <si>
    <t>4252</t>
  </si>
  <si>
    <t>1498670</t>
  </si>
  <si>
    <t>4253</t>
  </si>
  <si>
    <t>1498671</t>
  </si>
  <si>
    <t>Страх взносы в ПФР за занятых на работах с вредными усл. труда (спец оценка) за ноябрь 2021 г, без НДС</t>
  </si>
  <si>
    <t>4254</t>
  </si>
  <si>
    <t>1498672</t>
  </si>
  <si>
    <t>4255</t>
  </si>
  <si>
    <t>1498673</t>
  </si>
  <si>
    <t>4256</t>
  </si>
  <si>
    <t>1498674</t>
  </si>
  <si>
    <t>4257</t>
  </si>
  <si>
    <t>1498499</t>
  </si>
  <si>
    <t>4274</t>
  </si>
  <si>
    <t>1498501</t>
  </si>
  <si>
    <t>4275</t>
  </si>
  <si>
    <t>1498511</t>
  </si>
  <si>
    <t>Перечислен НДФЛ пособие по временной нетрудоспособности за счет работодателя за ноябрь 2021, без НДС</t>
  </si>
  <si>
    <t>4279</t>
  </si>
  <si>
    <t>1498513</t>
  </si>
  <si>
    <t>4280</t>
  </si>
  <si>
    <t>1498514</t>
  </si>
  <si>
    <t>4281</t>
  </si>
  <si>
    <t>1499003</t>
  </si>
  <si>
    <t>Оплата за бензин АИ-92, дог. №61-2021-68 от 28.06.2021, счет № 249937 от 30.11.2021 г., в т.ч. НДС - 9863,63</t>
  </si>
  <si>
    <t>1507610</t>
  </si>
  <si>
    <t>4287</t>
  </si>
  <si>
    <t>1507611</t>
  </si>
  <si>
    <t>4288</t>
  </si>
  <si>
    <t>1507612</t>
  </si>
  <si>
    <t>4289</t>
  </si>
  <si>
    <t>1507613</t>
  </si>
  <si>
    <t>4290</t>
  </si>
  <si>
    <t>1507614</t>
  </si>
  <si>
    <t>4291</t>
  </si>
  <si>
    <t>1507616</t>
  </si>
  <si>
    <t>1495766</t>
  </si>
  <si>
    <t>(803090252К112999962102342000010)803013999 Субсидии автоном.учреждению на финансовое обеспечение выполнения гос/задания на декабрь 21г С.54-57-09-121/21 от 13.01.21 ДС 54-121-2/21 от 9.12.21</t>
  </si>
  <si>
    <t>922720</t>
  </si>
  <si>
    <t>Зачисление средств по операциям с МБК (на основании реестров платежей). Мерчант №971000003635. Дата реестра 13.12.2021. Комиссия 0.00. Возврат покупки 0.00/0.00. НДС не облагается.</t>
  </si>
  <si>
    <t>БАЙКАЛЬСКИЙ БАНК ПАО СБЕРБАНК//8824726928644</t>
  </si>
  <si>
    <t>922733</t>
  </si>
  <si>
    <t>Зачисление средств по операциям с МБК (на основании реестров платежей). Мерчант №971000003636. Дата реестра 13.12.2021. Комиссия 0.00. Возврат покупки 0.00/0.00. НДС не облагается.</t>
  </si>
  <si>
    <t>БАЙКАЛЬСКИЙ БАНК ПАО СБЕРБАНК//8824726932915</t>
  </si>
  <si>
    <t>40797</t>
  </si>
  <si>
    <t>Оплата по Договору №62812 от 11.12.14, НДС не выделяется.MISC комиссия 376.50; Дата выручки 13-12-21/MAST/SD3345.00;CM94.33;MIR/SD1637.00;CM44.36;VISA/SD8907.00;CM237.81;.</t>
  </si>
  <si>
    <t>Оплата по счету № 0000-000689 от 13.12.2021 за периодический медицинский осмотр работников. Сумма 3159-00 Без налога (НДС)</t>
  </si>
  <si>
    <t>Оплата по счету N0000-000680 от 01.12.2021 за периодический медосмотр работников (3 чел)</t>
  </si>
  <si>
    <t>Оплата по счету № 0000-000659 от 03.12.21; услуги по проведению  мед осмотра водителей ноябрь Сумма 2475.00 руб НДСБез НДС 0.00 руб</t>
  </si>
  <si>
    <t>ООО "МОНОЛИТ"</t>
  </si>
  <si>
    <t>3808273935</t>
  </si>
  <si>
    <t>Оплата по договору 02/17 от 01.02.17 по документу счет  0000-000640 от 30.11.21 Без НДС</t>
  </si>
  <si>
    <t>Сибирское ГРУ р/с 30222810200340000054 в Ф-Л БАНКА ГПБ (АО) "ВОСТОЧНО-СИБИРСКИЙ"</t>
  </si>
  <si>
    <t>586532</t>
  </si>
  <si>
    <t>Услуги в пользу граждан в целях их соц.обеспечения. сч. №10 от 01.12.2021. Оплата мед.помощи женщинам в период беременности за 10.2021 Пост.РФ№1233 31.12.10 ДОГ № 75 от 29.01.2021г Без НДС</t>
  </si>
  <si>
    <t>586583</t>
  </si>
  <si>
    <t>Услуги в пользу граждан в целях их соц.обеспечения. сч. №12 от 03.12.2021. Оплата мед.помощи женщинам в период беременности за 11.2021 Пост.РФ№1233 31.12.10 ДОГ № 75 от 29.01.2021г Без НДС</t>
  </si>
  <si>
    <t>1507719</t>
  </si>
  <si>
    <t>За Планшетный компьютер,дог.№392021от16.09.2021,счет№УТ-992от19.11.2021,доп.сог.№1от16.10.21,УПД№УТ-999от19.11.2021,акт п/п№1от16.11.21,акт ввода№2 от 16.11.21, акт об исп.обяз.№3 от16.11.21,в т.ч.НДС-22333,33</t>
  </si>
  <si>
    <t>4295</t>
  </si>
  <si>
    <t>1507793</t>
  </si>
  <si>
    <t>Оплата за бензин АИ-92, дог. №61-2021-68 от 28.06.2021, счет № 249937 от 30.11.2021 г., в т.ч. НДС - 3703,58</t>
  </si>
  <si>
    <t>4296</t>
  </si>
  <si>
    <t>1507872</t>
  </si>
  <si>
    <t>4298</t>
  </si>
  <si>
    <t>1507874</t>
  </si>
  <si>
    <t>4300</t>
  </si>
  <si>
    <t>1507905</t>
  </si>
  <si>
    <t>Зачисление отпускных  за декабрь 2021 г., реестр № 1351 от 16.12.2021 г., без НДС, в соответствии с договором 18363412 от 02.03.2017 г.</t>
  </si>
  <si>
    <t>4307</t>
  </si>
  <si>
    <t>1507908</t>
  </si>
  <si>
    <t>Z_0000047387_20211216_1352 Зачисление отпускных за декабрь 2021, реестр № 1352 от 16.12.2021, без НДС</t>
  </si>
  <si>
    <t>4308</t>
  </si>
  <si>
    <t>1507911</t>
  </si>
  <si>
    <t>Зачисление отпускных  за декабрь 2021 г., реестр № 1353 от 16.12.2021 г., без НДС, в соответствии с договором 18363412 от 02.03.2017 г.</t>
  </si>
  <si>
    <t>4309</t>
  </si>
  <si>
    <t>1507914</t>
  </si>
  <si>
    <t>Зачисление отпускных  за декабрь 2021 г., реестр № 1356 от 16.12.2021 г., без НДС, в соответствии с договором 18363412 от 02.03.2017 г.</t>
  </si>
  <si>
    <t>4311</t>
  </si>
  <si>
    <t>1507916</t>
  </si>
  <si>
    <t>Зачисление отпускных  за декабрь 2021 г., реестр № 1354 от 16.12.2021 г., без НДС, в соответствии с договором 18363412 от 02.03.2017 г.</t>
  </si>
  <si>
    <t>1507918</t>
  </si>
  <si>
    <t>Z_0000047387_20211216_1355 Зачисление отпускных за декабрь 2021, реестр № 1355 от 16.12.2021, без НДС</t>
  </si>
  <si>
    <t>4313</t>
  </si>
  <si>
    <t>1507934</t>
  </si>
  <si>
    <t>Перечисление профвзносов, удержанных с заработной платы работников согласно личного заявления за ноябрь 2021 г., без НДС</t>
  </si>
  <si>
    <t>4317</t>
  </si>
  <si>
    <t>1507959</t>
  </si>
  <si>
    <t>Перечис-ние по пост-ю,удержанных с зар/п-ты,в отношении должника Назмеевой И.Н. основной долг на сумму 131,61 руб.,исполнительный сбор в сумме 1000,00руб,по постан-ю № 38016/21/1059605 от 18.10.2021,Без НДС</t>
  </si>
  <si>
    <t>4320</t>
  </si>
  <si>
    <t>1511051</t>
  </si>
  <si>
    <t>Z_0000047387_20211216_1366 Зачисление заработной платы, компенсация за не использованный отпуск при увольнении за декабрь 2021, реестр № 1366 от 16.12.2021, без НДС</t>
  </si>
  <si>
    <t>4322</t>
  </si>
  <si>
    <t>999908</t>
  </si>
  <si>
    <t>Зачисление средств по операциям с МБК (на основании реестров платежей). Мерчант №971000003636. Дата реестра 14.12.2021. Комиссия 0.00. Возврат покупки 0.00/0.00. НДС не облагается.</t>
  </si>
  <si>
    <t>БАЙКАЛЬСКИЙ БАНК ПАО СБЕРБАНК//8827695757046</t>
  </si>
  <si>
    <t>999903</t>
  </si>
  <si>
    <t>Зачисление средств по операциям с МБК (на основании реестров платежей). Мерчант №971000003635. Дата реестра 14.12.2021. Комиссия 0.00. Возврат покупки 0.00/0.00. НДС не облагается.</t>
  </si>
  <si>
    <t>БАЙКАЛЬСКИЙ БАНК ПАО СБЕРБАНК//8827695753626</t>
  </si>
  <si>
    <t>48480</t>
  </si>
  <si>
    <t>Оплата по Договору №62812 от 11.12.14, НДС не выделяется.MISC комиссия 294.13; Дата выручки 14-12-21/MIR/SD7911.00;CM214.38;VISA/SD2987.00;CM79.75;.</t>
  </si>
  <si>
    <t>Возврат по п.п. 469608 от 10.12.21 на сумму 3769.91. Не поступил реестр на зачисление.</t>
  </si>
  <si>
    <t>Оплата за предрейсовые осмотры водителей 2021г.,дог.№22 от 01.02.2021г.,счет №0000-000686 от 10.12.2021г., №0000-000685 от 10.12.2021.без НДС</t>
  </si>
  <si>
    <t>23646</t>
  </si>
  <si>
    <t>1515050</t>
  </si>
  <si>
    <t>Зачисление отпускных  за декабрь 2021 г., реестр № 1360 от 16.12.2021 г., без НДС, в соответствии с договором 18363412 от 02.03.2017 г.</t>
  </si>
  <si>
    <t>4328</t>
  </si>
  <si>
    <t>1515052</t>
  </si>
  <si>
    <t>Зачисление отпускных  за декабрь 2021 г., реестр № 1365 от 16.12.2021 г., без НДС, в соответствии с договором 18363412 от 02.03.2017 г.</t>
  </si>
  <si>
    <t>4329</t>
  </si>
  <si>
    <t>1515053</t>
  </si>
  <si>
    <t>Z_0000047387_20211216_1361 Зачисление отпускных за декабрь 2021, реестр № 1361 от 16.12.2021, без НДС</t>
  </si>
  <si>
    <t>4330</t>
  </si>
  <si>
    <t>1515054</t>
  </si>
  <si>
    <t>Z_0000047387_20211216_1363 Зачисление отпускных за декабрь 2021, реестр № 1363 от 16.12.2021, без НДС</t>
  </si>
  <si>
    <t>4331</t>
  </si>
  <si>
    <t>1515133</t>
  </si>
  <si>
    <t>4340</t>
  </si>
  <si>
    <t>4341</t>
  </si>
  <si>
    <t>Уточнение по ЗВС № 4146 от 06.12.2021, Зачисление заработной платы, без НДС</t>
  </si>
  <si>
    <t>1515628</t>
  </si>
  <si>
    <t>Оплата за программное обеспечение Гарант - профессионал аэро, за ноябрь 2021 г., дог. №3331 от 11.01.2021, счет № ГС000005372 от 08.11.2021, без НДС</t>
  </si>
  <si>
    <t>4342</t>
  </si>
  <si>
    <t>1515636</t>
  </si>
  <si>
    <t>Оплата за сбор, транспортирование и обезвреживание, отработанных ртутьсодержащих ламп, дог. №040/2021 от 26.01.2021, счет № 1224 от 08.12.2021, без НДС</t>
  </si>
  <si>
    <t>4343</t>
  </si>
  <si>
    <t>1515656</t>
  </si>
  <si>
    <t>Оплата за услуги по стирке, дог. №67-2020-107 от 11.01.2021, счет № 283 от 30.11.2021, без НДС</t>
  </si>
  <si>
    <t>4344</t>
  </si>
  <si>
    <t>1515593</t>
  </si>
  <si>
    <t>Оплата за заправку картриджей, восстановление работоспособности картриджа, дог. №13-2021-59 от 19.02.2021, счет № 321 от 26.11.2021, без НДС</t>
  </si>
  <si>
    <t>4345</t>
  </si>
  <si>
    <t>1515584</t>
  </si>
  <si>
    <t>Оплата за абонентское обслуживание, техническое и информационную поддержку пользователя в рамках проекта "Фарватер", ноябрь 2021 г. дог. №Ф/38-0166-03-ТП от 17.02.2021, счет № 3940 от 30.11.2021, без НДС</t>
  </si>
  <si>
    <t>1515734</t>
  </si>
  <si>
    <t>Оплата за промежуточное выставление декабрь 2021, Электроэнергия,  дог. №2199 от 26.02.2021,  счет № 141666 - 2199 от 14.12.2021 г., в т.ч. НДС - 4833,33</t>
  </si>
  <si>
    <t>4349</t>
  </si>
  <si>
    <t>4351</t>
  </si>
  <si>
    <t>Оплата за платные услуги за выполнение лабораторных клинико-диагностических исследований биологических материалов за октябрь 2021, дог. №687 от 20.09.2021, счет № ОД99-000391 от 09.11.2021, без НДС</t>
  </si>
  <si>
    <t>15870</t>
  </si>
  <si>
    <t>1515638</t>
  </si>
  <si>
    <t>Оплата за стеллаж 2500*1500*300 (5 полок), дог. №33-2021-90 от 16.04.2021, счет № ut - 1657 от 06.10.2021, в т.ч. НДС - 18249,00</t>
  </si>
  <si>
    <t>4352</t>
  </si>
  <si>
    <t>1515665</t>
  </si>
  <si>
    <t>Оплата за услугу Регионального оператора по обращению с ТКО за ноябрь 2021 г, дог. №1077986-2020/ТКО от 01.01.2021, счет № 12714822 от 30.11.2021, в т.ч. НДС - 2473,29</t>
  </si>
  <si>
    <t>4353</t>
  </si>
  <si>
    <t>1515647</t>
  </si>
  <si>
    <t>Оплата за услуги генерации квалификационного сертификата ключа проверки ЭП, дог. №12-2021-87 от 06.04.2021, счет № 9-1875891/1 от 01.11.2021, в т.ч. НДС - 2100,00</t>
  </si>
  <si>
    <t>1519402</t>
  </si>
  <si>
    <t>Оплата за повышение квалификации "Вакцинопрофилактика" , 36 часов, дог. №06/8596 от 09.12.2021, счет № 18979 от 09.12.2021, без НДС</t>
  </si>
  <si>
    <t>4355</t>
  </si>
  <si>
    <t>№ 06/8596 от 09.12.2021</t>
  </si>
  <si>
    <t>1518718</t>
  </si>
  <si>
    <t>Оплата за заправку огнетушителей, дог. №84-2021-71 от 06.12.2021, счет № 572 от 07.12.2021, без НДС</t>
  </si>
  <si>
    <t>4356</t>
  </si>
  <si>
    <t>ООО "Сити-Сервис"</t>
  </si>
  <si>
    <t>3849009048</t>
  </si>
  <si>
    <t>№ 84-2021-71 от 06.12.2021</t>
  </si>
  <si>
    <t>1519403</t>
  </si>
  <si>
    <t>Оплата за повышение квалификации 72 ак.ч., дог.№ВМО8211/21 от 25.11.2021, счет № ВМО9511/21 от 29.11.2021, без НДС</t>
  </si>
  <si>
    <t>4357</t>
  </si>
  <si>
    <t>№ ВМО8211/21 от 25.11.2021</t>
  </si>
  <si>
    <t>87854</t>
  </si>
  <si>
    <t>Зачисление средств по операциям с МБК (на основании реестров платежей). Мерчант №971000003636. Дата реестра 15.12.2021. Комиссия 0.00. Возврат покупки 0.00/0.00. НДС не облагается.</t>
  </si>
  <si>
    <t>БАЙКАЛЬСКИЙ БАНК ПАО СБЕРБАНК//8830824876294</t>
  </si>
  <si>
    <t>87840</t>
  </si>
  <si>
    <t>Зачисление средств по операциям с МБК (на основании реестров платежей). Мерчант №971000003635. Дата реестра 15.12.2021. Комиссия 0.00. Возврат покупки 0.00/0.00. НДС не облагается.</t>
  </si>
  <si>
    <t>БАЙКАЛЬСКИЙ БАНК ПАО СБЕРБАНК//8830824862696</t>
  </si>
  <si>
    <t>1519496</t>
  </si>
  <si>
    <t>Оплата за сопровождение, дог. №фг451 от 11.01.2021, счет № 21ИОфг4512101/12 от 09.12.2021, без НДС</t>
  </si>
  <si>
    <t>4358</t>
  </si>
  <si>
    <t>ООО Охранное агенство "Арсенал"</t>
  </si>
  <si>
    <t>3811004361</t>
  </si>
  <si>
    <t>№ фг451 от 11.01.2021</t>
  </si>
  <si>
    <t>1518746</t>
  </si>
  <si>
    <t>Оплата за лабораторные исследования, дог. №549И/21 от 01.09.2021, счет № 11103 от 30.11.2021, без НДС</t>
  </si>
  <si>
    <t>4359</t>
  </si>
  <si>
    <t>1519585</t>
  </si>
  <si>
    <t>Оплата за экспресс - тест, дог. №68-2021-123 от 02.08.2021, счет № ЦБ - 1156-2 от 28.10.2021, в т.ч. НДС - 15681,82</t>
  </si>
  <si>
    <t>4360</t>
  </si>
  <si>
    <t>595</t>
  </si>
  <si>
    <t>по сч 362 от 13,07,2021за ноябрь</t>
  </si>
  <si>
    <t>Предрейсовый медицинский осмотр водителей по договору ИРМЕТ/Д/303/278 от 30.12.20 по документу 0000-000638 от 30.11.21Без НДС</t>
  </si>
  <si>
    <t>58024</t>
  </si>
  <si>
    <t>Оплата по Договору №62812 от 11.12.14, НДС не выделяется.MISC комиссия 462.72; Дата выручки 15-12-21/MAST/SD3739.00;CM105.44;MIR/SD557.00;CM15.09;VISA/SD12816.00;CM342.19;.</t>
  </si>
  <si>
    <t>412</t>
  </si>
  <si>
    <t>Оплата по счету №0000-000478 от 10.09.2021г за медосмотр Сумма 9685-00 Без налога (НДС)</t>
  </si>
  <si>
    <t>ЧОУ ДПО "УЧЕБНЫЙ ЦЕНТР ПРОФСОЮЗОВ"</t>
  </si>
  <si>
    <t>3811036042</t>
  </si>
  <si>
    <t>1518763</t>
  </si>
  <si>
    <t>Оплата за лоток прямоугольный металлический, дог. №4061 от 13.08.2021, счет № 4061/1 от 15.10.2021, без  НДС</t>
  </si>
  <si>
    <t>4361</t>
  </si>
  <si>
    <t>1518732</t>
  </si>
  <si>
    <t>Оплата за канцелярию, дог. №19-2021-76 от 09.03.2021, счет № КЛ000056001 от 06.10.2021, в т.ч. НДС - 1265,03</t>
  </si>
  <si>
    <t>4362</t>
  </si>
  <si>
    <t>1518733</t>
  </si>
  <si>
    <t>Оплата за канцелярию, дог. №19-2021-76 от 09.03.2021, счет № КЛ000063017 от 15.11.2021, в т.ч. НДС - 3640,58</t>
  </si>
  <si>
    <t>4363</t>
  </si>
  <si>
    <t>1519407</t>
  </si>
  <si>
    <t>Оплата за полотенце бумажное  дог № 36-2021-92 от 30.04.2021, счет № 207 от 05.10.2021, без НДС</t>
  </si>
  <si>
    <t>4364</t>
  </si>
  <si>
    <t>1519408</t>
  </si>
  <si>
    <t>Оплата за полотенце бумажное  дог № 36-2021-92 от 30.04.2021, счет № 233 от 15.11.2021, без НДС</t>
  </si>
  <si>
    <t>4365</t>
  </si>
  <si>
    <t>1519497</t>
  </si>
  <si>
    <t>Оплата за спирометр для функциональной диагностики заболеваний легких, дог. №76-2021-134 от 18.10.2021, счет № 164 от 25.10.2021, без НДС</t>
  </si>
  <si>
    <t>4366</t>
  </si>
  <si>
    <t>ООО "МедСнаб"</t>
  </si>
  <si>
    <t>5907033293</t>
  </si>
  <si>
    <t>№ 76-2021-134 от 18.10.2021</t>
  </si>
  <si>
    <t>1519494</t>
  </si>
  <si>
    <t>Оплата за содержание общего имущества с июня по ноябрь 2021, дог. №1703 от 17.03.2021, счет № 5518 от 30.11.2021, в т.ч. НДС - 1805,44</t>
  </si>
  <si>
    <t>4367</t>
  </si>
  <si>
    <t>1521873</t>
  </si>
  <si>
    <t>Z_0000047387_20211217_1368 Зачисление отпускных за декабрь 2021, реестр № 1368 от 17.12.2021, без НДС</t>
  </si>
  <si>
    <t>4369</t>
  </si>
  <si>
    <t>1523653</t>
  </si>
  <si>
    <t>Зачисление отпускных за декабрь 2021 г., реестр № 1372 от 20.12.2021 г., без НДС, в соответствии с договором 18363412 от 02.03.2017 г.</t>
  </si>
  <si>
    <t>4370</t>
  </si>
  <si>
    <t>1523652</t>
  </si>
  <si>
    <t>Зачисление отпускных за декабрь 2021 г., реестр № 1371 от 20.12.2021 г., без НДС, в соответствии с договором 18363412 от 02.03.2017 г.</t>
  </si>
  <si>
    <t>4371</t>
  </si>
  <si>
    <t>1523603</t>
  </si>
  <si>
    <t>Z_0000047387_20211220_1370 Зачисление отпускных за декабрь 2021, реестр № 1370 от 20.12.2021, без НДС</t>
  </si>
  <si>
    <t>4372</t>
  </si>
  <si>
    <t>1519213</t>
  </si>
  <si>
    <t>(8040804553012010024402342000010) Оплата за оказ усл по проведению предр медиц осм водит ноябрьДог б/н от15.11.21,сч0000-000667от03.12.21Акт0000-000714от03.12.21Без НДС</t>
  </si>
  <si>
    <t>46122</t>
  </si>
  <si>
    <t>(01014001-000-244-4-803)Оплата за медицинский осмотр ( 13 чел).контракт N103 от 02.12.2021,счет N0000-000687 от 10.12.2021,акт оказанных услуг N0000-000732 от 10.12.2021 Без НДС</t>
  </si>
  <si>
    <t>Комитет по финансам Иркутского района (МДОУ ИРМО "Пивоваровский детский сад общеразвивающего вида", л/с 08000001830)</t>
  </si>
  <si>
    <t>163251</t>
  </si>
  <si>
    <t>Зачисление средств по операциям с МБК (на основании реестров платежей). Мерчант №971000003635. Дата реестра 16.12.2021. Комиссия 0.00. Возврат покупки 0.00/0.00. НДС не облагается.</t>
  </si>
  <si>
    <t>БАЙКАЛЬСКИЙ БАНК ПАО СБЕРБАНК//8833395206349</t>
  </si>
  <si>
    <t>Оплата счета № 0000-000700 от 16.12.2021 по контракту 21-21 от 21.01.2021 акт 742 от 16.12.2021 за проведение маммографии без НДС</t>
  </si>
  <si>
    <t>Опл сч 0000-000692 от 15.12.21 акт 0000-000737 от 15.12.21 контр 010-64-008-1013/21 от 22.11.21  периодич мед осмотр НДС-нет</t>
  </si>
  <si>
    <t>ДФ КБПиФ г.Иркутска (МБДОУ города Иркутска детский сад №8 л/с 20902430021)</t>
  </si>
  <si>
    <t>3811054556</t>
  </si>
  <si>
    <t>16150</t>
  </si>
  <si>
    <t>(902-0709-0149980010-244-1500.00Л/С 02343D03720)   Опл сч 0000-000664 от 03.12.21 акт 0000-000711 от 03.12.21 контр 010-64-004-0096/21 от 01.01.21 предрейс мед осмотр нояб 21 НДС-не</t>
  </si>
  <si>
    <t>240001</t>
  </si>
  <si>
    <t>18.12.2021</t>
  </si>
  <si>
    <t>Зачисление средств по операциям с МБК (на основании реестров платежей). Мерчант №971000003636. Дата реестра 17.12.2021. Комиссия 0.00. Возврат покупки 0.00/0.00. НДС не облагается.</t>
  </si>
  <si>
    <t>БАЙКАЛЬСКИЙ БАНК ПАО СБЕРБАНК//8836069559099</t>
  </si>
  <si>
    <t>239986</t>
  </si>
  <si>
    <t>Зачисление средств по операциям с МБК (на основании реестров платежей). Мерчант №971000003635. Дата реестра 17.12.2021. Комиссия 0.00. Возврат покупки 0.00/0.00. НДС не облагается.</t>
  </si>
  <si>
    <t>БАЙКАЛЬСКИЙ БАНК ПАО СБЕРБАНК//8836069557795</t>
  </si>
  <si>
    <t>74848</t>
  </si>
  <si>
    <t>Оплата по Договору №62812 от 11.12.14, НДС не выделяется.MISC комиссия 710.68; Дата выручки 16-12-21по17-12-21/MAST/SD11674.00;CM329.21;MIR/SD5222.00;CV557.00;CM141.50;VISA/SD8988.00;CM239.97;.</t>
  </si>
  <si>
    <t>611438</t>
  </si>
  <si>
    <t>611440</t>
  </si>
  <si>
    <t>1535410</t>
  </si>
  <si>
    <t>Перечисление средств согласно заявке (оплата услуг почтовой связи) за декабрь 2021 г., реестр № 1374 от 22.12.2021 г., без НДС, в соответствии с договором 18363412 от 02.03.2017 г.</t>
  </si>
  <si>
    <t>1535412</t>
  </si>
  <si>
    <t>Z_0000047387_20211222_1376 Перечисление средств согласно заявке (оплата за картридж), за декабрь 2021, реестр № 1376 от 22.12.2021, без НДС</t>
  </si>
  <si>
    <t>4383</t>
  </si>
  <si>
    <t>1535416</t>
  </si>
  <si>
    <t>Перечисление средств согласно заявке (оплата за лом - гвоздодера) за ноябрь 2021 г., реестр № 1376 от 22.12.2021 г., без НДС, в соответствии с договором 18363412 от 02.03.2017 г.</t>
  </si>
  <si>
    <t>4384</t>
  </si>
  <si>
    <t>1535418</t>
  </si>
  <si>
    <t>Перечисление средств согласно заявке (оплата за телефон) за декабрь 2021 г., реестр № 1375 от 21.12.2021 г., без НДС, в соответствии с договором 18363412 от 02.03.2017 г.</t>
  </si>
  <si>
    <t>4385</t>
  </si>
  <si>
    <t>431256</t>
  </si>
  <si>
    <t>Зачисление средств по операциям с МБК (на основании реестров платежей). Мерчант №971000003635. Дата реестра 20.12.2021. Комиссия 0.00. Возврат покупки 0.00/0.00. НДС не облагается.</t>
  </si>
  <si>
    <t>БАЙКАЛЬСКИЙ БАНК ПАО СБЕРБАНК//8840953977565</t>
  </si>
  <si>
    <t>431264</t>
  </si>
  <si>
    <t>Зачисление средств по операциям с МБК (на основании реестров платежей). Мерчант №971000003636. Дата реестра 20.12.2021. Комиссия 0.00. Возврат покупки 0.00/0.00. НДС не облагается.</t>
  </si>
  <si>
    <t>БАЙКАЛЬСКИЙ БАНК ПАО СБЕРБАНК//8840953982836</t>
  </si>
  <si>
    <t>85860</t>
  </si>
  <si>
    <t>Оплата по Договору №62812 от 11.12.14, НДС не выделяется.MISC комиссия 503.79; Дата выручки 20-12-21/MAST/SD7337.00;CM206.91;VISA/SD11119.00;CM296.88;.</t>
  </si>
  <si>
    <t>380</t>
  </si>
  <si>
    <t>Оплата по счету 658 от 30.11.2021 г за предрейсовые медицинские осмотры ноябрь 2021. Без налога НДС</t>
  </si>
  <si>
    <t>Опл по счету 0000-000707 от 20.12.21 г. за мед.осмотр. Контракт 2021.27 от 30.06.21 г. Акт в/р 0000-000768 от 20.12.21 г. Без НДС.</t>
  </si>
  <si>
    <t>798342</t>
  </si>
  <si>
    <t>Возврат дох. за услуги по доп.обоазованию    п/п 13135 от 26.10.2020  на р/с ИРКУТСКАЯ МСЧ № 2 ОГАУЗ  , в  т.ч. без НДС.</t>
  </si>
  <si>
    <t>УФК ПО ИРКУТСКОЙ ОБЛАСТИ (федеральное государственное бюджетное образовательное учреждение высшего образования "Байкальский государственный университет")</t>
  </si>
  <si>
    <t>3808011538</t>
  </si>
  <si>
    <t>1541666</t>
  </si>
  <si>
    <t>Оплата за соната, кабель, извещатель пожарный дымовой, дог.№08546-1 от 01.07.2021, счет № 153 от 15.12.2021, без НДС</t>
  </si>
  <si>
    <t>4386</t>
  </si>
  <si>
    <t>1541686</t>
  </si>
  <si>
    <t>Оплата за повышение квалификации "актуальные аспекты коронавирусной инфекции COVID - 19 и Вакцинопрофилактика в пандемический период" , 36 часов, дог. №06/8597 от 20.12.2021, счет № 18981 от 20.12.2021, без НДС</t>
  </si>
  <si>
    <t>4392</t>
  </si>
  <si>
    <t>№ 06/8597 от 20.12.2021</t>
  </si>
  <si>
    <t>Оплата за услуги за медицинский осмотр работников согл.дог.12/21 от 06.12.21 сч 704 акт 756 от 17.12.21 НДС-нет</t>
  </si>
  <si>
    <t>24523</t>
  </si>
  <si>
    <t>24524</t>
  </si>
  <si>
    <t>1541692</t>
  </si>
  <si>
    <t>Оплата за декабрь 2021, биллинговое и техническое обслуживание прибора учета тепловой энергии, дог. №ТО-4/21 от 17.01.2021, счет № 591 от 20.12.2021,  в т.ч. НДС - 178,00</t>
  </si>
  <si>
    <t>4394</t>
  </si>
  <si>
    <t>1541716</t>
  </si>
  <si>
    <t>Оплата за медицинские услуги, дог. №11/06/А-2021 от 11.06.2021, счет № 460 от 31.10.2021, без НДС</t>
  </si>
  <si>
    <t>4396</t>
  </si>
  <si>
    <t>1541780</t>
  </si>
  <si>
    <t>Оплата за заправку картриджей, восстановление работоспособности картриджа, дог. №13-2021-59 от 19.02.2021, счет № 322 от 16.12.2021, без НДС</t>
  </si>
  <si>
    <t>4406</t>
  </si>
  <si>
    <t>4410</t>
  </si>
  <si>
    <t>Оплата за обучение на цикле повышение сестринское дело в стоматологии с 09.11 - 07.12.21 Шаракшинова Л.М., дог. №320 от 09.11.2021, счет № 169 от 29.11.2021, без НДС</t>
  </si>
  <si>
    <t>№ 320 от 09.11.2021</t>
  </si>
  <si>
    <t>4411</t>
  </si>
  <si>
    <t>Оплата за обучение на цикле повышение сестринское дело в стоматологии с 09.11 - 07.12.21 Киселева Л.А., дог. №319 от 09.11.2021, счет № 168 от 29.11.2021, без НДС</t>
  </si>
  <si>
    <t>№ 319 от 09.11.2021</t>
  </si>
  <si>
    <t>1541826</t>
  </si>
  <si>
    <t>Оплата за аренду, дог. №40 от 01.07.2021, счет № 5415 от 22.12.2021, в т.ч. НДС - 2216,06</t>
  </si>
  <si>
    <t>4412</t>
  </si>
  <si>
    <t>1542005</t>
  </si>
  <si>
    <t>Оплата за отопление, дог.№40 от 01.07.2021, счет № 5415 от 22.12.2021, в т.ч. НДС - 388,63</t>
  </si>
  <si>
    <t>4413</t>
  </si>
  <si>
    <t>1541833</t>
  </si>
  <si>
    <t>Оплата аренды за декабрь 2021, дог. №39 от 01.07.2021, счет № 5414 от 22.12.2021, в т.ч. НДС - 7999.45</t>
  </si>
  <si>
    <t>4414</t>
  </si>
  <si>
    <t>1541836</t>
  </si>
  <si>
    <t>Оплата за стоки, ХВС, дог. №39 от 01.07.2021, счет № 5414 от 22.12.2021, в т.ч. НДС - 221,46</t>
  </si>
  <si>
    <t>4415</t>
  </si>
  <si>
    <t>1542006</t>
  </si>
  <si>
    <t>Оплата за отопление, дог. №39 от 01.07.2021, счет № 5414 от 22.12.2021, в т.ч. НДС - 4276,43</t>
  </si>
  <si>
    <t>4416</t>
  </si>
  <si>
    <t>1541839</t>
  </si>
  <si>
    <t>Оплата за услуги автостоянки , дог. №01/2021 от 01.01.2021, счет № 337 от 03.12.2021, без НДС</t>
  </si>
  <si>
    <t>4417</t>
  </si>
  <si>
    <t>1542377</t>
  </si>
  <si>
    <t>Зачисление отпускных  за декабрь 2021 г., реестр № 1386 от 23.12.2021 г., без НДС, в соответствии с договором 18363412 от 02.03.2017 г.</t>
  </si>
  <si>
    <t>4420</t>
  </si>
  <si>
    <t>1542271</t>
  </si>
  <si>
    <t>Z_0000047387_20211223_1387 Зачисление отпускных за декабрь 2021, реестр №1387 от 23.12.2021, без НДС</t>
  </si>
  <si>
    <t>4421</t>
  </si>
  <si>
    <t>1542378</t>
  </si>
  <si>
    <t>Зачисление отпускных  за декабрь 2021 г., реестр № 1390 от 23.12.2021 г., без НДС, в соответствии с договором 18363412 от 02.03.2017 г.</t>
  </si>
  <si>
    <t>4424</t>
  </si>
  <si>
    <t>1542273</t>
  </si>
  <si>
    <t>Z_0000047387_20211223_1391 Зачисление отпускных за декабрь 2021, реестр №1391 от 23.12.2021, без НДС</t>
  </si>
  <si>
    <t>4425</t>
  </si>
  <si>
    <t>1542379</t>
  </si>
  <si>
    <t>Зачисление отпускных  за декабрь 2021 г., реестр № 1392 от 23.12.2021 г., без НДС, в соответствии с договором 18363412 от 02.03.2017 г.</t>
  </si>
  <si>
    <t>4426</t>
  </si>
  <si>
    <t>1542274</t>
  </si>
  <si>
    <t>Z_0000047387_20211223_1393 Зачисление отпускных за декабрь 2021, реестр №1393 от 23.12.2021, без НДС</t>
  </si>
  <si>
    <t>4427</t>
  </si>
  <si>
    <t>509865</t>
  </si>
  <si>
    <t>Зачисление средств по операциям с МБК (на основании реестров платежей). Мерчант №971000003636. Дата реестра 21.12.2021. Комиссия 0.00. Возврат покупки 0.00/0.00. НДС не облагается.</t>
  </si>
  <si>
    <t>БАЙКАЛЬСКИЙ БАНК ПАО СБЕРБАНК//8843958597790</t>
  </si>
  <si>
    <t>Оплата по счету №0000-000665 от 03.12.2021г., предрейсовые медицинские осмотры водителей за ноябрь 2021г. Сумма 1500-00</t>
  </si>
  <si>
    <t>ОАО " СИБЭКСПОЦЕНТР"</t>
  </si>
  <si>
    <t>839766</t>
  </si>
  <si>
    <t>(244) Прочая закупка услуг оплата за мед осмотр Договор от 11.01.2021 № 3 по счету № 0000-000675 от 01.12.2021г  без. НДС</t>
  </si>
  <si>
    <t>841221</t>
  </si>
  <si>
    <t>Прочая закупка товаров, работ, услуг (предрейсовые медосмотры водителей) за декабрь 2021, акт об оказании услуг № 0000-000741 от 15.12.2021 г, договор 10Б/21 от 08.02.2021, Без НДС</t>
  </si>
  <si>
    <t>(905-0310-0920180010-244-3950.00Л/С 02343D03720)   п.2.1.1 Безопасная среда сч.0000-000690 от 17.12.21,акт 0000-000736 от 17.12.21, к. 149/21 от 08.12.21, опл.за предв.мед.осмотр,бе</t>
  </si>
  <si>
    <t>Опл. за проведение периодического медиц.осмотра и обследование работников, связанных с вредными условиями труда,Дог.№42 от 19.08.2021г., Сч.№0000-000641 от 29.11.2021г., Акт№0000-000698 от 29.11.2021г., Без НДС</t>
  </si>
  <si>
    <t>846528</t>
  </si>
  <si>
    <t>Государственное бюджетное профессиональное образовательное учреждение Иркутский областной колледж культуры</t>
  </si>
  <si>
    <t>3808040634</t>
  </si>
  <si>
    <t>1551406</t>
  </si>
  <si>
    <t>Возврат излишне перечисленных денежных ср-в по МК№8-13/20 от 25.06.2020 по письму МДОУ ИРМО Хомутовский детский сад №2 от 15.12.2021 № 88 ид, из расчета стоимости не прошедших мед. осмотр работников,без НДС</t>
  </si>
  <si>
    <t>4432</t>
  </si>
  <si>
    <t>За предварительный мед осмотр и обследование работников. ГК№226/139/2021 от 18.11.2021. Сч.702 от 16.12.2021 НДС нет</t>
  </si>
  <si>
    <t>24861</t>
  </si>
  <si>
    <t>Государственное нетиповое общеобразовательное бюджетное учреждение Иркутской области "Школа-интернат музыкантских воспитанников г. Иркутска"</t>
  </si>
  <si>
    <t>3811056024</t>
  </si>
  <si>
    <t>1552662</t>
  </si>
  <si>
    <t>Перечисление средств согласно заявке (оплата за малярная лента) за декабрь 2021 г., реестр № 1396 от 23.12.2021 г., без НДС, в соответствии с договором 18363412 от 02.03.2017 г.</t>
  </si>
  <si>
    <t>4434</t>
  </si>
  <si>
    <t>16518</t>
  </si>
  <si>
    <t>1554979</t>
  </si>
  <si>
    <t>Z_0000047387_20211223_1383 Зачисление заработной платы за 1 пол-ну мес. за декабрь 2021, реестр № 1383 от 23.12.2021, без НДС</t>
  </si>
  <si>
    <t>4437</t>
  </si>
  <si>
    <t>1556121</t>
  </si>
  <si>
    <t>Зачисление заработной платы за 1 половину месяца за декабрь 2021 г., реестр № 1382 от 23.12.2021 г., без НДС, в соответствии с договором 18363412 от 02.03.2017 г.</t>
  </si>
  <si>
    <t>4438</t>
  </si>
  <si>
    <t>1554976</t>
  </si>
  <si>
    <t>Z_0000047387_20211223_1375 Зачисление заработной платы за 1 пол-ну мес. за декабрь 2021, реестр № 1375 от 23.12.2021, без НДС</t>
  </si>
  <si>
    <t>4439</t>
  </si>
  <si>
    <t>1556118</t>
  </si>
  <si>
    <t>Зачисление заработной платы за 1 половину месяца за декабрь 2021 г., реестр № 1377 от 23.12.2021 г., без НДС, в соответствии с договором 18363412 от 02.03.2017 г.</t>
  </si>
  <si>
    <t>4440</t>
  </si>
  <si>
    <t>1556119</t>
  </si>
  <si>
    <t>Зачисление заработной платы за 1 половину месяца за декабрь 2021 г., реестр № 1378 от 23.12.2021 г., без НДС, в соответствии с договором 18363412 от 02.03.2017 г.</t>
  </si>
  <si>
    <t>4441</t>
  </si>
  <si>
    <t>1554977</t>
  </si>
  <si>
    <t>Z_0000047387_20211223_1379 Зачисление заработной платы за 1 пол-ну мес. за декабрь 2021, реестр № 1379 от 23.12.2021, без НДС</t>
  </si>
  <si>
    <t>4442</t>
  </si>
  <si>
    <t>1554980</t>
  </si>
  <si>
    <t>Z_0000047387_20211224_1396 Зачисление заработной платы, компенсация за не использованный отпуск при увольнении за декабрь 2021, реестр № 1396 от 24.12.2021, без НДС</t>
  </si>
  <si>
    <t>4443</t>
  </si>
  <si>
    <t>1556151</t>
  </si>
  <si>
    <t>Зачисление заработной платы, компенсация за не использованный отпуск при увольнении за декабрь 2021 г., реестр № 1397 от 24.12.2021 г., без НДС, в соответствии с договором 18363412 от 02.03.2017 г.</t>
  </si>
  <si>
    <t>4444</t>
  </si>
  <si>
    <t>1554981</t>
  </si>
  <si>
    <t>Z_0000047387_20211224_1399 Зачисление заработной платы за 1 пол-ну мес. за декабрь 2021, реестр № 1399 от 24.12.2021, без НДС</t>
  </si>
  <si>
    <t>4445</t>
  </si>
  <si>
    <t>1556122</t>
  </si>
  <si>
    <t>Зачисление заработной платы за 1 половину месяца за декабрь 2021 г., реестр № 1398 от 24.12.2021 г., без НДС, в соответствии с договором 18363412 от 02.03.2017 г.</t>
  </si>
  <si>
    <t>4446</t>
  </si>
  <si>
    <t>1558028</t>
  </si>
  <si>
    <t>4447</t>
  </si>
  <si>
    <t>589513</t>
  </si>
  <si>
    <t>Зачисление средств по операциям с МБК (на основании реестров платежей). Мерчант №971000003635. Дата реестра 22.12.2021. Комиссия 0.00. Возврат покупки 0.00/0.00. НДС не облагается.</t>
  </si>
  <si>
    <t>БАЙКАЛЬСКИЙ БАНК ПАО СБЕРБАНК//8846498155482</t>
  </si>
  <si>
    <t>589518</t>
  </si>
  <si>
    <t>Зачисление средств по операциям с МБК (на основании реестров платежей). Мерчант №971000003636. Дата реестра 22.12.2021. Комиссия 0.00. Возврат покупки 0.00/0.00. НДС не облагается.</t>
  </si>
  <si>
    <t>БАЙКАЛЬСКИЙ БАНК ПАО СБЕРБАНК//8846498156129</t>
  </si>
  <si>
    <t>5954</t>
  </si>
  <si>
    <t>Оплата за комм.услуги по сч.710 от 21,12,21г. за 11-21г.без НДССумма 3637-84</t>
  </si>
  <si>
    <t>Оплата по Договору №62812 от 11.12.14, НДС не выделяется.MISC комиссия 640.18; Дата выручки 21-12-21по22-12-21/MAST/SD12023.00;CM339.06;MIR/SD2293.00;CM62.13;VISA/SD8951.00;CM238.99;.</t>
  </si>
  <si>
    <t>Окончательный расчет за периодические мед осмотры и обследование По сч.№0000-000712 от 22.12.2021г. Сумма 115445-50 Без налога (НДС)</t>
  </si>
  <si>
    <t>882201</t>
  </si>
  <si>
    <t>Прочая закупка товаров, работ, услуг (предрейсовые медосмотры водителей) за ноябрь 2021, акт об оказании услуг № 0000-000713 от 03.12.2021 г, договор 10Б/21 от 08.02.2021, Без НДС</t>
  </si>
  <si>
    <t>5953</t>
  </si>
  <si>
    <t>Оплата за аренду помещения по сч.709 от 21,12,21г. за 12-21г., в т.ч. НДС 6175,00Сумма 37050-00</t>
  </si>
  <si>
    <t>1567108</t>
  </si>
  <si>
    <t>27.12.2021</t>
  </si>
  <si>
    <t>Зачисление отпускных  за декабрь 2021 г., реестр № 1400 от 24.12.2021 г., без НДС, в соответствии с договором 18363412 от 02.03.2017 г.</t>
  </si>
  <si>
    <t>4448</t>
  </si>
  <si>
    <t>1567114</t>
  </si>
  <si>
    <t>Z_0000047387_20211224_1401 Зачисление отпускных за декабрь 2021, реестр № 1401 от 24.12.2021, без НДС</t>
  </si>
  <si>
    <t>4449</t>
  </si>
  <si>
    <t>1567191</t>
  </si>
  <si>
    <t>Зачисление материальной помощи в связи с трудным материальным положением штатному сотруднику за декабрь 2021 г., реестр № 1402 от 24.12.2021 г., без НДС, в соответствии с договором 18363412 от 02.03.2017 г.</t>
  </si>
  <si>
    <t>4450</t>
  </si>
  <si>
    <t>1572522</t>
  </si>
  <si>
    <t>Зачисление заработной платы за 1 половину месяца за декабрь 2021 г., реестр № 1403 от 27.12.2021 г., без НДС, в соответствии с договором 18363412 от 02.03.2017 г.</t>
  </si>
  <si>
    <t>4451</t>
  </si>
  <si>
    <t>1586145</t>
  </si>
  <si>
    <t>28.12.2021</t>
  </si>
  <si>
    <t>Z_0000047387_20211227_1403 Перечисление средств согласно заявке (оплата за изолента), за декабрь 2021, реестр № 1403 от 27.12.2021, без НДС</t>
  </si>
  <si>
    <t>4452</t>
  </si>
  <si>
    <t>1590609</t>
  </si>
  <si>
    <t>Перечисление средств согласно заявке (оплата услуг почтовой связи) за декабрь 2021 г., реестр № 1404 от 27.12.2021 г., без НДС, в соответствии с договором 18363412 от 02.03.2017 г.</t>
  </si>
  <si>
    <t>4453</t>
  </si>
  <si>
    <t>1590608</t>
  </si>
  <si>
    <t>Перечисление средств согласно заявке (оплата за кабель) за декабрь 2021 г., реестр № 1405 от 27.12.2021 г., без НДС, в соответствии с договором 18363412 от 02.03.2017 г.</t>
  </si>
  <si>
    <t>4454</t>
  </si>
  <si>
    <t>1588186</t>
  </si>
  <si>
    <t>Оплата за Диагностику ТО и ремонт, дог. №110521/3у от 08.06.2021, счет № 00000000564 от 08.12.2021,  счет № 00000000563 от 07.12.2021, без НДС</t>
  </si>
  <si>
    <t>4455</t>
  </si>
  <si>
    <t>1588385</t>
  </si>
  <si>
    <t>Оплата за доступ в интернет, VPN канал за декабрь 2021 г. , дог. №68-2020-164 от 25.01.2021, счет № 2494 от 20.12.2021, без НДС</t>
  </si>
  <si>
    <t>4456</t>
  </si>
  <si>
    <t>1592557</t>
  </si>
  <si>
    <t>Оплата за промежуточное выставление январь 2022, Электроэнергия,  дог. №2199 от 26.02.2021,  счет № 2523 - 2199 от 03.01.2022 г., в т.ч. НДС - 3666,67</t>
  </si>
  <si>
    <t>4457</t>
  </si>
  <si>
    <t>1588635</t>
  </si>
  <si>
    <t>Оплата за комиссионное вознаграждение за период 01.11.201 - 30.11.2021,  дог. №ТМ-015/18 от 13.03.2018, счет № 11 от 30.11.2021,  без НДС</t>
  </si>
  <si>
    <t>4458</t>
  </si>
  <si>
    <t>1588427</t>
  </si>
  <si>
    <t>Оплата за изготовление дентальных конструкций, счет № 458 от 30.11.2021, без НДС</t>
  </si>
  <si>
    <t>4459</t>
  </si>
  <si>
    <t>667039</t>
  </si>
  <si>
    <t>Зачисление средств по операциям с МБК (на основании реестров платежей). Мерчант №971000003636. Дата реестра 23.12.2021. Комиссия 0.00. Возврат покупки 0.00/0.00. НДС не облагается.</t>
  </si>
  <si>
    <t>БАЙКАЛЬСКИЙ БАНК ПАО СБЕРБАНК//8849087729673</t>
  </si>
  <si>
    <t>403888</t>
  </si>
  <si>
    <t>(05204062820690019244;03191220230)Опл.за оказ.усл. по провед.диспансеризации согл. ГК №2021/02-11 от 14.12.21г,сч.№0000-000701, сч-ф№0000-000689, акт  об о.у.№0000-000743 от 17.12.21г. Без НДС</t>
  </si>
  <si>
    <t>УФК ПО КРАСНОЯРСКОМУ КРАЮ (ЕНИСЕЙСКОЕ БВУ)</t>
  </si>
  <si>
    <t>2463004140</t>
  </si>
  <si>
    <t>10430</t>
  </si>
  <si>
    <t>Оплата по Договору №62812 от 11.12.14, НДС не выделяется.MISC комиссия 314.44; Дата выручки 23-12-21/MIR/SD4839.00;CM131.14;VISA/SD6865.00;CM183.30;.</t>
  </si>
  <si>
    <t>247354</t>
  </si>
  <si>
    <t>Оплата по дог 2322920/1064Д от 02.12.20, акт 0000-000681 от 01.11.21, охрана труда: периодический медицинский осмотр работников ВЧНГКМ с 26.10.21 по 31.10.21 НДС не облагается</t>
  </si>
  <si>
    <t>1579420</t>
  </si>
  <si>
    <t>Z_0000047387_20211227_1404 Зачисление отпускных за декабрь 2021, реестр № 1404 от 27.12.2021, без НДС</t>
  </si>
  <si>
    <t>4460</t>
  </si>
  <si>
    <t>1579427</t>
  </si>
  <si>
    <t>Z_0000047387_20211227_1413 Зачисление отпускных за декабрь 2021, реестр №1413 от 27.12.2021, без НДС</t>
  </si>
  <si>
    <t>4462</t>
  </si>
  <si>
    <t>1579422</t>
  </si>
  <si>
    <t>Z_0000047387_20211227_1411 Зачисление отпускных за декабрь 2021, реестр №1411 от 27.12.2021, без НДС</t>
  </si>
  <si>
    <t>4463</t>
  </si>
  <si>
    <t>1579581</t>
  </si>
  <si>
    <t>Зачисление отпускных  за декабрь 2021 г., реестр № 1407 от 27.12.2021 г., без НДС, в соответствии с договором 18363412 от 02.03.2017 г.</t>
  </si>
  <si>
    <t>4467</t>
  </si>
  <si>
    <t>1579582</t>
  </si>
  <si>
    <t>Зачисление отпускных  за декабрь 2021 г., реестр № 1408 от 27.12.2021 г., без НДС, в соответствии с договором 18363412 от 02.03.2017 г.</t>
  </si>
  <si>
    <t>4468</t>
  </si>
  <si>
    <t>1579587</t>
  </si>
  <si>
    <t>Зачисление отпускных  за декабрь 2021 г., реестр № 1410 от 27.12.2021 г., без НДС, в соответствии с договором 18363412 от 02.03.2017 г.</t>
  </si>
  <si>
    <t>4469</t>
  </si>
  <si>
    <t>1582005</t>
  </si>
  <si>
    <t>Z_0000047387_20211227_1409 Зачисление пособия по временной нетрудоспособности за счет работодателя, декабрь 2021, реестр № 1409 от 27.12.2021, без НДС</t>
  </si>
  <si>
    <t>4470</t>
  </si>
  <si>
    <t>355</t>
  </si>
  <si>
    <t>747551</t>
  </si>
  <si>
    <t>25.12.2021</t>
  </si>
  <si>
    <t>Зачисление средств по операциям с МБК (на основании реестров платежей). Мерчант №971000003636. Дата реестра 24.12.2021. Комиссия 0.00. Возврат покупки 0.00/0.00. НДС не облагается.</t>
  </si>
  <si>
    <t>БАЙКАЛЬСКИЙ БАНК ПАО СБЕРБАНК//8851786635691</t>
  </si>
  <si>
    <t>1598275</t>
  </si>
  <si>
    <t>29.12.2021</t>
  </si>
  <si>
    <t>Зачисление пособия по временной нетрудоспособности за счет работодателя, декабрь 2021, реестр № 1414 от 28.12.2021, без НДС, в соответствии с договором 18363412 от 02.03.2017 г.</t>
  </si>
  <si>
    <t>4473</t>
  </si>
  <si>
    <t>1597806</t>
  </si>
  <si>
    <t>4476</t>
  </si>
  <si>
    <t>1597809</t>
  </si>
  <si>
    <t>4477</t>
  </si>
  <si>
    <t>1597811</t>
  </si>
  <si>
    <t>4478</t>
  </si>
  <si>
    <t>1597812</t>
  </si>
  <si>
    <t>4479</t>
  </si>
  <si>
    <t>311</t>
  </si>
  <si>
    <t>1598299</t>
  </si>
  <si>
    <t>Перечислен НДФЛ пособие по временной нетрудоспособности за счет работодателя за декабрь 2021, без НДС</t>
  </si>
  <si>
    <t>4480</t>
  </si>
  <si>
    <t>1598301</t>
  </si>
  <si>
    <t>4481</t>
  </si>
  <si>
    <t>1597832</t>
  </si>
  <si>
    <t>4483</t>
  </si>
  <si>
    <t>314</t>
  </si>
  <si>
    <t>1597835</t>
  </si>
  <si>
    <t>Z_0000047387_20211228_1416 Зачисление заработной платы, компенсация за не использованный отпуск при увольнении за декабрь 2021, реестр № 1416 от 28.12.2021, без НДС</t>
  </si>
  <si>
    <t>4485</t>
  </si>
  <si>
    <t>315</t>
  </si>
  <si>
    <t>1597857</t>
  </si>
  <si>
    <t>4490</t>
  </si>
  <si>
    <t>316</t>
  </si>
  <si>
    <t>1587697</t>
  </si>
  <si>
    <t>(8040804553012010024402342000010) Оплата за оказ усл по проведению предр медиц осм водит декабрьДог б/н от15.11.21,сч0000-000711от22.12.21Акт0000-000774от22.12.21Без НДС</t>
  </si>
  <si>
    <t>317</t>
  </si>
  <si>
    <t>945247</t>
  </si>
  <si>
    <t>Зачисление средств по операциям с МБК (на основании реестров платежей). Мерчант №971000003636. Дата реестра 27.12.2021. Комиссия 0.00. Возврат покупки 0.00/0.00. НДС не облагается.</t>
  </si>
  <si>
    <t>БАЙКАЛЬСКИЙ БАНК ПАО СБЕРБАНК//8857051135227</t>
  </si>
  <si>
    <t>318</t>
  </si>
  <si>
    <t>11461</t>
  </si>
  <si>
    <t>Предрейсовый осмотр водителей Иркутской пл. дог 005285 по документу N 0000-000639 от 30.11.2021 Без НДС</t>
  </si>
  <si>
    <t>320</t>
  </si>
  <si>
    <t>691</t>
  </si>
  <si>
    <t>27015</t>
  </si>
  <si>
    <t>Зачисление средств по операциям с МБК (на основании реестров платежей). Мерчант №971000003635. Дата реестра 28.12.2021. Комиссия 0.00. Возврат покупки 0.00/0.00. НДС не облагается.</t>
  </si>
  <si>
    <t>БАЙКАЛЬСКИЙ БАНК ПАО СБЕРБАНК//8860435092914</t>
  </si>
  <si>
    <t>322</t>
  </si>
  <si>
    <t>Оплата по счету № 0000-000715 от 27.12.2021 г., за медицинский профосмотр работников Сумма 10660-00 Без НДС</t>
  </si>
  <si>
    <t>ООО "ЛЦ-Иркутск"</t>
  </si>
  <si>
    <t>3811111596</t>
  </si>
  <si>
    <t>Оплата по счету № 0000-000714 от 27.12.2021 г., за мед.осмотр работников предприятия. Без НДС Сумма 23750-00</t>
  </si>
  <si>
    <t>ООО "ФЦ-Иркутск"</t>
  </si>
  <si>
    <t>3811111444</t>
  </si>
  <si>
    <t>324</t>
  </si>
  <si>
    <t>5772</t>
  </si>
  <si>
    <t>Оплата по договору б/н от 06.10.2021 за предоставление возможности разместить и эксплуатировать кофейный автомат за ноябрь 2021 г.(Иркутск Байкальская, 201 Иркутская мед часть № 2 - первый этаж)</t>
  </si>
  <si>
    <t>Шамсутдинов Ильнар Ришатович (ИП)//421001, РОССИЯ, КАЗАНЬ г, НИГМАТУЛЛИНА ул, ДОМ 3, кв 85//</t>
  </si>
  <si>
    <t>163603876644</t>
  </si>
  <si>
    <t>325</t>
  </si>
  <si>
    <t>5771</t>
  </si>
  <si>
    <t>Оплата по договору б/н от 06.10.2021 за предоставление возможности разместить и эксплуатировать кофейный автомат за декабрь 2021 г.(Иркутск Байкальская, 201 Иркутская мед часть № 2 - первый этаж)</t>
  </si>
  <si>
    <t>326</t>
  </si>
  <si>
    <t>5770</t>
  </si>
  <si>
    <t>Оплата по договору б/н от 06.10.2021 за предоставление возможности разместить и эксплуатировать кофейный автомат за январь 2022 г.(Иркутск Байкальская, 201 Иркутская мед часть № 2 - первый этаж)</t>
  </si>
  <si>
    <t>327</t>
  </si>
  <si>
    <t>464</t>
  </si>
  <si>
    <t>30.12.2021</t>
  </si>
  <si>
    <t>счет 0000-000723 от 30.12.2021г. Дог от 11.01.21 №01/2021 предрейсовые медосмотры декабрь 2021г Без НДС</t>
  </si>
  <si>
    <t>Оплата по Договору № 07/20 от 01.01.2020г., счет №000-000674 от 01.12.2021 за медицинский осмотр работников при устройстве на работу</t>
  </si>
  <si>
    <t>329</t>
  </si>
  <si>
    <t>Оплата по договору №07/20 от 01.01.20, счет №0000-000614 от 01.11.2021  за медицинский осмотр работников при устройстве на работу</t>
  </si>
  <si>
    <t>1425883</t>
  </si>
  <si>
    <t>Оплата за клининговые услуги (с 20.10.2021 по 20.11.2021), дог. №87 от 20.09.2021, счет № 270 от 30.11.2021, без НДС</t>
  </si>
  <si>
    <t>4118</t>
  </si>
  <si>
    <t>1426025</t>
  </si>
  <si>
    <t>Зачисление заработной платы за 2 половину месяца за ноябрь 2021 г., реестр № 1253 от 02.12.2021 г., без НДС, в соответствии с договором 18363412 от 02.03.2017 г.</t>
  </si>
  <si>
    <t>4119</t>
  </si>
  <si>
    <t>1426026</t>
  </si>
  <si>
    <t>Зачисление заработной платы, компенсация за не использованный отпуск при увольнении за декабрь 2021 г., реестр № 1254 от 02.12.2021 г., без НДС, в соответствии с договором 18363412 от 02.03.2017 г.</t>
  </si>
  <si>
    <t>4120</t>
  </si>
  <si>
    <t>1426028</t>
  </si>
  <si>
    <t>Зачисление отпускных за декабрь 2021 г., реестр № 1256 от 02.12.2021 г., без НДС, в соответствии с договором 18363412 от 02.03.2017 г.</t>
  </si>
  <si>
    <t>4121</t>
  </si>
  <si>
    <t>1428047</t>
  </si>
  <si>
    <t>Зачисление отпускных за декабрь 2021 г., реестр № 1255 от 24.11.2021 г., без НДС, в соответствии с договором 18363412 от 02.03.2017 г.</t>
  </si>
  <si>
    <t>4123</t>
  </si>
  <si>
    <t>1428048</t>
  </si>
  <si>
    <t>Зачисление отпускных за декабрь 2021 г., реестр № 1259 от 02.12.2021 г., без НДС, в соответствии с договором 18363412 от 02.03.2017 г.</t>
  </si>
  <si>
    <t>4125</t>
  </si>
  <si>
    <t>1428077</t>
  </si>
  <si>
    <t>4126</t>
  </si>
  <si>
    <t>1428076</t>
  </si>
  <si>
    <t>4127</t>
  </si>
  <si>
    <t>1428049</t>
  </si>
  <si>
    <t>Зачисление отпускных за декабрь 2021 г., реестр № 1260 от 02.12.2021 г., без НДС, в соответствии с договором 18363412 от 02.03.2017 г.</t>
  </si>
  <si>
    <t>4128</t>
  </si>
  <si>
    <t>1434340</t>
  </si>
  <si>
    <t>Зачисление заработной платы за 2 половину месяца за ноябрь 2021 г., реестр № 1262 от 03.12.2021 г., без НДС, в соответствии с договором 18363412 от 02.03.2017 г.</t>
  </si>
  <si>
    <t>4131</t>
  </si>
  <si>
    <t>1434348</t>
  </si>
  <si>
    <t>Зачисление заработной платы, компенсация за не использованный отпуск при увольнении за декабрь 2021 г., реестр № 1264 от 03.12.2021 г., без НДС, в соответствии с договором 18363412 от 02.03.2017 г.</t>
  </si>
  <si>
    <t>4132</t>
  </si>
  <si>
    <t>1434339</t>
  </si>
  <si>
    <t>Зачисление заработной платы за 1 половину месяца за декабрь 2021 г., реестр № 1266 от 03.12.2021 г., без НДС, в соответствии с договором 18363412 от 02.03.2017 г.</t>
  </si>
  <si>
    <t>4135</t>
  </si>
  <si>
    <t>1434363</t>
  </si>
  <si>
    <t>Зачисление отпускных за декабрь 2021 г., реестр № 1270 от 03.12.2021 г., без НДС, в соответствии с договором 18363412 от 02.03.2017 г.</t>
  </si>
  <si>
    <t>4136</t>
  </si>
  <si>
    <t>1433945</t>
  </si>
  <si>
    <t>Z_0000047387_20211203_1269 Зачисление отпускных за декабрь 2021, реестр № 1269 от 03.12.2021, без НДС</t>
  </si>
  <si>
    <t>4137</t>
  </si>
  <si>
    <t>1433944</t>
  </si>
  <si>
    <t>Z_0000047387_20211203_1267 Зачисление отпускных за декабрь 2021, реестр № 1267 от 03.12.2021, без НДС</t>
  </si>
  <si>
    <t>4140</t>
  </si>
  <si>
    <t>1434362</t>
  </si>
  <si>
    <t>Зачисление отпускных за декабрь 2021 г., реестр № 1268 от 03.12.2021 г., без НДС, в соответствии с договором 18363412 от 02.03.2017 г.</t>
  </si>
  <si>
    <t>4141</t>
  </si>
  <si>
    <t>1447245</t>
  </si>
  <si>
    <t>Зачисление заработной платы за 2 половину месяца за ноябрь 2021 г., реестр № 1275 от 06.12.2021 г., без НДС, в соответствии с договором 18363412 от 02.03.2017 г.</t>
  </si>
  <si>
    <t>4144</t>
  </si>
  <si>
    <t>1447246</t>
  </si>
  <si>
    <t>Зачисление заработной платы, компенсация за не использованный отпуск при увольнении за декабрь 2021 г., реестр № 1276 от 06.12.2021 г., без НДС, в соответствии с договором 18363412 от 02.03.2017 г.</t>
  </si>
  <si>
    <t>4145</t>
  </si>
  <si>
    <t>1447248</t>
  </si>
  <si>
    <t>Зачисление заработной платы за 1 половину месяца за декабрь 2021 г., реестр № 1277 от 06.12.2021 г., без НДС, в соответствии с договором 18363412 от 02.03.2017 г.</t>
  </si>
  <si>
    <t>4146</t>
  </si>
  <si>
    <t>1447277</t>
  </si>
  <si>
    <t>4147</t>
  </si>
  <si>
    <t>1447283</t>
  </si>
  <si>
    <t>4148</t>
  </si>
  <si>
    <t>1447294</t>
  </si>
  <si>
    <t>4151</t>
  </si>
  <si>
    <t>1447295</t>
  </si>
  <si>
    <t>4152</t>
  </si>
  <si>
    <t>1456774</t>
  </si>
  <si>
    <t>Зачисление заработной платы, компенсация за не использованный отпуск при увольнении за декабрь 2021 г., реестр № 1278 от 07.12.2021 г., без НДС, в соответствии с договором 18363412 от 02.03.2017 г.</t>
  </si>
  <si>
    <t>4156</t>
  </si>
  <si>
    <t>1456849</t>
  </si>
  <si>
    <t>4157</t>
  </si>
  <si>
    <t>1456778</t>
  </si>
  <si>
    <t>Зачисление отпускных за декабрь 2021 г., реестр № 1279 от 08.12.2021 г., без НДС, в соответствии с договором 18363412 от 02.03.2017 г.</t>
  </si>
  <si>
    <t>4158</t>
  </si>
  <si>
    <t>1456710</t>
  </si>
  <si>
    <t>Z_0000047387_20211208_1280 Зачисление отпускных за декабрь 2021, реестр № 1280 от 08.12.2021, без НДС</t>
  </si>
  <si>
    <t>4159</t>
  </si>
  <si>
    <t>1462737</t>
  </si>
  <si>
    <t>4162</t>
  </si>
  <si>
    <t>1462665</t>
  </si>
  <si>
    <t>Зачисление заработной платы, компенсация за не использованный отпуск при увольнении за декабрь 2021 г., реестр № 1283 от 08.12.2021 г., без НДС, в соответствии с договором 18363412 от 02.03.2017 г.</t>
  </si>
  <si>
    <t>4163</t>
  </si>
  <si>
    <t>1462666</t>
  </si>
  <si>
    <t>Зачисление заработной платы, компенсация за не использованный отпуск при увольнении за декабрь 2021 г., реестр № 1284 от 08.12.2021 г., без НДС, в соответствии с договором 18363412 от 02.03.2017 г.</t>
  </si>
  <si>
    <t>4164</t>
  </si>
  <si>
    <t>1464852</t>
  </si>
  <si>
    <t>Зачисление отпускных за декабрь 2021 г., реестр № 1287 от 09.12.2021 г., без НДС, в соответствии с договором 18363412 от 02.03.2017 г.</t>
  </si>
  <si>
    <t>4165</t>
  </si>
  <si>
    <t>1464853</t>
  </si>
  <si>
    <t>Зачисление отпускных за декабрь 2021 г., реестр № 1288 от 09.12.2021 г., без НДС, в соответствии с договором 18363412 от 02.03.2017 г.</t>
  </si>
  <si>
    <t>4166</t>
  </si>
  <si>
    <t>1464636</t>
  </si>
  <si>
    <t>Z_0000047387_20211209_1289 Зачисление отпускных за декабрь 2021, реестр № 1289 от 09.12.2021, без НДС</t>
  </si>
  <si>
    <t>4167</t>
  </si>
  <si>
    <t>1469582</t>
  </si>
  <si>
    <t>Z_0000047387_20211209_1297 Зачисление отпускных за декабрь 2021, реестр № 1297 от 09.12.2021, без НДС</t>
  </si>
  <si>
    <t>4170</t>
  </si>
  <si>
    <t>1469587</t>
  </si>
  <si>
    <t>Зачисление отпускных за декабрь 2021 г., реестр № 1296 от 09.12.2021 г., без НДС, в соответствии с договором 18363412 от 02.03.2017 г.</t>
  </si>
  <si>
    <t>4171</t>
  </si>
  <si>
    <t>1469605</t>
  </si>
  <si>
    <t>Z_0000047387_20211209_1286 Зачисление отпускных за декабрь 2021, реестр № 1286 от 09.12.2021, без НДС</t>
  </si>
  <si>
    <t>4174</t>
  </si>
  <si>
    <t>1469606</t>
  </si>
  <si>
    <t>Зачисление отпускных за декабрь 2021 г., реестр № 1285 от 09.12.2021 г., без НДС, в соответствии с договором 18363412 от 02.03.2017 г.</t>
  </si>
  <si>
    <t>4175</t>
  </si>
  <si>
    <t>1475179</t>
  </si>
  <si>
    <t>Зачисление отпускных за декабрь 2021 г., реестр № 1300 от 10.12.2021 г., без НДС, в соответствии с договором 18363412 от 02.03.2017 г.</t>
  </si>
  <si>
    <t>4177</t>
  </si>
  <si>
    <t>1475180</t>
  </si>
  <si>
    <t>Зачисление отпускных за декабрь 2021 г., реестр № 1301 от 10.12.2021 г., без НДС, в соответствии с договором 18363412 от 02.03.2017 г.</t>
  </si>
  <si>
    <t>4178</t>
  </si>
  <si>
    <t>1474889</t>
  </si>
  <si>
    <t>Z_0000047387_20211210_1302 Зачисление отпускных за декабрь 2021, реестр № 1302 от 10.12.2021, без НДС</t>
  </si>
  <si>
    <t>4179</t>
  </si>
  <si>
    <t>1474886</t>
  </si>
  <si>
    <t>Z_0000047387_20211209_1287 Зачисление отпускных за декабрь 2021, реестр № 1287 от 09.12.2021, без НДС</t>
  </si>
  <si>
    <t>4181</t>
  </si>
  <si>
    <t>1475181</t>
  </si>
  <si>
    <t>Зачисление отпускных за декабрь 2021 г., реестр № 1306 от 10.12.2021 г., без НДС, в соответствии с договором 18363412 от 02.03.2017 г.</t>
  </si>
  <si>
    <t>4185</t>
  </si>
  <si>
    <t>1474887</t>
  </si>
  <si>
    <t>Z_0000047387_20211209_1293 Зачисление заработной платы, компенсация за не использованный отпуск при увольнении  за декабрь 2021, реестр № 1293 от 09.12.2021, без НДС</t>
  </si>
  <si>
    <t>1475130</t>
  </si>
  <si>
    <t>Зачисление заработной платы, компенсация за не использованный отпуск при увольнении за ноябрь 2021 г., реестр № 1298 от 10.12.2021 г., без НДС, в соответствии с договором 18363412 от 02.03.2017 г.</t>
  </si>
  <si>
    <t>4187</t>
  </si>
  <si>
    <t>1475129</t>
  </si>
  <si>
    <t>Зачисление заработной платы, компенсация за не использованный отпуск при увольнении за декабрь 2021 г., реестр № 1299 от 10.12.2021 г., без НДС, в соответствии с договором 18363412 от 02.03.2017 г.</t>
  </si>
  <si>
    <t>4188</t>
  </si>
  <si>
    <t>1482359</t>
  </si>
  <si>
    <t>4189</t>
  </si>
  <si>
    <t>1482358</t>
  </si>
  <si>
    <t>4190</t>
  </si>
  <si>
    <t>1482066</t>
  </si>
  <si>
    <t>Z_0000047387_20211209_1288 Зачисление отпускных за декабрь 2021, реестр № 1288 от 09.12.2021, без НДС</t>
  </si>
  <si>
    <t>4191</t>
  </si>
  <si>
    <t>1491477</t>
  </si>
  <si>
    <t>Оплата за услуги связи за ноябрь 2021, дог №638000059322 от 20.11.2020, счет № 638000059322 от 30.11.2021, . в т.ч. НДС - 1955,38</t>
  </si>
  <si>
    <t>4199</t>
  </si>
  <si>
    <t>5388</t>
  </si>
  <si>
    <t>ср-ва ОМС авансирование за декабрь 2021 года стац, дн.ст 1253000, ВТ, пол-ка 8247000, СМП, без НДС</t>
  </si>
  <si>
    <t>111429</t>
  </si>
  <si>
    <t>ЦС за мед. пом. согл. договора N 57 от 18.01.2021 аванс за декабрь 2021 г. (АПП - 390000) 390000 НДС не облагается.</t>
  </si>
  <si>
    <t>13948</t>
  </si>
  <si>
    <t>Возврат по п.п. 456774 от 08.12.21 на сумму 1999.01. Не поступил реестр на зачисление.</t>
  </si>
  <si>
    <t>1498353</t>
  </si>
  <si>
    <t>Z_0000047387_20211214_1313 Зачисление заработной платы за 2 пол-ну мес. за ноябрь 2021, реестр № 1313 от 14.12.2021, без НДС</t>
  </si>
  <si>
    <t>4207</t>
  </si>
  <si>
    <t>1498355</t>
  </si>
  <si>
    <t>Зачисление заработной платы за 2 половину месяца за ноябрь 2021 г., реестр № 1312 от 14.12.2021 г., без НДС, в соответствии с договором 18363412 от 02.03.2017 г.</t>
  </si>
  <si>
    <t>4208</t>
  </si>
  <si>
    <t>1498361</t>
  </si>
  <si>
    <t>Z_0000047387_20211214_1310 Зачисление заработной платы за 2 пол-ну мес. за ноябрь 2021, реестр № 1310 от 14.12.2021, без НДС</t>
  </si>
  <si>
    <t>4213</t>
  </si>
  <si>
    <t>1498362</t>
  </si>
  <si>
    <t>Зачисление заработной платы за 2 половину месяца за ноябрь 2021 г., реестр № 1311 от 14.12.2021 г., без НДС, в соответствии с договором 18363412 от 02.03.2017 г.</t>
  </si>
  <si>
    <t>4214</t>
  </si>
  <si>
    <t>1498366</t>
  </si>
  <si>
    <t>Зачисление заработной платы за 2 половину месяца за ноябрь 2021 г., реестр № 1318 от 14.12.2021 г., без НДС, в соответствии с договором 18363412 от 02.03.2017 г.</t>
  </si>
  <si>
    <t>4217</t>
  </si>
  <si>
    <t>1498368</t>
  </si>
  <si>
    <t>Z_0000047387_20211214_1319 Зачисление заработной платы за 2 пол-ну мес. за ноябрь 2021, реестр № 1319 от 14.12.2021, без НДС</t>
  </si>
  <si>
    <t>4218</t>
  </si>
  <si>
    <t>1498374</t>
  </si>
  <si>
    <t>Зачисление пособия по временной нетрудоспособности за счет работодателя, ноябрь 2021, реестр № 1327 от 14.12.2021, без НДС, в соответствии с договором 18363412 от 02.03.2017 г.</t>
  </si>
  <si>
    <t>4220</t>
  </si>
  <si>
    <t>1498375</t>
  </si>
  <si>
    <t>Зачисление пособия по временной нетрудоспособности за счет работодателя, ноябрь 2021, реестр № 1324 от 14.12.2021, без НДС, в соответствии с договором 18363412 от 02.03.2017 г.</t>
  </si>
  <si>
    <t>4221</t>
  </si>
  <si>
    <t>1498376</t>
  </si>
  <si>
    <t>Зачисление пособия по временной нетрудоспособности за счет работодателя, ноябрь 2021, реестр № 1321 от 14.12.2021, без НДС, в соответствии с договором 18363412 от 02.03.2017 г.</t>
  </si>
  <si>
    <t>4222</t>
  </si>
  <si>
    <t>1498377</t>
  </si>
  <si>
    <t>Зачисление пособия по временной нетрудоспособности за счет работодателя, ноябрь 2021, реестр № 1322 от 14.12.2021, без НДС, в соответствии с договором 18363412 от 02.03.2017 г.</t>
  </si>
  <si>
    <t>4223</t>
  </si>
  <si>
    <t>1498381</t>
  </si>
  <si>
    <t>Z_0000047387_20211214_1323 Зачисление пособия по временной нетрудоспособности за счет работодателя, ноябрь 2021, реестр № 1323 от 14.12.2021, без НДС</t>
  </si>
  <si>
    <t>4227</t>
  </si>
  <si>
    <t>1498210</t>
  </si>
  <si>
    <t>Перечисление заработной платы за 2 половину месяца за ноябрь 2021 г.на карту №5479987022070303 Нестерова Дарья Олеговна</t>
  </si>
  <si>
    <t>1498641</t>
  </si>
  <si>
    <t>4236</t>
  </si>
  <si>
    <t>1498642</t>
  </si>
  <si>
    <t>4237</t>
  </si>
  <si>
    <t>1498644</t>
  </si>
  <si>
    <t>4238</t>
  </si>
  <si>
    <t>1498645</t>
  </si>
  <si>
    <t>4239</t>
  </si>
  <si>
    <t>1498646</t>
  </si>
  <si>
    <t>4240</t>
  </si>
  <si>
    <t>1498647</t>
  </si>
  <si>
    <t>4241</t>
  </si>
  <si>
    <t>1498648</t>
  </si>
  <si>
    <t>4242</t>
  </si>
  <si>
    <t>1498649</t>
  </si>
  <si>
    <t>4243</t>
  </si>
  <si>
    <t>1498650</t>
  </si>
  <si>
    <t>4244</t>
  </si>
  <si>
    <t>1498651</t>
  </si>
  <si>
    <t>4245</t>
  </si>
  <si>
    <t>1498652</t>
  </si>
  <si>
    <t>4246</t>
  </si>
  <si>
    <t>1498653</t>
  </si>
  <si>
    <t>4247</t>
  </si>
  <si>
    <t>1498675</t>
  </si>
  <si>
    <t>4258</t>
  </si>
  <si>
    <t>1498676</t>
  </si>
  <si>
    <t>4259</t>
  </si>
  <si>
    <t>1498677</t>
  </si>
  <si>
    <t>4260</t>
  </si>
  <si>
    <t>1498678</t>
  </si>
  <si>
    <t>4261</t>
  </si>
  <si>
    <t>1498679</t>
  </si>
  <si>
    <t>4262</t>
  </si>
  <si>
    <t>1498484</t>
  </si>
  <si>
    <t>4271</t>
  </si>
  <si>
    <t>1498487</t>
  </si>
  <si>
    <t>4272</t>
  </si>
  <si>
    <t>1498488</t>
  </si>
  <si>
    <t>4273</t>
  </si>
  <si>
    <t>1498504</t>
  </si>
  <si>
    <t>4276</t>
  </si>
  <si>
    <t>1498506</t>
  </si>
  <si>
    <t>4277</t>
  </si>
  <si>
    <t>1498507</t>
  </si>
  <si>
    <t>4278</t>
  </si>
  <si>
    <t>1498518</t>
  </si>
  <si>
    <t>4282</t>
  </si>
  <si>
    <t>1498520</t>
  </si>
  <si>
    <t>4283</t>
  </si>
  <si>
    <t>1498523</t>
  </si>
  <si>
    <t>Зачисление заработной платы, компенсация за не использованный отпуск при увольнении за декабрь 2021 г., реестр № 1345 от 15.12.2021 г., без НДС, в соответствии с договором 18363412 от 02.03.2017 г.</t>
  </si>
  <si>
    <t>4284</t>
  </si>
  <si>
    <t>1498525</t>
  </si>
  <si>
    <t>Зачисление пособия по временной нетрудоспособности за счет работодателя, декабрь 2021, реестр № 1346 от 15.12.2021, без НДС, в соответствии с договором 18363412 от 02.03.2017 г.</t>
  </si>
  <si>
    <t>Возврат по п.п. 464852 от 09.12.21 на сумму 31611.56. Не поступил реестр на зачисление.</t>
  </si>
  <si>
    <t>1507870</t>
  </si>
  <si>
    <t>4297</t>
  </si>
  <si>
    <t>1507873</t>
  </si>
  <si>
    <t>4299</t>
  </si>
  <si>
    <t>1507876</t>
  </si>
  <si>
    <t>4301</t>
  </si>
  <si>
    <t>1507878</t>
  </si>
  <si>
    <t>4302</t>
  </si>
  <si>
    <t>1507881</t>
  </si>
  <si>
    <t>Зачисление отпускных за декабрь 2021 г., реестр № 1347 от 16.12.2021 г., без НДС, в соответствии с договором 18363412 от 02.03.2017 г.</t>
  </si>
  <si>
    <t>4303</t>
  </si>
  <si>
    <t>1507894</t>
  </si>
  <si>
    <t>Зачисление отпускных за декабрь 2021 г., реестр № 1348 от 16.12.2021 г., без НДС, в соответствии с договором 18363412 от 02.03.2017 г.</t>
  </si>
  <si>
    <t>4304</t>
  </si>
  <si>
    <t>1507896</t>
  </si>
  <si>
    <t>Зачисление отпускных за декабрь 2021 г., реестр № 1349 от 16.12.2021 г., без НДС, в соответствии с договором 18363412 от 02.03.2017 г.</t>
  </si>
  <si>
    <t>4305</t>
  </si>
  <si>
    <t>1507900</t>
  </si>
  <si>
    <t>Z_0000047387_20211216_1350 Зачисление отпускных за декабрь 2021, реестр № 1350 от 16.12.2021, без НДС</t>
  </si>
  <si>
    <t>4306</t>
  </si>
  <si>
    <t>1507913</t>
  </si>
  <si>
    <t>Зачисление отпускных за декабрь 2021 г., реестр № 1357 от 16.12.2021 г., без НДС, в соответствии с договором 18363412 от 02.03.2017 г.</t>
  </si>
  <si>
    <t>4310</t>
  </si>
  <si>
    <t>1507925</t>
  </si>
  <si>
    <t>4314</t>
  </si>
  <si>
    <t>1507928</t>
  </si>
  <si>
    <t>1507931</t>
  </si>
  <si>
    <t>4316</t>
  </si>
  <si>
    <t>1507947</t>
  </si>
  <si>
    <t>Перечисление по постановлению, удержанных с зар/п-ты, в отношении должника Пряничникова А.А..,основной долг 9831,95 руб,исполнительский сбор 1000,00 руб, постановление №38030/21/1161769 от 01.11.2021 г.,Без НДС</t>
  </si>
  <si>
    <t>4318</t>
  </si>
  <si>
    <t>1507955</t>
  </si>
  <si>
    <t>4319</t>
  </si>
  <si>
    <t>1508125</t>
  </si>
  <si>
    <t>4321</t>
  </si>
  <si>
    <t>1511200</t>
  </si>
  <si>
    <t>Зачисление отпускных за декабрь 2021 г., реестр № 1358 от 16.12.2021 г., без НДС, в соответствии с договором 18363412 от 02.03.2017 г.</t>
  </si>
  <si>
    <t>4323</t>
  </si>
  <si>
    <t>1511050</t>
  </si>
  <si>
    <t>Z_0000047387_20211216_1359 Зачисление отпускных за декабрь 2021, реестр № 1359 от 16.12.2021, без НДС</t>
  </si>
  <si>
    <t>4324</t>
  </si>
  <si>
    <t>1515048</t>
  </si>
  <si>
    <t>Зачисление отпускных за декабрь 2021 г., реестр № 1364 от 16.12.2021 г., без НДС, в соответствии с договором 18363412 от 02.03.2017 г.</t>
  </si>
  <si>
    <t>4325</t>
  </si>
  <si>
    <t>1515049</t>
  </si>
  <si>
    <t>Зачисление отпускных за декабрь 2021 г., реестр № 1362 от 16.12.2021 г., без НДС, в соответствии с договором 18363412 от 02.03.2017 г.</t>
  </si>
  <si>
    <t>4326</t>
  </si>
  <si>
    <t>1515618</t>
  </si>
  <si>
    <t>Оплата за окончательное выставление, водоотведение и холодную воду за ноябрь 2021, дог. №3187 от 17.03.2021, счет № 57 707 - 3187 от 30.11.2021, в т.ч. НДС - 1373,10</t>
  </si>
  <si>
    <t>4347</t>
  </si>
  <si>
    <t>1515735</t>
  </si>
  <si>
    <t>Оплата за промежуточное выставление за декабрь 2021 г., Теплоэнергия, дог. №7268 от 07.06.2021, счет № 78788 -7268 от 08.12.2021 г., в т.ч. НДС - 2653,33</t>
  </si>
  <si>
    <t>4348</t>
  </si>
  <si>
    <t>1515733</t>
  </si>
  <si>
    <t>Оплата за окончательное выставление ноябрь 2021, Электроэнергия,  дог. №2199 от 26.02.2021,  счет № 140015 - 2199 от 13.12.2021 г., в т.ч. НДС - 4222,09</t>
  </si>
  <si>
    <t>4350</t>
  </si>
  <si>
    <t>661767</t>
  </si>
  <si>
    <t>1521872</t>
  </si>
  <si>
    <t>Z_0000047387_20211217_1367 Зачисление отпускных за декабрь 2021, реестр № 1367 от 17.12.2021, без НДС</t>
  </si>
  <si>
    <t>4368</t>
  </si>
  <si>
    <t>1523651</t>
  </si>
  <si>
    <t>Зачисление отпускных за декабрь 2021 г., реестр № 1369 от 20.12.2021 г., без НДС, в соответствии с договором 18363412 от 02.03.2017 г.</t>
  </si>
  <si>
    <t>4373</t>
  </si>
  <si>
    <t>1523604</t>
  </si>
  <si>
    <t>Z_0000047387_20211220_1373 Зачисление заработной платы, компенсация за не использованный отпуск при увольнении  за декабрь 2021, реестр № 1373 от 20.12.2021, без НДС</t>
  </si>
  <si>
    <t>4374</t>
  </si>
  <si>
    <t>1523729</t>
  </si>
  <si>
    <t>4375</t>
  </si>
  <si>
    <t>1523646</t>
  </si>
  <si>
    <t>Зачисление заработной платы, компенсация за не использованный отпуск при увольнении за декабрь 2021 г., реестр № 1278 от 17.12.2021 г., без НДС, в соответствии с договором 18363412 от 02.03.2017 г.</t>
  </si>
  <si>
    <t>4376</t>
  </si>
  <si>
    <t>474886</t>
  </si>
  <si>
    <t>Возврат денежных средств по п/п № 474886 от 101221 на сумму 31,611.56 по реестру № Z_0000047387_20211209_1287 согласно Договору ЗП. Без НДС</t>
  </si>
  <si>
    <t>113955</t>
  </si>
  <si>
    <t>ЦС за мед. пом. согл. договора N 57 от 18.01.2021 ок расчет за ноябрь 2021 г. счет N 0000-000655 (АПП - 42969.56) Ср-ва МБТ на ДФО провед.углуб.диспансер.застрах.перенесCOVID-19 НДС не облагается.</t>
  </si>
  <si>
    <t>5664</t>
  </si>
  <si>
    <t>ср-ва ОМС окончат.расчет за ноябрь 2021 года из ср-в МБТ на ДФО провед.углубл.диспанс.застрах.перенес. COVID-19 1050881,42, сч 653 от 30.11.21 без НДС</t>
  </si>
  <si>
    <t>114886</t>
  </si>
  <si>
    <t>ЦС за мед. пом. согл. договора N 57 от 18.01.2021 ок расчет за ноябрь 2021 г. счета N 0000-000649, N 0000-000652 (АПП - 7269.51, ДС - 79708.65) НДС не облагается.</t>
  </si>
  <si>
    <t>5544</t>
  </si>
  <si>
    <t>ср-ва ОМС окончат.расчет за ноябрь 2021 года стац, дн.ст 1296152,9, ВТ, пол-ка, СМП, сч 653,648 от 30.11.21, сч 691, от 15.12.2021 без НДС</t>
  </si>
  <si>
    <t>1541668</t>
  </si>
  <si>
    <t>Оплата за техническое обслуживание ноябрь 2021, дог.№08546-1 от 01.07.2021, счет № 22 от 01.11.2021, без НДС</t>
  </si>
  <si>
    <t>4387</t>
  </si>
  <si>
    <t>1541671</t>
  </si>
  <si>
    <t>Оплата за охрану ноябрь 2021, дог. №08546-1 от 01.07.2021, счет № 21 от 02.11.2021, без НДС</t>
  </si>
  <si>
    <t>4388</t>
  </si>
  <si>
    <t>1541674</t>
  </si>
  <si>
    <t>Оплата за услуги по стирке, дог. №67-2020-107 от 11.01.2021, счет № 284 от 23.12.2021, без НДС</t>
  </si>
  <si>
    <t>4389</t>
  </si>
  <si>
    <t>1541677</t>
  </si>
  <si>
    <t>Оплата за услуги по вывозу и обезвреживанию медицинских отходов класса опасности "Б", за ноябрь 2021, дог. №35-2021-62 от 27.04.2021, счет № 4510 от 30.11.2021, без НДС</t>
  </si>
  <si>
    <t>4390</t>
  </si>
  <si>
    <t>1541679</t>
  </si>
  <si>
    <t>Оплата за доступ в интернет, VPN канал за ноябрь 2021 г. , дог. №68-2020-164 от 25.01.2021, счет № 2367 от 30.11.2021, без НДС</t>
  </si>
  <si>
    <t>4391</t>
  </si>
  <si>
    <t>1541689</t>
  </si>
  <si>
    <t>Оплата за ноябрь 2021, биллинговое и техническое обслуживание прибора учета тепловой энергии, дог. №ТО-4/21 от 17.01.2021, счет № 531 от 22.11.2021,  в т.ч. НДС - 178,00</t>
  </si>
  <si>
    <t>4393</t>
  </si>
  <si>
    <t>1541713</t>
  </si>
  <si>
    <t>Оплата за медицинские услуги, дог. №11/06/А-2021 от 11.06.2021, счет № 461 от 31.10.2021, без НДС</t>
  </si>
  <si>
    <t>4395</t>
  </si>
  <si>
    <t>1541741</t>
  </si>
  <si>
    <t>Оплата за заключительную дезинфекцию в очагах инфекции за август 2021 г, №1025/д от 01.07.2021, счет № 1317 от 01.09.2021, без НДС</t>
  </si>
  <si>
    <t>4397</t>
  </si>
  <si>
    <t>1541742</t>
  </si>
  <si>
    <t>Оплата за услуги физической охраны, дог. №54-2020-151 от 21.12.2020, счет № 530 от 30.11.2021, без НДС</t>
  </si>
  <si>
    <t>4398</t>
  </si>
  <si>
    <t>1541746</t>
  </si>
  <si>
    <t>Оплата за услуги генерации квалификационного сертификата ключа проверки ЭП, дог. №12-2021-87 от 06.04.2021, счет № 9-1894040/1 от 02.12.2021, в т.ч. НДС - 700,00</t>
  </si>
  <si>
    <t>4399</t>
  </si>
  <si>
    <t>1541751</t>
  </si>
  <si>
    <t>Оплата за промежуточное выставление, водоотведение и холодную воду за декабрь 2021, дог. №3187 от 17.03.2021, счет №25097 от 06.12.2021, в т.ч. НДС - 666,67</t>
  </si>
  <si>
    <t>4400</t>
  </si>
  <si>
    <t>1541756</t>
  </si>
  <si>
    <t>Оплата за техническое обслуживание приборов, аппаратов и оборудования для рентгенологии за ноябрь, дог. №39-2021-95 от 19.04.2021, счет № 518 от 19.11.2021, без НДС</t>
  </si>
  <si>
    <t>4401</t>
  </si>
  <si>
    <t>1541758</t>
  </si>
  <si>
    <t>Оплата за камер. дезинфекция постельных принадлежностей, дог. №3-842 от 11.01.2021, счет № 4203 от 26.11.2021, без НДС</t>
  </si>
  <si>
    <t>4402</t>
  </si>
  <si>
    <t>1541765</t>
  </si>
  <si>
    <t>Оплата за контроль стерильности ИМН, забор материала на исследование, дог. №3-696 от 01.07.2021, счет № 4194 от 22.11.2021, без НДС</t>
  </si>
  <si>
    <t>4403</t>
  </si>
  <si>
    <t>№ 3-696 от 01.07.2021</t>
  </si>
  <si>
    <t>1541766</t>
  </si>
  <si>
    <t>Оплата за исследование дез.растворов, забор материала на исследование, дог. №5-6 от 11.01.2021, счет № 4193 от 22.11.2021, без НДС</t>
  </si>
  <si>
    <t>1541768</t>
  </si>
  <si>
    <t>Оплата за дезинсекцию и дератизацию за ноябрь 2021 г, дог.№125 от 01.01.2021, счет № 1605 от 12.11.2021, без НДС</t>
  </si>
  <si>
    <t>4405</t>
  </si>
  <si>
    <t>1541783</t>
  </si>
  <si>
    <t>Оплата за взнос на капитальный ремонт за сентябрь 2021, счет № 47003 от 30.09.2021, без НДС</t>
  </si>
  <si>
    <t>4407</t>
  </si>
  <si>
    <t>1541791</t>
  </si>
  <si>
    <t>Оплата за оказание клининговых услуг , ноябрь 2021, дог. №78-2021-70 от 08.11.2021, счет № 1122 от 30.11.2021, без НДС</t>
  </si>
  <si>
    <t>4408</t>
  </si>
  <si>
    <t>№ 78-2021-70 от 08.11.2021</t>
  </si>
  <si>
    <t>4409</t>
  </si>
  <si>
    <t>Оплата за услуги по предстерилиз очистке и стерилиз изделий медиц назначения, дог. №142 от 01.03.2021, счет № 0000-000238 от 26.11.2021, в т.ч. НДС - 50,00</t>
  </si>
  <si>
    <t>1542270</t>
  </si>
  <si>
    <t>Z_0000047387_20211223_1384 Зачисление отпускных за декабрь 2021, реестр № 1384 от 23.12.2021, без НДС</t>
  </si>
  <si>
    <t>4418</t>
  </si>
  <si>
    <t>1542380</t>
  </si>
  <si>
    <t>Зачисление отпускных за декабрь 2021 г., реестр № 1385 от 23.12.2021 г., без НДС, в соответствии с договором 18363412 от 02.03.2017 г.</t>
  </si>
  <si>
    <t>4419</t>
  </si>
  <si>
    <t>1542381</t>
  </si>
  <si>
    <t>Зачисление отпускных за декабрь 2021 г., реестр № 1388 от 23.12.2021 г., без НДС, в соответствии с договором 18363412 от 02.03.2017 г.</t>
  </si>
  <si>
    <t>4422</t>
  </si>
  <si>
    <t>1542272</t>
  </si>
  <si>
    <t>Z_0000047387_20211223_1389 Зачисление отпускных за декабрь 2021, реестр № 1389 от 23.12.2021, без НДС</t>
  </si>
  <si>
    <t>4423</t>
  </si>
  <si>
    <t>1542269</t>
  </si>
  <si>
    <t>Z_0000047387_20211223_1374 Зачисление заработной платы, компенсация за не использованный отпуск при увольнении за декабрь 2021, реестр № 1374 от 23.12.2021, без НДС</t>
  </si>
  <si>
    <t>4428</t>
  </si>
  <si>
    <t>1542362</t>
  </si>
  <si>
    <t>Зачисление заработной платы, компенсация за не использованный отпуск при увольнении за декабрь 2021 г., реестр № 1376 от 23.12.2021 г., без НДС, в соответствии с договором 18363412 от 02.03.2017 г.</t>
  </si>
  <si>
    <t>4429</t>
  </si>
  <si>
    <t>1551505</t>
  </si>
  <si>
    <t>Зачисление отпускных за декабрь 2021 г., реестр № 1394 от 23.12.2021 г., без НДС, в соответствии с договором 18363412 от 02.03.2017 г.</t>
  </si>
  <si>
    <t>4430</t>
  </si>
  <si>
    <t>1551507</t>
  </si>
  <si>
    <t>Z_0000047387_20211223_1395 Зачисление отпускных за декабрь 2021, реестр № 1395 от 23.12.2021, без НДС</t>
  </si>
  <si>
    <t>4431</t>
  </si>
  <si>
    <t>1551641</t>
  </si>
  <si>
    <t>4433</t>
  </si>
  <si>
    <t>1557480</t>
  </si>
  <si>
    <t>Перечисление заработной платы за 1 половину месяца за декабрь 2021 г. на карту №5479987022070303 Нестерова Дарья Олеговна</t>
  </si>
  <si>
    <t>1556120</t>
  </si>
  <si>
    <t>Зачисление заработной платы за 1 половину месяца за декабрь 2021 г., реестр № 1380 от 23.12.2021 г., без НДС, в соответствии с договором 18363412 от 02.03.2017 г.</t>
  </si>
  <si>
    <t>4435</t>
  </si>
  <si>
    <t>1554978</t>
  </si>
  <si>
    <t>Z_0000047387_20211223_1381 Зачисление заработной платы за 1 пол-ну мес. за декабрь 2021, реестр № 1381 от 23.12.2021, без НДС</t>
  </si>
  <si>
    <t>4436</t>
  </si>
  <si>
    <t>1579421</t>
  </si>
  <si>
    <t>Z_0000047387_20211227_1405 Зачисление отпускных за декабрь 2021, реестр № 1405 от 27.12.2021, без НДС</t>
  </si>
  <si>
    <t>4461</t>
  </si>
  <si>
    <t>1579585</t>
  </si>
  <si>
    <t>Зачисление отпускных за декабрь 2021 г., реестр № 1412 от 27.12.2021 г., без НДС, в соответствии с договором 18363412 от 02.03.2017 г.</t>
  </si>
  <si>
    <t>4465</t>
  </si>
  <si>
    <t>1579586</t>
  </si>
  <si>
    <t>Зачисление отпускных за декабрь 2021 г., реестр № 1406 от 27.12.2021 г., без НДС, в соответствии с договором 18363412 от 02.03.2017 г.</t>
  </si>
  <si>
    <t>4466</t>
  </si>
  <si>
    <t>1597781</t>
  </si>
  <si>
    <t>Z_0000047387_20211228_1415 Зачисление заработной платы, компенсация за не использованный отпуск при увольнении за декабрь 2021, реестр № 1415 от 28.12.2021, без НДС</t>
  </si>
  <si>
    <t>4471</t>
  </si>
  <si>
    <t>1597803</t>
  </si>
  <si>
    <t>4474</t>
  </si>
  <si>
    <t>1597804</t>
  </si>
  <si>
    <t>4475</t>
  </si>
  <si>
    <t>272788</t>
  </si>
  <si>
    <t>39509097310080050323 Опл мед.услуг,оказ.гражд,застр в др.суб РФ в целях их соц.обесп (из ср.НСЗ):расп.от 27.12.21 №439, сч 0000-000657 от 30.11.21 без НДС</t>
  </si>
  <si>
    <t>декабрь
2022</t>
  </si>
  <si>
    <t>79-2021-136</t>
  </si>
  <si>
    <t>ООО "СИБИРЬ-ЭКО"</t>
  </si>
  <si>
    <t>53811027143210000950000</t>
  </si>
  <si>
    <t>ноябрь
2022</t>
  </si>
  <si>
    <t>80-2021-137</t>
  </si>
  <si>
    <t>ИП НАУМОВА ЕЛЕНА АЛЕКСАНДРОВНА</t>
  </si>
  <si>
    <t>53811027143210000930000</t>
  </si>
  <si>
    <t>Поставка реагентов для КДЛ</t>
  </si>
  <si>
    <t>81-2021-138</t>
  </si>
  <si>
    <t>ООО " ДИАГНОСТИЧЕСКИЕ СИСТЕМЫ - СИБИРЬ"</t>
  </si>
  <si>
    <t>53811027143210000920000</t>
  </si>
  <si>
    <t>Поставка реагентов для ИФА</t>
  </si>
  <si>
    <t>82-2021-139</t>
  </si>
  <si>
    <t>ООО "ИРКДС"</t>
  </si>
  <si>
    <t>53811027143210000940000</t>
  </si>
  <si>
    <t>84-2021-71</t>
  </si>
  <si>
    <t>ООО "СИТИ-СЕРВИС"</t>
  </si>
  <si>
    <t>53811027143210000960000</t>
  </si>
  <si>
    <t>85-2021-69</t>
  </si>
  <si>
    <t>53811027143210001000000</t>
  </si>
  <si>
    <t xml:space="preserve">Поставка бумаги формат А-4 для печати на оргтехнике для нужд ОГАУЗ "Иркутская МСЧ № 2" </t>
  </si>
  <si>
    <t>86-2021-141</t>
  </si>
  <si>
    <t>ООО "ТЦ "С.Т.И.К."</t>
  </si>
  <si>
    <t>53811027143210000970000</t>
  </si>
  <si>
    <t>Поставка реагентов для биохимического анализатора Mindray BS-600</t>
  </si>
  <si>
    <t>88-2021-143</t>
  </si>
  <si>
    <t>53811027143210000990000</t>
  </si>
  <si>
    <t>Поставка реагентов для биохимического анализатора (ручной метод)</t>
  </si>
  <si>
    <t>89-2021-144</t>
  </si>
  <si>
    <t>53811027143210001010000</t>
  </si>
  <si>
    <t>Выполнение работ по оказанию охранных услуг (физическая охрана) на 2022 год</t>
  </si>
  <si>
    <t>90-2021-146</t>
  </si>
  <si>
    <t>53811027143210001020000</t>
  </si>
  <si>
    <t>Отпуск нефтепродуктов с использованием электронных карт для нужд ОГАУЗ «Иркутская МСЧ № 2» на I полугодие 2022 года</t>
  </si>
  <si>
    <t>92-2021-148</t>
  </si>
  <si>
    <t>53811027143210001040000</t>
  </si>
  <si>
    <t>Поставка медицинских изделий (набор реагентов тест-система ИХА для качественного выявления антигена вируса SARS-CoV-2 в мазках их носоглотки или ротоглотки человека</t>
  </si>
  <si>
    <t>93-2021-149</t>
  </si>
  <si>
    <t>53811027143210001060000</t>
  </si>
  <si>
    <t>Приобретение растворов плазмозамещающих и перфузионных (натрия хлорид, рингер) на 2022 год</t>
  </si>
  <si>
    <t>94-2021-150</t>
  </si>
  <si>
    <t>53811027143210001070000</t>
  </si>
  <si>
    <t>Услуги по обеспечению бесперебойной работы в сети интернет по выделенному каналу и услуги по предоставлению канала связи VPN на 2022 год</t>
  </si>
  <si>
    <t>95-2021-151</t>
  </si>
  <si>
    <t>АО "ДЕЛОВАЯ СЕТЬ - ИРКУТСК"</t>
  </si>
  <si>
    <t>53811027143210001050000</t>
  </si>
  <si>
    <t>53811027143210000980000</t>
  </si>
  <si>
    <t>Оказание услуг по энергоснабжению 2022 год</t>
  </si>
  <si>
    <t>53811027143210001030000</t>
  </si>
</sst>
</file>

<file path=xl/styles.xml><?xml version="1.0" encoding="utf-8"?>
<styleSheet xmlns="http://schemas.openxmlformats.org/spreadsheetml/2006/main">
  <numFmts count="1">
    <numFmt numFmtId="43" formatCode="_-* #,##0.00_р_._-;\-* #,##0.00_р_._-;_-* &quot;-&quot;??_р_._-;_-@_-"/>
  </numFmts>
  <fonts count="18">
    <font>
      <sz val="11"/>
      <color theme="1"/>
      <name val="Calibri"/>
      <family val="2"/>
      <charset val="204"/>
      <scheme val="minor"/>
    </font>
    <font>
      <sz val="11"/>
      <color theme="1"/>
      <name val="Calibri"/>
      <family val="2"/>
      <charset val="204"/>
      <scheme val="minor"/>
    </font>
    <font>
      <sz val="11"/>
      <name val="Calibri"/>
      <family val="2"/>
      <charset val="204"/>
      <scheme val="minor"/>
    </font>
    <font>
      <sz val="11"/>
      <color rgb="FFFF0000"/>
      <name val="Calibri"/>
      <family val="2"/>
      <charset val="204"/>
      <scheme val="minor"/>
    </font>
    <font>
      <sz val="8"/>
      <name val="Calibri"/>
      <family val="2"/>
      <charset val="204"/>
      <scheme val="minor"/>
    </font>
    <font>
      <sz val="10"/>
      <name val="Times New Roman"/>
      <family val="1"/>
      <charset val="204"/>
    </font>
    <font>
      <sz val="12"/>
      <color theme="1"/>
      <name val="Times New Roman"/>
      <family val="1"/>
      <charset val="204"/>
    </font>
    <font>
      <sz val="10"/>
      <color theme="1"/>
      <name val="Times New Roman"/>
      <family val="1"/>
      <charset val="204"/>
    </font>
    <font>
      <sz val="9"/>
      <name val="Times New Roman"/>
      <family val="1"/>
      <charset val="204"/>
    </font>
    <font>
      <sz val="9"/>
      <color theme="1"/>
      <name val="Times New Roman"/>
      <family val="1"/>
      <charset val="204"/>
    </font>
    <font>
      <sz val="10"/>
      <color rgb="FF000000"/>
      <name val="Times New Roman"/>
      <family val="1"/>
      <charset val="204"/>
    </font>
    <font>
      <sz val="11"/>
      <color theme="1"/>
      <name val="Times New Roman"/>
      <family val="1"/>
      <charset val="204"/>
    </font>
    <font>
      <sz val="8"/>
      <name val="MS Sans Serif"/>
    </font>
    <font>
      <sz val="8"/>
      <name val="MS Sans Serif"/>
      <family val="2"/>
      <charset val="204"/>
    </font>
    <font>
      <sz val="8.5"/>
      <name val="MS Sans Serif"/>
      <family val="2"/>
      <charset val="204"/>
    </font>
    <font>
      <b/>
      <sz val="8.5500000000000007"/>
      <name val="MS Sans Serif"/>
    </font>
    <font>
      <b/>
      <sz val="8.5"/>
      <name val="MS Sans Serif"/>
    </font>
    <font>
      <sz val="8.5"/>
      <name val="MS Sans Serif"/>
    </font>
  </fonts>
  <fills count="1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6" tint="-0.249977111117893"/>
        <bgColor indexed="64"/>
      </patternFill>
    </fill>
    <fill>
      <patternFill patternType="solid">
        <fgColor theme="1" tint="0.499984740745262"/>
        <bgColor indexed="64"/>
      </patternFill>
    </fill>
    <fill>
      <patternFill patternType="solid">
        <fgColor rgb="FF00B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354">
    <xf numFmtId="0" fontId="0" fillId="0" borderId="0" xfId="0"/>
    <xf numFmtId="0" fontId="0" fillId="0" borderId="1" xfId="0" applyBorder="1"/>
    <xf numFmtId="0" fontId="0" fillId="0" borderId="1" xfId="0" applyFill="1" applyBorder="1"/>
    <xf numFmtId="0" fontId="3" fillId="0" borderId="1" xfId="0" applyFont="1" applyBorder="1"/>
    <xf numFmtId="4" fontId="0" fillId="0" borderId="1" xfId="0" applyNumberFormat="1" applyBorder="1"/>
    <xf numFmtId="0" fontId="4" fillId="0" borderId="1" xfId="0" applyFont="1" applyFill="1" applyBorder="1" applyAlignment="1">
      <alignment wrapText="1"/>
    </xf>
    <xf numFmtId="0" fontId="0" fillId="0" borderId="4" xfId="0" applyBorder="1" applyAlignment="1">
      <alignment horizontal="center"/>
    </xf>
    <xf numFmtId="0" fontId="0" fillId="0" borderId="4" xfId="0" applyBorder="1" applyAlignment="1">
      <alignment horizontal="center"/>
    </xf>
    <xf numFmtId="0" fontId="0" fillId="2" borderId="1" xfId="0" applyFill="1" applyBorder="1"/>
    <xf numFmtId="0" fontId="0" fillId="2" borderId="0" xfId="0" applyFill="1"/>
    <xf numFmtId="0" fontId="3" fillId="2" borderId="1" xfId="0" applyFont="1" applyFill="1" applyBorder="1"/>
    <xf numFmtId="0" fontId="0" fillId="2" borderId="5" xfId="0" applyFill="1" applyBorder="1" applyAlignment="1">
      <alignment horizontal="center"/>
    </xf>
    <xf numFmtId="4" fontId="0" fillId="0" borderId="1" xfId="0" applyNumberFormat="1" applyFill="1" applyBorder="1"/>
    <xf numFmtId="4" fontId="3" fillId="2" borderId="1" xfId="0" applyNumberFormat="1" applyFont="1" applyFill="1" applyBorder="1"/>
    <xf numFmtId="4" fontId="0" fillId="0" borderId="0" xfId="0" applyNumberFormat="1"/>
    <xf numFmtId="0" fontId="6" fillId="0" borderId="0" xfId="0" applyFont="1" applyFill="1"/>
    <xf numFmtId="43" fontId="6" fillId="0" borderId="0" xfId="0" applyNumberFormat="1" applyFont="1" applyFill="1"/>
    <xf numFmtId="43" fontId="6" fillId="0" borderId="0" xfId="1" applyFont="1" applyFill="1"/>
    <xf numFmtId="4" fontId="7" fillId="0" borderId="1" xfId="0" applyNumberFormat="1" applyFont="1" applyFill="1" applyBorder="1" applyAlignment="1">
      <alignment horizontal="right" vertical="top" wrapText="1"/>
    </xf>
    <xf numFmtId="4" fontId="7" fillId="0" borderId="1" xfId="0" applyNumberFormat="1" applyFont="1" applyFill="1" applyBorder="1" applyAlignment="1">
      <alignment horizontal="center" vertical="top" wrapText="1"/>
    </xf>
    <xf numFmtId="0" fontId="7" fillId="0" borderId="1" xfId="0" applyFont="1" applyBorder="1"/>
    <xf numFmtId="4" fontId="7" fillId="0" borderId="1" xfId="0" applyNumberFormat="1" applyFont="1" applyBorder="1"/>
    <xf numFmtId="0" fontId="7" fillId="0" borderId="0" xfId="0" applyFont="1"/>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top" wrapText="1"/>
    </xf>
    <xf numFmtId="4" fontId="7" fillId="2" borderId="1" xfId="0" applyNumberFormat="1" applyFont="1" applyFill="1" applyBorder="1" applyAlignment="1">
      <alignment horizontal="right" vertical="top" wrapText="1"/>
    </xf>
    <xf numFmtId="14" fontId="7" fillId="2" borderId="1" xfId="0" applyNumberFormat="1" applyFont="1" applyFill="1" applyBorder="1" applyAlignment="1">
      <alignment horizontal="center" vertical="top" wrapText="1"/>
    </xf>
    <xf numFmtId="4" fontId="7" fillId="2" borderId="1" xfId="0" applyNumberFormat="1" applyFont="1" applyFill="1" applyBorder="1" applyAlignment="1">
      <alignment horizontal="center" vertical="top" wrapText="1"/>
    </xf>
    <xf numFmtId="0" fontId="7" fillId="2" borderId="1" xfId="0" applyFont="1" applyFill="1" applyBorder="1" applyAlignment="1">
      <alignment horizontal="center" vertical="top"/>
    </xf>
    <xf numFmtId="0" fontId="5" fillId="2" borderId="2" xfId="0" applyFont="1" applyFill="1" applyBorder="1" applyAlignment="1">
      <alignment horizontal="center" vertical="top" wrapText="1"/>
    </xf>
    <xf numFmtId="49" fontId="7" fillId="2" borderId="1" xfId="0" applyNumberFormat="1" applyFont="1" applyFill="1" applyBorder="1" applyAlignment="1">
      <alignment horizontal="center" vertical="top" wrapText="1"/>
    </xf>
    <xf numFmtId="49" fontId="8" fillId="2" borderId="2" xfId="0"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0" fontId="7" fillId="2" borderId="0" xfId="0" applyFont="1" applyFill="1" applyBorder="1" applyAlignment="1">
      <alignment horizontal="center" vertical="top" wrapText="1"/>
    </xf>
    <xf numFmtId="0" fontId="6" fillId="0" borderId="0" xfId="0" applyFont="1" applyFill="1" applyBorder="1" applyAlignment="1">
      <alignment horizontal="left" vertical="top" wrapText="1"/>
    </xf>
    <xf numFmtId="0" fontId="7" fillId="2" borderId="1" xfId="0" applyFont="1" applyFill="1" applyBorder="1" applyAlignment="1">
      <alignment horizontal="left" vertical="top"/>
    </xf>
    <xf numFmtId="0" fontId="7" fillId="0" borderId="1" xfId="0" applyFont="1" applyFill="1" applyBorder="1" applyAlignment="1">
      <alignment horizontal="center" vertical="top" wrapText="1"/>
    </xf>
    <xf numFmtId="49" fontId="7" fillId="0" borderId="1" xfId="0" applyNumberFormat="1" applyFont="1" applyFill="1" applyBorder="1" applyAlignment="1">
      <alignment horizontal="center" vertical="top" wrapText="1"/>
    </xf>
    <xf numFmtId="14" fontId="7" fillId="0" borderId="1" xfId="0" applyNumberFormat="1" applyFont="1" applyFill="1" applyBorder="1" applyAlignment="1">
      <alignment horizontal="center" vertical="top" wrapText="1"/>
    </xf>
    <xf numFmtId="0" fontId="6" fillId="2" borderId="0" xfId="0" applyFont="1" applyFill="1" applyBorder="1" applyAlignment="1">
      <alignment horizontal="left" vertical="top" wrapText="1"/>
    </xf>
    <xf numFmtId="0" fontId="7" fillId="2" borderId="0" xfId="0" applyFont="1" applyFill="1"/>
    <xf numFmtId="0" fontId="5" fillId="0" borderId="1" xfId="0" applyFont="1" applyFill="1" applyBorder="1" applyAlignment="1">
      <alignment horizontal="center" vertical="top" wrapText="1"/>
    </xf>
    <xf numFmtId="0" fontId="7" fillId="0" borderId="1" xfId="0" applyFont="1" applyFill="1" applyBorder="1" applyAlignment="1">
      <alignment horizontal="center" vertical="top"/>
    </xf>
    <xf numFmtId="0" fontId="7" fillId="0" borderId="1" xfId="0" applyFont="1" applyFill="1" applyBorder="1" applyAlignment="1">
      <alignment horizontal="left" vertical="top"/>
    </xf>
    <xf numFmtId="0" fontId="7" fillId="0" borderId="0" xfId="0" applyFont="1" applyFill="1"/>
    <xf numFmtId="0" fontId="0" fillId="0" borderId="0" xfId="0" applyAlignment="1">
      <alignment horizontal="center" wrapText="1"/>
    </xf>
    <xf numFmtId="0" fontId="7" fillId="0" borderId="0" xfId="0" applyFont="1" applyFill="1" applyBorder="1" applyAlignment="1">
      <alignment horizontal="center" vertical="top" wrapText="1"/>
    </xf>
    <xf numFmtId="14" fontId="7" fillId="4" borderId="1" xfId="0" applyNumberFormat="1" applyFont="1" applyFill="1" applyBorder="1" applyAlignment="1">
      <alignment horizontal="center" vertical="top" wrapText="1"/>
    </xf>
    <xf numFmtId="14" fontId="5" fillId="4" borderId="1" xfId="0" applyNumberFormat="1" applyFont="1" applyFill="1" applyBorder="1" applyAlignment="1">
      <alignment horizontal="center" vertical="top" wrapText="1"/>
    </xf>
    <xf numFmtId="0" fontId="7" fillId="0" borderId="0" xfId="0" applyFont="1" applyFill="1" applyAlignment="1">
      <alignment wrapText="1"/>
    </xf>
    <xf numFmtId="14" fontId="5" fillId="4" borderId="0" xfId="0" applyNumberFormat="1" applyFont="1" applyFill="1" applyBorder="1" applyAlignment="1">
      <alignment horizontal="center" vertical="top" wrapText="1"/>
    </xf>
    <xf numFmtId="0" fontId="5" fillId="3" borderId="1" xfId="0" applyFont="1" applyFill="1" applyBorder="1" applyAlignment="1">
      <alignment horizontal="center" vertical="top" wrapText="1"/>
    </xf>
    <xf numFmtId="0" fontId="9" fillId="0" borderId="1" xfId="0" applyFont="1" applyFill="1" applyBorder="1" applyAlignment="1">
      <alignment horizontal="center" vertical="top" wrapText="1"/>
    </xf>
    <xf numFmtId="4" fontId="0" fillId="5" borderId="0" xfId="0" applyNumberFormat="1" applyFill="1"/>
    <xf numFmtId="0" fontId="0" fillId="5" borderId="0" xfId="0" applyFill="1"/>
    <xf numFmtId="2" fontId="0" fillId="0" borderId="0" xfId="0" applyNumberFormat="1"/>
    <xf numFmtId="0" fontId="7" fillId="0" borderId="1" xfId="0" applyFont="1" applyFill="1" applyBorder="1"/>
    <xf numFmtId="14" fontId="5" fillId="4" borderId="1" xfId="0" applyNumberFormat="1" applyFont="1" applyFill="1" applyBorder="1" applyAlignment="1">
      <alignment vertical="top"/>
    </xf>
    <xf numFmtId="0" fontId="7" fillId="0" borderId="1" xfId="0" applyFont="1" applyFill="1" applyBorder="1" applyAlignment="1">
      <alignment wrapText="1"/>
    </xf>
    <xf numFmtId="14" fontId="5" fillId="0" borderId="1" xfId="0" applyNumberFormat="1" applyFont="1" applyFill="1" applyBorder="1" applyAlignment="1">
      <alignment horizontal="center" vertical="top" wrapText="1"/>
    </xf>
    <xf numFmtId="4" fontId="10" fillId="0" borderId="0" xfId="0" applyNumberFormat="1" applyFont="1" applyFill="1" applyAlignment="1">
      <alignment horizontal="right" vertical="top"/>
    </xf>
    <xf numFmtId="0" fontId="0" fillId="3" borderId="0" xfId="0" applyFill="1"/>
    <xf numFmtId="4" fontId="0" fillId="3" borderId="0" xfId="0" applyNumberFormat="1" applyFill="1"/>
    <xf numFmtId="4" fontId="7" fillId="3" borderId="1" xfId="0" applyNumberFormat="1" applyFont="1" applyFill="1" applyBorder="1" applyAlignment="1">
      <alignment horizontal="right" vertical="top" wrapText="1"/>
    </xf>
    <xf numFmtId="0" fontId="7" fillId="3" borderId="1" xfId="0" applyFont="1" applyFill="1" applyBorder="1" applyAlignment="1">
      <alignment horizontal="center" vertical="top" wrapText="1"/>
    </xf>
    <xf numFmtId="4" fontId="7" fillId="3" borderId="1" xfId="0" applyNumberFormat="1" applyFont="1" applyFill="1" applyBorder="1" applyAlignment="1">
      <alignment horizontal="center" vertical="top" wrapText="1"/>
    </xf>
    <xf numFmtId="0" fontId="7" fillId="3" borderId="1" xfId="0" applyFont="1" applyFill="1" applyBorder="1" applyAlignment="1">
      <alignment horizontal="center" vertical="top"/>
    </xf>
    <xf numFmtId="4" fontId="0" fillId="6" borderId="0" xfId="0" applyNumberFormat="1" applyFill="1"/>
    <xf numFmtId="4" fontId="7" fillId="6" borderId="1" xfId="0" applyNumberFormat="1" applyFont="1" applyFill="1" applyBorder="1" applyAlignment="1">
      <alignment horizontal="right" vertical="top" wrapText="1"/>
    </xf>
    <xf numFmtId="0" fontId="7" fillId="6" borderId="1" xfId="0" applyFont="1" applyFill="1" applyBorder="1" applyAlignment="1">
      <alignment horizontal="center" vertical="top" wrapText="1"/>
    </xf>
    <xf numFmtId="4" fontId="7" fillId="6" borderId="1" xfId="0" applyNumberFormat="1" applyFont="1" applyFill="1" applyBorder="1" applyAlignment="1">
      <alignment horizontal="center" vertical="top" wrapText="1"/>
    </xf>
    <xf numFmtId="0" fontId="7" fillId="6" borderId="1" xfId="0" applyFont="1" applyFill="1" applyBorder="1" applyAlignment="1">
      <alignment horizontal="center" vertical="top"/>
    </xf>
    <xf numFmtId="0" fontId="0" fillId="6" borderId="0" xfId="0" applyFill="1"/>
    <xf numFmtId="0" fontId="7" fillId="0" borderId="1" xfId="0" applyFont="1" applyFill="1" applyBorder="1" applyAlignment="1">
      <alignment vertical="top"/>
    </xf>
    <xf numFmtId="49" fontId="7" fillId="0" borderId="1" xfId="0" applyNumberFormat="1" applyFont="1" applyFill="1" applyBorder="1" applyAlignment="1">
      <alignment horizontal="center" vertical="top"/>
    </xf>
    <xf numFmtId="2" fontId="7" fillId="0" borderId="1" xfId="0" applyNumberFormat="1" applyFont="1" applyFill="1" applyBorder="1" applyAlignment="1">
      <alignment horizontal="center" vertical="top" wrapText="1"/>
    </xf>
    <xf numFmtId="0" fontId="11" fillId="0" borderId="0" xfId="0" applyFont="1"/>
    <xf numFmtId="0" fontId="11" fillId="0" borderId="0" xfId="0" applyFont="1" applyBorder="1"/>
    <xf numFmtId="0" fontId="11" fillId="0" borderId="0" xfId="0" applyFont="1" applyFill="1" applyBorder="1" applyAlignment="1">
      <alignment horizontal="center" vertical="center"/>
    </xf>
    <xf numFmtId="4" fontId="11" fillId="0" borderId="0" xfId="0" applyNumberFormat="1" applyFont="1" applyBorder="1"/>
    <xf numFmtId="4" fontId="11" fillId="0" borderId="0" xfId="0" applyNumberFormat="1" applyFont="1"/>
    <xf numFmtId="4" fontId="5" fillId="0" borderId="1" xfId="0" applyNumberFormat="1" applyFont="1" applyFill="1" applyBorder="1" applyAlignment="1">
      <alignment horizontal="right" vertical="top" wrapText="1"/>
    </xf>
    <xf numFmtId="0" fontId="5" fillId="0" borderId="1" xfId="0" applyFont="1" applyFill="1" applyBorder="1" applyAlignment="1">
      <alignment horizontal="center" vertical="top"/>
    </xf>
    <xf numFmtId="4" fontId="0" fillId="2" borderId="0" xfId="0" applyNumberFormat="1" applyFill="1"/>
    <xf numFmtId="4" fontId="7" fillId="2" borderId="0" xfId="0" applyNumberFormat="1" applyFont="1" applyFill="1" applyBorder="1" applyAlignment="1">
      <alignment horizontal="right" vertical="top" wrapText="1"/>
    </xf>
    <xf numFmtId="0" fontId="7" fillId="2" borderId="0" xfId="0" applyFont="1" applyFill="1" applyBorder="1" applyAlignment="1">
      <alignment horizontal="center" vertical="top"/>
    </xf>
    <xf numFmtId="4" fontId="5" fillId="0" borderId="1" xfId="0" applyNumberFormat="1" applyFont="1" applyFill="1" applyBorder="1" applyAlignment="1">
      <alignment horizontal="center" vertical="top" wrapText="1"/>
    </xf>
    <xf numFmtId="0" fontId="7" fillId="0" borderId="1" xfId="0" applyFont="1" applyFill="1" applyBorder="1" applyAlignment="1">
      <alignment horizontal="left" vertical="top" wrapText="1"/>
    </xf>
    <xf numFmtId="0" fontId="7" fillId="0" borderId="1" xfId="0" applyNumberFormat="1" applyFont="1" applyFill="1" applyBorder="1" applyAlignment="1">
      <alignment horizontal="left" vertical="top"/>
    </xf>
    <xf numFmtId="0" fontId="7" fillId="0" borderId="0" xfId="0" applyFont="1" applyFill="1" applyBorder="1" applyAlignment="1">
      <alignment horizontal="center" vertical="top"/>
    </xf>
    <xf numFmtId="4" fontId="0" fillId="2" borderId="3" xfId="0" applyNumberFormat="1" applyFill="1" applyBorder="1" applyAlignment="1">
      <alignment horizontal="center"/>
    </xf>
    <xf numFmtId="4" fontId="0" fillId="0" borderId="3" xfId="0" applyNumberFormat="1" applyBorder="1" applyAlignment="1">
      <alignment horizontal="center"/>
    </xf>
    <xf numFmtId="4" fontId="11" fillId="0" borderId="0" xfId="0" applyNumberFormat="1" applyFont="1" applyFill="1" applyBorder="1"/>
    <xf numFmtId="0" fontId="11" fillId="0" borderId="0" xfId="0" applyFont="1" applyFill="1"/>
    <xf numFmtId="0" fontId="11" fillId="0" borderId="0" xfId="0" applyFont="1" applyFill="1" applyBorder="1"/>
    <xf numFmtId="3" fontId="6" fillId="0" borderId="0" xfId="0" applyNumberFormat="1" applyFont="1" applyFill="1"/>
    <xf numFmtId="0" fontId="6" fillId="0" borderId="0" xfId="0" applyFont="1" applyFill="1" applyAlignment="1">
      <alignment wrapText="1"/>
    </xf>
    <xf numFmtId="4" fontId="6" fillId="0" borderId="0" xfId="0" applyNumberFormat="1" applyFont="1" applyFill="1" applyAlignment="1">
      <alignment horizontal="center"/>
    </xf>
    <xf numFmtId="4" fontId="12" fillId="0" borderId="6" xfId="0" applyNumberFormat="1" applyFont="1" applyBorder="1" applyAlignment="1" applyProtection="1">
      <alignment horizontal="right" vertical="center" wrapText="1"/>
    </xf>
    <xf numFmtId="49" fontId="12" fillId="0" borderId="7" xfId="0" applyNumberFormat="1" applyFont="1" applyBorder="1" applyAlignment="1" applyProtection="1">
      <alignment horizontal="left" vertical="center" wrapText="1"/>
    </xf>
    <xf numFmtId="49" fontId="12" fillId="0" borderId="6" xfId="0" applyNumberFormat="1" applyFont="1" applyBorder="1" applyAlignment="1" applyProtection="1">
      <alignment horizontal="left" vertical="top" wrapText="1"/>
    </xf>
    <xf numFmtId="4" fontId="12" fillId="0" borderId="6" xfId="0" applyNumberFormat="1" applyFont="1" applyBorder="1" applyAlignment="1" applyProtection="1">
      <alignment horizontal="right" vertical="top" wrapText="1"/>
    </xf>
    <xf numFmtId="4" fontId="12" fillId="0" borderId="6" xfId="0" applyNumberFormat="1" applyFont="1" applyBorder="1" applyAlignment="1" applyProtection="1">
      <alignment horizontal="center" vertical="center" wrapText="1"/>
    </xf>
    <xf numFmtId="49" fontId="12" fillId="0" borderId="7" xfId="0" applyNumberFormat="1" applyFont="1" applyBorder="1" applyAlignment="1" applyProtection="1">
      <alignment horizontal="left" vertical="top" wrapText="1"/>
    </xf>
    <xf numFmtId="17" fontId="0" fillId="0" borderId="0" xfId="0" applyNumberFormat="1"/>
    <xf numFmtId="0" fontId="6" fillId="0" borderId="0" xfId="0" applyFont="1" applyFill="1" applyBorder="1"/>
    <xf numFmtId="49" fontId="12" fillId="0" borderId="7" xfId="0" applyNumberFormat="1" applyFont="1" applyBorder="1" applyAlignment="1" applyProtection="1">
      <alignment horizontal="center" vertical="center" wrapText="1"/>
    </xf>
    <xf numFmtId="0" fontId="6" fillId="0" borderId="0" xfId="0" applyFont="1" applyFill="1" applyAlignment="1">
      <alignment horizontal="left" wrapText="1"/>
    </xf>
    <xf numFmtId="4" fontId="12" fillId="0" borderId="7" xfId="0" applyNumberFormat="1" applyFont="1" applyBorder="1" applyAlignment="1" applyProtection="1">
      <alignment horizontal="center" vertical="center" wrapText="1"/>
    </xf>
    <xf numFmtId="3" fontId="12" fillId="0" borderId="0" xfId="0" applyNumberFormat="1" applyFont="1" applyBorder="1" applyAlignment="1" applyProtection="1">
      <alignment horizontal="center" vertical="center" wrapText="1"/>
    </xf>
    <xf numFmtId="4" fontId="12" fillId="0" borderId="7" xfId="0" applyNumberFormat="1" applyFont="1" applyBorder="1" applyAlignment="1" applyProtection="1">
      <alignment horizontal="left" vertical="center" wrapText="1"/>
    </xf>
    <xf numFmtId="0" fontId="11" fillId="0" borderId="0" xfId="0" applyFont="1" applyAlignment="1">
      <alignment horizontal="left"/>
    </xf>
    <xf numFmtId="4" fontId="12" fillId="0" borderId="6" xfId="0" applyNumberFormat="1" applyFont="1" applyBorder="1" applyAlignment="1" applyProtection="1">
      <alignment horizontal="left" vertical="center" wrapText="1"/>
    </xf>
    <xf numFmtId="0" fontId="7" fillId="0" borderId="0" xfId="0" applyFont="1" applyFill="1" applyBorder="1" applyAlignment="1">
      <alignment horizontal="left" vertical="top"/>
    </xf>
    <xf numFmtId="0" fontId="7" fillId="0" borderId="0" xfId="0" applyFont="1" applyFill="1" applyBorder="1"/>
    <xf numFmtId="49" fontId="13" fillId="0" borderId="11" xfId="0" applyNumberFormat="1" applyFont="1" applyBorder="1" applyAlignment="1" applyProtection="1">
      <alignment horizontal="center" vertical="center" wrapText="1"/>
    </xf>
    <xf numFmtId="49" fontId="13" fillId="0" borderId="12" xfId="0" applyNumberFormat="1" applyFont="1" applyBorder="1" applyAlignment="1" applyProtection="1">
      <alignment horizontal="center" vertical="center" wrapText="1"/>
    </xf>
    <xf numFmtId="49" fontId="13" fillId="0" borderId="7" xfId="0" applyNumberFormat="1" applyFont="1" applyBorder="1" applyAlignment="1" applyProtection="1">
      <alignment horizontal="left" vertical="center" wrapText="1"/>
    </xf>
    <xf numFmtId="49" fontId="13" fillId="0" borderId="6" xfId="0" applyNumberFormat="1" applyFont="1" applyBorder="1" applyAlignment="1" applyProtection="1">
      <alignment horizontal="center" vertical="center" wrapText="1"/>
    </xf>
    <xf numFmtId="49" fontId="14" fillId="0" borderId="6" xfId="0" applyNumberFormat="1" applyFont="1" applyBorder="1" applyAlignment="1" applyProtection="1">
      <alignment horizontal="center" vertical="center" wrapText="1"/>
    </xf>
    <xf numFmtId="49" fontId="13" fillId="0" borderId="9" xfId="0" applyNumberFormat="1" applyFont="1" applyBorder="1" applyAlignment="1" applyProtection="1">
      <alignment horizontal="center" vertical="center" wrapText="1"/>
    </xf>
    <xf numFmtId="49" fontId="13" fillId="0" borderId="6" xfId="0" applyNumberFormat="1" applyFont="1" applyBorder="1" applyAlignment="1" applyProtection="1">
      <alignment horizontal="center" vertical="center"/>
    </xf>
    <xf numFmtId="49" fontId="13" fillId="0" borderId="6" xfId="0" applyNumberFormat="1" applyFont="1" applyBorder="1" applyAlignment="1" applyProtection="1">
      <alignment horizontal="left" vertical="center" wrapText="1"/>
    </xf>
    <xf numFmtId="4" fontId="13" fillId="0" borderId="6" xfId="0" applyNumberFormat="1" applyFont="1" applyBorder="1" applyAlignment="1" applyProtection="1">
      <alignment horizontal="right" vertical="center" wrapText="1"/>
    </xf>
    <xf numFmtId="49" fontId="13" fillId="2" borderId="11" xfId="0" applyNumberFormat="1" applyFont="1" applyFill="1" applyBorder="1" applyAlignment="1" applyProtection="1">
      <alignment horizontal="center" vertical="center" wrapText="1"/>
    </xf>
    <xf numFmtId="49" fontId="13" fillId="2" borderId="12" xfId="0" applyNumberFormat="1" applyFont="1" applyFill="1" applyBorder="1" applyAlignment="1" applyProtection="1">
      <alignment horizontal="center" vertical="center" wrapText="1"/>
    </xf>
    <xf numFmtId="49" fontId="13" fillId="2" borderId="7" xfId="0" applyNumberFormat="1" applyFont="1" applyFill="1" applyBorder="1" applyAlignment="1" applyProtection="1">
      <alignment horizontal="left" vertical="center" wrapText="1"/>
    </xf>
    <xf numFmtId="49" fontId="13" fillId="2" borderId="6" xfId="0" applyNumberFormat="1" applyFont="1" applyFill="1" applyBorder="1" applyAlignment="1" applyProtection="1">
      <alignment horizontal="center" vertical="center" wrapText="1"/>
    </xf>
    <xf numFmtId="49" fontId="14" fillId="2" borderId="6" xfId="0" applyNumberFormat="1" applyFont="1" applyFill="1" applyBorder="1" applyAlignment="1" applyProtection="1">
      <alignment horizontal="center" vertical="center" wrapText="1"/>
    </xf>
    <xf numFmtId="49" fontId="13" fillId="2" borderId="9" xfId="0" applyNumberFormat="1" applyFont="1" applyFill="1" applyBorder="1" applyAlignment="1" applyProtection="1">
      <alignment horizontal="center" vertical="center" wrapText="1"/>
    </xf>
    <xf numFmtId="49" fontId="13" fillId="2" borderId="6" xfId="0" applyNumberFormat="1" applyFont="1" applyFill="1" applyBorder="1" applyAlignment="1" applyProtection="1">
      <alignment horizontal="center" vertical="center"/>
    </xf>
    <xf numFmtId="49" fontId="13" fillId="2" borderId="6" xfId="0" applyNumberFormat="1" applyFont="1" applyFill="1" applyBorder="1" applyAlignment="1" applyProtection="1">
      <alignment horizontal="left" vertical="center" wrapText="1"/>
    </xf>
    <xf numFmtId="4" fontId="13" fillId="2" borderId="6" xfId="0" applyNumberFormat="1" applyFont="1" applyFill="1" applyBorder="1" applyAlignment="1" applyProtection="1">
      <alignment horizontal="right" vertical="center" wrapText="1"/>
    </xf>
    <xf numFmtId="4" fontId="12" fillId="0" borderId="6" xfId="0" applyNumberFormat="1" applyFont="1" applyFill="1" applyBorder="1" applyAlignment="1" applyProtection="1">
      <alignment horizontal="center" vertical="center" wrapText="1"/>
    </xf>
    <xf numFmtId="0" fontId="0" fillId="0" borderId="0" xfId="0" applyFill="1"/>
    <xf numFmtId="0" fontId="0" fillId="0" borderId="0" xfId="0" applyFill="1" applyBorder="1"/>
    <xf numFmtId="49" fontId="12" fillId="0" borderId="7" xfId="0" applyNumberFormat="1" applyFont="1" applyFill="1" applyBorder="1" applyAlignment="1" applyProtection="1">
      <alignment horizontal="center" vertical="center" wrapText="1"/>
    </xf>
    <xf numFmtId="2" fontId="13" fillId="0" borderId="7" xfId="0" applyNumberFormat="1" applyFont="1" applyFill="1" applyBorder="1" applyAlignment="1" applyProtection="1">
      <alignment horizontal="center" vertical="center" wrapText="1"/>
    </xf>
    <xf numFmtId="2" fontId="12" fillId="0" borderId="7" xfId="0" applyNumberFormat="1" applyFont="1" applyFill="1" applyBorder="1" applyAlignment="1" applyProtection="1">
      <alignment horizontal="center" vertical="center" wrapText="1"/>
    </xf>
    <xf numFmtId="2" fontId="12" fillId="0" borderId="6" xfId="0" applyNumberFormat="1" applyFont="1" applyFill="1" applyBorder="1" applyAlignment="1" applyProtection="1">
      <alignment horizontal="center" vertical="top" wrapText="1"/>
    </xf>
    <xf numFmtId="2" fontId="12" fillId="0" borderId="6" xfId="0" applyNumberFormat="1" applyFont="1" applyFill="1" applyBorder="1" applyAlignment="1" applyProtection="1">
      <alignment horizontal="center" vertical="center" wrapText="1"/>
    </xf>
    <xf numFmtId="2" fontId="12" fillId="0" borderId="7" xfId="0" applyNumberFormat="1" applyFont="1" applyFill="1" applyBorder="1" applyAlignment="1" applyProtection="1">
      <alignment horizontal="center" vertical="top" wrapText="1"/>
    </xf>
    <xf numFmtId="49" fontId="12" fillId="7" borderId="11" xfId="0" applyNumberFormat="1" applyFont="1" applyFill="1" applyBorder="1" applyAlignment="1" applyProtection="1">
      <alignment horizontal="center" vertical="center" wrapText="1"/>
    </xf>
    <xf numFmtId="49" fontId="12" fillId="7" borderId="12" xfId="0" applyNumberFormat="1" applyFont="1" applyFill="1" applyBorder="1" applyAlignment="1" applyProtection="1">
      <alignment horizontal="center" vertical="center" wrapText="1"/>
    </xf>
    <xf numFmtId="49" fontId="12" fillId="7" borderId="7" xfId="0" applyNumberFormat="1" applyFont="1" applyFill="1" applyBorder="1" applyAlignment="1" applyProtection="1">
      <alignment horizontal="left" vertical="center" wrapText="1"/>
    </xf>
    <xf numFmtId="49" fontId="12" fillId="7" borderId="6" xfId="0" applyNumberFormat="1" applyFont="1" applyFill="1" applyBorder="1" applyAlignment="1" applyProtection="1">
      <alignment horizontal="center" vertical="center" wrapText="1"/>
    </xf>
    <xf numFmtId="49" fontId="17" fillId="7" borderId="6" xfId="0" applyNumberFormat="1" applyFont="1" applyFill="1" applyBorder="1" applyAlignment="1" applyProtection="1">
      <alignment horizontal="center" vertical="center" wrapText="1"/>
    </xf>
    <xf numFmtId="49" fontId="12" fillId="7" borderId="9" xfId="0" applyNumberFormat="1" applyFont="1" applyFill="1" applyBorder="1" applyAlignment="1" applyProtection="1">
      <alignment horizontal="center" vertical="center" wrapText="1"/>
    </xf>
    <xf numFmtId="49" fontId="12" fillId="7" borderId="6" xfId="0" applyNumberFormat="1" applyFont="1" applyFill="1" applyBorder="1" applyAlignment="1" applyProtection="1">
      <alignment horizontal="center" vertical="center"/>
    </xf>
    <xf numFmtId="49" fontId="12" fillId="7" borderId="6" xfId="0" applyNumberFormat="1" applyFont="1" applyFill="1" applyBorder="1" applyAlignment="1" applyProtection="1">
      <alignment horizontal="left" vertical="center" wrapText="1"/>
    </xf>
    <xf numFmtId="4" fontId="12" fillId="7" borderId="6" xfId="0" applyNumberFormat="1" applyFont="1" applyFill="1" applyBorder="1" applyAlignment="1" applyProtection="1">
      <alignment horizontal="right" vertical="center" wrapText="1"/>
    </xf>
    <xf numFmtId="0" fontId="15" fillId="8" borderId="1" xfId="0" applyFont="1" applyFill="1" applyBorder="1" applyAlignment="1" applyProtection="1">
      <alignment horizontal="center" vertical="center" wrapText="1"/>
    </xf>
    <xf numFmtId="0" fontId="15" fillId="8" borderId="1" xfId="0" applyFont="1" applyFill="1" applyBorder="1" applyAlignment="1" applyProtection="1">
      <alignment horizontal="center"/>
    </xf>
    <xf numFmtId="49" fontId="16" fillId="8" borderId="1" xfId="0" applyNumberFormat="1" applyFont="1" applyFill="1" applyBorder="1" applyAlignment="1" applyProtection="1">
      <alignment horizontal="center" vertical="center" wrapText="1"/>
    </xf>
    <xf numFmtId="49" fontId="12" fillId="8" borderId="11" xfId="0" applyNumberFormat="1" applyFont="1" applyFill="1" applyBorder="1" applyAlignment="1" applyProtection="1">
      <alignment horizontal="center" vertical="center" wrapText="1"/>
    </xf>
    <xf numFmtId="49" fontId="12" fillId="8" borderId="12" xfId="0" applyNumberFormat="1" applyFont="1" applyFill="1" applyBorder="1" applyAlignment="1" applyProtection="1">
      <alignment horizontal="center" vertical="center" wrapText="1"/>
    </xf>
    <xf numFmtId="49" fontId="12" fillId="8" borderId="7" xfId="0" applyNumberFormat="1" applyFont="1" applyFill="1" applyBorder="1" applyAlignment="1" applyProtection="1">
      <alignment horizontal="left" vertical="center" wrapText="1"/>
    </xf>
    <xf numFmtId="49" fontId="12" fillId="8" borderId="6" xfId="0" applyNumberFormat="1" applyFont="1" applyFill="1" applyBorder="1" applyAlignment="1" applyProtection="1">
      <alignment horizontal="center" vertical="center" wrapText="1"/>
    </xf>
    <xf numFmtId="49" fontId="17" fillId="8" borderId="6" xfId="0" applyNumberFormat="1" applyFont="1" applyFill="1" applyBorder="1" applyAlignment="1" applyProtection="1">
      <alignment horizontal="center" vertical="center" wrapText="1"/>
    </xf>
    <xf numFmtId="49" fontId="12" fillId="8" borderId="9" xfId="0" applyNumberFormat="1" applyFont="1" applyFill="1" applyBorder="1" applyAlignment="1" applyProtection="1">
      <alignment horizontal="center" vertical="center" wrapText="1"/>
    </xf>
    <xf numFmtId="49" fontId="12" fillId="8" borderId="6" xfId="0" applyNumberFormat="1" applyFont="1" applyFill="1" applyBorder="1" applyAlignment="1" applyProtection="1">
      <alignment horizontal="center" vertical="center"/>
    </xf>
    <xf numFmtId="49" fontId="12" fillId="8" borderId="6" xfId="0" applyNumberFormat="1" applyFont="1" applyFill="1" applyBorder="1" applyAlignment="1" applyProtection="1">
      <alignment horizontal="left" vertical="center" wrapText="1"/>
    </xf>
    <xf numFmtId="4" fontId="12" fillId="8" borderId="6" xfId="0" applyNumberFormat="1" applyFont="1" applyFill="1" applyBorder="1" applyAlignment="1" applyProtection="1">
      <alignment horizontal="right" vertical="center" wrapText="1"/>
    </xf>
    <xf numFmtId="49" fontId="12" fillId="9" borderId="11" xfId="0" applyNumberFormat="1" applyFont="1" applyFill="1" applyBorder="1" applyAlignment="1" applyProtection="1">
      <alignment horizontal="center" vertical="center" wrapText="1"/>
    </xf>
    <xf numFmtId="49" fontId="12" fillId="9" borderId="12" xfId="0" applyNumberFormat="1" applyFont="1" applyFill="1" applyBorder="1" applyAlignment="1" applyProtection="1">
      <alignment horizontal="center" vertical="center" wrapText="1"/>
    </xf>
    <xf numFmtId="49" fontId="12" fillId="9" borderId="7" xfId="0" applyNumberFormat="1" applyFont="1" applyFill="1" applyBorder="1" applyAlignment="1" applyProtection="1">
      <alignment horizontal="left" vertical="center" wrapText="1"/>
    </xf>
    <xf numFmtId="49" fontId="12" fillId="9" borderId="6" xfId="0" applyNumberFormat="1" applyFont="1" applyFill="1" applyBorder="1" applyAlignment="1" applyProtection="1">
      <alignment horizontal="center" vertical="center" wrapText="1"/>
    </xf>
    <xf numFmtId="49" fontId="17" fillId="9" borderId="6" xfId="0" applyNumberFormat="1" applyFont="1" applyFill="1" applyBorder="1" applyAlignment="1" applyProtection="1">
      <alignment horizontal="center" vertical="center" wrapText="1"/>
    </xf>
    <xf numFmtId="49" fontId="12" fillId="9" borderId="9" xfId="0" applyNumberFormat="1" applyFont="1" applyFill="1" applyBorder="1" applyAlignment="1" applyProtection="1">
      <alignment horizontal="center" vertical="center" wrapText="1"/>
    </xf>
    <xf numFmtId="49" fontId="12" fillId="9" borderId="6" xfId="0" applyNumberFormat="1" applyFont="1" applyFill="1" applyBorder="1" applyAlignment="1" applyProtection="1">
      <alignment horizontal="center" vertical="center"/>
    </xf>
    <xf numFmtId="49" fontId="12" fillId="9" borderId="6" xfId="0" applyNumberFormat="1" applyFont="1" applyFill="1" applyBorder="1" applyAlignment="1" applyProtection="1">
      <alignment horizontal="left" vertical="center" wrapText="1"/>
    </xf>
    <xf numFmtId="4" fontId="12" fillId="9" borderId="6" xfId="0" applyNumberFormat="1" applyFont="1" applyFill="1" applyBorder="1" applyAlignment="1" applyProtection="1">
      <alignment horizontal="right" vertical="center" wrapText="1"/>
    </xf>
    <xf numFmtId="0" fontId="15" fillId="10" borderId="1" xfId="0" applyFont="1" applyFill="1" applyBorder="1" applyAlignment="1" applyProtection="1">
      <alignment horizontal="center" vertical="center" wrapText="1"/>
    </xf>
    <xf numFmtId="0" fontId="15" fillId="10" borderId="1" xfId="0" applyFont="1" applyFill="1" applyBorder="1" applyAlignment="1" applyProtection="1">
      <alignment horizontal="center"/>
    </xf>
    <xf numFmtId="49" fontId="16" fillId="10" borderId="1" xfId="0" applyNumberFormat="1" applyFont="1" applyFill="1" applyBorder="1" applyAlignment="1" applyProtection="1">
      <alignment horizontal="center" vertical="center" wrapText="1"/>
    </xf>
    <xf numFmtId="49" fontId="12" fillId="10" borderId="11" xfId="0" applyNumberFormat="1" applyFont="1" applyFill="1" applyBorder="1" applyAlignment="1" applyProtection="1">
      <alignment horizontal="center" vertical="center" wrapText="1"/>
    </xf>
    <xf numFmtId="49" fontId="12" fillId="10" borderId="12" xfId="0" applyNumberFormat="1" applyFont="1" applyFill="1" applyBorder="1" applyAlignment="1" applyProtection="1">
      <alignment horizontal="center" vertical="center" wrapText="1"/>
    </xf>
    <xf numFmtId="49" fontId="12" fillId="10" borderId="7" xfId="0" applyNumberFormat="1" applyFont="1" applyFill="1" applyBorder="1" applyAlignment="1" applyProtection="1">
      <alignment horizontal="left" vertical="center" wrapText="1"/>
    </xf>
    <xf numFmtId="49" fontId="12" fillId="10" borderId="6" xfId="0" applyNumberFormat="1" applyFont="1" applyFill="1" applyBorder="1" applyAlignment="1" applyProtection="1">
      <alignment horizontal="center" vertical="center" wrapText="1"/>
    </xf>
    <xf numFmtId="49" fontId="17" fillId="10" borderId="6" xfId="0" applyNumberFormat="1" applyFont="1" applyFill="1" applyBorder="1" applyAlignment="1" applyProtection="1">
      <alignment horizontal="center" vertical="center" wrapText="1"/>
    </xf>
    <xf numFmtId="49" fontId="12" fillId="10" borderId="9" xfId="0" applyNumberFormat="1" applyFont="1" applyFill="1" applyBorder="1" applyAlignment="1" applyProtection="1">
      <alignment horizontal="center" vertical="center" wrapText="1"/>
    </xf>
    <xf numFmtId="49" fontId="12" fillId="10" borderId="6" xfId="0" applyNumberFormat="1" applyFont="1" applyFill="1" applyBorder="1" applyAlignment="1" applyProtection="1">
      <alignment horizontal="center" vertical="center"/>
    </xf>
    <xf numFmtId="49" fontId="12" fillId="10" borderId="6" xfId="0" applyNumberFormat="1" applyFont="1" applyFill="1" applyBorder="1" applyAlignment="1" applyProtection="1">
      <alignment horizontal="left" vertical="center" wrapText="1"/>
    </xf>
    <xf numFmtId="4" fontId="12" fillId="10" borderId="6" xfId="0" applyNumberFormat="1" applyFont="1" applyFill="1" applyBorder="1" applyAlignment="1" applyProtection="1">
      <alignment horizontal="right" vertical="center" wrapText="1"/>
    </xf>
    <xf numFmtId="49" fontId="12" fillId="5" borderId="11" xfId="0" applyNumberFormat="1" applyFont="1" applyFill="1" applyBorder="1" applyAlignment="1" applyProtection="1">
      <alignment horizontal="center" vertical="center" wrapText="1"/>
    </xf>
    <xf numFmtId="49" fontId="12" fillId="5" borderId="12" xfId="0" applyNumberFormat="1" applyFont="1" applyFill="1" applyBorder="1" applyAlignment="1" applyProtection="1">
      <alignment horizontal="center" vertical="center" wrapText="1"/>
    </xf>
    <xf numFmtId="49" fontId="12" fillId="5" borderId="7" xfId="0" applyNumberFormat="1" applyFont="1" applyFill="1" applyBorder="1" applyAlignment="1" applyProtection="1">
      <alignment horizontal="left" vertical="center" wrapText="1"/>
    </xf>
    <xf numFmtId="49" fontId="12" fillId="5" borderId="6" xfId="0" applyNumberFormat="1" applyFont="1" applyFill="1" applyBorder="1" applyAlignment="1" applyProtection="1">
      <alignment horizontal="center" vertical="center" wrapText="1"/>
    </xf>
    <xf numFmtId="49" fontId="17" fillId="5" borderId="6" xfId="0" applyNumberFormat="1" applyFont="1" applyFill="1" applyBorder="1" applyAlignment="1" applyProtection="1">
      <alignment horizontal="center" vertical="center" wrapText="1"/>
    </xf>
    <xf numFmtId="49" fontId="12" fillId="5" borderId="9" xfId="0" applyNumberFormat="1" applyFont="1" applyFill="1" applyBorder="1" applyAlignment="1" applyProtection="1">
      <alignment horizontal="center" vertical="center" wrapText="1"/>
    </xf>
    <xf numFmtId="49" fontId="12" fillId="5" borderId="6" xfId="0" applyNumberFormat="1" applyFont="1" applyFill="1" applyBorder="1" applyAlignment="1" applyProtection="1">
      <alignment horizontal="center" vertical="center"/>
    </xf>
    <xf numFmtId="49" fontId="12" fillId="5" borderId="6" xfId="0" applyNumberFormat="1" applyFont="1" applyFill="1" applyBorder="1" applyAlignment="1" applyProtection="1">
      <alignment horizontal="left" vertical="center" wrapText="1"/>
    </xf>
    <xf numFmtId="4" fontId="12" fillId="5" borderId="6" xfId="0" applyNumberFormat="1" applyFont="1" applyFill="1" applyBorder="1" applyAlignment="1" applyProtection="1">
      <alignment horizontal="right" vertical="center" wrapText="1"/>
    </xf>
    <xf numFmtId="49" fontId="12" fillId="11" borderId="11" xfId="0" applyNumberFormat="1" applyFont="1" applyFill="1" applyBorder="1" applyAlignment="1" applyProtection="1">
      <alignment horizontal="center" vertical="center" wrapText="1"/>
    </xf>
    <xf numFmtId="49" fontId="12" fillId="11" borderId="12" xfId="0" applyNumberFormat="1" applyFont="1" applyFill="1" applyBorder="1" applyAlignment="1" applyProtection="1">
      <alignment horizontal="center" vertical="center" wrapText="1"/>
    </xf>
    <xf numFmtId="49" fontId="12" fillId="11" borderId="7" xfId="0" applyNumberFormat="1" applyFont="1" applyFill="1" applyBorder="1" applyAlignment="1" applyProtection="1">
      <alignment horizontal="left" vertical="center" wrapText="1"/>
    </xf>
    <xf numFmtId="49" fontId="12" fillId="11" borderId="6" xfId="0" applyNumberFormat="1" applyFont="1" applyFill="1" applyBorder="1" applyAlignment="1" applyProtection="1">
      <alignment horizontal="center" vertical="center" wrapText="1"/>
    </xf>
    <xf numFmtId="49" fontId="17" fillId="11" borderId="6" xfId="0" applyNumberFormat="1" applyFont="1" applyFill="1" applyBorder="1" applyAlignment="1" applyProtection="1">
      <alignment horizontal="center" vertical="center" wrapText="1"/>
    </xf>
    <xf numFmtId="49" fontId="12" fillId="11" borderId="9" xfId="0" applyNumberFormat="1" applyFont="1" applyFill="1" applyBorder="1" applyAlignment="1" applyProtection="1">
      <alignment horizontal="center" vertical="center" wrapText="1"/>
    </xf>
    <xf numFmtId="49" fontId="12" fillId="11" borderId="6" xfId="0" applyNumberFormat="1" applyFont="1" applyFill="1" applyBorder="1" applyAlignment="1" applyProtection="1">
      <alignment horizontal="center" vertical="center"/>
    </xf>
    <xf numFmtId="49" fontId="12" fillId="11" borderId="6" xfId="0" applyNumberFormat="1" applyFont="1" applyFill="1" applyBorder="1" applyAlignment="1" applyProtection="1">
      <alignment horizontal="left" vertical="center" wrapText="1"/>
    </xf>
    <xf numFmtId="4" fontId="12" fillId="11" borderId="6" xfId="0" applyNumberFormat="1" applyFont="1" applyFill="1" applyBorder="1" applyAlignment="1" applyProtection="1">
      <alignment horizontal="right" vertical="center" wrapText="1"/>
    </xf>
    <xf numFmtId="49" fontId="5" fillId="0" borderId="1" xfId="0" applyNumberFormat="1" applyFont="1" applyFill="1" applyBorder="1" applyAlignment="1">
      <alignment horizontal="center" vertical="top" wrapText="1"/>
    </xf>
    <xf numFmtId="0" fontId="15" fillId="0" borderId="1" xfId="0" applyFont="1" applyBorder="1" applyAlignment="1" applyProtection="1">
      <alignment horizontal="center" vertical="center" wrapText="1"/>
    </xf>
    <xf numFmtId="0" fontId="15" fillId="0" borderId="1" xfId="0" applyFont="1" applyBorder="1" applyAlignment="1" applyProtection="1">
      <alignment horizontal="center"/>
    </xf>
    <xf numFmtId="49" fontId="16" fillId="0" borderId="1" xfId="0" applyNumberFormat="1" applyFont="1" applyBorder="1" applyAlignment="1" applyProtection="1">
      <alignment horizontal="center" vertical="center" wrapText="1"/>
    </xf>
    <xf numFmtId="49" fontId="12" fillId="0" borderId="11" xfId="0" applyNumberFormat="1" applyFont="1" applyFill="1" applyBorder="1" applyAlignment="1" applyProtection="1">
      <alignment horizontal="center" vertical="center" wrapText="1"/>
    </xf>
    <xf numFmtId="49" fontId="12" fillId="0" borderId="12" xfId="0" applyNumberFormat="1" applyFont="1" applyFill="1" applyBorder="1" applyAlignment="1" applyProtection="1">
      <alignment horizontal="center" vertical="center" wrapText="1"/>
    </xf>
    <xf numFmtId="49" fontId="12" fillId="0" borderId="7" xfId="0" applyNumberFormat="1" applyFont="1" applyFill="1" applyBorder="1" applyAlignment="1" applyProtection="1">
      <alignment horizontal="left" vertical="center" wrapText="1"/>
    </xf>
    <xf numFmtId="49" fontId="12" fillId="0" borderId="6" xfId="0" applyNumberFormat="1" applyFont="1" applyFill="1" applyBorder="1" applyAlignment="1" applyProtection="1">
      <alignment horizontal="center" vertical="center" wrapText="1"/>
    </xf>
    <xf numFmtId="49" fontId="17" fillId="0" borderId="6" xfId="0" applyNumberFormat="1" applyFont="1" applyFill="1" applyBorder="1" applyAlignment="1" applyProtection="1">
      <alignment horizontal="center" vertical="center" wrapText="1"/>
    </xf>
    <xf numFmtId="49" fontId="12" fillId="0" borderId="9" xfId="0" applyNumberFormat="1" applyFont="1" applyFill="1" applyBorder="1" applyAlignment="1" applyProtection="1">
      <alignment horizontal="center" vertical="center" wrapText="1"/>
    </xf>
    <xf numFmtId="49" fontId="12" fillId="0" borderId="6" xfId="0" applyNumberFormat="1" applyFont="1" applyFill="1" applyBorder="1" applyAlignment="1" applyProtection="1">
      <alignment horizontal="center" vertical="center"/>
    </xf>
    <xf numFmtId="49" fontId="12" fillId="0" borderId="6" xfId="0" applyNumberFormat="1" applyFont="1" applyFill="1" applyBorder="1" applyAlignment="1" applyProtection="1">
      <alignment horizontal="left" vertical="center" wrapText="1"/>
    </xf>
    <xf numFmtId="4" fontId="12" fillId="0" borderId="6" xfId="0" applyNumberFormat="1" applyFont="1" applyFill="1" applyBorder="1" applyAlignment="1" applyProtection="1">
      <alignment horizontal="right" vertical="center" wrapText="1"/>
    </xf>
    <xf numFmtId="49" fontId="12" fillId="13" borderId="11" xfId="0" applyNumberFormat="1" applyFont="1" applyFill="1" applyBorder="1" applyAlignment="1" applyProtection="1">
      <alignment horizontal="center" vertical="center" wrapText="1"/>
    </xf>
    <xf numFmtId="49" fontId="12" fillId="13" borderId="12" xfId="0" applyNumberFormat="1" applyFont="1" applyFill="1" applyBorder="1" applyAlignment="1" applyProtection="1">
      <alignment horizontal="center" vertical="center" wrapText="1"/>
    </xf>
    <xf numFmtId="49" fontId="12" fillId="13" borderId="7" xfId="0" applyNumberFormat="1" applyFont="1" applyFill="1" applyBorder="1" applyAlignment="1" applyProtection="1">
      <alignment horizontal="left" vertical="center" wrapText="1"/>
    </xf>
    <xf numFmtId="49" fontId="12" fillId="13" borderId="6" xfId="0" applyNumberFormat="1" applyFont="1" applyFill="1" applyBorder="1" applyAlignment="1" applyProtection="1">
      <alignment horizontal="center" vertical="center" wrapText="1"/>
    </xf>
    <xf numFmtId="49" fontId="17" fillId="13" borderId="6" xfId="0" applyNumberFormat="1" applyFont="1" applyFill="1" applyBorder="1" applyAlignment="1" applyProtection="1">
      <alignment horizontal="center" vertical="center" wrapText="1"/>
    </xf>
    <xf numFmtId="49" fontId="12" fillId="13" borderId="9" xfId="0" applyNumberFormat="1" applyFont="1" applyFill="1" applyBorder="1" applyAlignment="1" applyProtection="1">
      <alignment horizontal="center" vertical="center" wrapText="1"/>
    </xf>
    <xf numFmtId="49" fontId="12" fillId="13" borderId="6" xfId="0" applyNumberFormat="1" applyFont="1" applyFill="1" applyBorder="1" applyAlignment="1" applyProtection="1">
      <alignment horizontal="center" vertical="center"/>
    </xf>
    <xf numFmtId="49" fontId="12" fillId="13" borderId="6" xfId="0" applyNumberFormat="1" applyFont="1" applyFill="1" applyBorder="1" applyAlignment="1" applyProtection="1">
      <alignment horizontal="left" vertical="center" wrapText="1"/>
    </xf>
    <xf numFmtId="4" fontId="12" fillId="13" borderId="6" xfId="0" applyNumberFormat="1" applyFont="1" applyFill="1" applyBorder="1" applyAlignment="1" applyProtection="1">
      <alignment horizontal="right" vertical="center" wrapText="1"/>
    </xf>
    <xf numFmtId="0" fontId="0" fillId="13" borderId="0" xfId="0" applyFill="1"/>
    <xf numFmtId="49" fontId="12" fillId="2" borderId="11" xfId="0" applyNumberFormat="1" applyFont="1" applyFill="1" applyBorder="1" applyAlignment="1" applyProtection="1">
      <alignment horizontal="center" vertical="center" wrapText="1"/>
    </xf>
    <xf numFmtId="49" fontId="12" fillId="2" borderId="12" xfId="0" applyNumberFormat="1" applyFont="1" applyFill="1" applyBorder="1" applyAlignment="1" applyProtection="1">
      <alignment horizontal="center" vertical="center" wrapText="1"/>
    </xf>
    <xf numFmtId="49" fontId="12" fillId="2" borderId="7" xfId="0" applyNumberFormat="1" applyFont="1" applyFill="1" applyBorder="1" applyAlignment="1" applyProtection="1">
      <alignment horizontal="left" vertical="center" wrapText="1"/>
    </xf>
    <xf numFmtId="49" fontId="12" fillId="2" borderId="6" xfId="0" applyNumberFormat="1" applyFont="1" applyFill="1" applyBorder="1" applyAlignment="1" applyProtection="1">
      <alignment horizontal="center" vertical="center" wrapText="1"/>
    </xf>
    <xf numFmtId="49" fontId="17" fillId="2" borderId="6" xfId="0" applyNumberFormat="1" applyFont="1" applyFill="1" applyBorder="1" applyAlignment="1" applyProtection="1">
      <alignment horizontal="center" vertical="center" wrapText="1"/>
    </xf>
    <xf numFmtId="49" fontId="12" fillId="2" borderId="9" xfId="0" applyNumberFormat="1" applyFont="1" applyFill="1" applyBorder="1" applyAlignment="1" applyProtection="1">
      <alignment horizontal="center" vertical="center" wrapText="1"/>
    </xf>
    <xf numFmtId="49" fontId="12" fillId="2" borderId="6" xfId="0" applyNumberFormat="1" applyFont="1" applyFill="1" applyBorder="1" applyAlignment="1" applyProtection="1">
      <alignment horizontal="center" vertical="center"/>
    </xf>
    <xf numFmtId="49" fontId="12" fillId="2" borderId="6" xfId="0" applyNumberFormat="1" applyFont="1" applyFill="1" applyBorder="1" applyAlignment="1" applyProtection="1">
      <alignment horizontal="left" vertical="center" wrapText="1"/>
    </xf>
    <xf numFmtId="4" fontId="12" fillId="2" borderId="6" xfId="0" applyNumberFormat="1" applyFont="1" applyFill="1" applyBorder="1" applyAlignment="1" applyProtection="1">
      <alignment horizontal="right" vertical="center" wrapText="1"/>
    </xf>
    <xf numFmtId="49" fontId="12" fillId="14" borderId="11" xfId="0" applyNumberFormat="1" applyFont="1" applyFill="1" applyBorder="1" applyAlignment="1" applyProtection="1">
      <alignment horizontal="center" vertical="center" wrapText="1"/>
    </xf>
    <xf numFmtId="49" fontId="12" fillId="14" borderId="12" xfId="0" applyNumberFormat="1" applyFont="1" applyFill="1" applyBorder="1" applyAlignment="1" applyProtection="1">
      <alignment horizontal="center" vertical="center" wrapText="1"/>
    </xf>
    <xf numFmtId="49" fontId="12" fillId="14" borderId="7" xfId="0" applyNumberFormat="1" applyFont="1" applyFill="1" applyBorder="1" applyAlignment="1" applyProtection="1">
      <alignment horizontal="left" vertical="center" wrapText="1"/>
    </xf>
    <xf numFmtId="49" fontId="12" fillId="14" borderId="6" xfId="0" applyNumberFormat="1" applyFont="1" applyFill="1" applyBorder="1" applyAlignment="1" applyProtection="1">
      <alignment horizontal="center" vertical="center" wrapText="1"/>
    </xf>
    <xf numFmtId="49" fontId="17" fillId="14" borderId="6" xfId="0" applyNumberFormat="1" applyFont="1" applyFill="1" applyBorder="1" applyAlignment="1" applyProtection="1">
      <alignment horizontal="center" vertical="center" wrapText="1"/>
    </xf>
    <xf numFmtId="49" fontId="12" fillId="14" borderId="9" xfId="0" applyNumberFormat="1" applyFont="1" applyFill="1" applyBorder="1" applyAlignment="1" applyProtection="1">
      <alignment horizontal="center" vertical="center" wrapText="1"/>
    </xf>
    <xf numFmtId="49" fontId="12" fillId="14" borderId="6" xfId="0" applyNumberFormat="1" applyFont="1" applyFill="1" applyBorder="1" applyAlignment="1" applyProtection="1">
      <alignment horizontal="center" vertical="center"/>
    </xf>
    <xf numFmtId="49" fontId="12" fillId="14" borderId="6" xfId="0" applyNumberFormat="1" applyFont="1" applyFill="1" applyBorder="1" applyAlignment="1" applyProtection="1">
      <alignment horizontal="left" vertical="center" wrapText="1"/>
    </xf>
    <xf numFmtId="4" fontId="12" fillId="14" borderId="6" xfId="0" applyNumberFormat="1" applyFont="1" applyFill="1" applyBorder="1" applyAlignment="1" applyProtection="1">
      <alignment horizontal="right" vertical="center" wrapText="1"/>
    </xf>
    <xf numFmtId="0" fontId="0" fillId="14" borderId="0" xfId="0" applyFill="1"/>
    <xf numFmtId="49" fontId="12" fillId="12" borderId="6" xfId="0" applyNumberFormat="1" applyFont="1" applyFill="1" applyBorder="1" applyAlignment="1" applyProtection="1">
      <alignment horizontal="center" vertical="center" wrapText="1"/>
    </xf>
    <xf numFmtId="49" fontId="12" fillId="0" borderId="0" xfId="0" applyNumberFormat="1" applyFont="1" applyFill="1" applyBorder="1" applyAlignment="1" applyProtection="1">
      <alignment horizontal="left" vertical="center" wrapText="1"/>
    </xf>
    <xf numFmtId="0" fontId="15" fillId="0"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xf>
    <xf numFmtId="49" fontId="16" fillId="0" borderId="1" xfId="0" applyNumberFormat="1" applyFont="1" applyFill="1" applyBorder="1" applyAlignment="1" applyProtection="1">
      <alignment horizontal="center" vertical="center" wrapText="1"/>
    </xf>
    <xf numFmtId="49" fontId="12" fillId="0" borderId="0" xfId="0" applyNumberFormat="1" applyFont="1" applyFill="1" applyBorder="1" applyAlignment="1" applyProtection="1">
      <alignment horizontal="left" vertical="center" wrapText="1"/>
    </xf>
    <xf numFmtId="49" fontId="12" fillId="0" borderId="0" xfId="0" applyNumberFormat="1" applyFont="1" applyFill="1" applyBorder="1" applyAlignment="1" applyProtection="1">
      <alignment horizontal="center" vertical="center" wrapText="1"/>
    </xf>
    <xf numFmtId="49" fontId="17" fillId="0" borderId="0" xfId="0" applyNumberFormat="1" applyFont="1" applyFill="1" applyBorder="1" applyAlignment="1" applyProtection="1">
      <alignment horizontal="center" vertical="center" wrapText="1"/>
    </xf>
    <xf numFmtId="49" fontId="12" fillId="0" borderId="0" xfId="0" applyNumberFormat="1" applyFont="1" applyFill="1" applyBorder="1" applyAlignment="1" applyProtection="1">
      <alignment horizontal="center" vertical="center"/>
    </xf>
    <xf numFmtId="4" fontId="12" fillId="0" borderId="0" xfId="0" applyNumberFormat="1" applyFont="1" applyFill="1" applyBorder="1" applyAlignment="1" applyProtection="1">
      <alignment horizontal="right" vertical="center" wrapText="1"/>
    </xf>
    <xf numFmtId="0" fontId="15"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center"/>
    </xf>
    <xf numFmtId="49" fontId="16" fillId="2" borderId="1" xfId="0" applyNumberFormat="1" applyFont="1" applyFill="1" applyBorder="1" applyAlignment="1" applyProtection="1">
      <alignment horizontal="center" vertical="center" wrapText="1"/>
    </xf>
    <xf numFmtId="49" fontId="12" fillId="15" borderId="11" xfId="0" applyNumberFormat="1" applyFont="1" applyFill="1" applyBorder="1" applyAlignment="1" applyProtection="1">
      <alignment horizontal="center" vertical="center" wrapText="1"/>
    </xf>
    <xf numFmtId="49" fontId="12" fillId="15" borderId="12" xfId="0" applyNumberFormat="1" applyFont="1" applyFill="1" applyBorder="1" applyAlignment="1" applyProtection="1">
      <alignment horizontal="center" vertical="center" wrapText="1"/>
    </xf>
    <xf numFmtId="49" fontId="12" fillId="15" borderId="7" xfId="0" applyNumberFormat="1" applyFont="1" applyFill="1" applyBorder="1" applyAlignment="1" applyProtection="1">
      <alignment horizontal="left" vertical="center" wrapText="1"/>
    </xf>
    <xf numFmtId="49" fontId="12" fillId="15" borderId="6" xfId="0" applyNumberFormat="1" applyFont="1" applyFill="1" applyBorder="1" applyAlignment="1" applyProtection="1">
      <alignment horizontal="center" vertical="center" wrapText="1"/>
    </xf>
    <xf numFmtId="49" fontId="17" fillId="15" borderId="6" xfId="0" applyNumberFormat="1" applyFont="1" applyFill="1" applyBorder="1" applyAlignment="1" applyProtection="1">
      <alignment horizontal="center" vertical="center" wrapText="1"/>
    </xf>
    <xf numFmtId="49" fontId="12" fillId="15" borderId="9" xfId="0" applyNumberFormat="1" applyFont="1" applyFill="1" applyBorder="1" applyAlignment="1" applyProtection="1">
      <alignment horizontal="center" vertical="center" wrapText="1"/>
    </xf>
    <xf numFmtId="49" fontId="12" fillId="15" borderId="6" xfId="0" applyNumberFormat="1" applyFont="1" applyFill="1" applyBorder="1" applyAlignment="1" applyProtection="1">
      <alignment horizontal="center" vertical="center"/>
    </xf>
    <xf numFmtId="49" fontId="12" fillId="15" borderId="6" xfId="0" applyNumberFormat="1" applyFont="1" applyFill="1" applyBorder="1" applyAlignment="1" applyProtection="1">
      <alignment horizontal="left" vertical="center" wrapText="1"/>
    </xf>
    <xf numFmtId="4" fontId="12" fillId="15" borderId="6" xfId="0" applyNumberFormat="1" applyFont="1" applyFill="1" applyBorder="1" applyAlignment="1" applyProtection="1">
      <alignment horizontal="right" vertical="center" wrapText="1"/>
    </xf>
    <xf numFmtId="49" fontId="12" fillId="12" borderId="6" xfId="0" applyNumberFormat="1" applyFont="1" applyFill="1" applyBorder="1" applyAlignment="1" applyProtection="1">
      <alignment horizontal="left" vertical="center" wrapText="1"/>
    </xf>
    <xf numFmtId="49" fontId="12" fillId="0" borderId="0" xfId="0" applyNumberFormat="1" applyFont="1" applyFill="1" applyBorder="1" applyAlignment="1" applyProtection="1">
      <alignment horizontal="left" vertical="center" wrapText="1"/>
    </xf>
    <xf numFmtId="0" fontId="15" fillId="14" borderId="1" xfId="0" applyFont="1" applyFill="1" applyBorder="1" applyAlignment="1" applyProtection="1">
      <alignment horizontal="center" vertical="center" wrapText="1"/>
    </xf>
    <xf numFmtId="0" fontId="15" fillId="14" borderId="1" xfId="0" applyFont="1" applyFill="1" applyBorder="1" applyAlignment="1" applyProtection="1">
      <alignment horizontal="center"/>
    </xf>
    <xf numFmtId="49" fontId="16" fillId="14" borderId="1" xfId="0" applyNumberFormat="1" applyFont="1" applyFill="1" applyBorder="1" applyAlignment="1" applyProtection="1">
      <alignment horizontal="center" vertical="center" wrapText="1"/>
    </xf>
    <xf numFmtId="49" fontId="12" fillId="3" borderId="11" xfId="0" applyNumberFormat="1" applyFont="1" applyFill="1" applyBorder="1" applyAlignment="1" applyProtection="1">
      <alignment horizontal="center" vertical="center" wrapText="1"/>
    </xf>
    <xf numFmtId="49" fontId="12" fillId="3" borderId="12" xfId="0" applyNumberFormat="1" applyFont="1" applyFill="1" applyBorder="1" applyAlignment="1" applyProtection="1">
      <alignment horizontal="center" vertical="center" wrapText="1"/>
    </xf>
    <xf numFmtId="49" fontId="12" fillId="3" borderId="7" xfId="0" applyNumberFormat="1" applyFont="1" applyFill="1" applyBorder="1" applyAlignment="1" applyProtection="1">
      <alignment horizontal="left" vertical="center" wrapText="1"/>
    </xf>
    <xf numFmtId="49" fontId="12" fillId="3" borderId="6" xfId="0" applyNumberFormat="1" applyFont="1" applyFill="1" applyBorder="1" applyAlignment="1" applyProtection="1">
      <alignment horizontal="center" vertical="center" wrapText="1"/>
    </xf>
    <xf numFmtId="49" fontId="17" fillId="3" borderId="6" xfId="0" applyNumberFormat="1" applyFont="1" applyFill="1" applyBorder="1" applyAlignment="1" applyProtection="1">
      <alignment horizontal="center" vertical="center" wrapText="1"/>
    </xf>
    <xf numFmtId="49" fontId="12" fillId="3" borderId="9" xfId="0" applyNumberFormat="1" applyFont="1" applyFill="1" applyBorder="1" applyAlignment="1" applyProtection="1">
      <alignment horizontal="center" vertical="center" wrapText="1"/>
    </xf>
    <xf numFmtId="49" fontId="12" fillId="3" borderId="6" xfId="0" applyNumberFormat="1" applyFont="1" applyFill="1" applyBorder="1" applyAlignment="1" applyProtection="1">
      <alignment horizontal="center" vertical="center"/>
    </xf>
    <xf numFmtId="49" fontId="12" fillId="3" borderId="6" xfId="0" applyNumberFormat="1" applyFont="1" applyFill="1" applyBorder="1" applyAlignment="1" applyProtection="1">
      <alignment horizontal="left" vertical="center" wrapText="1"/>
    </xf>
    <xf numFmtId="4" fontId="12" fillId="3" borderId="6" xfId="0" applyNumberFormat="1" applyFont="1" applyFill="1" applyBorder="1" applyAlignment="1" applyProtection="1">
      <alignment horizontal="right" vertical="center" wrapText="1"/>
    </xf>
    <xf numFmtId="49" fontId="0" fillId="0" borderId="0" xfId="0" applyNumberFormat="1" applyFill="1" applyBorder="1"/>
    <xf numFmtId="0" fontId="5" fillId="0" borderId="1" xfId="0" applyFont="1" applyFill="1" applyBorder="1" applyAlignment="1">
      <alignment horizontal="left" vertical="top"/>
    </xf>
    <xf numFmtId="0" fontId="5" fillId="0" borderId="1" xfId="0" applyFont="1" applyFill="1" applyBorder="1" applyAlignment="1">
      <alignment vertical="top"/>
    </xf>
    <xf numFmtId="49" fontId="12" fillId="16" borderId="11" xfId="0" applyNumberFormat="1" applyFont="1" applyFill="1" applyBorder="1" applyAlignment="1" applyProtection="1">
      <alignment horizontal="center" vertical="center" wrapText="1"/>
    </xf>
    <xf numFmtId="49" fontId="12" fillId="16" borderId="12" xfId="0" applyNumberFormat="1" applyFont="1" applyFill="1" applyBorder="1" applyAlignment="1" applyProtection="1">
      <alignment horizontal="center" vertical="center" wrapText="1"/>
    </xf>
    <xf numFmtId="49" fontId="12" fillId="16" borderId="7" xfId="0" applyNumberFormat="1" applyFont="1" applyFill="1" applyBorder="1" applyAlignment="1" applyProtection="1">
      <alignment horizontal="left" vertical="center" wrapText="1"/>
    </xf>
    <xf numFmtId="49" fontId="12" fillId="16" borderId="6" xfId="0" applyNumberFormat="1" applyFont="1" applyFill="1" applyBorder="1" applyAlignment="1" applyProtection="1">
      <alignment horizontal="center" vertical="center" wrapText="1"/>
    </xf>
    <xf numFmtId="49" fontId="17" fillId="16" borderId="6" xfId="0" applyNumberFormat="1" applyFont="1" applyFill="1" applyBorder="1" applyAlignment="1" applyProtection="1">
      <alignment horizontal="center" vertical="center" wrapText="1"/>
    </xf>
    <xf numFmtId="49" fontId="12" fillId="16" borderId="9" xfId="0" applyNumberFormat="1" applyFont="1" applyFill="1" applyBorder="1" applyAlignment="1" applyProtection="1">
      <alignment horizontal="center" vertical="center" wrapText="1"/>
    </xf>
    <xf numFmtId="49" fontId="12" fillId="16" borderId="6" xfId="0" applyNumberFormat="1" applyFont="1" applyFill="1" applyBorder="1" applyAlignment="1" applyProtection="1">
      <alignment horizontal="center" vertical="center"/>
    </xf>
    <xf numFmtId="49" fontId="12" fillId="16" borderId="6" xfId="0" applyNumberFormat="1" applyFont="1" applyFill="1" applyBorder="1" applyAlignment="1" applyProtection="1">
      <alignment horizontal="left" vertical="center" wrapText="1"/>
    </xf>
    <xf numFmtId="4" fontId="12" fillId="16" borderId="6" xfId="0" applyNumberFormat="1" applyFont="1" applyFill="1" applyBorder="1" applyAlignment="1" applyProtection="1">
      <alignment horizontal="right" vertical="center" wrapText="1"/>
    </xf>
    <xf numFmtId="49" fontId="12" fillId="17" borderId="11" xfId="0" applyNumberFormat="1" applyFont="1" applyFill="1" applyBorder="1" applyAlignment="1" applyProtection="1">
      <alignment horizontal="center" vertical="center" wrapText="1"/>
    </xf>
    <xf numFmtId="49" fontId="12" fillId="17" borderId="12" xfId="0" applyNumberFormat="1" applyFont="1" applyFill="1" applyBorder="1" applyAlignment="1" applyProtection="1">
      <alignment horizontal="center" vertical="center" wrapText="1"/>
    </xf>
    <xf numFmtId="49" fontId="12" fillId="17" borderId="7" xfId="0" applyNumberFormat="1" applyFont="1" applyFill="1" applyBorder="1" applyAlignment="1" applyProtection="1">
      <alignment horizontal="left" vertical="center" wrapText="1"/>
    </xf>
    <xf numFmtId="49" fontId="12" fillId="17" borderId="6" xfId="0" applyNumberFormat="1" applyFont="1" applyFill="1" applyBorder="1" applyAlignment="1" applyProtection="1">
      <alignment horizontal="center" vertical="center" wrapText="1"/>
    </xf>
    <xf numFmtId="49" fontId="17" fillId="17" borderId="6" xfId="0" applyNumberFormat="1" applyFont="1" applyFill="1" applyBorder="1" applyAlignment="1" applyProtection="1">
      <alignment horizontal="center" vertical="center" wrapText="1"/>
    </xf>
    <xf numFmtId="49" fontId="12" fillId="17" borderId="9" xfId="0" applyNumberFormat="1" applyFont="1" applyFill="1" applyBorder="1" applyAlignment="1" applyProtection="1">
      <alignment horizontal="center" vertical="center" wrapText="1"/>
    </xf>
    <xf numFmtId="49" fontId="12" fillId="17" borderId="6" xfId="0" applyNumberFormat="1" applyFont="1" applyFill="1" applyBorder="1" applyAlignment="1" applyProtection="1">
      <alignment horizontal="center" vertical="center"/>
    </xf>
    <xf numFmtId="49" fontId="12" fillId="17" borderId="6" xfId="0" applyNumberFormat="1" applyFont="1" applyFill="1" applyBorder="1" applyAlignment="1" applyProtection="1">
      <alignment horizontal="left" vertical="center" wrapText="1"/>
    </xf>
    <xf numFmtId="4" fontId="12" fillId="17" borderId="6" xfId="0" applyNumberFormat="1" applyFont="1" applyFill="1" applyBorder="1" applyAlignment="1" applyProtection="1">
      <alignment horizontal="right" vertical="center" wrapText="1"/>
    </xf>
    <xf numFmtId="49" fontId="12" fillId="0" borderId="0" xfId="0" applyNumberFormat="1" applyFont="1" applyFill="1" applyBorder="1" applyAlignment="1" applyProtection="1">
      <alignment horizontal="left" vertical="center" wrapText="1"/>
    </xf>
    <xf numFmtId="49" fontId="12" fillId="0" borderId="0" xfId="0" applyNumberFormat="1" applyFont="1" applyFill="1" applyBorder="1" applyAlignment="1" applyProtection="1">
      <alignment horizontal="right" vertical="center" wrapText="1"/>
    </xf>
    <xf numFmtId="49" fontId="13" fillId="0" borderId="10" xfId="0" applyNumberFormat="1" applyFont="1" applyFill="1" applyBorder="1" applyAlignment="1" applyProtection="1">
      <alignment horizontal="right" wrapText="1"/>
    </xf>
    <xf numFmtId="4" fontId="7" fillId="0" borderId="2" xfId="0" applyNumberFormat="1" applyFont="1" applyFill="1" applyBorder="1" applyAlignment="1">
      <alignment horizontal="right" vertical="top" wrapText="1"/>
    </xf>
    <xf numFmtId="0" fontId="7" fillId="0" borderId="2" xfId="0" applyFont="1" applyFill="1" applyBorder="1" applyAlignment="1">
      <alignment horizontal="center" vertical="top" wrapText="1"/>
    </xf>
    <xf numFmtId="4" fontId="5"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center" vertical="top" wrapText="1"/>
    </xf>
    <xf numFmtId="0" fontId="7" fillId="0" borderId="2" xfId="0" applyFont="1" applyFill="1" applyBorder="1" applyAlignment="1">
      <alignment horizontal="center" vertical="top"/>
    </xf>
    <xf numFmtId="0" fontId="7" fillId="0" borderId="2" xfId="0" applyFont="1" applyFill="1" applyBorder="1" applyAlignment="1">
      <alignment horizontal="left" vertical="top"/>
    </xf>
    <xf numFmtId="14" fontId="7" fillId="0" borderId="3" xfId="0" applyNumberFormat="1" applyFont="1" applyFill="1" applyBorder="1" applyAlignment="1">
      <alignment horizontal="center" vertical="top" wrapText="1"/>
    </xf>
    <xf numFmtId="0" fontId="7" fillId="0" borderId="4" xfId="0" applyFont="1" applyFill="1" applyBorder="1" applyAlignment="1">
      <alignment vertical="top"/>
    </xf>
    <xf numFmtId="0" fontId="7" fillId="0" borderId="13" xfId="0" applyFont="1" applyFill="1" applyBorder="1" applyAlignment="1">
      <alignment horizontal="center" vertical="top" wrapText="1"/>
    </xf>
    <xf numFmtId="0" fontId="7" fillId="0" borderId="13" xfId="0" applyFont="1" applyFill="1" applyBorder="1" applyAlignment="1">
      <alignment horizontal="center" vertical="top"/>
    </xf>
    <xf numFmtId="0" fontId="7" fillId="0" borderId="13" xfId="0" applyFont="1" applyFill="1" applyBorder="1" applyAlignment="1">
      <alignment horizontal="left" vertical="top"/>
    </xf>
    <xf numFmtId="49" fontId="12" fillId="0" borderId="0" xfId="0" applyNumberFormat="1" applyFont="1" applyFill="1" applyBorder="1" applyAlignment="1" applyProtection="1">
      <alignment horizontal="left" vertical="center" wrapText="1"/>
    </xf>
    <xf numFmtId="49" fontId="13" fillId="13" borderId="11" xfId="0" applyNumberFormat="1" applyFont="1" applyFill="1" applyBorder="1" applyAlignment="1" applyProtection="1">
      <alignment horizontal="center" vertical="center" wrapText="1"/>
    </xf>
    <xf numFmtId="49" fontId="13" fillId="13" borderId="12" xfId="0" applyNumberFormat="1" applyFont="1" applyFill="1" applyBorder="1" applyAlignment="1" applyProtection="1">
      <alignment horizontal="center" vertical="center" wrapText="1"/>
    </xf>
    <xf numFmtId="49" fontId="13" fillId="13" borderId="7" xfId="0" applyNumberFormat="1" applyFont="1" applyFill="1" applyBorder="1" applyAlignment="1" applyProtection="1">
      <alignment horizontal="left" vertical="center" wrapText="1"/>
    </xf>
    <xf numFmtId="49" fontId="13" fillId="13" borderId="6" xfId="0" applyNumberFormat="1" applyFont="1" applyFill="1" applyBorder="1" applyAlignment="1" applyProtection="1">
      <alignment horizontal="center" vertical="center" wrapText="1"/>
    </xf>
    <xf numFmtId="49" fontId="14" fillId="13" borderId="6" xfId="0" applyNumberFormat="1" applyFont="1" applyFill="1" applyBorder="1" applyAlignment="1" applyProtection="1">
      <alignment horizontal="center" vertical="center" wrapText="1"/>
    </xf>
    <xf numFmtId="49" fontId="13" fillId="13" borderId="9" xfId="0" applyNumberFormat="1" applyFont="1" applyFill="1" applyBorder="1" applyAlignment="1" applyProtection="1">
      <alignment horizontal="center" vertical="center" wrapText="1"/>
    </xf>
    <xf numFmtId="49" fontId="13" fillId="13" borderId="6" xfId="0" applyNumberFormat="1" applyFont="1" applyFill="1" applyBorder="1" applyAlignment="1" applyProtection="1">
      <alignment horizontal="center" vertical="center"/>
    </xf>
    <xf numFmtId="49" fontId="13" fillId="13" borderId="6" xfId="0" applyNumberFormat="1" applyFont="1" applyFill="1" applyBorder="1" applyAlignment="1" applyProtection="1">
      <alignment horizontal="left" vertical="center" wrapText="1"/>
    </xf>
    <xf numFmtId="4" fontId="13" fillId="13" borderId="6" xfId="0" applyNumberFormat="1" applyFont="1" applyFill="1" applyBorder="1" applyAlignment="1" applyProtection="1">
      <alignment horizontal="right" vertical="center" wrapText="1"/>
    </xf>
    <xf numFmtId="49" fontId="13" fillId="18" borderId="11" xfId="0" applyNumberFormat="1" applyFont="1" applyFill="1" applyBorder="1" applyAlignment="1" applyProtection="1">
      <alignment horizontal="center" vertical="center" wrapText="1"/>
    </xf>
    <xf numFmtId="49" fontId="13" fillId="18" borderId="12" xfId="0" applyNumberFormat="1" applyFont="1" applyFill="1" applyBorder="1" applyAlignment="1" applyProtection="1">
      <alignment horizontal="center" vertical="center" wrapText="1"/>
    </xf>
    <xf numFmtId="49" fontId="13" fillId="18" borderId="7" xfId="0" applyNumberFormat="1" applyFont="1" applyFill="1" applyBorder="1" applyAlignment="1" applyProtection="1">
      <alignment horizontal="left" vertical="center" wrapText="1"/>
    </xf>
    <xf numFmtId="49" fontId="13" fillId="18" borderId="6" xfId="0" applyNumberFormat="1" applyFont="1" applyFill="1" applyBorder="1" applyAlignment="1" applyProtection="1">
      <alignment horizontal="center" vertical="center" wrapText="1"/>
    </xf>
    <xf numFmtId="49" fontId="14" fillId="18" borderId="6" xfId="0" applyNumberFormat="1" applyFont="1" applyFill="1" applyBorder="1" applyAlignment="1" applyProtection="1">
      <alignment horizontal="center" vertical="center" wrapText="1"/>
    </xf>
    <xf numFmtId="49" fontId="13" fillId="18" borderId="9" xfId="0" applyNumberFormat="1" applyFont="1" applyFill="1" applyBorder="1" applyAlignment="1" applyProtection="1">
      <alignment horizontal="center" vertical="center" wrapText="1"/>
    </xf>
    <xf numFmtId="49" fontId="13" fillId="18" borderId="6" xfId="0" applyNumberFormat="1" applyFont="1" applyFill="1" applyBorder="1" applyAlignment="1" applyProtection="1">
      <alignment horizontal="center" vertical="center"/>
    </xf>
    <xf numFmtId="49" fontId="13" fillId="18" borderId="6" xfId="0" applyNumberFormat="1" applyFont="1" applyFill="1" applyBorder="1" applyAlignment="1" applyProtection="1">
      <alignment horizontal="left" vertical="center" wrapText="1"/>
    </xf>
    <xf numFmtId="4" fontId="13" fillId="18" borderId="6" xfId="0" applyNumberFormat="1" applyFont="1" applyFill="1" applyBorder="1" applyAlignment="1" applyProtection="1">
      <alignment horizontal="right" vertical="center" wrapText="1"/>
    </xf>
    <xf numFmtId="0" fontId="15" fillId="13" borderId="1" xfId="0" applyFont="1" applyFill="1" applyBorder="1" applyAlignment="1" applyProtection="1">
      <alignment horizontal="center" vertical="center" wrapText="1"/>
    </xf>
    <xf numFmtId="0" fontId="15" fillId="13" borderId="1" xfId="0" applyFont="1" applyFill="1" applyBorder="1" applyAlignment="1" applyProtection="1">
      <alignment horizontal="center"/>
    </xf>
    <xf numFmtId="49" fontId="16" fillId="13" borderId="1" xfId="0" applyNumberFormat="1" applyFont="1" applyFill="1" applyBorder="1" applyAlignment="1" applyProtection="1">
      <alignment horizontal="center" vertical="center" wrapText="1"/>
    </xf>
    <xf numFmtId="49" fontId="12" fillId="0" borderId="0" xfId="0" applyNumberFormat="1" applyFont="1" applyFill="1" applyBorder="1" applyAlignment="1" applyProtection="1">
      <alignment horizontal="left" vertical="center" wrapText="1"/>
    </xf>
    <xf numFmtId="4" fontId="13" fillId="0" borderId="6" xfId="0" applyNumberFormat="1" applyFont="1" applyFill="1" applyBorder="1" applyAlignment="1" applyProtection="1">
      <alignment horizontal="center" vertical="center" wrapText="1"/>
    </xf>
    <xf numFmtId="3" fontId="12" fillId="0" borderId="6" xfId="0" applyNumberFormat="1" applyFont="1" applyFill="1" applyBorder="1" applyAlignment="1" applyProtection="1">
      <alignment horizontal="center" vertical="center" wrapText="1"/>
    </xf>
    <xf numFmtId="2" fontId="13" fillId="0" borderId="7" xfId="0" applyNumberFormat="1" applyFont="1" applyFill="1" applyBorder="1" applyAlignment="1" applyProtection="1">
      <alignment horizontal="center" vertical="top" wrapText="1"/>
    </xf>
    <xf numFmtId="49" fontId="12" fillId="0" borderId="10" xfId="0" applyNumberFormat="1" applyFont="1" applyFill="1" applyBorder="1" applyAlignment="1" applyProtection="1">
      <alignment horizontal="left" vertical="top" wrapText="1"/>
    </xf>
    <xf numFmtId="49" fontId="12" fillId="0" borderId="0" xfId="0" applyNumberFormat="1" applyFont="1" applyFill="1" applyBorder="1" applyAlignment="1" applyProtection="1">
      <alignment horizontal="left" vertical="top" wrapText="1"/>
    </xf>
    <xf numFmtId="49" fontId="13" fillId="0" borderId="10" xfId="0" applyNumberFormat="1" applyFont="1" applyFill="1" applyBorder="1" applyAlignment="1" applyProtection="1">
      <alignment horizontal="left" vertical="top" wrapText="1"/>
    </xf>
    <xf numFmtId="49" fontId="12" fillId="0" borderId="10" xfId="0" applyNumberFormat="1" applyFont="1" applyFill="1" applyBorder="1" applyAlignment="1" applyProtection="1">
      <alignment horizontal="left" vertical="center" wrapText="1"/>
    </xf>
    <xf numFmtId="49" fontId="12" fillId="0" borderId="0" xfId="0" applyNumberFormat="1" applyFont="1" applyFill="1" applyBorder="1" applyAlignment="1" applyProtection="1">
      <alignment horizontal="left" vertical="center" wrapText="1"/>
    </xf>
    <xf numFmtId="0" fontId="2" fillId="0" borderId="1" xfId="0" applyFont="1" applyFill="1" applyBorder="1" applyAlignment="1">
      <alignment horizontal="center" wrapText="1"/>
    </xf>
    <xf numFmtId="0" fontId="0" fillId="0" borderId="3" xfId="0" applyBorder="1" applyAlignment="1">
      <alignment horizontal="center"/>
    </xf>
    <xf numFmtId="0" fontId="0" fillId="0" borderId="5" xfId="0" applyBorder="1" applyAlignment="1">
      <alignment horizontal="center"/>
    </xf>
    <xf numFmtId="0" fontId="0" fillId="0" borderId="4" xfId="0" applyBorder="1" applyAlignment="1">
      <alignment horizontal="center"/>
    </xf>
    <xf numFmtId="4" fontId="12" fillId="0" borderId="8" xfId="0" applyNumberFormat="1" applyFont="1" applyBorder="1" applyAlignment="1" applyProtection="1">
      <alignment horizontal="center" vertical="center" wrapText="1"/>
    </xf>
    <xf numFmtId="4" fontId="12" fillId="0" borderId="9" xfId="0" applyNumberFormat="1" applyFont="1" applyBorder="1" applyAlignment="1" applyProtection="1">
      <alignment horizontal="center" vertical="center" wrapText="1"/>
    </xf>
    <xf numFmtId="4" fontId="12" fillId="2" borderId="0" xfId="0" applyNumberFormat="1" applyFont="1" applyFill="1" applyBorder="1" applyAlignment="1" applyProtection="1">
      <alignment horizontal="right" vertical="center" wrapText="1"/>
    </xf>
    <xf numFmtId="0" fontId="7" fillId="0" borderId="0" xfId="0" applyFont="1" applyFill="1" applyBorder="1" applyAlignment="1">
      <alignment horizontal="left" vertical="top" wrapText="1"/>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L19"/>
  <sheetViews>
    <sheetView tabSelected="1" zoomScaleNormal="100" workbookViewId="0"/>
  </sheetViews>
  <sheetFormatPr defaultRowHeight="15"/>
  <cols>
    <col min="1" max="1" width="16.5703125" style="134" bestFit="1" customWidth="1"/>
    <col min="2" max="2" width="13.7109375" style="134" bestFit="1" customWidth="1"/>
    <col min="3" max="6" width="13.85546875" style="134" customWidth="1"/>
    <col min="7" max="8" width="13.85546875" style="135" customWidth="1"/>
    <col min="9" max="12" width="13.85546875" style="134" customWidth="1"/>
    <col min="13" max="16384" width="9.140625" style="134"/>
  </cols>
  <sheetData>
    <row r="2" spans="1:12">
      <c r="A2" s="338" t="s">
        <v>330</v>
      </c>
      <c r="B2" s="339">
        <v>2021</v>
      </c>
      <c r="C2" s="133"/>
      <c r="D2" s="133"/>
    </row>
    <row r="3" spans="1:12">
      <c r="A3" s="136"/>
      <c r="B3" s="136" t="s">
        <v>999</v>
      </c>
      <c r="C3" s="136" t="s">
        <v>3</v>
      </c>
      <c r="D3" s="136" t="s">
        <v>998</v>
      </c>
    </row>
    <row r="4" spans="1:12" ht="21">
      <c r="A4" s="136" t="s">
        <v>996</v>
      </c>
      <c r="B4" s="137">
        <f>декабрь!Q526</f>
        <v>28</v>
      </c>
      <c r="C4" s="138">
        <f>закупки!A543</f>
        <v>16</v>
      </c>
      <c r="D4" s="138">
        <f>B4+C4</f>
        <v>44</v>
      </c>
    </row>
    <row r="5" spans="1:12">
      <c r="A5" s="136" t="s">
        <v>997</v>
      </c>
      <c r="B5" s="138">
        <f>декабрь!R526</f>
        <v>364812.25</v>
      </c>
      <c r="C5" s="138">
        <f>закупки!I543</f>
        <v>16572162.539999999</v>
      </c>
      <c r="D5" s="138">
        <f>B5+C5</f>
        <v>16936974.789999999</v>
      </c>
    </row>
    <row r="10" spans="1:12" s="15" customFormat="1" ht="30.75" customHeight="1">
      <c r="A10" s="139">
        <f>D5</f>
        <v>16936974.789999999</v>
      </c>
      <c r="B10" s="140">
        <f>D4</f>
        <v>44</v>
      </c>
      <c r="C10" s="341" t="s">
        <v>995</v>
      </c>
      <c r="D10" s="342"/>
      <c r="E10" s="342"/>
      <c r="F10" s="342"/>
      <c r="G10" s="105"/>
      <c r="H10" s="105"/>
      <c r="K10" s="17"/>
      <c r="L10" s="95"/>
    </row>
    <row r="11" spans="1:12" s="15" customFormat="1" ht="15.75">
      <c r="A11" s="141"/>
      <c r="B11" s="141"/>
      <c r="C11" s="107"/>
      <c r="D11" s="107"/>
      <c r="E11" s="107"/>
      <c r="F11" s="107"/>
      <c r="G11" s="105"/>
      <c r="H11" s="105"/>
    </row>
    <row r="12" spans="1:12" s="15" customFormat="1" ht="48" customHeight="1">
      <c r="A12" s="141">
        <f>B5</f>
        <v>364812.25</v>
      </c>
      <c r="B12" s="141">
        <f>B4</f>
        <v>28</v>
      </c>
      <c r="C12" s="341" t="s">
        <v>994</v>
      </c>
      <c r="D12" s="342"/>
      <c r="E12" s="342"/>
      <c r="F12" s="342"/>
      <c r="G12" s="105"/>
      <c r="H12" s="105"/>
      <c r="K12" s="16"/>
      <c r="L12" s="95"/>
    </row>
    <row r="13" spans="1:12" s="15" customFormat="1" ht="15.75">
      <c r="A13" s="141"/>
      <c r="B13" s="141"/>
      <c r="C13" s="107"/>
      <c r="D13" s="107"/>
      <c r="E13" s="107"/>
      <c r="F13" s="107"/>
      <c r="G13" s="105"/>
      <c r="H13" s="105"/>
    </row>
    <row r="14" spans="1:12" s="15" customFormat="1" ht="56.25" customHeight="1">
      <c r="A14" s="141">
        <f>закупки!I544</f>
        <v>9138922.9600000009</v>
      </c>
      <c r="B14" s="340">
        <f>закупки!M544</f>
        <v>6</v>
      </c>
      <c r="C14" s="343" t="s">
        <v>13935</v>
      </c>
      <c r="D14" s="342"/>
      <c r="E14" s="342"/>
      <c r="F14" s="342"/>
      <c r="G14" s="96"/>
      <c r="H14" s="96"/>
      <c r="I14" s="96"/>
      <c r="J14" s="96"/>
      <c r="K14" s="97"/>
      <c r="L14" s="95"/>
    </row>
    <row r="15" spans="1:12">
      <c r="A15" s="343"/>
      <c r="B15" s="342"/>
      <c r="C15" s="342"/>
      <c r="D15" s="342"/>
    </row>
    <row r="19" spans="1:9" ht="15" customHeight="1">
      <c r="A19" s="344" t="s">
        <v>11585</v>
      </c>
      <c r="B19" s="345"/>
      <c r="C19" s="345"/>
      <c r="D19" s="345"/>
      <c r="F19" s="303" t="s">
        <v>11586</v>
      </c>
      <c r="G19" s="302"/>
      <c r="H19" s="302"/>
      <c r="I19" s="302"/>
    </row>
  </sheetData>
  <mergeCells count="5">
    <mergeCell ref="C10:F10"/>
    <mergeCell ref="C12:F12"/>
    <mergeCell ref="C14:F14"/>
    <mergeCell ref="A19:D19"/>
    <mergeCell ref="A15:D15"/>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sheetPr filterMode="1"/>
  <dimension ref="A1:W616"/>
  <sheetViews>
    <sheetView workbookViewId="0">
      <selection activeCell="T38" sqref="T38:U124"/>
    </sheetView>
  </sheetViews>
  <sheetFormatPr defaultRowHeight="15"/>
  <cols>
    <col min="1" max="1" width="4.5703125" style="135" customWidth="1"/>
    <col min="2" max="2" width="6.28515625" style="135" customWidth="1"/>
    <col min="3" max="4" width="9.140625" style="135"/>
    <col min="5" max="5" width="32.140625" style="135" customWidth="1"/>
    <col min="6" max="7" width="9.140625" style="135"/>
    <col min="8" max="8" width="29.85546875" style="135" customWidth="1"/>
    <col min="9" max="16384" width="9.140625" style="135"/>
  </cols>
  <sheetData>
    <row r="1" spans="1:18">
      <c r="A1" s="268" t="s">
        <v>1276</v>
      </c>
      <c r="B1" s="268" t="s">
        <v>1065</v>
      </c>
      <c r="C1" s="269" t="s">
        <v>1663</v>
      </c>
      <c r="D1" s="269" t="s">
        <v>1664</v>
      </c>
      <c r="E1" s="269" t="s">
        <v>1665</v>
      </c>
      <c r="F1" s="270" t="s">
        <v>1705</v>
      </c>
      <c r="G1" s="270" t="s">
        <v>1284</v>
      </c>
      <c r="H1" s="270" t="s">
        <v>1712</v>
      </c>
      <c r="I1" s="270" t="s">
        <v>1718</v>
      </c>
      <c r="J1" s="269" t="s">
        <v>1666</v>
      </c>
      <c r="K1" s="269" t="s">
        <v>1667</v>
      </c>
      <c r="L1" s="269" t="s">
        <v>1668</v>
      </c>
      <c r="M1" s="269" t="s">
        <v>1669</v>
      </c>
      <c r="N1" s="270" t="s">
        <v>1670</v>
      </c>
      <c r="O1" s="270" t="s">
        <v>1671</v>
      </c>
      <c r="P1" s="270" t="s">
        <v>1672</v>
      </c>
      <c r="Q1" s="270" t="s">
        <v>1673</v>
      </c>
      <c r="R1" s="270" t="s">
        <v>1286</v>
      </c>
    </row>
    <row r="2" spans="1:18" ht="52.5" hidden="1" customHeight="1">
      <c r="A2" s="234" t="s">
        <v>1276</v>
      </c>
      <c r="B2" s="234" t="s">
        <v>9082</v>
      </c>
      <c r="C2" s="235" t="s">
        <v>9083</v>
      </c>
      <c r="D2" s="236" t="s">
        <v>1055</v>
      </c>
      <c r="E2" s="236" t="s">
        <v>9084</v>
      </c>
      <c r="F2" s="237" t="s">
        <v>9085</v>
      </c>
      <c r="G2" s="237" t="s">
        <v>9083</v>
      </c>
      <c r="H2" s="237" t="s">
        <v>1077</v>
      </c>
      <c r="I2" s="238" t="s">
        <v>1078</v>
      </c>
      <c r="J2" s="239" t="s">
        <v>1690</v>
      </c>
      <c r="K2" s="239" t="s">
        <v>1691</v>
      </c>
      <c r="L2" s="239" t="s">
        <v>1063</v>
      </c>
      <c r="M2" s="240" t="s">
        <v>3490</v>
      </c>
      <c r="N2" s="237" t="s">
        <v>1665</v>
      </c>
      <c r="O2" s="237" t="s">
        <v>1685</v>
      </c>
      <c r="P2" s="241"/>
      <c r="Q2" s="242"/>
      <c r="R2" s="242">
        <v>609.99</v>
      </c>
    </row>
    <row r="3" spans="1:18" ht="52.5" hidden="1" customHeight="1">
      <c r="A3" s="234" t="s">
        <v>1065</v>
      </c>
      <c r="B3" s="234" t="s">
        <v>9086</v>
      </c>
      <c r="C3" s="235" t="s">
        <v>9087</v>
      </c>
      <c r="D3" s="236" t="s">
        <v>1055</v>
      </c>
      <c r="E3" s="236" t="s">
        <v>9088</v>
      </c>
      <c r="F3" s="237" t="s">
        <v>9089</v>
      </c>
      <c r="G3" s="237" t="s">
        <v>9087</v>
      </c>
      <c r="H3" s="237" t="s">
        <v>1077</v>
      </c>
      <c r="I3" s="238" t="s">
        <v>1078</v>
      </c>
      <c r="J3" s="239" t="s">
        <v>1690</v>
      </c>
      <c r="K3" s="239" t="s">
        <v>1691</v>
      </c>
      <c r="L3" s="239" t="s">
        <v>1063</v>
      </c>
      <c r="M3" s="240" t="s">
        <v>1722</v>
      </c>
      <c r="N3" s="237" t="s">
        <v>1665</v>
      </c>
      <c r="O3" s="237" t="s">
        <v>1723</v>
      </c>
      <c r="P3" s="241"/>
      <c r="Q3" s="242"/>
      <c r="R3" s="242">
        <v>16.170000000000002</v>
      </c>
    </row>
    <row r="4" spans="1:18" ht="63" hidden="1" customHeight="1">
      <c r="A4" s="234" t="s">
        <v>1663</v>
      </c>
      <c r="B4" s="234" t="s">
        <v>9090</v>
      </c>
      <c r="C4" s="235" t="s">
        <v>9087</v>
      </c>
      <c r="D4" s="236" t="s">
        <v>1055</v>
      </c>
      <c r="E4" s="236" t="s">
        <v>9091</v>
      </c>
      <c r="F4" s="237" t="s">
        <v>9092</v>
      </c>
      <c r="G4" s="237" t="s">
        <v>9087</v>
      </c>
      <c r="H4" s="237" t="s">
        <v>1077</v>
      </c>
      <c r="I4" s="238" t="s">
        <v>1078</v>
      </c>
      <c r="J4" s="239" t="s">
        <v>1690</v>
      </c>
      <c r="K4" s="239" t="s">
        <v>1691</v>
      </c>
      <c r="L4" s="239" t="s">
        <v>1063</v>
      </c>
      <c r="M4" s="240" t="s">
        <v>3490</v>
      </c>
      <c r="N4" s="237" t="s">
        <v>1665</v>
      </c>
      <c r="O4" s="237" t="s">
        <v>1685</v>
      </c>
      <c r="P4" s="241"/>
      <c r="Q4" s="242"/>
      <c r="R4" s="242">
        <v>42.34</v>
      </c>
    </row>
    <row r="5" spans="1:18" ht="63" hidden="1" customHeight="1">
      <c r="A5" s="234" t="s">
        <v>1664</v>
      </c>
      <c r="B5" s="234" t="s">
        <v>9093</v>
      </c>
      <c r="C5" s="235" t="s">
        <v>9094</v>
      </c>
      <c r="D5" s="236" t="s">
        <v>1055</v>
      </c>
      <c r="E5" s="236" t="s">
        <v>9095</v>
      </c>
      <c r="F5" s="237" t="s">
        <v>9096</v>
      </c>
      <c r="G5" s="237" t="s">
        <v>9094</v>
      </c>
      <c r="H5" s="237" t="s">
        <v>1077</v>
      </c>
      <c r="I5" s="238" t="s">
        <v>1078</v>
      </c>
      <c r="J5" s="239" t="s">
        <v>1690</v>
      </c>
      <c r="K5" s="239" t="s">
        <v>1691</v>
      </c>
      <c r="L5" s="239" t="s">
        <v>1063</v>
      </c>
      <c r="M5" s="240" t="s">
        <v>3490</v>
      </c>
      <c r="N5" s="237" t="s">
        <v>1665</v>
      </c>
      <c r="O5" s="237" t="s">
        <v>1685</v>
      </c>
      <c r="P5" s="241"/>
      <c r="Q5" s="242"/>
      <c r="R5" s="242">
        <v>477.91</v>
      </c>
    </row>
    <row r="6" spans="1:18" ht="52.5" hidden="1" customHeight="1">
      <c r="A6" s="234" t="s">
        <v>1665</v>
      </c>
      <c r="B6" s="234" t="s">
        <v>9097</v>
      </c>
      <c r="C6" s="235" t="s">
        <v>9094</v>
      </c>
      <c r="D6" s="236" t="s">
        <v>1055</v>
      </c>
      <c r="E6" s="236" t="s">
        <v>9098</v>
      </c>
      <c r="F6" s="237" t="s">
        <v>9099</v>
      </c>
      <c r="G6" s="237" t="s">
        <v>9094</v>
      </c>
      <c r="H6" s="237" t="s">
        <v>1696</v>
      </c>
      <c r="I6" s="238" t="s">
        <v>1697</v>
      </c>
      <c r="J6" s="239" t="s">
        <v>1690</v>
      </c>
      <c r="K6" s="239" t="s">
        <v>1691</v>
      </c>
      <c r="L6" s="239" t="s">
        <v>1063</v>
      </c>
      <c r="M6" s="240" t="s">
        <v>3490</v>
      </c>
      <c r="N6" s="237" t="s">
        <v>1665</v>
      </c>
      <c r="O6" s="237" t="s">
        <v>1685</v>
      </c>
      <c r="P6" s="241"/>
      <c r="Q6" s="242"/>
      <c r="R6" s="242">
        <v>391.41</v>
      </c>
    </row>
    <row r="7" spans="1:18" ht="63" hidden="1" customHeight="1">
      <c r="A7" s="234" t="s">
        <v>1705</v>
      </c>
      <c r="B7" s="234" t="s">
        <v>9100</v>
      </c>
      <c r="C7" s="235" t="s">
        <v>9101</v>
      </c>
      <c r="D7" s="236" t="s">
        <v>1055</v>
      </c>
      <c r="E7" s="236" t="s">
        <v>9102</v>
      </c>
      <c r="F7" s="237" t="s">
        <v>9103</v>
      </c>
      <c r="G7" s="237" t="s">
        <v>9104</v>
      </c>
      <c r="H7" s="237" t="s">
        <v>1701</v>
      </c>
      <c r="I7" s="238" t="s">
        <v>1702</v>
      </c>
      <c r="J7" s="239" t="s">
        <v>1703</v>
      </c>
      <c r="K7" s="239" t="s">
        <v>1704</v>
      </c>
      <c r="L7" s="239" t="s">
        <v>1063</v>
      </c>
      <c r="M7" s="240" t="s">
        <v>9105</v>
      </c>
      <c r="N7" s="237" t="s">
        <v>1665</v>
      </c>
      <c r="O7" s="237" t="s">
        <v>1723</v>
      </c>
      <c r="P7" s="241"/>
      <c r="Q7" s="242"/>
      <c r="R7" s="242">
        <v>309.95</v>
      </c>
    </row>
    <row r="8" spans="1:18" ht="42" hidden="1" customHeight="1">
      <c r="A8" s="234" t="s">
        <v>1284</v>
      </c>
      <c r="B8" s="234" t="s">
        <v>9106</v>
      </c>
      <c r="C8" s="235" t="s">
        <v>9107</v>
      </c>
      <c r="D8" s="236" t="s">
        <v>1055</v>
      </c>
      <c r="E8" s="236" t="s">
        <v>9108</v>
      </c>
      <c r="F8" s="237" t="s">
        <v>9109</v>
      </c>
      <c r="G8" s="237" t="s">
        <v>9107</v>
      </c>
      <c r="H8" s="237" t="s">
        <v>1077</v>
      </c>
      <c r="I8" s="238" t="s">
        <v>1078</v>
      </c>
      <c r="J8" s="239" t="s">
        <v>1690</v>
      </c>
      <c r="K8" s="239" t="s">
        <v>1691</v>
      </c>
      <c r="L8" s="239" t="s">
        <v>1063</v>
      </c>
      <c r="M8" s="240" t="s">
        <v>3490</v>
      </c>
      <c r="N8" s="237" t="s">
        <v>1665</v>
      </c>
      <c r="O8" s="237" t="s">
        <v>1685</v>
      </c>
      <c r="P8" s="241"/>
      <c r="Q8" s="242"/>
      <c r="R8" s="242">
        <v>766.44</v>
      </c>
    </row>
    <row r="9" spans="1:18" ht="42" hidden="1" customHeight="1">
      <c r="A9" s="234" t="s">
        <v>1712</v>
      </c>
      <c r="B9" s="234" t="s">
        <v>9110</v>
      </c>
      <c r="C9" s="235" t="s">
        <v>9107</v>
      </c>
      <c r="D9" s="236" t="s">
        <v>1055</v>
      </c>
      <c r="E9" s="236" t="s">
        <v>9111</v>
      </c>
      <c r="F9" s="237" t="s">
        <v>9112</v>
      </c>
      <c r="G9" s="237" t="s">
        <v>9107</v>
      </c>
      <c r="H9" s="237" t="s">
        <v>1696</v>
      </c>
      <c r="I9" s="238" t="s">
        <v>1697</v>
      </c>
      <c r="J9" s="239" t="s">
        <v>1690</v>
      </c>
      <c r="K9" s="239" t="s">
        <v>1691</v>
      </c>
      <c r="L9" s="239" t="s">
        <v>1063</v>
      </c>
      <c r="M9" s="240" t="s">
        <v>3490</v>
      </c>
      <c r="N9" s="237" t="s">
        <v>1665</v>
      </c>
      <c r="O9" s="237" t="s">
        <v>1685</v>
      </c>
      <c r="P9" s="241"/>
      <c r="Q9" s="242"/>
      <c r="R9" s="242">
        <v>80.040000000000006</v>
      </c>
    </row>
    <row r="10" spans="1:18" ht="42" hidden="1" customHeight="1">
      <c r="A10" s="234" t="s">
        <v>1718</v>
      </c>
      <c r="B10" s="234" t="s">
        <v>9113</v>
      </c>
      <c r="C10" s="235" t="s">
        <v>9107</v>
      </c>
      <c r="D10" s="236" t="s">
        <v>1055</v>
      </c>
      <c r="E10" s="236" t="s">
        <v>9114</v>
      </c>
      <c r="F10" s="237" t="s">
        <v>9115</v>
      </c>
      <c r="G10" s="237" t="s">
        <v>9107</v>
      </c>
      <c r="H10" s="237" t="s">
        <v>1701</v>
      </c>
      <c r="I10" s="238" t="s">
        <v>1702</v>
      </c>
      <c r="J10" s="239" t="s">
        <v>1690</v>
      </c>
      <c r="K10" s="239" t="s">
        <v>1691</v>
      </c>
      <c r="L10" s="239" t="s">
        <v>1063</v>
      </c>
      <c r="M10" s="240" t="s">
        <v>3490</v>
      </c>
      <c r="N10" s="237" t="s">
        <v>1665</v>
      </c>
      <c r="O10" s="237" t="s">
        <v>1685</v>
      </c>
      <c r="P10" s="241"/>
      <c r="Q10" s="242"/>
      <c r="R10" s="242">
        <v>114</v>
      </c>
    </row>
    <row r="11" spans="1:18" ht="42" hidden="1" customHeight="1">
      <c r="A11" s="234" t="s">
        <v>1666</v>
      </c>
      <c r="B11" s="234" t="s">
        <v>9116</v>
      </c>
      <c r="C11" s="235" t="s">
        <v>9104</v>
      </c>
      <c r="D11" s="236" t="s">
        <v>1055</v>
      </c>
      <c r="E11" s="236" t="s">
        <v>9117</v>
      </c>
      <c r="F11" s="237" t="s">
        <v>9118</v>
      </c>
      <c r="G11" s="237" t="s">
        <v>9119</v>
      </c>
      <c r="H11" s="237" t="s">
        <v>1077</v>
      </c>
      <c r="I11" s="238" t="s">
        <v>1078</v>
      </c>
      <c r="J11" s="239" t="s">
        <v>1690</v>
      </c>
      <c r="K11" s="239" t="s">
        <v>1691</v>
      </c>
      <c r="L11" s="239" t="s">
        <v>1063</v>
      </c>
      <c r="M11" s="240" t="s">
        <v>3490</v>
      </c>
      <c r="N11" s="237" t="s">
        <v>1665</v>
      </c>
      <c r="O11" s="237" t="s">
        <v>1685</v>
      </c>
      <c r="P11" s="241"/>
      <c r="Q11" s="242"/>
      <c r="R11" s="242">
        <v>3107.07</v>
      </c>
    </row>
    <row r="12" spans="1:18" ht="42" hidden="1" customHeight="1">
      <c r="A12" s="234" t="s">
        <v>1667</v>
      </c>
      <c r="B12" s="234" t="s">
        <v>9120</v>
      </c>
      <c r="C12" s="235" t="s">
        <v>9104</v>
      </c>
      <c r="D12" s="236" t="s">
        <v>1055</v>
      </c>
      <c r="E12" s="236" t="s">
        <v>9117</v>
      </c>
      <c r="F12" s="237" t="s">
        <v>9121</v>
      </c>
      <c r="G12" s="237" t="s">
        <v>9104</v>
      </c>
      <c r="H12" s="237" t="s">
        <v>1077</v>
      </c>
      <c r="I12" s="238" t="s">
        <v>1078</v>
      </c>
      <c r="J12" s="239" t="s">
        <v>1690</v>
      </c>
      <c r="K12" s="239" t="s">
        <v>1691</v>
      </c>
      <c r="L12" s="239" t="s">
        <v>1063</v>
      </c>
      <c r="M12" s="240" t="s">
        <v>3490</v>
      </c>
      <c r="N12" s="237" t="s">
        <v>1665</v>
      </c>
      <c r="O12" s="237" t="s">
        <v>1685</v>
      </c>
      <c r="P12" s="241"/>
      <c r="Q12" s="242"/>
      <c r="R12" s="242">
        <v>3089.27</v>
      </c>
    </row>
    <row r="13" spans="1:18" ht="52.5" hidden="1" customHeight="1">
      <c r="A13" s="234" t="s">
        <v>1668</v>
      </c>
      <c r="B13" s="234" t="s">
        <v>9122</v>
      </c>
      <c r="C13" s="235" t="s">
        <v>9101</v>
      </c>
      <c r="D13" s="236" t="s">
        <v>1055</v>
      </c>
      <c r="E13" s="236" t="s">
        <v>9123</v>
      </c>
      <c r="F13" s="237" t="s">
        <v>9124</v>
      </c>
      <c r="G13" s="237" t="s">
        <v>9101</v>
      </c>
      <c r="H13" s="237" t="s">
        <v>1701</v>
      </c>
      <c r="I13" s="238" t="s">
        <v>1702</v>
      </c>
      <c r="J13" s="239" t="s">
        <v>1703</v>
      </c>
      <c r="K13" s="239" t="s">
        <v>1704</v>
      </c>
      <c r="L13" s="239" t="s">
        <v>1063</v>
      </c>
      <c r="M13" s="240" t="s">
        <v>1692</v>
      </c>
      <c r="N13" s="237" t="s">
        <v>1665</v>
      </c>
      <c r="O13" s="237" t="s">
        <v>1685</v>
      </c>
      <c r="P13" s="241"/>
      <c r="Q13" s="242"/>
      <c r="R13" s="242">
        <v>3180.52</v>
      </c>
    </row>
    <row r="14" spans="1:18" ht="63" hidden="1" customHeight="1">
      <c r="A14" s="234" t="s">
        <v>1669</v>
      </c>
      <c r="B14" s="234" t="s">
        <v>9125</v>
      </c>
      <c r="C14" s="235" t="s">
        <v>9101</v>
      </c>
      <c r="D14" s="236" t="s">
        <v>1055</v>
      </c>
      <c r="E14" s="236" t="s">
        <v>9126</v>
      </c>
      <c r="F14" s="237" t="s">
        <v>9127</v>
      </c>
      <c r="G14" s="237" t="s">
        <v>9101</v>
      </c>
      <c r="H14" s="237" t="s">
        <v>1701</v>
      </c>
      <c r="I14" s="238" t="s">
        <v>1702</v>
      </c>
      <c r="J14" s="239" t="s">
        <v>1703</v>
      </c>
      <c r="K14" s="239" t="s">
        <v>1704</v>
      </c>
      <c r="L14" s="239" t="s">
        <v>1063</v>
      </c>
      <c r="M14" s="240" t="s">
        <v>1692</v>
      </c>
      <c r="N14" s="237" t="s">
        <v>1665</v>
      </c>
      <c r="O14" s="237" t="s">
        <v>1685</v>
      </c>
      <c r="P14" s="241"/>
      <c r="Q14" s="242"/>
      <c r="R14" s="242">
        <v>14.92</v>
      </c>
    </row>
    <row r="15" spans="1:18" ht="42" hidden="1" customHeight="1">
      <c r="A15" s="234" t="s">
        <v>1670</v>
      </c>
      <c r="B15" s="234" t="s">
        <v>9128</v>
      </c>
      <c r="C15" s="235" t="s">
        <v>9101</v>
      </c>
      <c r="D15" s="236" t="s">
        <v>1055</v>
      </c>
      <c r="E15" s="236" t="s">
        <v>9129</v>
      </c>
      <c r="F15" s="237" t="s">
        <v>9130</v>
      </c>
      <c r="G15" s="237" t="s">
        <v>9101</v>
      </c>
      <c r="H15" s="237" t="s">
        <v>1701</v>
      </c>
      <c r="I15" s="238" t="s">
        <v>1702</v>
      </c>
      <c r="J15" s="239" t="s">
        <v>1703</v>
      </c>
      <c r="K15" s="239" t="s">
        <v>1704</v>
      </c>
      <c r="L15" s="239" t="s">
        <v>1063</v>
      </c>
      <c r="M15" s="240" t="s">
        <v>1692</v>
      </c>
      <c r="N15" s="237" t="s">
        <v>1665</v>
      </c>
      <c r="O15" s="237" t="s">
        <v>1685</v>
      </c>
      <c r="P15" s="241"/>
      <c r="Q15" s="242"/>
      <c r="R15" s="242">
        <v>1.96</v>
      </c>
    </row>
    <row r="16" spans="1:18" ht="52.5" hidden="1" customHeight="1">
      <c r="A16" s="234" t="s">
        <v>1671</v>
      </c>
      <c r="B16" s="234" t="s">
        <v>9131</v>
      </c>
      <c r="C16" s="235" t="s">
        <v>9101</v>
      </c>
      <c r="D16" s="236" t="s">
        <v>1055</v>
      </c>
      <c r="E16" s="236" t="s">
        <v>9132</v>
      </c>
      <c r="F16" s="237" t="s">
        <v>9133</v>
      </c>
      <c r="G16" s="237" t="s">
        <v>9101</v>
      </c>
      <c r="H16" s="237" t="s">
        <v>7911</v>
      </c>
      <c r="I16" s="238" t="s">
        <v>1717</v>
      </c>
      <c r="J16" s="239" t="s">
        <v>1703</v>
      </c>
      <c r="K16" s="239" t="s">
        <v>1704</v>
      </c>
      <c r="L16" s="239" t="s">
        <v>1063</v>
      </c>
      <c r="M16" s="240" t="s">
        <v>1692</v>
      </c>
      <c r="N16" s="237" t="s">
        <v>1665</v>
      </c>
      <c r="O16" s="237" t="s">
        <v>1685</v>
      </c>
      <c r="P16" s="241"/>
      <c r="Q16" s="242"/>
      <c r="R16" s="242">
        <v>0.14000000000000001</v>
      </c>
    </row>
    <row r="17" spans="1:18" ht="52.5" hidden="1" customHeight="1">
      <c r="A17" s="234" t="s">
        <v>1672</v>
      </c>
      <c r="B17" s="234" t="s">
        <v>9134</v>
      </c>
      <c r="C17" s="235" t="s">
        <v>9101</v>
      </c>
      <c r="D17" s="236" t="s">
        <v>1055</v>
      </c>
      <c r="E17" s="236" t="s">
        <v>9135</v>
      </c>
      <c r="F17" s="237" t="s">
        <v>9136</v>
      </c>
      <c r="G17" s="237" t="s">
        <v>9101</v>
      </c>
      <c r="H17" s="237" t="s">
        <v>1701</v>
      </c>
      <c r="I17" s="238" t="s">
        <v>1702</v>
      </c>
      <c r="J17" s="239" t="s">
        <v>1703</v>
      </c>
      <c r="K17" s="239" t="s">
        <v>1704</v>
      </c>
      <c r="L17" s="239" t="s">
        <v>1063</v>
      </c>
      <c r="M17" s="240" t="s">
        <v>1692</v>
      </c>
      <c r="N17" s="237" t="s">
        <v>1665</v>
      </c>
      <c r="O17" s="237" t="s">
        <v>1685</v>
      </c>
      <c r="P17" s="241"/>
      <c r="Q17" s="242"/>
      <c r="R17" s="242">
        <v>3.46</v>
      </c>
    </row>
    <row r="18" spans="1:18" ht="52.5" hidden="1" customHeight="1">
      <c r="A18" s="234" t="s">
        <v>1673</v>
      </c>
      <c r="B18" s="234" t="s">
        <v>9137</v>
      </c>
      <c r="C18" s="235" t="s">
        <v>9101</v>
      </c>
      <c r="D18" s="236" t="s">
        <v>1055</v>
      </c>
      <c r="E18" s="236" t="s">
        <v>9123</v>
      </c>
      <c r="F18" s="237" t="s">
        <v>9138</v>
      </c>
      <c r="G18" s="237" t="s">
        <v>9101</v>
      </c>
      <c r="H18" s="237" t="s">
        <v>1701</v>
      </c>
      <c r="I18" s="238" t="s">
        <v>1702</v>
      </c>
      <c r="J18" s="239" t="s">
        <v>1703</v>
      </c>
      <c r="K18" s="239" t="s">
        <v>1704</v>
      </c>
      <c r="L18" s="239" t="s">
        <v>1063</v>
      </c>
      <c r="M18" s="240" t="s">
        <v>3490</v>
      </c>
      <c r="N18" s="237" t="s">
        <v>1665</v>
      </c>
      <c r="O18" s="237" t="s">
        <v>1685</v>
      </c>
      <c r="P18" s="241"/>
      <c r="Q18" s="242"/>
      <c r="R18" s="242">
        <v>1204.9000000000001</v>
      </c>
    </row>
    <row r="19" spans="1:18" ht="52.5" hidden="1" customHeight="1">
      <c r="A19" s="234" t="s">
        <v>1286</v>
      </c>
      <c r="B19" s="234" t="s">
        <v>9139</v>
      </c>
      <c r="C19" s="235" t="s">
        <v>9101</v>
      </c>
      <c r="D19" s="236" t="s">
        <v>1055</v>
      </c>
      <c r="E19" s="236" t="s">
        <v>9140</v>
      </c>
      <c r="F19" s="237" t="s">
        <v>9141</v>
      </c>
      <c r="G19" s="237" t="s">
        <v>9101</v>
      </c>
      <c r="H19" s="237" t="s">
        <v>1701</v>
      </c>
      <c r="I19" s="238" t="s">
        <v>1702</v>
      </c>
      <c r="J19" s="239" t="s">
        <v>1703</v>
      </c>
      <c r="K19" s="239" t="s">
        <v>1704</v>
      </c>
      <c r="L19" s="239" t="s">
        <v>1063</v>
      </c>
      <c r="M19" s="240" t="s">
        <v>3490</v>
      </c>
      <c r="N19" s="237" t="s">
        <v>1665</v>
      </c>
      <c r="O19" s="237" t="s">
        <v>1685</v>
      </c>
      <c r="P19" s="241"/>
      <c r="Q19" s="242"/>
      <c r="R19" s="242">
        <v>8.6199999999999992</v>
      </c>
    </row>
    <row r="20" spans="1:18" ht="52.5" hidden="1" customHeight="1">
      <c r="A20" s="234" t="s">
        <v>1292</v>
      </c>
      <c r="B20" s="234" t="s">
        <v>9142</v>
      </c>
      <c r="C20" s="235" t="s">
        <v>9101</v>
      </c>
      <c r="D20" s="236" t="s">
        <v>1055</v>
      </c>
      <c r="E20" s="236" t="s">
        <v>9132</v>
      </c>
      <c r="F20" s="237" t="s">
        <v>9143</v>
      </c>
      <c r="G20" s="237" t="s">
        <v>9101</v>
      </c>
      <c r="H20" s="237" t="s">
        <v>7911</v>
      </c>
      <c r="I20" s="238" t="s">
        <v>1717</v>
      </c>
      <c r="J20" s="239" t="s">
        <v>1703</v>
      </c>
      <c r="K20" s="239" t="s">
        <v>1704</v>
      </c>
      <c r="L20" s="239" t="s">
        <v>1063</v>
      </c>
      <c r="M20" s="240" t="s">
        <v>3490</v>
      </c>
      <c r="N20" s="237" t="s">
        <v>1665</v>
      </c>
      <c r="O20" s="237" t="s">
        <v>1685</v>
      </c>
      <c r="P20" s="241"/>
      <c r="Q20" s="242"/>
      <c r="R20" s="242">
        <v>40.770000000000003</v>
      </c>
    </row>
    <row r="21" spans="1:18" ht="52.5" hidden="1" customHeight="1">
      <c r="A21" s="234" t="s">
        <v>1829</v>
      </c>
      <c r="B21" s="234" t="s">
        <v>9144</v>
      </c>
      <c r="C21" s="235" t="s">
        <v>9101</v>
      </c>
      <c r="D21" s="236" t="s">
        <v>1055</v>
      </c>
      <c r="E21" s="236" t="s">
        <v>9145</v>
      </c>
      <c r="F21" s="237" t="s">
        <v>9146</v>
      </c>
      <c r="G21" s="237" t="s">
        <v>9101</v>
      </c>
      <c r="H21" s="237" t="s">
        <v>1701</v>
      </c>
      <c r="I21" s="238" t="s">
        <v>1702</v>
      </c>
      <c r="J21" s="239" t="s">
        <v>1703</v>
      </c>
      <c r="K21" s="239" t="s">
        <v>1704</v>
      </c>
      <c r="L21" s="239" t="s">
        <v>1063</v>
      </c>
      <c r="M21" s="240" t="s">
        <v>3490</v>
      </c>
      <c r="N21" s="237" t="s">
        <v>1665</v>
      </c>
      <c r="O21" s="237" t="s">
        <v>1685</v>
      </c>
      <c r="P21" s="241"/>
      <c r="Q21" s="242"/>
      <c r="R21" s="242">
        <v>1039.58</v>
      </c>
    </row>
    <row r="22" spans="1:18" ht="42" hidden="1" customHeight="1">
      <c r="A22" s="234" t="s">
        <v>1296</v>
      </c>
      <c r="B22" s="234" t="s">
        <v>9147</v>
      </c>
      <c r="C22" s="235" t="s">
        <v>9101</v>
      </c>
      <c r="D22" s="236" t="s">
        <v>1055</v>
      </c>
      <c r="E22" s="236" t="s">
        <v>9148</v>
      </c>
      <c r="F22" s="237" t="s">
        <v>9149</v>
      </c>
      <c r="G22" s="237" t="s">
        <v>9101</v>
      </c>
      <c r="H22" s="237" t="s">
        <v>1701</v>
      </c>
      <c r="I22" s="238" t="s">
        <v>1702</v>
      </c>
      <c r="J22" s="239" t="s">
        <v>1703</v>
      </c>
      <c r="K22" s="239" t="s">
        <v>1704</v>
      </c>
      <c r="L22" s="239" t="s">
        <v>1063</v>
      </c>
      <c r="M22" s="240" t="s">
        <v>3490</v>
      </c>
      <c r="N22" s="237" t="s">
        <v>1665</v>
      </c>
      <c r="O22" s="237" t="s">
        <v>1685</v>
      </c>
      <c r="P22" s="241"/>
      <c r="Q22" s="242"/>
      <c r="R22" s="242">
        <v>591.15</v>
      </c>
    </row>
    <row r="23" spans="1:18" ht="42" hidden="1" customHeight="1">
      <c r="A23" s="234" t="s">
        <v>1305</v>
      </c>
      <c r="B23" s="234" t="s">
        <v>6430</v>
      </c>
      <c r="C23" s="235" t="s">
        <v>9104</v>
      </c>
      <c r="D23" s="236" t="s">
        <v>1181</v>
      </c>
      <c r="E23" s="236" t="s">
        <v>9150</v>
      </c>
      <c r="F23" s="237" t="s">
        <v>6430</v>
      </c>
      <c r="G23" s="237" t="s">
        <v>9151</v>
      </c>
      <c r="H23" s="237" t="s">
        <v>1183</v>
      </c>
      <c r="I23" s="238" t="s">
        <v>1078</v>
      </c>
      <c r="J23" s="239" t="s">
        <v>1690</v>
      </c>
      <c r="K23" s="239" t="s">
        <v>1691</v>
      </c>
      <c r="L23" s="239" t="s">
        <v>1063</v>
      </c>
      <c r="M23" s="240" t="s">
        <v>3490</v>
      </c>
      <c r="N23" s="237" t="s">
        <v>1665</v>
      </c>
      <c r="O23" s="237" t="s">
        <v>1685</v>
      </c>
      <c r="P23" s="241"/>
      <c r="Q23" s="242">
        <v>3107.07</v>
      </c>
      <c r="R23" s="242"/>
    </row>
    <row r="24" spans="1:18" ht="42" hidden="1" customHeight="1">
      <c r="A24" s="234" t="s">
        <v>1311</v>
      </c>
      <c r="B24" s="234" t="s">
        <v>9152</v>
      </c>
      <c r="C24" s="235" t="s">
        <v>9153</v>
      </c>
      <c r="D24" s="236" t="s">
        <v>1055</v>
      </c>
      <c r="E24" s="236" t="s">
        <v>9154</v>
      </c>
      <c r="F24" s="237" t="s">
        <v>9155</v>
      </c>
      <c r="G24" s="237" t="s">
        <v>9156</v>
      </c>
      <c r="H24" s="237" t="s">
        <v>1696</v>
      </c>
      <c r="I24" s="238" t="s">
        <v>1697</v>
      </c>
      <c r="J24" s="239" t="s">
        <v>1690</v>
      </c>
      <c r="K24" s="239" t="s">
        <v>1691</v>
      </c>
      <c r="L24" s="239" t="s">
        <v>1063</v>
      </c>
      <c r="M24" s="240" t="s">
        <v>3490</v>
      </c>
      <c r="N24" s="237" t="s">
        <v>1665</v>
      </c>
      <c r="O24" s="237" t="s">
        <v>1685</v>
      </c>
      <c r="P24" s="241"/>
      <c r="Q24" s="242"/>
      <c r="R24" s="242">
        <v>3517.07</v>
      </c>
    </row>
    <row r="25" spans="1:18" ht="42" hidden="1" customHeight="1">
      <c r="A25" s="234" t="s">
        <v>1842</v>
      </c>
      <c r="B25" s="234" t="s">
        <v>9157</v>
      </c>
      <c r="C25" s="235" t="s">
        <v>9153</v>
      </c>
      <c r="D25" s="236" t="s">
        <v>1055</v>
      </c>
      <c r="E25" s="236" t="s">
        <v>9158</v>
      </c>
      <c r="F25" s="237" t="s">
        <v>9159</v>
      </c>
      <c r="G25" s="237" t="s">
        <v>9156</v>
      </c>
      <c r="H25" s="237" t="s">
        <v>1077</v>
      </c>
      <c r="I25" s="238" t="s">
        <v>1078</v>
      </c>
      <c r="J25" s="239" t="s">
        <v>1690</v>
      </c>
      <c r="K25" s="239" t="s">
        <v>1691</v>
      </c>
      <c r="L25" s="239" t="s">
        <v>1063</v>
      </c>
      <c r="M25" s="240" t="s">
        <v>3490</v>
      </c>
      <c r="N25" s="237" t="s">
        <v>1665</v>
      </c>
      <c r="O25" s="237" t="s">
        <v>1685</v>
      </c>
      <c r="P25" s="241"/>
      <c r="Q25" s="242"/>
      <c r="R25" s="242">
        <v>3387.92</v>
      </c>
    </row>
    <row r="26" spans="1:18" ht="42" hidden="1" customHeight="1">
      <c r="A26" s="234" t="s">
        <v>1845</v>
      </c>
      <c r="B26" s="234" t="s">
        <v>9160</v>
      </c>
      <c r="C26" s="235" t="s">
        <v>9153</v>
      </c>
      <c r="D26" s="236" t="s">
        <v>1055</v>
      </c>
      <c r="E26" s="236" t="s">
        <v>9161</v>
      </c>
      <c r="F26" s="237" t="s">
        <v>9162</v>
      </c>
      <c r="G26" s="237" t="s">
        <v>9153</v>
      </c>
      <c r="H26" s="237" t="s">
        <v>1696</v>
      </c>
      <c r="I26" s="238" t="s">
        <v>1697</v>
      </c>
      <c r="J26" s="239" t="s">
        <v>1690</v>
      </c>
      <c r="K26" s="239" t="s">
        <v>1691</v>
      </c>
      <c r="L26" s="239" t="s">
        <v>1063</v>
      </c>
      <c r="M26" s="240" t="s">
        <v>3490</v>
      </c>
      <c r="N26" s="237" t="s">
        <v>1665</v>
      </c>
      <c r="O26" s="237" t="s">
        <v>1685</v>
      </c>
      <c r="P26" s="241"/>
      <c r="Q26" s="242"/>
      <c r="R26" s="242">
        <v>125.73</v>
      </c>
    </row>
    <row r="27" spans="1:18" ht="42" hidden="1" customHeight="1">
      <c r="A27" s="234" t="s">
        <v>1848</v>
      </c>
      <c r="B27" s="234" t="s">
        <v>9163</v>
      </c>
      <c r="C27" s="235" t="s">
        <v>9164</v>
      </c>
      <c r="D27" s="236" t="s">
        <v>1214</v>
      </c>
      <c r="E27" s="236" t="s">
        <v>9165</v>
      </c>
      <c r="F27" s="237" t="s">
        <v>9163</v>
      </c>
      <c r="G27" s="237" t="s">
        <v>9164</v>
      </c>
      <c r="H27" s="237" t="s">
        <v>3524</v>
      </c>
      <c r="I27" s="238" t="s">
        <v>2133</v>
      </c>
      <c r="J27" s="239" t="s">
        <v>1690</v>
      </c>
      <c r="K27" s="239" t="s">
        <v>1691</v>
      </c>
      <c r="L27" s="239" t="s">
        <v>1063</v>
      </c>
      <c r="M27" s="240" t="s">
        <v>1692</v>
      </c>
      <c r="N27" s="237" t="s">
        <v>1665</v>
      </c>
      <c r="O27" s="237" t="s">
        <v>1685</v>
      </c>
      <c r="P27" s="241"/>
      <c r="Q27" s="242"/>
      <c r="R27" s="242">
        <v>5182.3500000000004</v>
      </c>
    </row>
    <row r="28" spans="1:18" ht="42" hidden="1" customHeight="1">
      <c r="A28" s="234" t="s">
        <v>1674</v>
      </c>
      <c r="B28" s="234" t="s">
        <v>9166</v>
      </c>
      <c r="C28" s="235" t="s">
        <v>9167</v>
      </c>
      <c r="D28" s="236" t="s">
        <v>1055</v>
      </c>
      <c r="E28" s="236" t="s">
        <v>9168</v>
      </c>
      <c r="F28" s="237" t="s">
        <v>9169</v>
      </c>
      <c r="G28" s="237" t="s">
        <v>9167</v>
      </c>
      <c r="H28" s="237" t="s">
        <v>1077</v>
      </c>
      <c r="I28" s="238" t="s">
        <v>1078</v>
      </c>
      <c r="J28" s="239" t="s">
        <v>1690</v>
      </c>
      <c r="K28" s="239" t="s">
        <v>1691</v>
      </c>
      <c r="L28" s="239" t="s">
        <v>1063</v>
      </c>
      <c r="M28" s="240" t="s">
        <v>3490</v>
      </c>
      <c r="N28" s="237" t="s">
        <v>1665</v>
      </c>
      <c r="O28" s="237" t="s">
        <v>1685</v>
      </c>
      <c r="P28" s="241"/>
      <c r="Q28" s="242"/>
      <c r="R28" s="242">
        <v>3112.41</v>
      </c>
    </row>
    <row r="29" spans="1:18" ht="52.5" hidden="1" customHeight="1">
      <c r="A29" s="234" t="s">
        <v>1853</v>
      </c>
      <c r="B29" s="234" t="s">
        <v>9170</v>
      </c>
      <c r="C29" s="235" t="s">
        <v>9167</v>
      </c>
      <c r="D29" s="236" t="s">
        <v>1055</v>
      </c>
      <c r="E29" s="236" t="s">
        <v>9114</v>
      </c>
      <c r="F29" s="237" t="s">
        <v>9171</v>
      </c>
      <c r="G29" s="237" t="s">
        <v>9167</v>
      </c>
      <c r="H29" s="237" t="s">
        <v>1701</v>
      </c>
      <c r="I29" s="238" t="s">
        <v>1702</v>
      </c>
      <c r="J29" s="239" t="s">
        <v>1690</v>
      </c>
      <c r="K29" s="239" t="s">
        <v>1691</v>
      </c>
      <c r="L29" s="239" t="s">
        <v>1063</v>
      </c>
      <c r="M29" s="240" t="s">
        <v>3490</v>
      </c>
      <c r="N29" s="237" t="s">
        <v>1665</v>
      </c>
      <c r="O29" s="237" t="s">
        <v>1685</v>
      </c>
      <c r="P29" s="241"/>
      <c r="Q29" s="242"/>
      <c r="R29" s="242">
        <v>465</v>
      </c>
    </row>
    <row r="30" spans="1:18" ht="42" hidden="1" customHeight="1">
      <c r="A30" s="234" t="s">
        <v>1860</v>
      </c>
      <c r="B30" s="234" t="s">
        <v>9172</v>
      </c>
      <c r="C30" s="235" t="s">
        <v>9173</v>
      </c>
      <c r="D30" s="236" t="s">
        <v>1055</v>
      </c>
      <c r="E30" s="236" t="s">
        <v>9174</v>
      </c>
      <c r="F30" s="237" t="s">
        <v>9175</v>
      </c>
      <c r="G30" s="237" t="s">
        <v>9173</v>
      </c>
      <c r="H30" s="237" t="s">
        <v>1696</v>
      </c>
      <c r="I30" s="238" t="s">
        <v>1697</v>
      </c>
      <c r="J30" s="239" t="s">
        <v>1690</v>
      </c>
      <c r="K30" s="239" t="s">
        <v>1691</v>
      </c>
      <c r="L30" s="239" t="s">
        <v>1063</v>
      </c>
      <c r="M30" s="240" t="s">
        <v>3490</v>
      </c>
      <c r="N30" s="237" t="s">
        <v>1665</v>
      </c>
      <c r="O30" s="237" t="s">
        <v>1685</v>
      </c>
      <c r="P30" s="241"/>
      <c r="Q30" s="242"/>
      <c r="R30" s="242">
        <v>329.07</v>
      </c>
    </row>
    <row r="31" spans="1:18" ht="52.5" hidden="1">
      <c r="A31" s="234" t="s">
        <v>1864</v>
      </c>
      <c r="B31" s="234" t="s">
        <v>9176</v>
      </c>
      <c r="C31" s="235" t="s">
        <v>9173</v>
      </c>
      <c r="D31" s="236" t="s">
        <v>1055</v>
      </c>
      <c r="E31" s="236" t="s">
        <v>9177</v>
      </c>
      <c r="F31" s="237" t="s">
        <v>9178</v>
      </c>
      <c r="G31" s="237" t="s">
        <v>9173</v>
      </c>
      <c r="H31" s="237" t="s">
        <v>1077</v>
      </c>
      <c r="I31" s="238" t="s">
        <v>1078</v>
      </c>
      <c r="J31" s="239" t="s">
        <v>1690</v>
      </c>
      <c r="K31" s="239" t="s">
        <v>1691</v>
      </c>
      <c r="L31" s="239" t="s">
        <v>1063</v>
      </c>
      <c r="M31" s="240" t="s">
        <v>3490</v>
      </c>
      <c r="N31" s="237" t="s">
        <v>1665</v>
      </c>
      <c r="O31" s="237" t="s">
        <v>1685</v>
      </c>
      <c r="P31" s="241"/>
      <c r="Q31" s="242"/>
      <c r="R31" s="242">
        <v>3768.25</v>
      </c>
    </row>
    <row r="32" spans="1:18" ht="63" hidden="1" customHeight="1">
      <c r="A32" s="234" t="s">
        <v>1868</v>
      </c>
      <c r="B32" s="234" t="s">
        <v>9179</v>
      </c>
      <c r="C32" s="235" t="s">
        <v>9180</v>
      </c>
      <c r="D32" s="236" t="s">
        <v>1181</v>
      </c>
      <c r="E32" s="236" t="s">
        <v>9181</v>
      </c>
      <c r="F32" s="237" t="s">
        <v>9179</v>
      </c>
      <c r="G32" s="237" t="s">
        <v>9173</v>
      </c>
      <c r="H32" s="237" t="s">
        <v>1683</v>
      </c>
      <c r="I32" s="238" t="s">
        <v>1684</v>
      </c>
      <c r="J32" s="239" t="s">
        <v>1063</v>
      </c>
      <c r="K32" s="239" t="s">
        <v>1063</v>
      </c>
      <c r="L32" s="239" t="s">
        <v>1538</v>
      </c>
      <c r="M32" s="240" t="s">
        <v>1678</v>
      </c>
      <c r="N32" s="237" t="s">
        <v>1665</v>
      </c>
      <c r="O32" s="237" t="s">
        <v>9182</v>
      </c>
      <c r="P32" s="241"/>
      <c r="Q32" s="242">
        <v>43110.1</v>
      </c>
      <c r="R32" s="242"/>
    </row>
    <row r="33" spans="1:20" ht="52.5" hidden="1" customHeight="1">
      <c r="A33" s="234" t="s">
        <v>1870</v>
      </c>
      <c r="B33" s="234" t="s">
        <v>9183</v>
      </c>
      <c r="C33" s="235" t="s">
        <v>9184</v>
      </c>
      <c r="D33" s="236" t="s">
        <v>1055</v>
      </c>
      <c r="E33" s="236" t="s">
        <v>9114</v>
      </c>
      <c r="F33" s="237" t="s">
        <v>9185</v>
      </c>
      <c r="G33" s="237" t="s">
        <v>9184</v>
      </c>
      <c r="H33" s="237" t="s">
        <v>1701</v>
      </c>
      <c r="I33" s="238" t="s">
        <v>1702</v>
      </c>
      <c r="J33" s="239" t="s">
        <v>1690</v>
      </c>
      <c r="K33" s="239" t="s">
        <v>1691</v>
      </c>
      <c r="L33" s="239" t="s">
        <v>1063</v>
      </c>
      <c r="M33" s="240" t="s">
        <v>3490</v>
      </c>
      <c r="N33" s="237" t="s">
        <v>1665</v>
      </c>
      <c r="O33" s="237" t="s">
        <v>1685</v>
      </c>
      <c r="P33" s="241"/>
      <c r="Q33" s="242"/>
      <c r="R33" s="242">
        <v>2268</v>
      </c>
    </row>
    <row r="34" spans="1:20" ht="52.5" hidden="1" customHeight="1">
      <c r="A34" s="271" t="s">
        <v>1276</v>
      </c>
      <c r="B34" s="271" t="s">
        <v>9186</v>
      </c>
      <c r="C34" s="272" t="s">
        <v>9094</v>
      </c>
      <c r="D34" s="273" t="s">
        <v>1055</v>
      </c>
      <c r="E34" s="273" t="s">
        <v>9187</v>
      </c>
      <c r="F34" s="274" t="s">
        <v>9188</v>
      </c>
      <c r="G34" s="274" t="s">
        <v>9094</v>
      </c>
      <c r="H34" s="274" t="s">
        <v>1696</v>
      </c>
      <c r="I34" s="275" t="s">
        <v>1697</v>
      </c>
      <c r="J34" s="276" t="s">
        <v>1690</v>
      </c>
      <c r="K34" s="276" t="s">
        <v>1691</v>
      </c>
      <c r="L34" s="276" t="s">
        <v>1063</v>
      </c>
      <c r="M34" s="277" t="s">
        <v>1769</v>
      </c>
      <c r="N34" s="274" t="s">
        <v>1065</v>
      </c>
      <c r="O34" s="274" t="s">
        <v>3553</v>
      </c>
      <c r="P34" s="278"/>
      <c r="Q34" s="279"/>
      <c r="R34" s="279">
        <v>11975.48</v>
      </c>
    </row>
    <row r="35" spans="1:20" ht="52.5" hidden="1" customHeight="1">
      <c r="A35" s="271" t="s">
        <v>1065</v>
      </c>
      <c r="B35" s="271" t="s">
        <v>9189</v>
      </c>
      <c r="C35" s="272" t="s">
        <v>9087</v>
      </c>
      <c r="D35" s="273" t="s">
        <v>1055</v>
      </c>
      <c r="E35" s="273" t="s">
        <v>9190</v>
      </c>
      <c r="F35" s="274" t="s">
        <v>9191</v>
      </c>
      <c r="G35" s="274" t="s">
        <v>9083</v>
      </c>
      <c r="H35" s="274" t="s">
        <v>1077</v>
      </c>
      <c r="I35" s="275" t="s">
        <v>1078</v>
      </c>
      <c r="J35" s="276" t="s">
        <v>1690</v>
      </c>
      <c r="K35" s="276" t="s">
        <v>1691</v>
      </c>
      <c r="L35" s="276" t="s">
        <v>1063</v>
      </c>
      <c r="M35" s="277" t="s">
        <v>1769</v>
      </c>
      <c r="N35" s="274" t="s">
        <v>1065</v>
      </c>
      <c r="O35" s="274" t="s">
        <v>3553</v>
      </c>
      <c r="P35" s="278"/>
      <c r="Q35" s="279"/>
      <c r="R35" s="279">
        <v>4197.05</v>
      </c>
    </row>
    <row r="36" spans="1:20" ht="52.5" hidden="1" customHeight="1">
      <c r="A36" s="271" t="s">
        <v>1663</v>
      </c>
      <c r="B36" s="271" t="s">
        <v>9192</v>
      </c>
      <c r="C36" s="272" t="s">
        <v>9087</v>
      </c>
      <c r="D36" s="273" t="s">
        <v>1055</v>
      </c>
      <c r="E36" s="273" t="s">
        <v>9193</v>
      </c>
      <c r="F36" s="274" t="s">
        <v>9194</v>
      </c>
      <c r="G36" s="274" t="s">
        <v>9083</v>
      </c>
      <c r="H36" s="274" t="s">
        <v>1077</v>
      </c>
      <c r="I36" s="275" t="s">
        <v>1078</v>
      </c>
      <c r="J36" s="276" t="s">
        <v>1690</v>
      </c>
      <c r="K36" s="276" t="s">
        <v>1691</v>
      </c>
      <c r="L36" s="276" t="s">
        <v>1063</v>
      </c>
      <c r="M36" s="277" t="s">
        <v>1769</v>
      </c>
      <c r="N36" s="274" t="s">
        <v>1065</v>
      </c>
      <c r="O36" s="274" t="s">
        <v>3553</v>
      </c>
      <c r="P36" s="278"/>
      <c r="Q36" s="279"/>
      <c r="R36" s="279">
        <v>53.53</v>
      </c>
    </row>
    <row r="37" spans="1:20" ht="52.5" hidden="1" customHeight="1">
      <c r="A37" s="271" t="s">
        <v>1664</v>
      </c>
      <c r="B37" s="271" t="s">
        <v>9195</v>
      </c>
      <c r="C37" s="272" t="s">
        <v>9087</v>
      </c>
      <c r="D37" s="273" t="s">
        <v>1055</v>
      </c>
      <c r="E37" s="273" t="s">
        <v>9196</v>
      </c>
      <c r="F37" s="274" t="s">
        <v>9197</v>
      </c>
      <c r="G37" s="274" t="s">
        <v>9083</v>
      </c>
      <c r="H37" s="274" t="s">
        <v>1077</v>
      </c>
      <c r="I37" s="275" t="s">
        <v>1078</v>
      </c>
      <c r="J37" s="276" t="s">
        <v>1690</v>
      </c>
      <c r="K37" s="276" t="s">
        <v>1691</v>
      </c>
      <c r="L37" s="276" t="s">
        <v>1063</v>
      </c>
      <c r="M37" s="277" t="s">
        <v>1769</v>
      </c>
      <c r="N37" s="274" t="s">
        <v>1065</v>
      </c>
      <c r="O37" s="274" t="s">
        <v>3553</v>
      </c>
      <c r="P37" s="278"/>
      <c r="Q37" s="279"/>
      <c r="R37" s="279">
        <v>17996.55</v>
      </c>
    </row>
    <row r="38" spans="1:20" ht="42" customHeight="1">
      <c r="A38" s="271" t="s">
        <v>1665</v>
      </c>
      <c r="B38" s="271" t="s">
        <v>9198</v>
      </c>
      <c r="C38" s="272" t="s">
        <v>9087</v>
      </c>
      <c r="D38" s="273" t="s">
        <v>1055</v>
      </c>
      <c r="E38" s="273" t="s">
        <v>9199</v>
      </c>
      <c r="F38" s="274" t="s">
        <v>9200</v>
      </c>
      <c r="G38" s="274" t="s">
        <v>9083</v>
      </c>
      <c r="H38" s="274" t="s">
        <v>9201</v>
      </c>
      <c r="I38" s="275" t="s">
        <v>9202</v>
      </c>
      <c r="J38" s="276" t="s">
        <v>1096</v>
      </c>
      <c r="K38" s="276" t="s">
        <v>1062</v>
      </c>
      <c r="L38" s="276" t="s">
        <v>1063</v>
      </c>
      <c r="M38" s="277" t="s">
        <v>1064</v>
      </c>
      <c r="N38" s="274" t="s">
        <v>1065</v>
      </c>
      <c r="O38" s="274" t="s">
        <v>3553</v>
      </c>
      <c r="P38" s="278" t="s">
        <v>9203</v>
      </c>
      <c r="Q38" s="279">
        <v>1</v>
      </c>
      <c r="R38" s="279">
        <v>16000</v>
      </c>
      <c r="T38" s="135" t="s">
        <v>10361</v>
      </c>
    </row>
    <row r="39" spans="1:20" ht="42" hidden="1">
      <c r="A39" s="271" t="s">
        <v>1705</v>
      </c>
      <c r="B39" s="271" t="s">
        <v>9204</v>
      </c>
      <c r="C39" s="272" t="s">
        <v>9087</v>
      </c>
      <c r="D39" s="273" t="s">
        <v>1055</v>
      </c>
      <c r="E39" s="273" t="s">
        <v>9205</v>
      </c>
      <c r="F39" s="274" t="s">
        <v>9206</v>
      </c>
      <c r="G39" s="274" t="s">
        <v>9087</v>
      </c>
      <c r="H39" s="274" t="s">
        <v>1077</v>
      </c>
      <c r="I39" s="275" t="s">
        <v>1078</v>
      </c>
      <c r="J39" s="276" t="s">
        <v>1690</v>
      </c>
      <c r="K39" s="276" t="s">
        <v>1691</v>
      </c>
      <c r="L39" s="276" t="s">
        <v>1063</v>
      </c>
      <c r="M39" s="277" t="s">
        <v>1769</v>
      </c>
      <c r="N39" s="274" t="s">
        <v>1065</v>
      </c>
      <c r="O39" s="274" t="s">
        <v>3553</v>
      </c>
      <c r="P39" s="278"/>
      <c r="Q39" s="279"/>
      <c r="R39" s="279">
        <v>372.04</v>
      </c>
    </row>
    <row r="40" spans="1:20" ht="42" hidden="1" customHeight="1">
      <c r="A40" s="271" t="s">
        <v>1284</v>
      </c>
      <c r="B40" s="271" t="s">
        <v>9207</v>
      </c>
      <c r="C40" s="272" t="s">
        <v>9087</v>
      </c>
      <c r="D40" s="273" t="s">
        <v>1055</v>
      </c>
      <c r="E40" s="273" t="s">
        <v>9208</v>
      </c>
      <c r="F40" s="274" t="s">
        <v>9209</v>
      </c>
      <c r="G40" s="274" t="s">
        <v>9087</v>
      </c>
      <c r="H40" s="274" t="s">
        <v>1077</v>
      </c>
      <c r="I40" s="275" t="s">
        <v>1078</v>
      </c>
      <c r="J40" s="276" t="s">
        <v>1690</v>
      </c>
      <c r="K40" s="276" t="s">
        <v>1691</v>
      </c>
      <c r="L40" s="276" t="s">
        <v>1063</v>
      </c>
      <c r="M40" s="277" t="s">
        <v>1769</v>
      </c>
      <c r="N40" s="274" t="s">
        <v>1065</v>
      </c>
      <c r="O40" s="274" t="s">
        <v>3553</v>
      </c>
      <c r="P40" s="278"/>
      <c r="Q40" s="279"/>
      <c r="R40" s="279">
        <v>79.08</v>
      </c>
    </row>
    <row r="41" spans="1:20" ht="42" hidden="1" customHeight="1">
      <c r="A41" s="271" t="s">
        <v>1712</v>
      </c>
      <c r="B41" s="271" t="s">
        <v>9210</v>
      </c>
      <c r="C41" s="272" t="s">
        <v>9211</v>
      </c>
      <c r="D41" s="273" t="s">
        <v>1055</v>
      </c>
      <c r="E41" s="273" t="s">
        <v>9212</v>
      </c>
      <c r="F41" s="274" t="s">
        <v>9213</v>
      </c>
      <c r="G41" s="274" t="s">
        <v>9087</v>
      </c>
      <c r="H41" s="274" t="s">
        <v>3247</v>
      </c>
      <c r="I41" s="275" t="s">
        <v>3248</v>
      </c>
      <c r="J41" s="276" t="s">
        <v>2536</v>
      </c>
      <c r="K41" s="276" t="s">
        <v>2537</v>
      </c>
      <c r="L41" s="276" t="s">
        <v>1063</v>
      </c>
      <c r="M41" s="277" t="s">
        <v>1064</v>
      </c>
      <c r="N41" s="274" t="s">
        <v>1065</v>
      </c>
      <c r="O41" s="274" t="s">
        <v>3553</v>
      </c>
      <c r="P41" s="278"/>
      <c r="Q41" s="279"/>
      <c r="R41" s="279">
        <v>1798.32</v>
      </c>
    </row>
    <row r="42" spans="1:20" ht="42" hidden="1" customHeight="1">
      <c r="A42" s="271" t="s">
        <v>1718</v>
      </c>
      <c r="B42" s="271" t="s">
        <v>9214</v>
      </c>
      <c r="C42" s="272" t="s">
        <v>9083</v>
      </c>
      <c r="D42" s="273" t="s">
        <v>1181</v>
      </c>
      <c r="E42" s="273" t="s">
        <v>9215</v>
      </c>
      <c r="F42" s="274" t="s">
        <v>9214</v>
      </c>
      <c r="G42" s="274" t="s">
        <v>9083</v>
      </c>
      <c r="H42" s="274" t="s">
        <v>1683</v>
      </c>
      <c r="I42" s="275" t="s">
        <v>1684</v>
      </c>
      <c r="J42" s="276" t="s">
        <v>1063</v>
      </c>
      <c r="K42" s="276" t="s">
        <v>1063</v>
      </c>
      <c r="L42" s="276" t="s">
        <v>1790</v>
      </c>
      <c r="M42" s="277" t="s">
        <v>1678</v>
      </c>
      <c r="N42" s="274" t="s">
        <v>1664</v>
      </c>
      <c r="O42" s="274" t="s">
        <v>1828</v>
      </c>
      <c r="P42" s="278"/>
      <c r="Q42" s="279">
        <v>194500</v>
      </c>
      <c r="R42" s="279"/>
    </row>
    <row r="43" spans="1:20" ht="52.5" hidden="1">
      <c r="A43" s="271" t="s">
        <v>1666</v>
      </c>
      <c r="B43" s="271" t="s">
        <v>9216</v>
      </c>
      <c r="C43" s="272" t="s">
        <v>9083</v>
      </c>
      <c r="D43" s="273" t="s">
        <v>1181</v>
      </c>
      <c r="E43" s="273" t="s">
        <v>9217</v>
      </c>
      <c r="F43" s="274" t="s">
        <v>9216</v>
      </c>
      <c r="G43" s="274" t="s">
        <v>9083</v>
      </c>
      <c r="H43" s="274" t="s">
        <v>9218</v>
      </c>
      <c r="I43" s="275" t="s">
        <v>1078</v>
      </c>
      <c r="J43" s="276" t="s">
        <v>1063</v>
      </c>
      <c r="K43" s="276" t="s">
        <v>1063</v>
      </c>
      <c r="L43" s="276" t="s">
        <v>1790</v>
      </c>
      <c r="M43" s="277" t="s">
        <v>1678</v>
      </c>
      <c r="N43" s="274" t="s">
        <v>1065</v>
      </c>
      <c r="O43" s="274" t="s">
        <v>3553</v>
      </c>
      <c r="P43" s="278"/>
      <c r="Q43" s="279">
        <v>6500</v>
      </c>
      <c r="R43" s="279"/>
    </row>
    <row r="44" spans="1:20" ht="52.5" hidden="1">
      <c r="A44" s="271" t="s">
        <v>1667</v>
      </c>
      <c r="B44" s="271" t="s">
        <v>2442</v>
      </c>
      <c r="C44" s="272" t="s">
        <v>9083</v>
      </c>
      <c r="D44" s="273" t="s">
        <v>1181</v>
      </c>
      <c r="E44" s="273" t="s">
        <v>1806</v>
      </c>
      <c r="F44" s="274" t="s">
        <v>2442</v>
      </c>
      <c r="G44" s="274" t="s">
        <v>9083</v>
      </c>
      <c r="H44" s="274" t="s">
        <v>1807</v>
      </c>
      <c r="I44" s="275" t="s">
        <v>1808</v>
      </c>
      <c r="J44" s="276" t="s">
        <v>1063</v>
      </c>
      <c r="K44" s="276" t="s">
        <v>1063</v>
      </c>
      <c r="L44" s="276" t="s">
        <v>1790</v>
      </c>
      <c r="M44" s="277" t="s">
        <v>1678</v>
      </c>
      <c r="N44" s="274" t="s">
        <v>1065</v>
      </c>
      <c r="O44" s="274" t="s">
        <v>3553</v>
      </c>
      <c r="P44" s="278"/>
      <c r="Q44" s="279">
        <v>7564</v>
      </c>
      <c r="R44" s="279"/>
    </row>
    <row r="45" spans="1:20" ht="52.5" hidden="1">
      <c r="A45" s="271" t="s">
        <v>1668</v>
      </c>
      <c r="B45" s="271" t="s">
        <v>9219</v>
      </c>
      <c r="C45" s="272" t="s">
        <v>9087</v>
      </c>
      <c r="D45" s="273" t="s">
        <v>1181</v>
      </c>
      <c r="E45" s="273" t="s">
        <v>9220</v>
      </c>
      <c r="F45" s="274" t="s">
        <v>9219</v>
      </c>
      <c r="G45" s="274" t="s">
        <v>9087</v>
      </c>
      <c r="H45" s="274" t="s">
        <v>9221</v>
      </c>
      <c r="I45" s="275" t="s">
        <v>1078</v>
      </c>
      <c r="J45" s="276" t="s">
        <v>1063</v>
      </c>
      <c r="K45" s="276" t="s">
        <v>1063</v>
      </c>
      <c r="L45" s="276" t="s">
        <v>1790</v>
      </c>
      <c r="M45" s="277" t="s">
        <v>1678</v>
      </c>
      <c r="N45" s="274" t="s">
        <v>1065</v>
      </c>
      <c r="O45" s="274" t="s">
        <v>3553</v>
      </c>
      <c r="P45" s="278"/>
      <c r="Q45" s="279">
        <v>1000</v>
      </c>
      <c r="R45" s="279"/>
    </row>
    <row r="46" spans="1:20" ht="52.5" hidden="1">
      <c r="A46" s="271" t="s">
        <v>1669</v>
      </c>
      <c r="B46" s="271" t="s">
        <v>9222</v>
      </c>
      <c r="C46" s="272" t="s">
        <v>9087</v>
      </c>
      <c r="D46" s="273" t="s">
        <v>1181</v>
      </c>
      <c r="E46" s="273" t="s">
        <v>9223</v>
      </c>
      <c r="F46" s="274" t="s">
        <v>9222</v>
      </c>
      <c r="G46" s="274" t="s">
        <v>9087</v>
      </c>
      <c r="H46" s="274" t="s">
        <v>9224</v>
      </c>
      <c r="I46" s="275" t="s">
        <v>1078</v>
      </c>
      <c r="J46" s="276" t="s">
        <v>1063</v>
      </c>
      <c r="K46" s="276" t="s">
        <v>1063</v>
      </c>
      <c r="L46" s="276" t="s">
        <v>1790</v>
      </c>
      <c r="M46" s="277" t="s">
        <v>1678</v>
      </c>
      <c r="N46" s="274" t="s">
        <v>1065</v>
      </c>
      <c r="O46" s="274" t="s">
        <v>3553</v>
      </c>
      <c r="P46" s="278"/>
      <c r="Q46" s="279">
        <v>1200</v>
      </c>
      <c r="R46" s="279"/>
    </row>
    <row r="47" spans="1:20" ht="63" hidden="1">
      <c r="A47" s="271" t="s">
        <v>1670</v>
      </c>
      <c r="B47" s="271" t="s">
        <v>9225</v>
      </c>
      <c r="C47" s="272" t="s">
        <v>9087</v>
      </c>
      <c r="D47" s="273" t="s">
        <v>1181</v>
      </c>
      <c r="E47" s="273" t="s">
        <v>9226</v>
      </c>
      <c r="F47" s="274" t="s">
        <v>9225</v>
      </c>
      <c r="G47" s="274" t="s">
        <v>9087</v>
      </c>
      <c r="H47" s="274" t="s">
        <v>1835</v>
      </c>
      <c r="I47" s="275" t="s">
        <v>1836</v>
      </c>
      <c r="J47" s="276" t="s">
        <v>1063</v>
      </c>
      <c r="K47" s="276" t="s">
        <v>1063</v>
      </c>
      <c r="L47" s="276" t="s">
        <v>1790</v>
      </c>
      <c r="M47" s="277" t="s">
        <v>1678</v>
      </c>
      <c r="N47" s="274" t="s">
        <v>1065</v>
      </c>
      <c r="O47" s="274" t="s">
        <v>3553</v>
      </c>
      <c r="P47" s="278"/>
      <c r="Q47" s="279">
        <v>27309.77</v>
      </c>
      <c r="R47" s="279"/>
    </row>
    <row r="48" spans="1:20" ht="42" hidden="1" customHeight="1">
      <c r="A48" s="271" t="s">
        <v>1671</v>
      </c>
      <c r="B48" s="271" t="s">
        <v>1203</v>
      </c>
      <c r="C48" s="272" t="s">
        <v>9087</v>
      </c>
      <c r="D48" s="273" t="s">
        <v>1181</v>
      </c>
      <c r="E48" s="273" t="s">
        <v>9227</v>
      </c>
      <c r="F48" s="274" t="s">
        <v>1203</v>
      </c>
      <c r="G48" s="274" t="s">
        <v>9087</v>
      </c>
      <c r="H48" s="274" t="s">
        <v>9228</v>
      </c>
      <c r="I48" s="275" t="s">
        <v>9229</v>
      </c>
      <c r="J48" s="276" t="s">
        <v>1063</v>
      </c>
      <c r="K48" s="276" t="s">
        <v>1063</v>
      </c>
      <c r="L48" s="276" t="s">
        <v>1790</v>
      </c>
      <c r="M48" s="277" t="s">
        <v>1678</v>
      </c>
      <c r="N48" s="274" t="s">
        <v>1065</v>
      </c>
      <c r="O48" s="274" t="s">
        <v>3553</v>
      </c>
      <c r="P48" s="278"/>
      <c r="Q48" s="279">
        <v>3240</v>
      </c>
      <c r="R48" s="279"/>
    </row>
    <row r="49" spans="1:23" ht="42" hidden="1" customHeight="1">
      <c r="A49" s="271" t="s">
        <v>1672</v>
      </c>
      <c r="B49" s="271" t="s">
        <v>2448</v>
      </c>
      <c r="C49" s="272" t="s">
        <v>9087</v>
      </c>
      <c r="D49" s="273" t="s">
        <v>1181</v>
      </c>
      <c r="E49" s="273" t="s">
        <v>9230</v>
      </c>
      <c r="F49" s="274" t="s">
        <v>2448</v>
      </c>
      <c r="G49" s="274" t="s">
        <v>9087</v>
      </c>
      <c r="H49" s="274" t="s">
        <v>6674</v>
      </c>
      <c r="I49" s="275" t="s">
        <v>2369</v>
      </c>
      <c r="J49" s="276" t="s">
        <v>1063</v>
      </c>
      <c r="K49" s="276" t="s">
        <v>1063</v>
      </c>
      <c r="L49" s="276" t="s">
        <v>1790</v>
      </c>
      <c r="M49" s="277" t="s">
        <v>1678</v>
      </c>
      <c r="N49" s="274" t="s">
        <v>1065</v>
      </c>
      <c r="O49" s="274" t="s">
        <v>3553</v>
      </c>
      <c r="P49" s="278"/>
      <c r="Q49" s="279">
        <v>1800</v>
      </c>
      <c r="R49" s="279"/>
    </row>
    <row r="50" spans="1:23" ht="52.5" hidden="1">
      <c r="A50" s="271" t="s">
        <v>1673</v>
      </c>
      <c r="B50" s="271" t="s">
        <v>2622</v>
      </c>
      <c r="C50" s="272" t="s">
        <v>9087</v>
      </c>
      <c r="D50" s="273" t="s">
        <v>1181</v>
      </c>
      <c r="E50" s="273" t="s">
        <v>1806</v>
      </c>
      <c r="F50" s="274" t="s">
        <v>2622</v>
      </c>
      <c r="G50" s="274" t="s">
        <v>9087</v>
      </c>
      <c r="H50" s="274" t="s">
        <v>1807</v>
      </c>
      <c r="I50" s="275" t="s">
        <v>1808</v>
      </c>
      <c r="J50" s="276" t="s">
        <v>1063</v>
      </c>
      <c r="K50" s="276" t="s">
        <v>1063</v>
      </c>
      <c r="L50" s="276" t="s">
        <v>1790</v>
      </c>
      <c r="M50" s="277" t="s">
        <v>1678</v>
      </c>
      <c r="N50" s="274" t="s">
        <v>1065</v>
      </c>
      <c r="O50" s="274" t="s">
        <v>3553</v>
      </c>
      <c r="P50" s="278"/>
      <c r="Q50" s="279">
        <v>11752</v>
      </c>
      <c r="R50" s="279"/>
    </row>
    <row r="51" spans="1:23" ht="52.5" hidden="1">
      <c r="A51" s="271" t="s">
        <v>1286</v>
      </c>
      <c r="B51" s="271" t="s">
        <v>9231</v>
      </c>
      <c r="C51" s="272" t="s">
        <v>9094</v>
      </c>
      <c r="D51" s="273" t="s">
        <v>1055</v>
      </c>
      <c r="E51" s="273" t="s">
        <v>9232</v>
      </c>
      <c r="F51" s="274" t="s">
        <v>9233</v>
      </c>
      <c r="G51" s="274" t="s">
        <v>9094</v>
      </c>
      <c r="H51" s="274" t="s">
        <v>1077</v>
      </c>
      <c r="I51" s="275" t="s">
        <v>1078</v>
      </c>
      <c r="J51" s="276" t="s">
        <v>1096</v>
      </c>
      <c r="K51" s="276" t="s">
        <v>1062</v>
      </c>
      <c r="L51" s="276" t="s">
        <v>1063</v>
      </c>
      <c r="M51" s="277" t="s">
        <v>1064</v>
      </c>
      <c r="N51" s="274" t="s">
        <v>1065</v>
      </c>
      <c r="O51" s="274" t="s">
        <v>3553</v>
      </c>
      <c r="P51" s="278"/>
      <c r="Q51" s="279"/>
      <c r="R51" s="279">
        <v>2072</v>
      </c>
      <c r="T51" s="280" t="s">
        <v>1063</v>
      </c>
      <c r="U51" s="280" t="s">
        <v>1121</v>
      </c>
      <c r="V51" s="280"/>
      <c r="W51" s="280"/>
    </row>
    <row r="52" spans="1:23" ht="42" hidden="1" customHeight="1">
      <c r="A52" s="271" t="s">
        <v>1292</v>
      </c>
      <c r="B52" s="271" t="s">
        <v>9234</v>
      </c>
      <c r="C52" s="272" t="s">
        <v>9094</v>
      </c>
      <c r="D52" s="273" t="s">
        <v>1055</v>
      </c>
      <c r="E52" s="273" t="s">
        <v>9235</v>
      </c>
      <c r="F52" s="274" t="s">
        <v>9236</v>
      </c>
      <c r="G52" s="274" t="s">
        <v>9094</v>
      </c>
      <c r="H52" s="274" t="s">
        <v>1077</v>
      </c>
      <c r="I52" s="275" t="s">
        <v>1078</v>
      </c>
      <c r="J52" s="276" t="s">
        <v>1690</v>
      </c>
      <c r="K52" s="276" t="s">
        <v>1691</v>
      </c>
      <c r="L52" s="276" t="s">
        <v>1063</v>
      </c>
      <c r="M52" s="277" t="s">
        <v>1769</v>
      </c>
      <c r="N52" s="274" t="s">
        <v>1664</v>
      </c>
      <c r="O52" s="274" t="s">
        <v>1828</v>
      </c>
      <c r="P52" s="278"/>
      <c r="Q52" s="279"/>
      <c r="R52" s="279">
        <v>26274.66</v>
      </c>
    </row>
    <row r="53" spans="1:23" ht="52.5" hidden="1" customHeight="1">
      <c r="A53" s="271" t="s">
        <v>1829</v>
      </c>
      <c r="B53" s="271" t="s">
        <v>9237</v>
      </c>
      <c r="C53" s="272" t="s">
        <v>9094</v>
      </c>
      <c r="D53" s="273" t="s">
        <v>1055</v>
      </c>
      <c r="E53" s="273" t="s">
        <v>9238</v>
      </c>
      <c r="F53" s="274" t="s">
        <v>9239</v>
      </c>
      <c r="G53" s="274" t="s">
        <v>9094</v>
      </c>
      <c r="H53" s="274" t="s">
        <v>1077</v>
      </c>
      <c r="I53" s="275" t="s">
        <v>1078</v>
      </c>
      <c r="J53" s="276" t="s">
        <v>1690</v>
      </c>
      <c r="K53" s="276" t="s">
        <v>1691</v>
      </c>
      <c r="L53" s="276" t="s">
        <v>1063</v>
      </c>
      <c r="M53" s="277" t="s">
        <v>1769</v>
      </c>
      <c r="N53" s="274" t="s">
        <v>1065</v>
      </c>
      <c r="O53" s="274" t="s">
        <v>3553</v>
      </c>
      <c r="P53" s="278"/>
      <c r="Q53" s="279"/>
      <c r="R53" s="279">
        <v>45896.23</v>
      </c>
    </row>
    <row r="54" spans="1:23" ht="52.5" hidden="1" customHeight="1">
      <c r="A54" s="271" t="s">
        <v>1296</v>
      </c>
      <c r="B54" s="271" t="s">
        <v>9240</v>
      </c>
      <c r="C54" s="272" t="s">
        <v>9094</v>
      </c>
      <c r="D54" s="273" t="s">
        <v>1055</v>
      </c>
      <c r="E54" s="273" t="s">
        <v>9241</v>
      </c>
      <c r="F54" s="274" t="s">
        <v>9242</v>
      </c>
      <c r="G54" s="274" t="s">
        <v>9094</v>
      </c>
      <c r="H54" s="274" t="s">
        <v>1077</v>
      </c>
      <c r="I54" s="275" t="s">
        <v>1078</v>
      </c>
      <c r="J54" s="276" t="s">
        <v>1690</v>
      </c>
      <c r="K54" s="276" t="s">
        <v>1691</v>
      </c>
      <c r="L54" s="276" t="s">
        <v>1063</v>
      </c>
      <c r="M54" s="277" t="s">
        <v>1769</v>
      </c>
      <c r="N54" s="274" t="s">
        <v>1065</v>
      </c>
      <c r="O54" s="274" t="s">
        <v>1112</v>
      </c>
      <c r="P54" s="278"/>
      <c r="Q54" s="279"/>
      <c r="R54" s="279">
        <v>2146.69</v>
      </c>
    </row>
    <row r="55" spans="1:23" ht="63" hidden="1" customHeight="1">
      <c r="A55" s="271" t="s">
        <v>1305</v>
      </c>
      <c r="B55" s="271" t="s">
        <v>9243</v>
      </c>
      <c r="C55" s="272" t="s">
        <v>9094</v>
      </c>
      <c r="D55" s="273" t="s">
        <v>1055</v>
      </c>
      <c r="E55" s="273" t="s">
        <v>9244</v>
      </c>
      <c r="F55" s="274" t="s">
        <v>9245</v>
      </c>
      <c r="G55" s="274" t="s">
        <v>9094</v>
      </c>
      <c r="H55" s="274" t="s">
        <v>1696</v>
      </c>
      <c r="I55" s="275" t="s">
        <v>1697</v>
      </c>
      <c r="J55" s="276" t="s">
        <v>1690</v>
      </c>
      <c r="K55" s="276" t="s">
        <v>1691</v>
      </c>
      <c r="L55" s="276" t="s">
        <v>1063</v>
      </c>
      <c r="M55" s="277" t="s">
        <v>1769</v>
      </c>
      <c r="N55" s="274" t="s">
        <v>1065</v>
      </c>
      <c r="O55" s="274" t="s">
        <v>1112</v>
      </c>
      <c r="P55" s="278"/>
      <c r="Q55" s="279"/>
      <c r="R55" s="279">
        <v>1226.3399999999999</v>
      </c>
    </row>
    <row r="56" spans="1:23" ht="52.5" hidden="1" customHeight="1">
      <c r="A56" s="271" t="s">
        <v>1311</v>
      </c>
      <c r="B56" s="271" t="s">
        <v>9246</v>
      </c>
      <c r="C56" s="272" t="s">
        <v>9094</v>
      </c>
      <c r="D56" s="273" t="s">
        <v>1055</v>
      </c>
      <c r="E56" s="273" t="s">
        <v>9247</v>
      </c>
      <c r="F56" s="274" t="s">
        <v>9248</v>
      </c>
      <c r="G56" s="274" t="s">
        <v>9094</v>
      </c>
      <c r="H56" s="274" t="s">
        <v>1696</v>
      </c>
      <c r="I56" s="275" t="s">
        <v>1697</v>
      </c>
      <c r="J56" s="276" t="s">
        <v>1690</v>
      </c>
      <c r="K56" s="276" t="s">
        <v>1691</v>
      </c>
      <c r="L56" s="276" t="s">
        <v>1063</v>
      </c>
      <c r="M56" s="277" t="s">
        <v>1769</v>
      </c>
      <c r="N56" s="274" t="s">
        <v>1065</v>
      </c>
      <c r="O56" s="274" t="s">
        <v>3553</v>
      </c>
      <c r="P56" s="278"/>
      <c r="Q56" s="279"/>
      <c r="R56" s="279">
        <v>400.41</v>
      </c>
    </row>
    <row r="57" spans="1:23" ht="42" hidden="1" customHeight="1">
      <c r="A57" s="271" t="s">
        <v>1842</v>
      </c>
      <c r="B57" s="271" t="s">
        <v>9249</v>
      </c>
      <c r="C57" s="272" t="s">
        <v>9094</v>
      </c>
      <c r="D57" s="273" t="s">
        <v>1055</v>
      </c>
      <c r="E57" s="273" t="s">
        <v>9250</v>
      </c>
      <c r="F57" s="274" t="s">
        <v>9251</v>
      </c>
      <c r="G57" s="274" t="s">
        <v>9094</v>
      </c>
      <c r="H57" s="274" t="s">
        <v>1077</v>
      </c>
      <c r="I57" s="275" t="s">
        <v>1078</v>
      </c>
      <c r="J57" s="276" t="s">
        <v>1690</v>
      </c>
      <c r="K57" s="276" t="s">
        <v>1691</v>
      </c>
      <c r="L57" s="276" t="s">
        <v>1063</v>
      </c>
      <c r="M57" s="277" t="s">
        <v>1769</v>
      </c>
      <c r="N57" s="274" t="s">
        <v>1065</v>
      </c>
      <c r="O57" s="274" t="s">
        <v>3553</v>
      </c>
      <c r="P57" s="278"/>
      <c r="Q57" s="279"/>
      <c r="R57" s="279">
        <v>394.99</v>
      </c>
    </row>
    <row r="58" spans="1:23" ht="52.5" hidden="1">
      <c r="A58" s="271" t="s">
        <v>1845</v>
      </c>
      <c r="B58" s="271" t="s">
        <v>9252</v>
      </c>
      <c r="C58" s="272" t="s">
        <v>9211</v>
      </c>
      <c r="D58" s="273" t="s">
        <v>1181</v>
      </c>
      <c r="E58" s="273" t="s">
        <v>9253</v>
      </c>
      <c r="F58" s="274" t="s">
        <v>9252</v>
      </c>
      <c r="G58" s="274" t="s">
        <v>9211</v>
      </c>
      <c r="H58" s="274" t="s">
        <v>9254</v>
      </c>
      <c r="I58" s="275" t="s">
        <v>1078</v>
      </c>
      <c r="J58" s="276" t="s">
        <v>1063</v>
      </c>
      <c r="K58" s="276" t="s">
        <v>1063</v>
      </c>
      <c r="L58" s="276" t="s">
        <v>1790</v>
      </c>
      <c r="M58" s="277" t="s">
        <v>1678</v>
      </c>
      <c r="N58" s="274" t="s">
        <v>1065</v>
      </c>
      <c r="O58" s="274" t="s">
        <v>3553</v>
      </c>
      <c r="P58" s="278"/>
      <c r="Q58" s="279">
        <v>2600</v>
      </c>
      <c r="R58" s="279"/>
    </row>
    <row r="59" spans="1:23" ht="42" hidden="1" customHeight="1">
      <c r="A59" s="271" t="s">
        <v>1848</v>
      </c>
      <c r="B59" s="271" t="s">
        <v>9255</v>
      </c>
      <c r="C59" s="272" t="s">
        <v>9211</v>
      </c>
      <c r="D59" s="273" t="s">
        <v>1181</v>
      </c>
      <c r="E59" s="273" t="s">
        <v>9256</v>
      </c>
      <c r="F59" s="274" t="s">
        <v>9255</v>
      </c>
      <c r="G59" s="274" t="s">
        <v>9211</v>
      </c>
      <c r="H59" s="274" t="s">
        <v>9257</v>
      </c>
      <c r="I59" s="275" t="s">
        <v>1078</v>
      </c>
      <c r="J59" s="276" t="s">
        <v>1063</v>
      </c>
      <c r="K59" s="276" t="s">
        <v>1063</v>
      </c>
      <c r="L59" s="276" t="s">
        <v>1790</v>
      </c>
      <c r="M59" s="277" t="s">
        <v>1678</v>
      </c>
      <c r="N59" s="274" t="s">
        <v>1065</v>
      </c>
      <c r="O59" s="274" t="s">
        <v>3553</v>
      </c>
      <c r="P59" s="278"/>
      <c r="Q59" s="279">
        <v>1600</v>
      </c>
      <c r="R59" s="279"/>
    </row>
    <row r="60" spans="1:23" ht="42" hidden="1" customHeight="1">
      <c r="A60" s="271" t="s">
        <v>1674</v>
      </c>
      <c r="B60" s="271" t="s">
        <v>2719</v>
      </c>
      <c r="C60" s="272" t="s">
        <v>9211</v>
      </c>
      <c r="D60" s="273" t="s">
        <v>1181</v>
      </c>
      <c r="E60" s="273" t="s">
        <v>1806</v>
      </c>
      <c r="F60" s="274" t="s">
        <v>2719</v>
      </c>
      <c r="G60" s="274" t="s">
        <v>9211</v>
      </c>
      <c r="H60" s="274" t="s">
        <v>1807</v>
      </c>
      <c r="I60" s="275" t="s">
        <v>1808</v>
      </c>
      <c r="J60" s="276" t="s">
        <v>1063</v>
      </c>
      <c r="K60" s="276" t="s">
        <v>1063</v>
      </c>
      <c r="L60" s="276" t="s">
        <v>1790</v>
      </c>
      <c r="M60" s="277" t="s">
        <v>1678</v>
      </c>
      <c r="N60" s="274" t="s">
        <v>1065</v>
      </c>
      <c r="O60" s="274" t="s">
        <v>3553</v>
      </c>
      <c r="P60" s="278"/>
      <c r="Q60" s="279">
        <v>1785</v>
      </c>
      <c r="R60" s="279"/>
    </row>
    <row r="61" spans="1:23" ht="52.5" hidden="1" customHeight="1">
      <c r="A61" s="271" t="s">
        <v>1853</v>
      </c>
      <c r="B61" s="271" t="s">
        <v>9258</v>
      </c>
      <c r="C61" s="272" t="s">
        <v>9211</v>
      </c>
      <c r="D61" s="273" t="s">
        <v>1181</v>
      </c>
      <c r="E61" s="273" t="s">
        <v>9259</v>
      </c>
      <c r="F61" s="274" t="s">
        <v>9258</v>
      </c>
      <c r="G61" s="274" t="s">
        <v>9211</v>
      </c>
      <c r="H61" s="274" t="s">
        <v>1835</v>
      </c>
      <c r="I61" s="275" t="s">
        <v>1836</v>
      </c>
      <c r="J61" s="276" t="s">
        <v>1063</v>
      </c>
      <c r="K61" s="276" t="s">
        <v>1063</v>
      </c>
      <c r="L61" s="276" t="s">
        <v>1790</v>
      </c>
      <c r="M61" s="277" t="s">
        <v>1678</v>
      </c>
      <c r="N61" s="274" t="s">
        <v>1065</v>
      </c>
      <c r="O61" s="274" t="s">
        <v>3553</v>
      </c>
      <c r="P61" s="278"/>
      <c r="Q61" s="279">
        <v>29504.38</v>
      </c>
      <c r="R61" s="279"/>
    </row>
    <row r="62" spans="1:23" ht="52.5" hidden="1" customHeight="1">
      <c r="A62" s="271" t="s">
        <v>1860</v>
      </c>
      <c r="B62" s="271" t="s">
        <v>9260</v>
      </c>
      <c r="C62" s="272" t="s">
        <v>9107</v>
      </c>
      <c r="D62" s="273" t="s">
        <v>1055</v>
      </c>
      <c r="E62" s="273" t="s">
        <v>9261</v>
      </c>
      <c r="F62" s="274" t="s">
        <v>9262</v>
      </c>
      <c r="G62" s="274" t="s">
        <v>9107</v>
      </c>
      <c r="H62" s="274" t="s">
        <v>1696</v>
      </c>
      <c r="I62" s="275" t="s">
        <v>1697</v>
      </c>
      <c r="J62" s="276" t="s">
        <v>1690</v>
      </c>
      <c r="K62" s="276" t="s">
        <v>1691</v>
      </c>
      <c r="L62" s="276" t="s">
        <v>1063</v>
      </c>
      <c r="M62" s="277" t="s">
        <v>1769</v>
      </c>
      <c r="N62" s="274" t="s">
        <v>1065</v>
      </c>
      <c r="O62" s="274" t="s">
        <v>3553</v>
      </c>
      <c r="P62" s="278"/>
      <c r="Q62" s="279"/>
      <c r="R62" s="279">
        <v>961.16</v>
      </c>
    </row>
    <row r="63" spans="1:23" ht="42" hidden="1" customHeight="1">
      <c r="A63" s="271" t="s">
        <v>1864</v>
      </c>
      <c r="B63" s="271" t="s">
        <v>9263</v>
      </c>
      <c r="C63" s="272" t="s">
        <v>9107</v>
      </c>
      <c r="D63" s="273" t="s">
        <v>1055</v>
      </c>
      <c r="E63" s="273" t="s">
        <v>9264</v>
      </c>
      <c r="F63" s="274" t="s">
        <v>9265</v>
      </c>
      <c r="G63" s="274" t="s">
        <v>9107</v>
      </c>
      <c r="H63" s="274" t="s">
        <v>1077</v>
      </c>
      <c r="I63" s="275" t="s">
        <v>1078</v>
      </c>
      <c r="J63" s="276" t="s">
        <v>1690</v>
      </c>
      <c r="K63" s="276" t="s">
        <v>1691</v>
      </c>
      <c r="L63" s="276" t="s">
        <v>1063</v>
      </c>
      <c r="M63" s="277" t="s">
        <v>1769</v>
      </c>
      <c r="N63" s="274" t="s">
        <v>1065</v>
      </c>
      <c r="O63" s="274" t="s">
        <v>3553</v>
      </c>
      <c r="P63" s="278"/>
      <c r="Q63" s="279"/>
      <c r="R63" s="279">
        <v>185.96</v>
      </c>
    </row>
    <row r="64" spans="1:23" ht="42" hidden="1" customHeight="1">
      <c r="A64" s="271" t="s">
        <v>1868</v>
      </c>
      <c r="B64" s="271" t="s">
        <v>9266</v>
      </c>
      <c r="C64" s="272" t="s">
        <v>9107</v>
      </c>
      <c r="D64" s="273" t="s">
        <v>1055</v>
      </c>
      <c r="E64" s="273" t="s">
        <v>9267</v>
      </c>
      <c r="F64" s="274" t="s">
        <v>9268</v>
      </c>
      <c r="G64" s="274" t="s">
        <v>9107</v>
      </c>
      <c r="H64" s="274" t="s">
        <v>1077</v>
      </c>
      <c r="I64" s="275" t="s">
        <v>1078</v>
      </c>
      <c r="J64" s="276" t="s">
        <v>1690</v>
      </c>
      <c r="K64" s="276" t="s">
        <v>1691</v>
      </c>
      <c r="L64" s="276" t="s">
        <v>1063</v>
      </c>
      <c r="M64" s="277" t="s">
        <v>1769</v>
      </c>
      <c r="N64" s="274" t="s">
        <v>1065</v>
      </c>
      <c r="O64" s="274" t="s">
        <v>3553</v>
      </c>
      <c r="P64" s="278"/>
      <c r="Q64" s="279"/>
      <c r="R64" s="279">
        <v>1301.9100000000001</v>
      </c>
    </row>
    <row r="65" spans="1:18" ht="52.5" hidden="1" customHeight="1">
      <c r="A65" s="271" t="s">
        <v>1870</v>
      </c>
      <c r="B65" s="271" t="s">
        <v>9269</v>
      </c>
      <c r="C65" s="272" t="s">
        <v>9107</v>
      </c>
      <c r="D65" s="273" t="s">
        <v>1055</v>
      </c>
      <c r="E65" s="273" t="s">
        <v>9270</v>
      </c>
      <c r="F65" s="274" t="s">
        <v>9271</v>
      </c>
      <c r="G65" s="274" t="s">
        <v>9107</v>
      </c>
      <c r="H65" s="274" t="s">
        <v>1696</v>
      </c>
      <c r="I65" s="275" t="s">
        <v>1697</v>
      </c>
      <c r="J65" s="276" t="s">
        <v>1690</v>
      </c>
      <c r="K65" s="276" t="s">
        <v>1691</v>
      </c>
      <c r="L65" s="276" t="s">
        <v>1063</v>
      </c>
      <c r="M65" s="277" t="s">
        <v>1769</v>
      </c>
      <c r="N65" s="274" t="s">
        <v>1065</v>
      </c>
      <c r="O65" s="274" t="s">
        <v>3553</v>
      </c>
      <c r="P65" s="278"/>
      <c r="Q65" s="279"/>
      <c r="R65" s="279">
        <v>46.77</v>
      </c>
    </row>
    <row r="66" spans="1:18" ht="42" hidden="1" customHeight="1">
      <c r="A66" s="271" t="s">
        <v>1874</v>
      </c>
      <c r="B66" s="271" t="s">
        <v>9272</v>
      </c>
      <c r="C66" s="272" t="s">
        <v>9094</v>
      </c>
      <c r="D66" s="273" t="s">
        <v>1181</v>
      </c>
      <c r="E66" s="273" t="s">
        <v>9273</v>
      </c>
      <c r="F66" s="274" t="s">
        <v>9272</v>
      </c>
      <c r="G66" s="274" t="s">
        <v>9094</v>
      </c>
      <c r="H66" s="274" t="s">
        <v>9274</v>
      </c>
      <c r="I66" s="275" t="s">
        <v>1078</v>
      </c>
      <c r="J66" s="276" t="s">
        <v>1063</v>
      </c>
      <c r="K66" s="276" t="s">
        <v>1063</v>
      </c>
      <c r="L66" s="276" t="s">
        <v>1790</v>
      </c>
      <c r="M66" s="277" t="s">
        <v>1678</v>
      </c>
      <c r="N66" s="274" t="s">
        <v>1065</v>
      </c>
      <c r="O66" s="274" t="s">
        <v>3553</v>
      </c>
      <c r="P66" s="278"/>
      <c r="Q66" s="279">
        <v>800</v>
      </c>
      <c r="R66" s="279"/>
    </row>
    <row r="67" spans="1:18" ht="52.5" hidden="1" customHeight="1">
      <c r="A67" s="271" t="s">
        <v>1879</v>
      </c>
      <c r="B67" s="271" t="s">
        <v>9275</v>
      </c>
      <c r="C67" s="272" t="s">
        <v>9107</v>
      </c>
      <c r="D67" s="273" t="s">
        <v>1055</v>
      </c>
      <c r="E67" s="273" t="s">
        <v>9276</v>
      </c>
      <c r="F67" s="274" t="s">
        <v>9277</v>
      </c>
      <c r="G67" s="274" t="s">
        <v>9107</v>
      </c>
      <c r="H67" s="274" t="s">
        <v>1696</v>
      </c>
      <c r="I67" s="275" t="s">
        <v>1697</v>
      </c>
      <c r="J67" s="276" t="s">
        <v>2211</v>
      </c>
      <c r="K67" s="276" t="s">
        <v>1691</v>
      </c>
      <c r="L67" s="276" t="s">
        <v>1063</v>
      </c>
      <c r="M67" s="277" t="s">
        <v>1769</v>
      </c>
      <c r="N67" s="274" t="s">
        <v>1065</v>
      </c>
      <c r="O67" s="274" t="s">
        <v>3553</v>
      </c>
      <c r="P67" s="278"/>
      <c r="Q67" s="279"/>
      <c r="R67" s="279">
        <v>1317.02</v>
      </c>
    </row>
    <row r="68" spans="1:18" ht="52.5" hidden="1" customHeight="1">
      <c r="A68" s="271" t="s">
        <v>1884</v>
      </c>
      <c r="B68" s="271" t="s">
        <v>9278</v>
      </c>
      <c r="C68" s="272" t="s">
        <v>9107</v>
      </c>
      <c r="D68" s="273" t="s">
        <v>1055</v>
      </c>
      <c r="E68" s="273" t="s">
        <v>9279</v>
      </c>
      <c r="F68" s="274" t="s">
        <v>9280</v>
      </c>
      <c r="G68" s="274" t="s">
        <v>9107</v>
      </c>
      <c r="H68" s="274" t="s">
        <v>1077</v>
      </c>
      <c r="I68" s="275" t="s">
        <v>1078</v>
      </c>
      <c r="J68" s="276" t="s">
        <v>2211</v>
      </c>
      <c r="K68" s="276" t="s">
        <v>1691</v>
      </c>
      <c r="L68" s="276" t="s">
        <v>1063</v>
      </c>
      <c r="M68" s="277" t="s">
        <v>1769</v>
      </c>
      <c r="N68" s="274" t="s">
        <v>1065</v>
      </c>
      <c r="O68" s="274" t="s">
        <v>3553</v>
      </c>
      <c r="P68" s="278"/>
      <c r="Q68" s="279"/>
      <c r="R68" s="279">
        <v>17.28</v>
      </c>
    </row>
    <row r="69" spans="1:18" ht="52.5" hidden="1" customHeight="1">
      <c r="A69" s="271" t="s">
        <v>1887</v>
      </c>
      <c r="B69" s="271" t="s">
        <v>9281</v>
      </c>
      <c r="C69" s="272" t="s">
        <v>9107</v>
      </c>
      <c r="D69" s="273" t="s">
        <v>1055</v>
      </c>
      <c r="E69" s="273" t="s">
        <v>9282</v>
      </c>
      <c r="F69" s="274" t="s">
        <v>5758</v>
      </c>
      <c r="G69" s="274" t="s">
        <v>9107</v>
      </c>
      <c r="H69" s="274" t="s">
        <v>1077</v>
      </c>
      <c r="I69" s="275" t="s">
        <v>1078</v>
      </c>
      <c r="J69" s="276" t="s">
        <v>2211</v>
      </c>
      <c r="K69" s="276" t="s">
        <v>1691</v>
      </c>
      <c r="L69" s="276" t="s">
        <v>1063</v>
      </c>
      <c r="M69" s="277" t="s">
        <v>1769</v>
      </c>
      <c r="N69" s="274" t="s">
        <v>1065</v>
      </c>
      <c r="O69" s="274" t="s">
        <v>3553</v>
      </c>
      <c r="P69" s="278"/>
      <c r="Q69" s="279"/>
      <c r="R69" s="279">
        <v>51.79</v>
      </c>
    </row>
    <row r="70" spans="1:18" ht="52.5" hidden="1" customHeight="1">
      <c r="A70" s="271" t="s">
        <v>1892</v>
      </c>
      <c r="B70" s="271" t="s">
        <v>2690</v>
      </c>
      <c r="C70" s="272" t="s">
        <v>9094</v>
      </c>
      <c r="D70" s="273" t="s">
        <v>1181</v>
      </c>
      <c r="E70" s="273" t="s">
        <v>1806</v>
      </c>
      <c r="F70" s="274" t="s">
        <v>2690</v>
      </c>
      <c r="G70" s="274" t="s">
        <v>9094</v>
      </c>
      <c r="H70" s="274" t="s">
        <v>1807</v>
      </c>
      <c r="I70" s="275" t="s">
        <v>1808</v>
      </c>
      <c r="J70" s="276" t="s">
        <v>1063</v>
      </c>
      <c r="K70" s="276" t="s">
        <v>1063</v>
      </c>
      <c r="L70" s="276" t="s">
        <v>1790</v>
      </c>
      <c r="M70" s="277" t="s">
        <v>1678</v>
      </c>
      <c r="N70" s="274" t="s">
        <v>1065</v>
      </c>
      <c r="O70" s="274" t="s">
        <v>3553</v>
      </c>
      <c r="P70" s="278"/>
      <c r="Q70" s="279">
        <v>8290</v>
      </c>
      <c r="R70" s="279"/>
    </row>
    <row r="71" spans="1:18" ht="52.5" hidden="1" customHeight="1">
      <c r="A71" s="271" t="s">
        <v>1896</v>
      </c>
      <c r="B71" s="271" t="s">
        <v>9283</v>
      </c>
      <c r="C71" s="272" t="s">
        <v>9094</v>
      </c>
      <c r="D71" s="273" t="s">
        <v>1181</v>
      </c>
      <c r="E71" s="273" t="s">
        <v>9284</v>
      </c>
      <c r="F71" s="274" t="s">
        <v>9283</v>
      </c>
      <c r="G71" s="274" t="s">
        <v>9094</v>
      </c>
      <c r="H71" s="274" t="s">
        <v>1835</v>
      </c>
      <c r="I71" s="275" t="s">
        <v>1836</v>
      </c>
      <c r="J71" s="276" t="s">
        <v>1063</v>
      </c>
      <c r="K71" s="276" t="s">
        <v>1063</v>
      </c>
      <c r="L71" s="276" t="s">
        <v>1790</v>
      </c>
      <c r="M71" s="277" t="s">
        <v>1678</v>
      </c>
      <c r="N71" s="274" t="s">
        <v>1065</v>
      </c>
      <c r="O71" s="274" t="s">
        <v>3553</v>
      </c>
      <c r="P71" s="278"/>
      <c r="Q71" s="279">
        <v>16515.509999999998</v>
      </c>
      <c r="R71" s="279"/>
    </row>
    <row r="72" spans="1:18" ht="52.5" hidden="1" customHeight="1">
      <c r="A72" s="271" t="s">
        <v>1900</v>
      </c>
      <c r="B72" s="271" t="s">
        <v>3062</v>
      </c>
      <c r="C72" s="272" t="s">
        <v>9094</v>
      </c>
      <c r="D72" s="273" t="s">
        <v>1181</v>
      </c>
      <c r="E72" s="273" t="s">
        <v>9285</v>
      </c>
      <c r="F72" s="274" t="s">
        <v>3062</v>
      </c>
      <c r="G72" s="274" t="s">
        <v>9094</v>
      </c>
      <c r="H72" s="274" t="s">
        <v>2382</v>
      </c>
      <c r="I72" s="275" t="s">
        <v>2383</v>
      </c>
      <c r="J72" s="276" t="s">
        <v>1063</v>
      </c>
      <c r="K72" s="276" t="s">
        <v>1063</v>
      </c>
      <c r="L72" s="276" t="s">
        <v>1790</v>
      </c>
      <c r="M72" s="277" t="s">
        <v>1678</v>
      </c>
      <c r="N72" s="274" t="s">
        <v>1065</v>
      </c>
      <c r="O72" s="274" t="s">
        <v>3553</v>
      </c>
      <c r="P72" s="278"/>
      <c r="Q72" s="279">
        <v>3805</v>
      </c>
      <c r="R72" s="279"/>
    </row>
    <row r="73" spans="1:18" ht="52.5" hidden="1" customHeight="1">
      <c r="A73" s="271" t="s">
        <v>1904</v>
      </c>
      <c r="B73" s="271" t="s">
        <v>7762</v>
      </c>
      <c r="C73" s="272" t="s">
        <v>9094</v>
      </c>
      <c r="D73" s="273" t="s">
        <v>1181</v>
      </c>
      <c r="E73" s="273" t="s">
        <v>9286</v>
      </c>
      <c r="F73" s="274" t="s">
        <v>7762</v>
      </c>
      <c r="G73" s="274" t="s">
        <v>9094</v>
      </c>
      <c r="H73" s="274" t="s">
        <v>1924</v>
      </c>
      <c r="I73" s="275" t="s">
        <v>1925</v>
      </c>
      <c r="J73" s="276" t="s">
        <v>1063</v>
      </c>
      <c r="K73" s="276" t="s">
        <v>1063</v>
      </c>
      <c r="L73" s="276" t="s">
        <v>1790</v>
      </c>
      <c r="M73" s="277" t="s">
        <v>1678</v>
      </c>
      <c r="N73" s="274" t="s">
        <v>1065</v>
      </c>
      <c r="O73" s="274" t="s">
        <v>3553</v>
      </c>
      <c r="P73" s="278"/>
      <c r="Q73" s="279">
        <v>5025</v>
      </c>
      <c r="R73" s="279"/>
    </row>
    <row r="74" spans="1:18" ht="52.5" hidden="1" customHeight="1">
      <c r="A74" s="271" t="s">
        <v>1908</v>
      </c>
      <c r="B74" s="271" t="s">
        <v>9287</v>
      </c>
      <c r="C74" s="272" t="s">
        <v>9107</v>
      </c>
      <c r="D74" s="273" t="s">
        <v>1055</v>
      </c>
      <c r="E74" s="273" t="s">
        <v>7835</v>
      </c>
      <c r="F74" s="274" t="s">
        <v>9288</v>
      </c>
      <c r="G74" s="274" t="s">
        <v>9107</v>
      </c>
      <c r="H74" s="274" t="s">
        <v>1701</v>
      </c>
      <c r="I74" s="275" t="s">
        <v>1702</v>
      </c>
      <c r="J74" s="276" t="s">
        <v>1690</v>
      </c>
      <c r="K74" s="276" t="s">
        <v>1691</v>
      </c>
      <c r="L74" s="276" t="s">
        <v>1063</v>
      </c>
      <c r="M74" s="277" t="s">
        <v>1769</v>
      </c>
      <c r="N74" s="274" t="s">
        <v>1065</v>
      </c>
      <c r="O74" s="274" t="s">
        <v>3553</v>
      </c>
      <c r="P74" s="278"/>
      <c r="Q74" s="279"/>
      <c r="R74" s="279">
        <v>567</v>
      </c>
    </row>
    <row r="75" spans="1:18" ht="42" hidden="1" customHeight="1">
      <c r="A75" s="271" t="s">
        <v>1912</v>
      </c>
      <c r="B75" s="271" t="s">
        <v>9289</v>
      </c>
      <c r="C75" s="272" t="s">
        <v>9107</v>
      </c>
      <c r="D75" s="273" t="s">
        <v>1055</v>
      </c>
      <c r="E75" s="273" t="s">
        <v>9290</v>
      </c>
      <c r="F75" s="274" t="s">
        <v>9291</v>
      </c>
      <c r="G75" s="274" t="s">
        <v>9107</v>
      </c>
      <c r="H75" s="274" t="s">
        <v>1701</v>
      </c>
      <c r="I75" s="275" t="s">
        <v>1702</v>
      </c>
      <c r="J75" s="276" t="s">
        <v>1690</v>
      </c>
      <c r="K75" s="276" t="s">
        <v>1691</v>
      </c>
      <c r="L75" s="276" t="s">
        <v>1063</v>
      </c>
      <c r="M75" s="277" t="s">
        <v>1769</v>
      </c>
      <c r="N75" s="274" t="s">
        <v>1065</v>
      </c>
      <c r="O75" s="274" t="s">
        <v>3553</v>
      </c>
      <c r="P75" s="278"/>
      <c r="Q75" s="279"/>
      <c r="R75" s="279">
        <v>28</v>
      </c>
    </row>
    <row r="76" spans="1:18" ht="42" hidden="1">
      <c r="A76" s="271" t="s">
        <v>1916</v>
      </c>
      <c r="B76" s="271" t="s">
        <v>9292</v>
      </c>
      <c r="C76" s="272" t="s">
        <v>9107</v>
      </c>
      <c r="D76" s="273" t="s">
        <v>1055</v>
      </c>
      <c r="E76" s="273" t="s">
        <v>9290</v>
      </c>
      <c r="F76" s="274" t="s">
        <v>8535</v>
      </c>
      <c r="G76" s="274" t="s">
        <v>9107</v>
      </c>
      <c r="H76" s="274" t="s">
        <v>1701</v>
      </c>
      <c r="I76" s="275" t="s">
        <v>1702</v>
      </c>
      <c r="J76" s="276" t="s">
        <v>1690</v>
      </c>
      <c r="K76" s="276" t="s">
        <v>1691</v>
      </c>
      <c r="L76" s="276" t="s">
        <v>1063</v>
      </c>
      <c r="M76" s="277" t="s">
        <v>1769</v>
      </c>
      <c r="N76" s="274" t="s">
        <v>1065</v>
      </c>
      <c r="O76" s="274" t="s">
        <v>3553</v>
      </c>
      <c r="P76" s="278"/>
      <c r="Q76" s="279"/>
      <c r="R76" s="279">
        <v>194</v>
      </c>
    </row>
    <row r="77" spans="1:18" ht="42" hidden="1">
      <c r="A77" s="271" t="s">
        <v>1919</v>
      </c>
      <c r="B77" s="271" t="s">
        <v>9293</v>
      </c>
      <c r="C77" s="272" t="s">
        <v>9107</v>
      </c>
      <c r="D77" s="273" t="s">
        <v>1055</v>
      </c>
      <c r="E77" s="273" t="s">
        <v>9294</v>
      </c>
      <c r="F77" s="274" t="s">
        <v>9295</v>
      </c>
      <c r="G77" s="274" t="s">
        <v>9107</v>
      </c>
      <c r="H77" s="274" t="s">
        <v>1701</v>
      </c>
      <c r="I77" s="275" t="s">
        <v>1702</v>
      </c>
      <c r="J77" s="276" t="s">
        <v>2211</v>
      </c>
      <c r="K77" s="276" t="s">
        <v>1691</v>
      </c>
      <c r="L77" s="276" t="s">
        <v>1063</v>
      </c>
      <c r="M77" s="277" t="s">
        <v>1769</v>
      </c>
      <c r="N77" s="274" t="s">
        <v>1065</v>
      </c>
      <c r="O77" s="274" t="s">
        <v>3553</v>
      </c>
      <c r="P77" s="278"/>
      <c r="Q77" s="279"/>
      <c r="R77" s="279">
        <v>197</v>
      </c>
    </row>
    <row r="78" spans="1:18" ht="42" hidden="1" customHeight="1">
      <c r="A78" s="271" t="s">
        <v>1921</v>
      </c>
      <c r="B78" s="271" t="s">
        <v>9296</v>
      </c>
      <c r="C78" s="272" t="s">
        <v>9107</v>
      </c>
      <c r="D78" s="273" t="s">
        <v>1055</v>
      </c>
      <c r="E78" s="273" t="s">
        <v>8347</v>
      </c>
      <c r="F78" s="274" t="s">
        <v>9297</v>
      </c>
      <c r="G78" s="274" t="s">
        <v>9107</v>
      </c>
      <c r="H78" s="274" t="s">
        <v>1701</v>
      </c>
      <c r="I78" s="275" t="s">
        <v>1702</v>
      </c>
      <c r="J78" s="276" t="s">
        <v>2211</v>
      </c>
      <c r="K78" s="276" t="s">
        <v>1691</v>
      </c>
      <c r="L78" s="276" t="s">
        <v>1063</v>
      </c>
      <c r="M78" s="277" t="s">
        <v>1769</v>
      </c>
      <c r="N78" s="274" t="s">
        <v>1065</v>
      </c>
      <c r="O78" s="274" t="s">
        <v>3553</v>
      </c>
      <c r="P78" s="278"/>
      <c r="Q78" s="279"/>
      <c r="R78" s="279">
        <v>8</v>
      </c>
    </row>
    <row r="79" spans="1:18" ht="42" hidden="1">
      <c r="A79" s="271" t="s">
        <v>1926</v>
      </c>
      <c r="B79" s="271" t="s">
        <v>9298</v>
      </c>
      <c r="C79" s="272" t="s">
        <v>9107</v>
      </c>
      <c r="D79" s="273" t="s">
        <v>1055</v>
      </c>
      <c r="E79" s="273" t="s">
        <v>8347</v>
      </c>
      <c r="F79" s="274" t="s">
        <v>9299</v>
      </c>
      <c r="G79" s="274" t="s">
        <v>9107</v>
      </c>
      <c r="H79" s="274" t="s">
        <v>1701</v>
      </c>
      <c r="I79" s="275" t="s">
        <v>1702</v>
      </c>
      <c r="J79" s="276" t="s">
        <v>2211</v>
      </c>
      <c r="K79" s="276" t="s">
        <v>1691</v>
      </c>
      <c r="L79" s="276" t="s">
        <v>1063</v>
      </c>
      <c r="M79" s="277" t="s">
        <v>1769</v>
      </c>
      <c r="N79" s="274" t="s">
        <v>1065</v>
      </c>
      <c r="O79" s="274" t="s">
        <v>3553</v>
      </c>
      <c r="P79" s="278"/>
      <c r="Q79" s="279"/>
      <c r="R79" s="279">
        <v>3</v>
      </c>
    </row>
    <row r="80" spans="1:18" ht="52.5" hidden="1" customHeight="1">
      <c r="A80" s="271" t="s">
        <v>1315</v>
      </c>
      <c r="B80" s="271" t="s">
        <v>9300</v>
      </c>
      <c r="C80" s="272" t="s">
        <v>9107</v>
      </c>
      <c r="D80" s="273" t="s">
        <v>1055</v>
      </c>
      <c r="E80" s="273" t="s">
        <v>9301</v>
      </c>
      <c r="F80" s="274" t="s">
        <v>9302</v>
      </c>
      <c r="G80" s="274" t="s">
        <v>9107</v>
      </c>
      <c r="H80" s="274" t="s">
        <v>1077</v>
      </c>
      <c r="I80" s="275" t="s">
        <v>1078</v>
      </c>
      <c r="J80" s="276" t="s">
        <v>1690</v>
      </c>
      <c r="K80" s="276" t="s">
        <v>1691</v>
      </c>
      <c r="L80" s="276" t="s">
        <v>1063</v>
      </c>
      <c r="M80" s="277" t="s">
        <v>1769</v>
      </c>
      <c r="N80" s="274" t="s">
        <v>1065</v>
      </c>
      <c r="O80" s="274" t="s">
        <v>3553</v>
      </c>
      <c r="P80" s="278"/>
      <c r="Q80" s="279"/>
      <c r="R80" s="279">
        <v>2837.81</v>
      </c>
    </row>
    <row r="81" spans="1:23" ht="52.5" customHeight="1">
      <c r="A81" s="271" t="s">
        <v>1320</v>
      </c>
      <c r="B81" s="271" t="s">
        <v>9303</v>
      </c>
      <c r="C81" s="272" t="s">
        <v>9304</v>
      </c>
      <c r="D81" s="273" t="s">
        <v>1055</v>
      </c>
      <c r="E81" s="273" t="s">
        <v>9305</v>
      </c>
      <c r="F81" s="274" t="s">
        <v>1846</v>
      </c>
      <c r="G81" s="274" t="s">
        <v>9107</v>
      </c>
      <c r="H81" s="274" t="s">
        <v>9306</v>
      </c>
      <c r="I81" s="275" t="s">
        <v>9307</v>
      </c>
      <c r="J81" s="276" t="s">
        <v>1079</v>
      </c>
      <c r="K81" s="276" t="s">
        <v>1062</v>
      </c>
      <c r="L81" s="276" t="s">
        <v>1063</v>
      </c>
      <c r="M81" s="277" t="s">
        <v>1064</v>
      </c>
      <c r="N81" s="274" t="s">
        <v>1065</v>
      </c>
      <c r="O81" s="274" t="s">
        <v>3553</v>
      </c>
      <c r="P81" s="278" t="s">
        <v>9308</v>
      </c>
      <c r="Q81" s="279">
        <v>1</v>
      </c>
      <c r="R81" s="279">
        <v>39330</v>
      </c>
      <c r="T81" s="280" t="s">
        <v>1690</v>
      </c>
      <c r="U81" s="280" t="s">
        <v>2211</v>
      </c>
      <c r="V81" s="280"/>
      <c r="W81" s="280"/>
    </row>
    <row r="82" spans="1:23" ht="52.5" hidden="1" customHeight="1">
      <c r="A82" s="271" t="s">
        <v>1327</v>
      </c>
      <c r="B82" s="271" t="s">
        <v>9309</v>
      </c>
      <c r="C82" s="272" t="s">
        <v>9107</v>
      </c>
      <c r="D82" s="273" t="s">
        <v>1181</v>
      </c>
      <c r="E82" s="273" t="s">
        <v>9310</v>
      </c>
      <c r="F82" s="274" t="s">
        <v>9309</v>
      </c>
      <c r="G82" s="274" t="s">
        <v>9107</v>
      </c>
      <c r="H82" s="274" t="s">
        <v>9311</v>
      </c>
      <c r="I82" s="275" t="s">
        <v>1078</v>
      </c>
      <c r="J82" s="276" t="s">
        <v>1063</v>
      </c>
      <c r="K82" s="276" t="s">
        <v>1063</v>
      </c>
      <c r="L82" s="276" t="s">
        <v>1790</v>
      </c>
      <c r="M82" s="277" t="s">
        <v>1678</v>
      </c>
      <c r="N82" s="274" t="s">
        <v>1065</v>
      </c>
      <c r="O82" s="274" t="s">
        <v>3553</v>
      </c>
      <c r="P82" s="278"/>
      <c r="Q82" s="279">
        <v>800</v>
      </c>
      <c r="R82" s="279"/>
    </row>
    <row r="83" spans="1:23" ht="52.5" hidden="1" customHeight="1">
      <c r="A83" s="271" t="s">
        <v>1052</v>
      </c>
      <c r="B83" s="271" t="s">
        <v>9312</v>
      </c>
      <c r="C83" s="272" t="s">
        <v>9107</v>
      </c>
      <c r="D83" s="273" t="s">
        <v>1181</v>
      </c>
      <c r="E83" s="273" t="s">
        <v>9313</v>
      </c>
      <c r="F83" s="274" t="s">
        <v>9312</v>
      </c>
      <c r="G83" s="274" t="s">
        <v>9107</v>
      </c>
      <c r="H83" s="274" t="s">
        <v>9314</v>
      </c>
      <c r="I83" s="275" t="s">
        <v>1078</v>
      </c>
      <c r="J83" s="276" t="s">
        <v>1063</v>
      </c>
      <c r="K83" s="276" t="s">
        <v>1063</v>
      </c>
      <c r="L83" s="276" t="s">
        <v>1790</v>
      </c>
      <c r="M83" s="277" t="s">
        <v>1678</v>
      </c>
      <c r="N83" s="274" t="s">
        <v>1065</v>
      </c>
      <c r="O83" s="274" t="s">
        <v>3553</v>
      </c>
      <c r="P83" s="278"/>
      <c r="Q83" s="279">
        <v>1250</v>
      </c>
      <c r="R83" s="279"/>
    </row>
    <row r="84" spans="1:23" ht="42" hidden="1" customHeight="1">
      <c r="A84" s="271" t="s">
        <v>1068</v>
      </c>
      <c r="B84" s="271" t="s">
        <v>2622</v>
      </c>
      <c r="C84" s="272" t="s">
        <v>9107</v>
      </c>
      <c r="D84" s="273" t="s">
        <v>1181</v>
      </c>
      <c r="E84" s="273" t="s">
        <v>1806</v>
      </c>
      <c r="F84" s="274" t="s">
        <v>2622</v>
      </c>
      <c r="G84" s="274" t="s">
        <v>9107</v>
      </c>
      <c r="H84" s="274" t="s">
        <v>1807</v>
      </c>
      <c r="I84" s="275" t="s">
        <v>1808</v>
      </c>
      <c r="J84" s="276" t="s">
        <v>1063</v>
      </c>
      <c r="K84" s="276" t="s">
        <v>1063</v>
      </c>
      <c r="L84" s="276" t="s">
        <v>1790</v>
      </c>
      <c r="M84" s="277" t="s">
        <v>1678</v>
      </c>
      <c r="N84" s="274" t="s">
        <v>1065</v>
      </c>
      <c r="O84" s="274" t="s">
        <v>3553</v>
      </c>
      <c r="P84" s="278"/>
      <c r="Q84" s="279">
        <v>2637</v>
      </c>
      <c r="R84" s="279"/>
    </row>
    <row r="85" spans="1:23" ht="42" hidden="1" customHeight="1">
      <c r="A85" s="271" t="s">
        <v>1344</v>
      </c>
      <c r="B85" s="271" t="s">
        <v>9315</v>
      </c>
      <c r="C85" s="272" t="s">
        <v>9107</v>
      </c>
      <c r="D85" s="273" t="s">
        <v>1181</v>
      </c>
      <c r="E85" s="273" t="s">
        <v>9316</v>
      </c>
      <c r="F85" s="274" t="s">
        <v>9315</v>
      </c>
      <c r="G85" s="274" t="s">
        <v>9107</v>
      </c>
      <c r="H85" s="274" t="s">
        <v>1835</v>
      </c>
      <c r="I85" s="275" t="s">
        <v>1836</v>
      </c>
      <c r="J85" s="276" t="s">
        <v>1063</v>
      </c>
      <c r="K85" s="276" t="s">
        <v>1063</v>
      </c>
      <c r="L85" s="276" t="s">
        <v>1790</v>
      </c>
      <c r="M85" s="277" t="s">
        <v>1678</v>
      </c>
      <c r="N85" s="274" t="s">
        <v>1065</v>
      </c>
      <c r="O85" s="274" t="s">
        <v>3553</v>
      </c>
      <c r="P85" s="278"/>
      <c r="Q85" s="279">
        <v>12833.5</v>
      </c>
      <c r="R85" s="279"/>
    </row>
    <row r="86" spans="1:23" ht="42" hidden="1" customHeight="1">
      <c r="A86" s="271" t="s">
        <v>1350</v>
      </c>
      <c r="B86" s="271" t="s">
        <v>9317</v>
      </c>
      <c r="C86" s="272" t="s">
        <v>9318</v>
      </c>
      <c r="D86" s="273" t="s">
        <v>1181</v>
      </c>
      <c r="E86" s="273" t="s">
        <v>9319</v>
      </c>
      <c r="F86" s="274" t="s">
        <v>9317</v>
      </c>
      <c r="G86" s="274" t="s">
        <v>9304</v>
      </c>
      <c r="H86" s="274" t="s">
        <v>9320</v>
      </c>
      <c r="I86" s="275" t="s">
        <v>1078</v>
      </c>
      <c r="J86" s="276" t="s">
        <v>1063</v>
      </c>
      <c r="K86" s="276" t="s">
        <v>1063</v>
      </c>
      <c r="L86" s="276" t="s">
        <v>1790</v>
      </c>
      <c r="M86" s="277" t="s">
        <v>1678</v>
      </c>
      <c r="N86" s="274" t="s">
        <v>1065</v>
      </c>
      <c r="O86" s="274" t="s">
        <v>3553</v>
      </c>
      <c r="P86" s="278"/>
      <c r="Q86" s="279">
        <v>1600</v>
      </c>
      <c r="R86" s="279"/>
    </row>
    <row r="87" spans="1:23" ht="42" hidden="1" customHeight="1">
      <c r="A87" s="271" t="s">
        <v>1958</v>
      </c>
      <c r="B87" s="271" t="s">
        <v>9321</v>
      </c>
      <c r="C87" s="272" t="s">
        <v>9318</v>
      </c>
      <c r="D87" s="273" t="s">
        <v>1181</v>
      </c>
      <c r="E87" s="273" t="s">
        <v>9322</v>
      </c>
      <c r="F87" s="274" t="s">
        <v>9321</v>
      </c>
      <c r="G87" s="274" t="s">
        <v>9304</v>
      </c>
      <c r="H87" s="274" t="s">
        <v>9323</v>
      </c>
      <c r="I87" s="275" t="s">
        <v>1078</v>
      </c>
      <c r="J87" s="276" t="s">
        <v>1063</v>
      </c>
      <c r="K87" s="276" t="s">
        <v>1063</v>
      </c>
      <c r="L87" s="276" t="s">
        <v>1790</v>
      </c>
      <c r="M87" s="277" t="s">
        <v>1678</v>
      </c>
      <c r="N87" s="274" t="s">
        <v>1065</v>
      </c>
      <c r="O87" s="274" t="s">
        <v>3553</v>
      </c>
      <c r="P87" s="278"/>
      <c r="Q87" s="279">
        <v>2000</v>
      </c>
      <c r="R87" s="279"/>
    </row>
    <row r="88" spans="1:23" ht="52.5" hidden="1" customHeight="1">
      <c r="A88" s="271" t="s">
        <v>1962</v>
      </c>
      <c r="B88" s="271" t="s">
        <v>8951</v>
      </c>
      <c r="C88" s="272" t="s">
        <v>9304</v>
      </c>
      <c r="D88" s="273" t="s">
        <v>1181</v>
      </c>
      <c r="E88" s="273" t="s">
        <v>1806</v>
      </c>
      <c r="F88" s="274" t="s">
        <v>8951</v>
      </c>
      <c r="G88" s="274" t="s">
        <v>9304</v>
      </c>
      <c r="H88" s="274" t="s">
        <v>1807</v>
      </c>
      <c r="I88" s="275" t="s">
        <v>1808</v>
      </c>
      <c r="J88" s="276" t="s">
        <v>1063</v>
      </c>
      <c r="K88" s="276" t="s">
        <v>1063</v>
      </c>
      <c r="L88" s="276" t="s">
        <v>1790</v>
      </c>
      <c r="M88" s="277" t="s">
        <v>1678</v>
      </c>
      <c r="N88" s="274" t="s">
        <v>1065</v>
      </c>
      <c r="O88" s="274" t="s">
        <v>3553</v>
      </c>
      <c r="P88" s="278"/>
      <c r="Q88" s="279">
        <v>8100</v>
      </c>
      <c r="R88" s="279"/>
    </row>
    <row r="89" spans="1:23" ht="52.5" hidden="1" customHeight="1">
      <c r="A89" s="271" t="s">
        <v>1963</v>
      </c>
      <c r="B89" s="271" t="s">
        <v>9324</v>
      </c>
      <c r="C89" s="272" t="s">
        <v>9325</v>
      </c>
      <c r="D89" s="273" t="s">
        <v>1181</v>
      </c>
      <c r="E89" s="273" t="s">
        <v>9326</v>
      </c>
      <c r="F89" s="274" t="s">
        <v>9324</v>
      </c>
      <c r="G89" s="274" t="s">
        <v>9325</v>
      </c>
      <c r="H89" s="274" t="s">
        <v>9327</v>
      </c>
      <c r="I89" s="275" t="s">
        <v>1078</v>
      </c>
      <c r="J89" s="276" t="s">
        <v>1063</v>
      </c>
      <c r="K89" s="276" t="s">
        <v>1063</v>
      </c>
      <c r="L89" s="276" t="s">
        <v>1790</v>
      </c>
      <c r="M89" s="277" t="s">
        <v>1678</v>
      </c>
      <c r="N89" s="274" t="s">
        <v>1065</v>
      </c>
      <c r="O89" s="274" t="s">
        <v>3553</v>
      </c>
      <c r="P89" s="278"/>
      <c r="Q89" s="279">
        <v>3900</v>
      </c>
      <c r="R89" s="279"/>
    </row>
    <row r="90" spans="1:23" ht="52.5" hidden="1" customHeight="1">
      <c r="A90" s="271" t="s">
        <v>1966</v>
      </c>
      <c r="B90" s="271" t="s">
        <v>9328</v>
      </c>
      <c r="C90" s="272" t="s">
        <v>9325</v>
      </c>
      <c r="D90" s="273" t="s">
        <v>1181</v>
      </c>
      <c r="E90" s="273" t="s">
        <v>9329</v>
      </c>
      <c r="F90" s="274" t="s">
        <v>9328</v>
      </c>
      <c r="G90" s="274" t="s">
        <v>9325</v>
      </c>
      <c r="H90" s="274" t="s">
        <v>9330</v>
      </c>
      <c r="I90" s="275" t="s">
        <v>1078</v>
      </c>
      <c r="J90" s="276" t="s">
        <v>1063</v>
      </c>
      <c r="K90" s="276" t="s">
        <v>1063</v>
      </c>
      <c r="L90" s="276" t="s">
        <v>1790</v>
      </c>
      <c r="M90" s="277" t="s">
        <v>1678</v>
      </c>
      <c r="N90" s="274" t="s">
        <v>1065</v>
      </c>
      <c r="O90" s="274" t="s">
        <v>3553</v>
      </c>
      <c r="P90" s="278"/>
      <c r="Q90" s="279">
        <v>2800</v>
      </c>
      <c r="R90" s="279"/>
    </row>
    <row r="91" spans="1:23" ht="52.5" hidden="1" customHeight="1">
      <c r="A91" s="271" t="s">
        <v>1970</v>
      </c>
      <c r="B91" s="271" t="s">
        <v>2536</v>
      </c>
      <c r="C91" s="272" t="s">
        <v>9325</v>
      </c>
      <c r="D91" s="273" t="s">
        <v>1181</v>
      </c>
      <c r="E91" s="273" t="s">
        <v>1806</v>
      </c>
      <c r="F91" s="274" t="s">
        <v>2536</v>
      </c>
      <c r="G91" s="274" t="s">
        <v>9325</v>
      </c>
      <c r="H91" s="274" t="s">
        <v>1807</v>
      </c>
      <c r="I91" s="275" t="s">
        <v>1808</v>
      </c>
      <c r="J91" s="276" t="s">
        <v>1063</v>
      </c>
      <c r="K91" s="276" t="s">
        <v>1063</v>
      </c>
      <c r="L91" s="276" t="s">
        <v>1790</v>
      </c>
      <c r="M91" s="277" t="s">
        <v>1678</v>
      </c>
      <c r="N91" s="274" t="s">
        <v>1065</v>
      </c>
      <c r="O91" s="274" t="s">
        <v>3553</v>
      </c>
      <c r="P91" s="278"/>
      <c r="Q91" s="279">
        <v>5925</v>
      </c>
      <c r="R91" s="279"/>
    </row>
    <row r="92" spans="1:23" ht="52.5" hidden="1" customHeight="1">
      <c r="A92" s="271" t="s">
        <v>1072</v>
      </c>
      <c r="B92" s="271" t="s">
        <v>9331</v>
      </c>
      <c r="C92" s="272" t="s">
        <v>9325</v>
      </c>
      <c r="D92" s="273" t="s">
        <v>1181</v>
      </c>
      <c r="E92" s="273" t="s">
        <v>9332</v>
      </c>
      <c r="F92" s="274" t="s">
        <v>9331</v>
      </c>
      <c r="G92" s="274" t="s">
        <v>9325</v>
      </c>
      <c r="H92" s="274" t="s">
        <v>1835</v>
      </c>
      <c r="I92" s="275" t="s">
        <v>1836</v>
      </c>
      <c r="J92" s="276" t="s">
        <v>1063</v>
      </c>
      <c r="K92" s="276" t="s">
        <v>1063</v>
      </c>
      <c r="L92" s="276" t="s">
        <v>1790</v>
      </c>
      <c r="M92" s="277" t="s">
        <v>1678</v>
      </c>
      <c r="N92" s="274" t="s">
        <v>1065</v>
      </c>
      <c r="O92" s="274" t="s">
        <v>3553</v>
      </c>
      <c r="P92" s="278"/>
      <c r="Q92" s="279">
        <v>33931.69</v>
      </c>
      <c r="R92" s="279"/>
    </row>
    <row r="93" spans="1:23" ht="63" hidden="1" customHeight="1">
      <c r="A93" s="271" t="s">
        <v>1978</v>
      </c>
      <c r="B93" s="271" t="s">
        <v>2109</v>
      </c>
      <c r="C93" s="272" t="s">
        <v>9304</v>
      </c>
      <c r="D93" s="273" t="s">
        <v>1181</v>
      </c>
      <c r="E93" s="273" t="s">
        <v>9333</v>
      </c>
      <c r="F93" s="274" t="s">
        <v>2109</v>
      </c>
      <c r="G93" s="274" t="s">
        <v>9325</v>
      </c>
      <c r="H93" s="274" t="s">
        <v>1882</v>
      </c>
      <c r="I93" s="275" t="s">
        <v>1883</v>
      </c>
      <c r="J93" s="276" t="s">
        <v>1063</v>
      </c>
      <c r="K93" s="276" t="s">
        <v>1063</v>
      </c>
      <c r="L93" s="276" t="s">
        <v>1790</v>
      </c>
      <c r="M93" s="277" t="s">
        <v>1678</v>
      </c>
      <c r="N93" s="274" t="s">
        <v>1065</v>
      </c>
      <c r="O93" s="274" t="s">
        <v>3553</v>
      </c>
      <c r="P93" s="278"/>
      <c r="Q93" s="279">
        <v>488636</v>
      </c>
      <c r="R93" s="279"/>
    </row>
    <row r="94" spans="1:23" ht="42" hidden="1">
      <c r="A94" s="271" t="s">
        <v>1982</v>
      </c>
      <c r="B94" s="271" t="s">
        <v>9334</v>
      </c>
      <c r="C94" s="272" t="s">
        <v>9104</v>
      </c>
      <c r="D94" s="273" t="s">
        <v>1055</v>
      </c>
      <c r="E94" s="273" t="s">
        <v>9335</v>
      </c>
      <c r="F94" s="274" t="s">
        <v>9336</v>
      </c>
      <c r="G94" s="274" t="s">
        <v>9119</v>
      </c>
      <c r="H94" s="274" t="s">
        <v>1077</v>
      </c>
      <c r="I94" s="275" t="s">
        <v>1078</v>
      </c>
      <c r="J94" s="276" t="s">
        <v>1690</v>
      </c>
      <c r="K94" s="276" t="s">
        <v>1691</v>
      </c>
      <c r="L94" s="276" t="s">
        <v>1063</v>
      </c>
      <c r="M94" s="277" t="s">
        <v>1769</v>
      </c>
      <c r="N94" s="274" t="s">
        <v>1065</v>
      </c>
      <c r="O94" s="274" t="s">
        <v>3553</v>
      </c>
      <c r="P94" s="278"/>
      <c r="Q94" s="279"/>
      <c r="R94" s="279">
        <v>18124.84</v>
      </c>
    </row>
    <row r="95" spans="1:23" ht="42" hidden="1" customHeight="1">
      <c r="A95" s="271" t="s">
        <v>1081</v>
      </c>
      <c r="B95" s="271" t="s">
        <v>9337</v>
      </c>
      <c r="C95" s="272" t="s">
        <v>9104</v>
      </c>
      <c r="D95" s="273" t="s">
        <v>1055</v>
      </c>
      <c r="E95" s="273" t="s">
        <v>9338</v>
      </c>
      <c r="F95" s="274" t="s">
        <v>9339</v>
      </c>
      <c r="G95" s="274" t="s">
        <v>9119</v>
      </c>
      <c r="H95" s="274" t="s">
        <v>1696</v>
      </c>
      <c r="I95" s="275" t="s">
        <v>1697</v>
      </c>
      <c r="J95" s="276" t="s">
        <v>1690</v>
      </c>
      <c r="K95" s="276" t="s">
        <v>1691</v>
      </c>
      <c r="L95" s="276" t="s">
        <v>1063</v>
      </c>
      <c r="M95" s="277" t="s">
        <v>1769</v>
      </c>
      <c r="N95" s="274" t="s">
        <v>1065</v>
      </c>
      <c r="O95" s="274" t="s">
        <v>3553</v>
      </c>
      <c r="P95" s="278"/>
      <c r="Q95" s="279"/>
      <c r="R95" s="279">
        <v>65.89</v>
      </c>
    </row>
    <row r="96" spans="1:23" ht="52.5" hidden="1" customHeight="1">
      <c r="A96" s="271" t="s">
        <v>1090</v>
      </c>
      <c r="B96" s="271" t="s">
        <v>9340</v>
      </c>
      <c r="C96" s="272" t="s">
        <v>9104</v>
      </c>
      <c r="D96" s="273" t="s">
        <v>1055</v>
      </c>
      <c r="E96" s="273" t="s">
        <v>9341</v>
      </c>
      <c r="F96" s="274" t="s">
        <v>9342</v>
      </c>
      <c r="G96" s="274" t="s">
        <v>9119</v>
      </c>
      <c r="H96" s="274" t="s">
        <v>1077</v>
      </c>
      <c r="I96" s="275" t="s">
        <v>1078</v>
      </c>
      <c r="J96" s="276" t="s">
        <v>1690</v>
      </c>
      <c r="K96" s="276" t="s">
        <v>1691</v>
      </c>
      <c r="L96" s="276" t="s">
        <v>1063</v>
      </c>
      <c r="M96" s="277" t="s">
        <v>1769</v>
      </c>
      <c r="N96" s="274" t="s">
        <v>1065</v>
      </c>
      <c r="O96" s="274" t="s">
        <v>1112</v>
      </c>
      <c r="P96" s="278"/>
      <c r="Q96" s="279"/>
      <c r="R96" s="279">
        <v>859.79</v>
      </c>
    </row>
    <row r="97" spans="1:18" ht="42" hidden="1">
      <c r="A97" s="271" t="s">
        <v>1098</v>
      </c>
      <c r="B97" s="271" t="s">
        <v>9343</v>
      </c>
      <c r="C97" s="272" t="s">
        <v>9104</v>
      </c>
      <c r="D97" s="273" t="s">
        <v>1055</v>
      </c>
      <c r="E97" s="273" t="s">
        <v>9344</v>
      </c>
      <c r="F97" s="274" t="s">
        <v>9345</v>
      </c>
      <c r="G97" s="274" t="s">
        <v>9119</v>
      </c>
      <c r="H97" s="274" t="s">
        <v>1077</v>
      </c>
      <c r="I97" s="275" t="s">
        <v>1078</v>
      </c>
      <c r="J97" s="276" t="s">
        <v>1690</v>
      </c>
      <c r="K97" s="276" t="s">
        <v>1691</v>
      </c>
      <c r="L97" s="276" t="s">
        <v>1063</v>
      </c>
      <c r="M97" s="277" t="s">
        <v>1769</v>
      </c>
      <c r="N97" s="274" t="s">
        <v>1065</v>
      </c>
      <c r="O97" s="274" t="s">
        <v>3553</v>
      </c>
      <c r="P97" s="278"/>
      <c r="Q97" s="279"/>
      <c r="R97" s="279">
        <v>762.77</v>
      </c>
    </row>
    <row r="98" spans="1:18" ht="52.5" hidden="1" customHeight="1">
      <c r="A98" s="271" t="s">
        <v>2002</v>
      </c>
      <c r="B98" s="271" t="s">
        <v>9346</v>
      </c>
      <c r="C98" s="272" t="s">
        <v>9104</v>
      </c>
      <c r="D98" s="273" t="s">
        <v>1055</v>
      </c>
      <c r="E98" s="273" t="s">
        <v>9347</v>
      </c>
      <c r="F98" s="274" t="s">
        <v>9348</v>
      </c>
      <c r="G98" s="274" t="s">
        <v>9104</v>
      </c>
      <c r="H98" s="274" t="s">
        <v>1059</v>
      </c>
      <c r="I98" s="275" t="s">
        <v>1060</v>
      </c>
      <c r="J98" s="276" t="s">
        <v>1061</v>
      </c>
      <c r="K98" s="276" t="s">
        <v>1062</v>
      </c>
      <c r="L98" s="276" t="s">
        <v>1063</v>
      </c>
      <c r="M98" s="277" t="s">
        <v>1064</v>
      </c>
      <c r="N98" s="274" t="s">
        <v>1065</v>
      </c>
      <c r="O98" s="274" t="s">
        <v>3553</v>
      </c>
      <c r="P98" s="278" t="s">
        <v>1067</v>
      </c>
      <c r="Q98" s="279"/>
      <c r="R98" s="279">
        <v>370</v>
      </c>
    </row>
    <row r="99" spans="1:18" ht="52.5" hidden="1" customHeight="1">
      <c r="A99" s="271" t="s">
        <v>2006</v>
      </c>
      <c r="B99" s="271" t="s">
        <v>9349</v>
      </c>
      <c r="C99" s="272" t="s">
        <v>9104</v>
      </c>
      <c r="D99" s="273" t="s">
        <v>1055</v>
      </c>
      <c r="E99" s="273" t="s">
        <v>9350</v>
      </c>
      <c r="F99" s="274" t="s">
        <v>9351</v>
      </c>
      <c r="G99" s="274" t="s">
        <v>9104</v>
      </c>
      <c r="H99" s="274" t="s">
        <v>1059</v>
      </c>
      <c r="I99" s="275" t="s">
        <v>1060</v>
      </c>
      <c r="J99" s="276" t="s">
        <v>1061</v>
      </c>
      <c r="K99" s="276" t="s">
        <v>1062</v>
      </c>
      <c r="L99" s="276" t="s">
        <v>1063</v>
      </c>
      <c r="M99" s="277" t="s">
        <v>1064</v>
      </c>
      <c r="N99" s="274" t="s">
        <v>1065</v>
      </c>
      <c r="O99" s="274" t="s">
        <v>3553</v>
      </c>
      <c r="P99" s="278" t="s">
        <v>1067</v>
      </c>
      <c r="Q99" s="279"/>
      <c r="R99" s="279">
        <v>27013.7</v>
      </c>
    </row>
    <row r="100" spans="1:18" ht="52.5" hidden="1" customHeight="1">
      <c r="A100" s="271" t="s">
        <v>2009</v>
      </c>
      <c r="B100" s="271" t="s">
        <v>9352</v>
      </c>
      <c r="C100" s="272" t="s">
        <v>9119</v>
      </c>
      <c r="D100" s="273" t="s">
        <v>1181</v>
      </c>
      <c r="E100" s="273" t="s">
        <v>9353</v>
      </c>
      <c r="F100" s="274" t="s">
        <v>9352</v>
      </c>
      <c r="G100" s="274" t="s">
        <v>9119</v>
      </c>
      <c r="H100" s="274" t="s">
        <v>9354</v>
      </c>
      <c r="I100" s="275" t="s">
        <v>1078</v>
      </c>
      <c r="J100" s="276" t="s">
        <v>1063</v>
      </c>
      <c r="K100" s="276" t="s">
        <v>1063</v>
      </c>
      <c r="L100" s="276" t="s">
        <v>1790</v>
      </c>
      <c r="M100" s="277" t="s">
        <v>1678</v>
      </c>
      <c r="N100" s="274" t="s">
        <v>1065</v>
      </c>
      <c r="O100" s="274" t="s">
        <v>3553</v>
      </c>
      <c r="P100" s="278"/>
      <c r="Q100" s="279">
        <v>1000</v>
      </c>
      <c r="R100" s="279"/>
    </row>
    <row r="101" spans="1:18" ht="63" hidden="1" customHeight="1">
      <c r="A101" s="271" t="s">
        <v>2011</v>
      </c>
      <c r="B101" s="271" t="s">
        <v>9355</v>
      </c>
      <c r="C101" s="272" t="s">
        <v>9119</v>
      </c>
      <c r="D101" s="273" t="s">
        <v>1181</v>
      </c>
      <c r="E101" s="273" t="s">
        <v>9356</v>
      </c>
      <c r="F101" s="274" t="s">
        <v>9355</v>
      </c>
      <c r="G101" s="274" t="s">
        <v>9119</v>
      </c>
      <c r="H101" s="274" t="s">
        <v>9357</v>
      </c>
      <c r="I101" s="275" t="s">
        <v>1078</v>
      </c>
      <c r="J101" s="276" t="s">
        <v>1063</v>
      </c>
      <c r="K101" s="276" t="s">
        <v>1063</v>
      </c>
      <c r="L101" s="276" t="s">
        <v>1790</v>
      </c>
      <c r="M101" s="277" t="s">
        <v>1678</v>
      </c>
      <c r="N101" s="274" t="s">
        <v>1065</v>
      </c>
      <c r="O101" s="274" t="s">
        <v>3553</v>
      </c>
      <c r="P101" s="278"/>
      <c r="Q101" s="279">
        <v>3000</v>
      </c>
      <c r="R101" s="279"/>
    </row>
    <row r="102" spans="1:18" ht="52.5" hidden="1" customHeight="1">
      <c r="A102" s="271" t="s">
        <v>2014</v>
      </c>
      <c r="B102" s="271" t="s">
        <v>2712</v>
      </c>
      <c r="C102" s="272" t="s">
        <v>9119</v>
      </c>
      <c r="D102" s="273" t="s">
        <v>1181</v>
      </c>
      <c r="E102" s="273" t="s">
        <v>1806</v>
      </c>
      <c r="F102" s="274" t="s">
        <v>2712</v>
      </c>
      <c r="G102" s="274" t="s">
        <v>9119</v>
      </c>
      <c r="H102" s="274" t="s">
        <v>1807</v>
      </c>
      <c r="I102" s="275" t="s">
        <v>1808</v>
      </c>
      <c r="J102" s="276" t="s">
        <v>1063</v>
      </c>
      <c r="K102" s="276" t="s">
        <v>1063</v>
      </c>
      <c r="L102" s="276" t="s">
        <v>1790</v>
      </c>
      <c r="M102" s="277" t="s">
        <v>1678</v>
      </c>
      <c r="N102" s="274" t="s">
        <v>1065</v>
      </c>
      <c r="O102" s="274" t="s">
        <v>3553</v>
      </c>
      <c r="P102" s="278"/>
      <c r="Q102" s="279">
        <v>16459</v>
      </c>
      <c r="R102" s="279"/>
    </row>
    <row r="103" spans="1:18" ht="52.5" hidden="1" customHeight="1">
      <c r="A103" s="271" t="s">
        <v>2019</v>
      </c>
      <c r="B103" s="271" t="s">
        <v>9358</v>
      </c>
      <c r="C103" s="272" t="s">
        <v>9119</v>
      </c>
      <c r="D103" s="273" t="s">
        <v>1181</v>
      </c>
      <c r="E103" s="273" t="s">
        <v>9359</v>
      </c>
      <c r="F103" s="274" t="s">
        <v>9358</v>
      </c>
      <c r="G103" s="274" t="s">
        <v>9119</v>
      </c>
      <c r="H103" s="274" t="s">
        <v>1835</v>
      </c>
      <c r="I103" s="275" t="s">
        <v>1836</v>
      </c>
      <c r="J103" s="276" t="s">
        <v>1063</v>
      </c>
      <c r="K103" s="276" t="s">
        <v>1063</v>
      </c>
      <c r="L103" s="276" t="s">
        <v>1790</v>
      </c>
      <c r="M103" s="277" t="s">
        <v>1678</v>
      </c>
      <c r="N103" s="274" t="s">
        <v>1065</v>
      </c>
      <c r="O103" s="274" t="s">
        <v>3553</v>
      </c>
      <c r="P103" s="278"/>
      <c r="Q103" s="279">
        <v>19434.3</v>
      </c>
      <c r="R103" s="279"/>
    </row>
    <row r="104" spans="1:18" ht="52.5" hidden="1" customHeight="1">
      <c r="A104" s="271" t="s">
        <v>2023</v>
      </c>
      <c r="B104" s="271" t="s">
        <v>9360</v>
      </c>
      <c r="C104" s="272" t="s">
        <v>9101</v>
      </c>
      <c r="D104" s="273" t="s">
        <v>1055</v>
      </c>
      <c r="E104" s="273" t="s">
        <v>9361</v>
      </c>
      <c r="F104" s="274" t="s">
        <v>9362</v>
      </c>
      <c r="G104" s="274" t="s">
        <v>9104</v>
      </c>
      <c r="H104" s="274" t="s">
        <v>1696</v>
      </c>
      <c r="I104" s="275" t="s">
        <v>1697</v>
      </c>
      <c r="J104" s="276" t="s">
        <v>2749</v>
      </c>
      <c r="K104" s="276" t="s">
        <v>3783</v>
      </c>
      <c r="L104" s="276" t="s">
        <v>1063</v>
      </c>
      <c r="M104" s="277" t="s">
        <v>1064</v>
      </c>
      <c r="N104" s="274" t="s">
        <v>1065</v>
      </c>
      <c r="O104" s="274" t="s">
        <v>3553</v>
      </c>
      <c r="P104" s="278"/>
      <c r="Q104" s="279"/>
      <c r="R104" s="279">
        <v>1000</v>
      </c>
    </row>
    <row r="105" spans="1:18" ht="42" hidden="1" customHeight="1">
      <c r="A105" s="271" t="s">
        <v>2027</v>
      </c>
      <c r="B105" s="271" t="s">
        <v>9363</v>
      </c>
      <c r="C105" s="272" t="s">
        <v>9101</v>
      </c>
      <c r="D105" s="273" t="s">
        <v>1055</v>
      </c>
      <c r="E105" s="273" t="s">
        <v>9364</v>
      </c>
      <c r="F105" s="274" t="s">
        <v>9365</v>
      </c>
      <c r="G105" s="274" t="s">
        <v>9104</v>
      </c>
      <c r="H105" s="274" t="s">
        <v>1696</v>
      </c>
      <c r="I105" s="275" t="s">
        <v>1697</v>
      </c>
      <c r="J105" s="276" t="s">
        <v>1690</v>
      </c>
      <c r="K105" s="276" t="s">
        <v>1691</v>
      </c>
      <c r="L105" s="276" t="s">
        <v>1063</v>
      </c>
      <c r="M105" s="277" t="s">
        <v>1769</v>
      </c>
      <c r="N105" s="274" t="s">
        <v>1664</v>
      </c>
      <c r="O105" s="274" t="s">
        <v>1828</v>
      </c>
      <c r="P105" s="278"/>
      <c r="Q105" s="279"/>
      <c r="R105" s="279">
        <v>3450.18</v>
      </c>
    </row>
    <row r="106" spans="1:18" ht="42" hidden="1" customHeight="1">
      <c r="A106" s="271" t="s">
        <v>2031</v>
      </c>
      <c r="B106" s="271" t="s">
        <v>9366</v>
      </c>
      <c r="C106" s="272" t="s">
        <v>9101</v>
      </c>
      <c r="D106" s="273" t="s">
        <v>1055</v>
      </c>
      <c r="E106" s="273" t="s">
        <v>9367</v>
      </c>
      <c r="F106" s="274" t="s">
        <v>9368</v>
      </c>
      <c r="G106" s="274" t="s">
        <v>9104</v>
      </c>
      <c r="H106" s="274" t="s">
        <v>1077</v>
      </c>
      <c r="I106" s="275" t="s">
        <v>1078</v>
      </c>
      <c r="J106" s="276" t="s">
        <v>1690</v>
      </c>
      <c r="K106" s="276" t="s">
        <v>1691</v>
      </c>
      <c r="L106" s="276" t="s">
        <v>1063</v>
      </c>
      <c r="M106" s="277" t="s">
        <v>1769</v>
      </c>
      <c r="N106" s="274" t="s">
        <v>1664</v>
      </c>
      <c r="O106" s="274" t="s">
        <v>1828</v>
      </c>
      <c r="P106" s="278"/>
      <c r="Q106" s="279"/>
      <c r="R106" s="279">
        <v>34341</v>
      </c>
    </row>
    <row r="107" spans="1:18" ht="42" hidden="1" customHeight="1">
      <c r="A107" s="271" t="s">
        <v>2035</v>
      </c>
      <c r="B107" s="271" t="s">
        <v>9369</v>
      </c>
      <c r="C107" s="272" t="s">
        <v>9101</v>
      </c>
      <c r="D107" s="273" t="s">
        <v>1055</v>
      </c>
      <c r="E107" s="273" t="s">
        <v>9370</v>
      </c>
      <c r="F107" s="274" t="s">
        <v>9371</v>
      </c>
      <c r="G107" s="274" t="s">
        <v>9104</v>
      </c>
      <c r="H107" s="274" t="s">
        <v>1696</v>
      </c>
      <c r="I107" s="275" t="s">
        <v>1697</v>
      </c>
      <c r="J107" s="276" t="s">
        <v>1690</v>
      </c>
      <c r="K107" s="276" t="s">
        <v>1691</v>
      </c>
      <c r="L107" s="276" t="s">
        <v>1063</v>
      </c>
      <c r="M107" s="277" t="s">
        <v>1769</v>
      </c>
      <c r="N107" s="274" t="s">
        <v>1065</v>
      </c>
      <c r="O107" s="274" t="s">
        <v>1112</v>
      </c>
      <c r="P107" s="278"/>
      <c r="Q107" s="279"/>
      <c r="R107" s="279">
        <v>8406.6299999999992</v>
      </c>
    </row>
    <row r="108" spans="1:18" ht="42" hidden="1" customHeight="1">
      <c r="A108" s="271" t="s">
        <v>1357</v>
      </c>
      <c r="B108" s="271" t="s">
        <v>9372</v>
      </c>
      <c r="C108" s="272" t="s">
        <v>9101</v>
      </c>
      <c r="D108" s="273" t="s">
        <v>1055</v>
      </c>
      <c r="E108" s="273" t="s">
        <v>9373</v>
      </c>
      <c r="F108" s="274" t="s">
        <v>9374</v>
      </c>
      <c r="G108" s="274" t="s">
        <v>9104</v>
      </c>
      <c r="H108" s="274" t="s">
        <v>1696</v>
      </c>
      <c r="I108" s="275" t="s">
        <v>1697</v>
      </c>
      <c r="J108" s="276" t="s">
        <v>1690</v>
      </c>
      <c r="K108" s="276" t="s">
        <v>1691</v>
      </c>
      <c r="L108" s="276" t="s">
        <v>1063</v>
      </c>
      <c r="M108" s="277" t="s">
        <v>1769</v>
      </c>
      <c r="N108" s="274" t="s">
        <v>1065</v>
      </c>
      <c r="O108" s="274" t="s">
        <v>3553</v>
      </c>
      <c r="P108" s="278"/>
      <c r="Q108" s="279"/>
      <c r="R108" s="279">
        <v>128.38999999999999</v>
      </c>
    </row>
    <row r="109" spans="1:18" ht="42" hidden="1" customHeight="1">
      <c r="A109" s="271" t="s">
        <v>1364</v>
      </c>
      <c r="B109" s="271" t="s">
        <v>9375</v>
      </c>
      <c r="C109" s="272" t="s">
        <v>9101</v>
      </c>
      <c r="D109" s="273" t="s">
        <v>1055</v>
      </c>
      <c r="E109" s="273" t="s">
        <v>9344</v>
      </c>
      <c r="F109" s="274" t="s">
        <v>9376</v>
      </c>
      <c r="G109" s="274" t="s">
        <v>9104</v>
      </c>
      <c r="H109" s="274" t="s">
        <v>1077</v>
      </c>
      <c r="I109" s="275" t="s">
        <v>1078</v>
      </c>
      <c r="J109" s="276" t="s">
        <v>1690</v>
      </c>
      <c r="K109" s="276" t="s">
        <v>1691</v>
      </c>
      <c r="L109" s="276" t="s">
        <v>1063</v>
      </c>
      <c r="M109" s="277" t="s">
        <v>1769</v>
      </c>
      <c r="N109" s="274" t="s">
        <v>1065</v>
      </c>
      <c r="O109" s="274" t="s">
        <v>3553</v>
      </c>
      <c r="P109" s="278"/>
      <c r="Q109" s="279"/>
      <c r="R109" s="279">
        <v>709.76</v>
      </c>
    </row>
    <row r="110" spans="1:18" ht="42" hidden="1" customHeight="1">
      <c r="A110" s="271" t="s">
        <v>1368</v>
      </c>
      <c r="B110" s="271" t="s">
        <v>9377</v>
      </c>
      <c r="C110" s="272" t="s">
        <v>9101</v>
      </c>
      <c r="D110" s="273" t="s">
        <v>1055</v>
      </c>
      <c r="E110" s="273" t="s">
        <v>9378</v>
      </c>
      <c r="F110" s="274" t="s">
        <v>9379</v>
      </c>
      <c r="G110" s="274" t="s">
        <v>9104</v>
      </c>
      <c r="H110" s="274" t="s">
        <v>1077</v>
      </c>
      <c r="I110" s="275" t="s">
        <v>1078</v>
      </c>
      <c r="J110" s="276" t="s">
        <v>1690</v>
      </c>
      <c r="K110" s="276" t="s">
        <v>1691</v>
      </c>
      <c r="L110" s="276" t="s">
        <v>1063</v>
      </c>
      <c r="M110" s="277" t="s">
        <v>1769</v>
      </c>
      <c r="N110" s="274" t="s">
        <v>1065</v>
      </c>
      <c r="O110" s="274" t="s">
        <v>3553</v>
      </c>
      <c r="P110" s="278"/>
      <c r="Q110" s="279"/>
      <c r="R110" s="279">
        <v>13912.08</v>
      </c>
    </row>
    <row r="111" spans="1:18" ht="42" hidden="1" customHeight="1">
      <c r="A111" s="271" t="s">
        <v>1372</v>
      </c>
      <c r="B111" s="271" t="s">
        <v>9380</v>
      </c>
      <c r="C111" s="272" t="s">
        <v>9101</v>
      </c>
      <c r="D111" s="273" t="s">
        <v>1055</v>
      </c>
      <c r="E111" s="273" t="s">
        <v>9381</v>
      </c>
      <c r="F111" s="274" t="s">
        <v>9382</v>
      </c>
      <c r="G111" s="274" t="s">
        <v>9104</v>
      </c>
      <c r="H111" s="274" t="s">
        <v>1696</v>
      </c>
      <c r="I111" s="275" t="s">
        <v>1697</v>
      </c>
      <c r="J111" s="276" t="s">
        <v>1690</v>
      </c>
      <c r="K111" s="276" t="s">
        <v>1691</v>
      </c>
      <c r="L111" s="276" t="s">
        <v>1063</v>
      </c>
      <c r="M111" s="277" t="s">
        <v>1769</v>
      </c>
      <c r="N111" s="274" t="s">
        <v>1065</v>
      </c>
      <c r="O111" s="274" t="s">
        <v>3553</v>
      </c>
      <c r="P111" s="278"/>
      <c r="Q111" s="279"/>
      <c r="R111" s="279">
        <v>214142.97</v>
      </c>
    </row>
    <row r="112" spans="1:18" ht="42" hidden="1" customHeight="1">
      <c r="A112" s="271" t="s">
        <v>1376</v>
      </c>
      <c r="B112" s="271" t="s">
        <v>9383</v>
      </c>
      <c r="C112" s="272" t="s">
        <v>9101</v>
      </c>
      <c r="D112" s="273" t="s">
        <v>1055</v>
      </c>
      <c r="E112" s="273" t="s">
        <v>9384</v>
      </c>
      <c r="F112" s="274" t="s">
        <v>9385</v>
      </c>
      <c r="G112" s="274" t="s">
        <v>9104</v>
      </c>
      <c r="H112" s="274" t="s">
        <v>1077</v>
      </c>
      <c r="I112" s="275" t="s">
        <v>1078</v>
      </c>
      <c r="J112" s="276" t="s">
        <v>1690</v>
      </c>
      <c r="K112" s="276" t="s">
        <v>1691</v>
      </c>
      <c r="L112" s="276" t="s">
        <v>1063</v>
      </c>
      <c r="M112" s="277" t="s">
        <v>1769</v>
      </c>
      <c r="N112" s="274" t="s">
        <v>1065</v>
      </c>
      <c r="O112" s="274" t="s">
        <v>3553</v>
      </c>
      <c r="P112" s="278"/>
      <c r="Q112" s="279"/>
      <c r="R112" s="279">
        <v>18000</v>
      </c>
    </row>
    <row r="113" spans="1:23" ht="42" hidden="1" customHeight="1">
      <c r="A113" s="271" t="s">
        <v>1380</v>
      </c>
      <c r="B113" s="271" t="s">
        <v>9386</v>
      </c>
      <c r="C113" s="272" t="s">
        <v>9101</v>
      </c>
      <c r="D113" s="273" t="s">
        <v>1055</v>
      </c>
      <c r="E113" s="273" t="s">
        <v>9387</v>
      </c>
      <c r="F113" s="274" t="s">
        <v>9388</v>
      </c>
      <c r="G113" s="274" t="s">
        <v>9104</v>
      </c>
      <c r="H113" s="274" t="s">
        <v>1077</v>
      </c>
      <c r="I113" s="275" t="s">
        <v>1078</v>
      </c>
      <c r="J113" s="276" t="s">
        <v>1690</v>
      </c>
      <c r="K113" s="276" t="s">
        <v>1691</v>
      </c>
      <c r="L113" s="276" t="s">
        <v>1063</v>
      </c>
      <c r="M113" s="277" t="s">
        <v>1769</v>
      </c>
      <c r="N113" s="274" t="s">
        <v>1065</v>
      </c>
      <c r="O113" s="274" t="s">
        <v>3553</v>
      </c>
      <c r="P113" s="278"/>
      <c r="Q113" s="279"/>
      <c r="R113" s="279">
        <v>137.78</v>
      </c>
    </row>
    <row r="114" spans="1:23" ht="42" hidden="1" customHeight="1">
      <c r="A114" s="271" t="s">
        <v>1386</v>
      </c>
      <c r="B114" s="271" t="s">
        <v>9389</v>
      </c>
      <c r="C114" s="272" t="s">
        <v>9101</v>
      </c>
      <c r="D114" s="273" t="s">
        <v>1055</v>
      </c>
      <c r="E114" s="273" t="s">
        <v>9390</v>
      </c>
      <c r="F114" s="274" t="s">
        <v>9391</v>
      </c>
      <c r="G114" s="274" t="s">
        <v>9104</v>
      </c>
      <c r="H114" s="274" t="s">
        <v>1696</v>
      </c>
      <c r="I114" s="275" t="s">
        <v>1697</v>
      </c>
      <c r="J114" s="276" t="s">
        <v>1690</v>
      </c>
      <c r="K114" s="276" t="s">
        <v>1691</v>
      </c>
      <c r="L114" s="276" t="s">
        <v>1063</v>
      </c>
      <c r="M114" s="277" t="s">
        <v>1769</v>
      </c>
      <c r="N114" s="274" t="s">
        <v>1065</v>
      </c>
      <c r="O114" s="274" t="s">
        <v>3553</v>
      </c>
      <c r="P114" s="278"/>
      <c r="Q114" s="279"/>
      <c r="R114" s="279">
        <v>1296.6300000000001</v>
      </c>
    </row>
    <row r="115" spans="1:23" ht="52.5" hidden="1" customHeight="1">
      <c r="A115" s="271" t="s">
        <v>2061</v>
      </c>
      <c r="B115" s="271" t="s">
        <v>9392</v>
      </c>
      <c r="C115" s="272" t="s">
        <v>9101</v>
      </c>
      <c r="D115" s="273" t="s">
        <v>1055</v>
      </c>
      <c r="E115" s="273" t="s">
        <v>9393</v>
      </c>
      <c r="F115" s="274" t="s">
        <v>9394</v>
      </c>
      <c r="G115" s="274" t="s">
        <v>9104</v>
      </c>
      <c r="H115" s="274" t="s">
        <v>1696</v>
      </c>
      <c r="I115" s="275" t="s">
        <v>1697</v>
      </c>
      <c r="J115" s="276" t="s">
        <v>2211</v>
      </c>
      <c r="K115" s="276" t="s">
        <v>1691</v>
      </c>
      <c r="L115" s="276" t="s">
        <v>1063</v>
      </c>
      <c r="M115" s="277" t="s">
        <v>1769</v>
      </c>
      <c r="N115" s="274" t="s">
        <v>1664</v>
      </c>
      <c r="O115" s="274" t="s">
        <v>1828</v>
      </c>
      <c r="P115" s="278"/>
      <c r="Q115" s="279"/>
      <c r="R115" s="279">
        <v>3209.71</v>
      </c>
    </row>
    <row r="116" spans="1:23" ht="42" hidden="1" customHeight="1">
      <c r="A116" s="271" t="s">
        <v>1104</v>
      </c>
      <c r="B116" s="271" t="s">
        <v>9395</v>
      </c>
      <c r="C116" s="272" t="s">
        <v>9101</v>
      </c>
      <c r="D116" s="273" t="s">
        <v>1055</v>
      </c>
      <c r="E116" s="273" t="s">
        <v>9396</v>
      </c>
      <c r="F116" s="274" t="s">
        <v>9397</v>
      </c>
      <c r="G116" s="274" t="s">
        <v>9104</v>
      </c>
      <c r="H116" s="274" t="s">
        <v>1077</v>
      </c>
      <c r="I116" s="275" t="s">
        <v>1078</v>
      </c>
      <c r="J116" s="276" t="s">
        <v>2211</v>
      </c>
      <c r="K116" s="276" t="s">
        <v>1691</v>
      </c>
      <c r="L116" s="276" t="s">
        <v>1063</v>
      </c>
      <c r="M116" s="277" t="s">
        <v>1769</v>
      </c>
      <c r="N116" s="274" t="s">
        <v>1065</v>
      </c>
      <c r="O116" s="274" t="s">
        <v>3553</v>
      </c>
      <c r="P116" s="278"/>
      <c r="Q116" s="279"/>
      <c r="R116" s="279">
        <v>14168.94</v>
      </c>
    </row>
    <row r="117" spans="1:23" ht="52.5" hidden="1" customHeight="1">
      <c r="A117" s="271" t="s">
        <v>1392</v>
      </c>
      <c r="B117" s="271" t="s">
        <v>9398</v>
      </c>
      <c r="C117" s="272" t="s">
        <v>9101</v>
      </c>
      <c r="D117" s="273" t="s">
        <v>1055</v>
      </c>
      <c r="E117" s="273" t="s">
        <v>9399</v>
      </c>
      <c r="F117" s="274" t="s">
        <v>9400</v>
      </c>
      <c r="G117" s="274" t="s">
        <v>9104</v>
      </c>
      <c r="H117" s="274" t="s">
        <v>1077</v>
      </c>
      <c r="I117" s="275" t="s">
        <v>1078</v>
      </c>
      <c r="J117" s="276" t="s">
        <v>2211</v>
      </c>
      <c r="K117" s="276" t="s">
        <v>1691</v>
      </c>
      <c r="L117" s="276" t="s">
        <v>1063</v>
      </c>
      <c r="M117" s="277" t="s">
        <v>1769</v>
      </c>
      <c r="N117" s="274" t="s">
        <v>1065</v>
      </c>
      <c r="O117" s="274" t="s">
        <v>1112</v>
      </c>
      <c r="P117" s="278"/>
      <c r="Q117" s="279"/>
      <c r="R117" s="279">
        <v>348.34</v>
      </c>
    </row>
    <row r="118" spans="1:23" ht="63" hidden="1" customHeight="1">
      <c r="A118" s="271" t="s">
        <v>1399</v>
      </c>
      <c r="B118" s="271" t="s">
        <v>9401</v>
      </c>
      <c r="C118" s="272" t="s">
        <v>9101</v>
      </c>
      <c r="D118" s="273" t="s">
        <v>1055</v>
      </c>
      <c r="E118" s="273" t="s">
        <v>9402</v>
      </c>
      <c r="F118" s="274" t="s">
        <v>9403</v>
      </c>
      <c r="G118" s="274" t="s">
        <v>9104</v>
      </c>
      <c r="H118" s="274" t="s">
        <v>1077</v>
      </c>
      <c r="I118" s="275" t="s">
        <v>1078</v>
      </c>
      <c r="J118" s="276" t="s">
        <v>2211</v>
      </c>
      <c r="K118" s="276" t="s">
        <v>1691</v>
      </c>
      <c r="L118" s="276" t="s">
        <v>1063</v>
      </c>
      <c r="M118" s="277" t="s">
        <v>1769</v>
      </c>
      <c r="N118" s="274" t="s">
        <v>1065</v>
      </c>
      <c r="O118" s="274" t="s">
        <v>3553</v>
      </c>
      <c r="P118" s="278"/>
      <c r="Q118" s="279"/>
      <c r="R118" s="279">
        <v>174.6</v>
      </c>
    </row>
    <row r="119" spans="1:23" ht="42" hidden="1" customHeight="1">
      <c r="A119" s="271" t="s">
        <v>1406</v>
      </c>
      <c r="B119" s="271" t="s">
        <v>9404</v>
      </c>
      <c r="C119" s="272" t="s">
        <v>9101</v>
      </c>
      <c r="D119" s="273" t="s">
        <v>1055</v>
      </c>
      <c r="E119" s="273" t="s">
        <v>9405</v>
      </c>
      <c r="F119" s="274" t="s">
        <v>9406</v>
      </c>
      <c r="G119" s="274" t="s">
        <v>9104</v>
      </c>
      <c r="H119" s="274" t="s">
        <v>1077</v>
      </c>
      <c r="I119" s="275" t="s">
        <v>1078</v>
      </c>
      <c r="J119" s="276" t="s">
        <v>2211</v>
      </c>
      <c r="K119" s="276" t="s">
        <v>1691</v>
      </c>
      <c r="L119" s="276" t="s">
        <v>1063</v>
      </c>
      <c r="M119" s="277" t="s">
        <v>1769</v>
      </c>
      <c r="N119" s="274" t="s">
        <v>1065</v>
      </c>
      <c r="O119" s="274" t="s">
        <v>3553</v>
      </c>
      <c r="P119" s="278"/>
      <c r="Q119" s="279"/>
      <c r="R119" s="279">
        <v>397.4</v>
      </c>
    </row>
    <row r="120" spans="1:23" ht="52.5" hidden="1" customHeight="1">
      <c r="A120" s="271" t="s">
        <v>1410</v>
      </c>
      <c r="B120" s="271" t="s">
        <v>9407</v>
      </c>
      <c r="C120" s="272" t="s">
        <v>9101</v>
      </c>
      <c r="D120" s="273" t="s">
        <v>1055</v>
      </c>
      <c r="E120" s="273" t="s">
        <v>9408</v>
      </c>
      <c r="F120" s="274" t="s">
        <v>9409</v>
      </c>
      <c r="G120" s="274" t="s">
        <v>9104</v>
      </c>
      <c r="H120" s="274" t="s">
        <v>1696</v>
      </c>
      <c r="I120" s="275" t="s">
        <v>1697</v>
      </c>
      <c r="J120" s="276" t="s">
        <v>2211</v>
      </c>
      <c r="K120" s="276" t="s">
        <v>1691</v>
      </c>
      <c r="L120" s="276" t="s">
        <v>1063</v>
      </c>
      <c r="M120" s="277" t="s">
        <v>1769</v>
      </c>
      <c r="N120" s="274" t="s">
        <v>1065</v>
      </c>
      <c r="O120" s="274" t="s">
        <v>3553</v>
      </c>
      <c r="P120" s="278"/>
      <c r="Q120" s="279"/>
      <c r="R120" s="279">
        <v>7205.15</v>
      </c>
    </row>
    <row r="121" spans="1:23" ht="52.5" hidden="1" customHeight="1">
      <c r="A121" s="271" t="s">
        <v>1414</v>
      </c>
      <c r="B121" s="271" t="s">
        <v>9410</v>
      </c>
      <c r="C121" s="272" t="s">
        <v>9101</v>
      </c>
      <c r="D121" s="273" t="s">
        <v>1055</v>
      </c>
      <c r="E121" s="273" t="s">
        <v>9411</v>
      </c>
      <c r="F121" s="274" t="s">
        <v>9412</v>
      </c>
      <c r="G121" s="274" t="s">
        <v>9104</v>
      </c>
      <c r="H121" s="274" t="s">
        <v>1696</v>
      </c>
      <c r="I121" s="275" t="s">
        <v>1697</v>
      </c>
      <c r="J121" s="276" t="s">
        <v>2211</v>
      </c>
      <c r="K121" s="276" t="s">
        <v>1691</v>
      </c>
      <c r="L121" s="276" t="s">
        <v>1063</v>
      </c>
      <c r="M121" s="277" t="s">
        <v>1769</v>
      </c>
      <c r="N121" s="274" t="s">
        <v>1065</v>
      </c>
      <c r="O121" s="274" t="s">
        <v>3553</v>
      </c>
      <c r="P121" s="278"/>
      <c r="Q121" s="279"/>
      <c r="R121" s="279">
        <v>673.93</v>
      </c>
    </row>
    <row r="122" spans="1:23" ht="52.5" hidden="1" customHeight="1">
      <c r="A122" s="271" t="s">
        <v>1421</v>
      </c>
      <c r="B122" s="271" t="s">
        <v>9413</v>
      </c>
      <c r="C122" s="272" t="s">
        <v>9101</v>
      </c>
      <c r="D122" s="273" t="s">
        <v>1055</v>
      </c>
      <c r="E122" s="273" t="s">
        <v>9414</v>
      </c>
      <c r="F122" s="274" t="s">
        <v>9415</v>
      </c>
      <c r="G122" s="274" t="s">
        <v>9104</v>
      </c>
      <c r="H122" s="274" t="s">
        <v>1696</v>
      </c>
      <c r="I122" s="275" t="s">
        <v>1697</v>
      </c>
      <c r="J122" s="276" t="s">
        <v>2211</v>
      </c>
      <c r="K122" s="276" t="s">
        <v>1691</v>
      </c>
      <c r="L122" s="276" t="s">
        <v>1063</v>
      </c>
      <c r="M122" s="277" t="s">
        <v>1769</v>
      </c>
      <c r="N122" s="274" t="s">
        <v>1065</v>
      </c>
      <c r="O122" s="274" t="s">
        <v>3553</v>
      </c>
      <c r="P122" s="278"/>
      <c r="Q122" s="279"/>
      <c r="R122" s="279">
        <v>720.89</v>
      </c>
    </row>
    <row r="123" spans="1:23" ht="73.5" hidden="1" customHeight="1">
      <c r="A123" s="271" t="s">
        <v>1428</v>
      </c>
      <c r="B123" s="271" t="s">
        <v>9416</v>
      </c>
      <c r="C123" s="272" t="s">
        <v>9101</v>
      </c>
      <c r="D123" s="273" t="s">
        <v>1055</v>
      </c>
      <c r="E123" s="273" t="s">
        <v>9417</v>
      </c>
      <c r="F123" s="274" t="s">
        <v>9418</v>
      </c>
      <c r="G123" s="274" t="s">
        <v>9104</v>
      </c>
      <c r="H123" s="274" t="s">
        <v>1696</v>
      </c>
      <c r="I123" s="275" t="s">
        <v>1697</v>
      </c>
      <c r="J123" s="276" t="s">
        <v>2211</v>
      </c>
      <c r="K123" s="276" t="s">
        <v>1691</v>
      </c>
      <c r="L123" s="276" t="s">
        <v>1063</v>
      </c>
      <c r="M123" s="277" t="s">
        <v>1769</v>
      </c>
      <c r="N123" s="274" t="s">
        <v>1065</v>
      </c>
      <c r="O123" s="274" t="s">
        <v>1112</v>
      </c>
      <c r="P123" s="278"/>
      <c r="Q123" s="279"/>
      <c r="R123" s="279">
        <v>554.05999999999995</v>
      </c>
    </row>
    <row r="124" spans="1:23" ht="73.5" customHeight="1">
      <c r="A124" s="271" t="s">
        <v>2084</v>
      </c>
      <c r="B124" s="271" t="s">
        <v>9419</v>
      </c>
      <c r="C124" s="272" t="s">
        <v>9101</v>
      </c>
      <c r="D124" s="273" t="s">
        <v>1055</v>
      </c>
      <c r="E124" s="273" t="s">
        <v>9420</v>
      </c>
      <c r="F124" s="274" t="s">
        <v>9421</v>
      </c>
      <c r="G124" s="274" t="s">
        <v>9104</v>
      </c>
      <c r="H124" s="274" t="s">
        <v>687</v>
      </c>
      <c r="I124" s="275" t="s">
        <v>9422</v>
      </c>
      <c r="J124" s="276" t="s">
        <v>1096</v>
      </c>
      <c r="K124" s="276" t="s">
        <v>1062</v>
      </c>
      <c r="L124" s="276" t="s">
        <v>1063</v>
      </c>
      <c r="M124" s="277" t="s">
        <v>1064</v>
      </c>
      <c r="N124" s="274" t="s">
        <v>1065</v>
      </c>
      <c r="O124" s="274" t="s">
        <v>3553</v>
      </c>
      <c r="P124" s="278" t="s">
        <v>9423</v>
      </c>
      <c r="Q124" s="279">
        <v>1</v>
      </c>
      <c r="R124" s="279">
        <v>15133.5</v>
      </c>
      <c r="T124" s="280" t="s">
        <v>1703</v>
      </c>
      <c r="U124" s="280" t="s">
        <v>2536</v>
      </c>
      <c r="V124" s="280"/>
      <c r="W124" s="280"/>
    </row>
    <row r="125" spans="1:23" ht="52.5" hidden="1" customHeight="1">
      <c r="A125" s="271" t="s">
        <v>2088</v>
      </c>
      <c r="B125" s="271" t="s">
        <v>9424</v>
      </c>
      <c r="C125" s="272" t="s">
        <v>9101</v>
      </c>
      <c r="D125" s="273" t="s">
        <v>1055</v>
      </c>
      <c r="E125" s="273" t="s">
        <v>9123</v>
      </c>
      <c r="F125" s="274" t="s">
        <v>9425</v>
      </c>
      <c r="G125" s="274" t="s">
        <v>9104</v>
      </c>
      <c r="H125" s="274" t="s">
        <v>1701</v>
      </c>
      <c r="I125" s="275" t="s">
        <v>1702</v>
      </c>
      <c r="J125" s="276" t="s">
        <v>1703</v>
      </c>
      <c r="K125" s="276" t="s">
        <v>1704</v>
      </c>
      <c r="L125" s="276" t="s">
        <v>1063</v>
      </c>
      <c r="M125" s="277" t="s">
        <v>1769</v>
      </c>
      <c r="N125" s="274" t="s">
        <v>1664</v>
      </c>
      <c r="O125" s="274" t="s">
        <v>1828</v>
      </c>
      <c r="P125" s="278"/>
      <c r="Q125" s="279"/>
      <c r="R125" s="279">
        <v>20935.66</v>
      </c>
    </row>
    <row r="126" spans="1:23" ht="52.5" hidden="1" customHeight="1">
      <c r="A126" s="271" t="s">
        <v>2092</v>
      </c>
      <c r="B126" s="271" t="s">
        <v>9426</v>
      </c>
      <c r="C126" s="272" t="s">
        <v>9101</v>
      </c>
      <c r="D126" s="273" t="s">
        <v>1055</v>
      </c>
      <c r="E126" s="273" t="s">
        <v>9129</v>
      </c>
      <c r="F126" s="274" t="s">
        <v>9427</v>
      </c>
      <c r="G126" s="274" t="s">
        <v>9104</v>
      </c>
      <c r="H126" s="274" t="s">
        <v>1701</v>
      </c>
      <c r="I126" s="275" t="s">
        <v>1702</v>
      </c>
      <c r="J126" s="276" t="s">
        <v>1703</v>
      </c>
      <c r="K126" s="276" t="s">
        <v>1704</v>
      </c>
      <c r="L126" s="276" t="s">
        <v>1063</v>
      </c>
      <c r="M126" s="277" t="s">
        <v>1769</v>
      </c>
      <c r="N126" s="274" t="s">
        <v>1664</v>
      </c>
      <c r="O126" s="274" t="s">
        <v>1828</v>
      </c>
      <c r="P126" s="278"/>
      <c r="Q126" s="279"/>
      <c r="R126" s="279">
        <v>2759.69</v>
      </c>
    </row>
    <row r="127" spans="1:23" ht="52.5" hidden="1" customHeight="1">
      <c r="A127" s="271" t="s">
        <v>2096</v>
      </c>
      <c r="B127" s="271" t="s">
        <v>9428</v>
      </c>
      <c r="C127" s="272" t="s">
        <v>9101</v>
      </c>
      <c r="D127" s="273" t="s">
        <v>1055</v>
      </c>
      <c r="E127" s="273" t="s">
        <v>9429</v>
      </c>
      <c r="F127" s="274" t="s">
        <v>9430</v>
      </c>
      <c r="G127" s="274" t="s">
        <v>9104</v>
      </c>
      <c r="H127" s="274" t="s">
        <v>7911</v>
      </c>
      <c r="I127" s="275" t="s">
        <v>1717</v>
      </c>
      <c r="J127" s="276" t="s">
        <v>1703</v>
      </c>
      <c r="K127" s="276" t="s">
        <v>1704</v>
      </c>
      <c r="L127" s="276" t="s">
        <v>1063</v>
      </c>
      <c r="M127" s="277" t="s">
        <v>1769</v>
      </c>
      <c r="N127" s="274" t="s">
        <v>1664</v>
      </c>
      <c r="O127" s="274" t="s">
        <v>1828</v>
      </c>
      <c r="P127" s="278"/>
      <c r="Q127" s="279"/>
      <c r="R127" s="279">
        <v>190.33</v>
      </c>
    </row>
    <row r="128" spans="1:23" ht="52.5" hidden="1" customHeight="1">
      <c r="A128" s="271" t="s">
        <v>2100</v>
      </c>
      <c r="B128" s="271" t="s">
        <v>9431</v>
      </c>
      <c r="C128" s="272" t="s">
        <v>9101</v>
      </c>
      <c r="D128" s="273" t="s">
        <v>1055</v>
      </c>
      <c r="E128" s="273" t="s">
        <v>9135</v>
      </c>
      <c r="F128" s="274" t="s">
        <v>9432</v>
      </c>
      <c r="G128" s="274" t="s">
        <v>9104</v>
      </c>
      <c r="H128" s="274" t="s">
        <v>1701</v>
      </c>
      <c r="I128" s="275" t="s">
        <v>1702</v>
      </c>
      <c r="J128" s="276" t="s">
        <v>1703</v>
      </c>
      <c r="K128" s="276" t="s">
        <v>1704</v>
      </c>
      <c r="L128" s="276" t="s">
        <v>1063</v>
      </c>
      <c r="M128" s="277" t="s">
        <v>1769</v>
      </c>
      <c r="N128" s="274" t="s">
        <v>1664</v>
      </c>
      <c r="O128" s="274" t="s">
        <v>1828</v>
      </c>
      <c r="P128" s="278"/>
      <c r="Q128" s="279"/>
      <c r="R128" s="279">
        <v>4853.2700000000004</v>
      </c>
    </row>
    <row r="129" spans="1:18" ht="42" hidden="1" customHeight="1">
      <c r="A129" s="271" t="s">
        <v>2104</v>
      </c>
      <c r="B129" s="271" t="s">
        <v>9433</v>
      </c>
      <c r="C129" s="272" t="s">
        <v>9156</v>
      </c>
      <c r="D129" s="273" t="s">
        <v>1055</v>
      </c>
      <c r="E129" s="273" t="s">
        <v>9123</v>
      </c>
      <c r="F129" s="274" t="s">
        <v>9434</v>
      </c>
      <c r="G129" s="274" t="s">
        <v>9435</v>
      </c>
      <c r="H129" s="274" t="s">
        <v>1701</v>
      </c>
      <c r="I129" s="275" t="s">
        <v>1702</v>
      </c>
      <c r="J129" s="276" t="s">
        <v>1703</v>
      </c>
      <c r="K129" s="276" t="s">
        <v>1704</v>
      </c>
      <c r="L129" s="276" t="s">
        <v>1063</v>
      </c>
      <c r="M129" s="277" t="s">
        <v>1769</v>
      </c>
      <c r="N129" s="274" t="s">
        <v>1065</v>
      </c>
      <c r="O129" s="274" t="s">
        <v>1112</v>
      </c>
      <c r="P129" s="278"/>
      <c r="Q129" s="279"/>
      <c r="R129" s="279">
        <v>7850.6</v>
      </c>
    </row>
    <row r="130" spans="1:18" ht="42" hidden="1" customHeight="1">
      <c r="A130" s="271" t="s">
        <v>2108</v>
      </c>
      <c r="B130" s="271" t="s">
        <v>9436</v>
      </c>
      <c r="C130" s="272" t="s">
        <v>9435</v>
      </c>
      <c r="D130" s="273" t="s">
        <v>1055</v>
      </c>
      <c r="E130" s="273" t="s">
        <v>9129</v>
      </c>
      <c r="F130" s="274" t="s">
        <v>9437</v>
      </c>
      <c r="G130" s="274" t="s">
        <v>9101</v>
      </c>
      <c r="H130" s="274" t="s">
        <v>1701</v>
      </c>
      <c r="I130" s="275" t="s">
        <v>1702</v>
      </c>
      <c r="J130" s="276" t="s">
        <v>1703</v>
      </c>
      <c r="K130" s="276" t="s">
        <v>1704</v>
      </c>
      <c r="L130" s="276" t="s">
        <v>1063</v>
      </c>
      <c r="M130" s="277" t="s">
        <v>1769</v>
      </c>
      <c r="N130" s="274" t="s">
        <v>1065</v>
      </c>
      <c r="O130" s="274" t="s">
        <v>1112</v>
      </c>
      <c r="P130" s="278"/>
      <c r="Q130" s="279"/>
      <c r="R130" s="279">
        <v>1034.8499999999999</v>
      </c>
    </row>
    <row r="131" spans="1:18" ht="42" hidden="1" customHeight="1">
      <c r="A131" s="271" t="s">
        <v>2113</v>
      </c>
      <c r="B131" s="271" t="s">
        <v>9438</v>
      </c>
      <c r="C131" s="272" t="s">
        <v>9435</v>
      </c>
      <c r="D131" s="273" t="s">
        <v>1055</v>
      </c>
      <c r="E131" s="273" t="s">
        <v>9429</v>
      </c>
      <c r="F131" s="274" t="s">
        <v>9439</v>
      </c>
      <c r="G131" s="274" t="s">
        <v>9101</v>
      </c>
      <c r="H131" s="274" t="s">
        <v>7911</v>
      </c>
      <c r="I131" s="275" t="s">
        <v>1717</v>
      </c>
      <c r="J131" s="276" t="s">
        <v>1703</v>
      </c>
      <c r="K131" s="276" t="s">
        <v>1704</v>
      </c>
      <c r="L131" s="276" t="s">
        <v>1063</v>
      </c>
      <c r="M131" s="277" t="s">
        <v>1769</v>
      </c>
      <c r="N131" s="274" t="s">
        <v>1065</v>
      </c>
      <c r="O131" s="274" t="s">
        <v>1112</v>
      </c>
      <c r="P131" s="278"/>
      <c r="Q131" s="279"/>
      <c r="R131" s="279">
        <v>71.38</v>
      </c>
    </row>
    <row r="132" spans="1:18" ht="42" hidden="1" customHeight="1">
      <c r="A132" s="271" t="s">
        <v>2120</v>
      </c>
      <c r="B132" s="271" t="s">
        <v>9440</v>
      </c>
      <c r="C132" s="272" t="s">
        <v>9435</v>
      </c>
      <c r="D132" s="273" t="s">
        <v>1055</v>
      </c>
      <c r="E132" s="273" t="s">
        <v>9135</v>
      </c>
      <c r="F132" s="274" t="s">
        <v>9441</v>
      </c>
      <c r="G132" s="274" t="s">
        <v>9101</v>
      </c>
      <c r="H132" s="274" t="s">
        <v>1701</v>
      </c>
      <c r="I132" s="275" t="s">
        <v>1702</v>
      </c>
      <c r="J132" s="276" t="s">
        <v>1703</v>
      </c>
      <c r="K132" s="276" t="s">
        <v>1704</v>
      </c>
      <c r="L132" s="276" t="s">
        <v>1063</v>
      </c>
      <c r="M132" s="277" t="s">
        <v>1769</v>
      </c>
      <c r="N132" s="274" t="s">
        <v>1065</v>
      </c>
      <c r="O132" s="274" t="s">
        <v>1112</v>
      </c>
      <c r="P132" s="278"/>
      <c r="Q132" s="279"/>
      <c r="R132" s="279">
        <v>1819.92</v>
      </c>
    </row>
    <row r="133" spans="1:18" ht="42" hidden="1" customHeight="1">
      <c r="A133" s="271" t="s">
        <v>2124</v>
      </c>
      <c r="B133" s="271" t="s">
        <v>9442</v>
      </c>
      <c r="C133" s="272" t="s">
        <v>9101</v>
      </c>
      <c r="D133" s="273" t="s">
        <v>1055</v>
      </c>
      <c r="E133" s="273" t="s">
        <v>9443</v>
      </c>
      <c r="F133" s="274" t="s">
        <v>9444</v>
      </c>
      <c r="G133" s="274" t="s">
        <v>9101</v>
      </c>
      <c r="H133" s="274" t="s">
        <v>1077</v>
      </c>
      <c r="I133" s="275" t="s">
        <v>1078</v>
      </c>
      <c r="J133" s="276" t="s">
        <v>1690</v>
      </c>
      <c r="K133" s="276" t="s">
        <v>1691</v>
      </c>
      <c r="L133" s="276" t="s">
        <v>1063</v>
      </c>
      <c r="M133" s="277" t="s">
        <v>1769</v>
      </c>
      <c r="N133" s="274" t="s">
        <v>1065</v>
      </c>
      <c r="O133" s="274" t="s">
        <v>3553</v>
      </c>
      <c r="P133" s="278"/>
      <c r="Q133" s="279"/>
      <c r="R133" s="279">
        <v>32014.23</v>
      </c>
    </row>
    <row r="134" spans="1:18" ht="42" hidden="1" customHeight="1">
      <c r="A134" s="271" t="s">
        <v>2129</v>
      </c>
      <c r="B134" s="271" t="s">
        <v>9445</v>
      </c>
      <c r="C134" s="272" t="s">
        <v>9101</v>
      </c>
      <c r="D134" s="273" t="s">
        <v>1055</v>
      </c>
      <c r="E134" s="273" t="s">
        <v>7835</v>
      </c>
      <c r="F134" s="274" t="s">
        <v>9446</v>
      </c>
      <c r="G134" s="274" t="s">
        <v>9101</v>
      </c>
      <c r="H134" s="274" t="s">
        <v>1701</v>
      </c>
      <c r="I134" s="275" t="s">
        <v>1702</v>
      </c>
      <c r="J134" s="276" t="s">
        <v>1690</v>
      </c>
      <c r="K134" s="276" t="s">
        <v>1691</v>
      </c>
      <c r="L134" s="276" t="s">
        <v>1063</v>
      </c>
      <c r="M134" s="277" t="s">
        <v>1769</v>
      </c>
      <c r="N134" s="274" t="s">
        <v>1664</v>
      </c>
      <c r="O134" s="274" t="s">
        <v>1828</v>
      </c>
      <c r="P134" s="278"/>
      <c r="Q134" s="279"/>
      <c r="R134" s="279">
        <v>12371</v>
      </c>
    </row>
    <row r="135" spans="1:18" ht="42" hidden="1" customHeight="1">
      <c r="A135" s="271" t="s">
        <v>2134</v>
      </c>
      <c r="B135" s="271" t="s">
        <v>9447</v>
      </c>
      <c r="C135" s="272" t="s">
        <v>9101</v>
      </c>
      <c r="D135" s="273" t="s">
        <v>1055</v>
      </c>
      <c r="E135" s="273" t="s">
        <v>7835</v>
      </c>
      <c r="F135" s="274" t="s">
        <v>9448</v>
      </c>
      <c r="G135" s="274" t="s">
        <v>9101</v>
      </c>
      <c r="H135" s="274" t="s">
        <v>1701</v>
      </c>
      <c r="I135" s="275" t="s">
        <v>1702</v>
      </c>
      <c r="J135" s="276" t="s">
        <v>1690</v>
      </c>
      <c r="K135" s="276" t="s">
        <v>1691</v>
      </c>
      <c r="L135" s="276" t="s">
        <v>1063</v>
      </c>
      <c r="M135" s="277" t="s">
        <v>1769</v>
      </c>
      <c r="N135" s="274" t="s">
        <v>1065</v>
      </c>
      <c r="O135" s="274" t="s">
        <v>1112</v>
      </c>
      <c r="P135" s="278"/>
      <c r="Q135" s="279"/>
      <c r="R135" s="279">
        <v>3363</v>
      </c>
    </row>
    <row r="136" spans="1:18" ht="42" hidden="1" customHeight="1">
      <c r="A136" s="271" t="s">
        <v>2138</v>
      </c>
      <c r="B136" s="271" t="s">
        <v>9449</v>
      </c>
      <c r="C136" s="272" t="s">
        <v>9101</v>
      </c>
      <c r="D136" s="273" t="s">
        <v>1055</v>
      </c>
      <c r="E136" s="273" t="s">
        <v>7835</v>
      </c>
      <c r="F136" s="274" t="s">
        <v>9450</v>
      </c>
      <c r="G136" s="274" t="s">
        <v>9101</v>
      </c>
      <c r="H136" s="274" t="s">
        <v>1701</v>
      </c>
      <c r="I136" s="275" t="s">
        <v>1702</v>
      </c>
      <c r="J136" s="276" t="s">
        <v>1690</v>
      </c>
      <c r="K136" s="276" t="s">
        <v>1691</v>
      </c>
      <c r="L136" s="276" t="s">
        <v>1063</v>
      </c>
      <c r="M136" s="277" t="s">
        <v>1769</v>
      </c>
      <c r="N136" s="274" t="s">
        <v>1065</v>
      </c>
      <c r="O136" s="274" t="s">
        <v>3553</v>
      </c>
      <c r="P136" s="278"/>
      <c r="Q136" s="279"/>
      <c r="R136" s="279">
        <v>124016</v>
      </c>
    </row>
    <row r="137" spans="1:18" ht="52.5" hidden="1" customHeight="1">
      <c r="A137" s="271" t="s">
        <v>2141</v>
      </c>
      <c r="B137" s="271" t="s">
        <v>9451</v>
      </c>
      <c r="C137" s="272" t="s">
        <v>9101</v>
      </c>
      <c r="D137" s="273" t="s">
        <v>1055</v>
      </c>
      <c r="E137" s="273" t="s">
        <v>9290</v>
      </c>
      <c r="F137" s="274" t="s">
        <v>9452</v>
      </c>
      <c r="G137" s="274" t="s">
        <v>9101</v>
      </c>
      <c r="H137" s="274" t="s">
        <v>1701</v>
      </c>
      <c r="I137" s="275" t="s">
        <v>1702</v>
      </c>
      <c r="J137" s="276" t="s">
        <v>1690</v>
      </c>
      <c r="K137" s="276" t="s">
        <v>1691</v>
      </c>
      <c r="L137" s="276" t="s">
        <v>1063</v>
      </c>
      <c r="M137" s="277" t="s">
        <v>1769</v>
      </c>
      <c r="N137" s="274" t="s">
        <v>1065</v>
      </c>
      <c r="O137" s="274" t="s">
        <v>3553</v>
      </c>
      <c r="P137" s="278"/>
      <c r="Q137" s="279"/>
      <c r="R137" s="279">
        <v>10993</v>
      </c>
    </row>
    <row r="138" spans="1:18" ht="52.5" hidden="1" customHeight="1">
      <c r="A138" s="271" t="s">
        <v>2144</v>
      </c>
      <c r="B138" s="271" t="s">
        <v>9453</v>
      </c>
      <c r="C138" s="272" t="s">
        <v>9101</v>
      </c>
      <c r="D138" s="273" t="s">
        <v>1055</v>
      </c>
      <c r="E138" s="273" t="s">
        <v>8347</v>
      </c>
      <c r="F138" s="274" t="s">
        <v>9454</v>
      </c>
      <c r="G138" s="274" t="s">
        <v>9101</v>
      </c>
      <c r="H138" s="274" t="s">
        <v>1701</v>
      </c>
      <c r="I138" s="275" t="s">
        <v>1702</v>
      </c>
      <c r="J138" s="276" t="s">
        <v>2211</v>
      </c>
      <c r="K138" s="276" t="s">
        <v>1691</v>
      </c>
      <c r="L138" s="276" t="s">
        <v>1063</v>
      </c>
      <c r="M138" s="277" t="s">
        <v>1769</v>
      </c>
      <c r="N138" s="274" t="s">
        <v>1664</v>
      </c>
      <c r="O138" s="274" t="s">
        <v>1828</v>
      </c>
      <c r="P138" s="278"/>
      <c r="Q138" s="279"/>
      <c r="R138" s="279">
        <v>479</v>
      </c>
    </row>
    <row r="139" spans="1:18" ht="63" hidden="1" customHeight="1">
      <c r="A139" s="271" t="s">
        <v>2147</v>
      </c>
      <c r="B139" s="271" t="s">
        <v>9455</v>
      </c>
      <c r="C139" s="272" t="s">
        <v>9101</v>
      </c>
      <c r="D139" s="273" t="s">
        <v>1055</v>
      </c>
      <c r="E139" s="273" t="s">
        <v>8347</v>
      </c>
      <c r="F139" s="274" t="s">
        <v>9456</v>
      </c>
      <c r="G139" s="274" t="s">
        <v>9101</v>
      </c>
      <c r="H139" s="274" t="s">
        <v>1701</v>
      </c>
      <c r="I139" s="275" t="s">
        <v>1702</v>
      </c>
      <c r="J139" s="276" t="s">
        <v>2211</v>
      </c>
      <c r="K139" s="276" t="s">
        <v>1691</v>
      </c>
      <c r="L139" s="276" t="s">
        <v>1063</v>
      </c>
      <c r="M139" s="277" t="s">
        <v>1769</v>
      </c>
      <c r="N139" s="274" t="s">
        <v>1065</v>
      </c>
      <c r="O139" s="274" t="s">
        <v>3553</v>
      </c>
      <c r="P139" s="278"/>
      <c r="Q139" s="279"/>
      <c r="R139" s="279">
        <v>2758</v>
      </c>
    </row>
    <row r="140" spans="1:18" ht="52.5" hidden="1" customHeight="1">
      <c r="A140" s="271" t="s">
        <v>2150</v>
      </c>
      <c r="B140" s="271" t="s">
        <v>9457</v>
      </c>
      <c r="C140" s="272" t="s">
        <v>9101</v>
      </c>
      <c r="D140" s="273" t="s">
        <v>1055</v>
      </c>
      <c r="E140" s="273" t="s">
        <v>8347</v>
      </c>
      <c r="F140" s="274" t="s">
        <v>9458</v>
      </c>
      <c r="G140" s="274" t="s">
        <v>9101</v>
      </c>
      <c r="H140" s="274" t="s">
        <v>1701</v>
      </c>
      <c r="I140" s="275" t="s">
        <v>1702</v>
      </c>
      <c r="J140" s="276" t="s">
        <v>2211</v>
      </c>
      <c r="K140" s="276" t="s">
        <v>1691</v>
      </c>
      <c r="L140" s="276" t="s">
        <v>1063</v>
      </c>
      <c r="M140" s="277" t="s">
        <v>1769</v>
      </c>
      <c r="N140" s="274" t="s">
        <v>1065</v>
      </c>
      <c r="O140" s="274" t="s">
        <v>3553</v>
      </c>
      <c r="P140" s="278"/>
      <c r="Q140" s="279"/>
      <c r="R140" s="279">
        <v>81</v>
      </c>
    </row>
    <row r="141" spans="1:18" ht="52.5" hidden="1" customHeight="1">
      <c r="A141" s="271" t="s">
        <v>2154</v>
      </c>
      <c r="B141" s="271" t="s">
        <v>9459</v>
      </c>
      <c r="C141" s="272" t="s">
        <v>9101</v>
      </c>
      <c r="D141" s="273" t="s">
        <v>1055</v>
      </c>
      <c r="E141" s="273" t="s">
        <v>8347</v>
      </c>
      <c r="F141" s="274" t="s">
        <v>9460</v>
      </c>
      <c r="G141" s="274" t="s">
        <v>9101</v>
      </c>
      <c r="H141" s="274" t="s">
        <v>1701</v>
      </c>
      <c r="I141" s="275" t="s">
        <v>1702</v>
      </c>
      <c r="J141" s="276" t="s">
        <v>2211</v>
      </c>
      <c r="K141" s="276" t="s">
        <v>1691</v>
      </c>
      <c r="L141" s="276" t="s">
        <v>1063</v>
      </c>
      <c r="M141" s="277" t="s">
        <v>1769</v>
      </c>
      <c r="N141" s="274" t="s">
        <v>1065</v>
      </c>
      <c r="O141" s="274" t="s">
        <v>3553</v>
      </c>
      <c r="P141" s="278"/>
      <c r="Q141" s="279"/>
      <c r="R141" s="279">
        <v>106</v>
      </c>
    </row>
    <row r="142" spans="1:18" ht="52.5" hidden="1" customHeight="1">
      <c r="A142" s="271" t="s">
        <v>2157</v>
      </c>
      <c r="B142" s="271" t="s">
        <v>9461</v>
      </c>
      <c r="C142" s="272" t="s">
        <v>9101</v>
      </c>
      <c r="D142" s="273" t="s">
        <v>1055</v>
      </c>
      <c r="E142" s="273" t="s">
        <v>8347</v>
      </c>
      <c r="F142" s="274" t="s">
        <v>9462</v>
      </c>
      <c r="G142" s="274" t="s">
        <v>9101</v>
      </c>
      <c r="H142" s="274" t="s">
        <v>1701</v>
      </c>
      <c r="I142" s="275" t="s">
        <v>1702</v>
      </c>
      <c r="J142" s="276" t="s">
        <v>2211</v>
      </c>
      <c r="K142" s="276" t="s">
        <v>1691</v>
      </c>
      <c r="L142" s="276" t="s">
        <v>1063</v>
      </c>
      <c r="M142" s="277" t="s">
        <v>1769</v>
      </c>
      <c r="N142" s="274" t="s">
        <v>1065</v>
      </c>
      <c r="O142" s="274" t="s">
        <v>1112</v>
      </c>
      <c r="P142" s="278"/>
      <c r="Q142" s="279"/>
      <c r="R142" s="279">
        <v>135</v>
      </c>
    </row>
    <row r="143" spans="1:18" ht="42" hidden="1" customHeight="1">
      <c r="A143" s="271" t="s">
        <v>2160</v>
      </c>
      <c r="B143" s="271" t="s">
        <v>9463</v>
      </c>
      <c r="C143" s="272" t="s">
        <v>9104</v>
      </c>
      <c r="D143" s="273" t="s">
        <v>1181</v>
      </c>
      <c r="E143" s="273" t="s">
        <v>9464</v>
      </c>
      <c r="F143" s="274" t="s">
        <v>9463</v>
      </c>
      <c r="G143" s="274" t="s">
        <v>9104</v>
      </c>
      <c r="H143" s="274" t="s">
        <v>9465</v>
      </c>
      <c r="I143" s="275" t="s">
        <v>1078</v>
      </c>
      <c r="J143" s="276" t="s">
        <v>1063</v>
      </c>
      <c r="K143" s="276" t="s">
        <v>1063</v>
      </c>
      <c r="L143" s="276" t="s">
        <v>1790</v>
      </c>
      <c r="M143" s="277" t="s">
        <v>1678</v>
      </c>
      <c r="N143" s="274" t="s">
        <v>1065</v>
      </c>
      <c r="O143" s="274" t="s">
        <v>3553</v>
      </c>
      <c r="P143" s="278"/>
      <c r="Q143" s="279">
        <v>7250</v>
      </c>
      <c r="R143" s="279"/>
    </row>
    <row r="144" spans="1:18" ht="63" hidden="1" customHeight="1">
      <c r="A144" s="271" t="s">
        <v>1691</v>
      </c>
      <c r="B144" s="271" t="s">
        <v>9466</v>
      </c>
      <c r="C144" s="272" t="s">
        <v>9104</v>
      </c>
      <c r="D144" s="273" t="s">
        <v>1181</v>
      </c>
      <c r="E144" s="273" t="s">
        <v>9467</v>
      </c>
      <c r="F144" s="274" t="s">
        <v>9466</v>
      </c>
      <c r="G144" s="274" t="s">
        <v>9104</v>
      </c>
      <c r="H144" s="274" t="s">
        <v>9468</v>
      </c>
      <c r="I144" s="275" t="s">
        <v>1078</v>
      </c>
      <c r="J144" s="276" t="s">
        <v>1063</v>
      </c>
      <c r="K144" s="276" t="s">
        <v>1063</v>
      </c>
      <c r="L144" s="276" t="s">
        <v>1790</v>
      </c>
      <c r="M144" s="277" t="s">
        <v>1678</v>
      </c>
      <c r="N144" s="274" t="s">
        <v>1065</v>
      </c>
      <c r="O144" s="274" t="s">
        <v>3553</v>
      </c>
      <c r="P144" s="278"/>
      <c r="Q144" s="279">
        <v>3000</v>
      </c>
      <c r="R144" s="279"/>
    </row>
    <row r="145" spans="1:18" ht="42" hidden="1" customHeight="1">
      <c r="A145" s="271" t="s">
        <v>1080</v>
      </c>
      <c r="B145" s="271" t="s">
        <v>9469</v>
      </c>
      <c r="C145" s="272" t="s">
        <v>9104</v>
      </c>
      <c r="D145" s="273" t="s">
        <v>1181</v>
      </c>
      <c r="E145" s="273" t="s">
        <v>9470</v>
      </c>
      <c r="F145" s="274" t="s">
        <v>9469</v>
      </c>
      <c r="G145" s="274" t="s">
        <v>9104</v>
      </c>
      <c r="H145" s="274" t="s">
        <v>1835</v>
      </c>
      <c r="I145" s="275" t="s">
        <v>1836</v>
      </c>
      <c r="J145" s="276" t="s">
        <v>1063</v>
      </c>
      <c r="K145" s="276" t="s">
        <v>1063</v>
      </c>
      <c r="L145" s="276" t="s">
        <v>1790</v>
      </c>
      <c r="M145" s="277" t="s">
        <v>1678</v>
      </c>
      <c r="N145" s="274" t="s">
        <v>1065</v>
      </c>
      <c r="O145" s="274" t="s">
        <v>3553</v>
      </c>
      <c r="P145" s="278"/>
      <c r="Q145" s="279">
        <v>15143.5</v>
      </c>
      <c r="R145" s="279"/>
    </row>
    <row r="146" spans="1:18" ht="42" hidden="1" customHeight="1">
      <c r="A146" s="271" t="s">
        <v>2168</v>
      </c>
      <c r="B146" s="271" t="s">
        <v>2607</v>
      </c>
      <c r="C146" s="272" t="s">
        <v>9104</v>
      </c>
      <c r="D146" s="273" t="s">
        <v>1181</v>
      </c>
      <c r="E146" s="273" t="s">
        <v>1806</v>
      </c>
      <c r="F146" s="274" t="s">
        <v>2607</v>
      </c>
      <c r="G146" s="274" t="s">
        <v>9104</v>
      </c>
      <c r="H146" s="274" t="s">
        <v>1807</v>
      </c>
      <c r="I146" s="275" t="s">
        <v>1808</v>
      </c>
      <c r="J146" s="276" t="s">
        <v>1063</v>
      </c>
      <c r="K146" s="276" t="s">
        <v>1063</v>
      </c>
      <c r="L146" s="276" t="s">
        <v>1790</v>
      </c>
      <c r="M146" s="277" t="s">
        <v>1678</v>
      </c>
      <c r="N146" s="274" t="s">
        <v>1065</v>
      </c>
      <c r="O146" s="274" t="s">
        <v>3553</v>
      </c>
      <c r="P146" s="278"/>
      <c r="Q146" s="279">
        <v>14957</v>
      </c>
      <c r="R146" s="279"/>
    </row>
    <row r="147" spans="1:18" ht="42" hidden="1" customHeight="1">
      <c r="A147" s="271" t="s">
        <v>2171</v>
      </c>
      <c r="B147" s="271" t="s">
        <v>9471</v>
      </c>
      <c r="C147" s="272" t="s">
        <v>9435</v>
      </c>
      <c r="D147" s="273" t="s">
        <v>1055</v>
      </c>
      <c r="E147" s="273" t="s">
        <v>9129</v>
      </c>
      <c r="F147" s="274" t="s">
        <v>9472</v>
      </c>
      <c r="G147" s="274" t="s">
        <v>9101</v>
      </c>
      <c r="H147" s="274" t="s">
        <v>1701</v>
      </c>
      <c r="I147" s="275" t="s">
        <v>1702</v>
      </c>
      <c r="J147" s="276" t="s">
        <v>1703</v>
      </c>
      <c r="K147" s="276" t="s">
        <v>1704</v>
      </c>
      <c r="L147" s="276" t="s">
        <v>1063</v>
      </c>
      <c r="M147" s="277" t="s">
        <v>1769</v>
      </c>
      <c r="N147" s="274" t="s">
        <v>1065</v>
      </c>
      <c r="O147" s="274" t="s">
        <v>3553</v>
      </c>
      <c r="P147" s="278"/>
      <c r="Q147" s="279"/>
      <c r="R147" s="279">
        <v>39908.6</v>
      </c>
    </row>
    <row r="148" spans="1:18" ht="42" hidden="1" customHeight="1">
      <c r="A148" s="271" t="s">
        <v>1432</v>
      </c>
      <c r="B148" s="271" t="s">
        <v>9473</v>
      </c>
      <c r="C148" s="272" t="s">
        <v>9435</v>
      </c>
      <c r="D148" s="273" t="s">
        <v>1055</v>
      </c>
      <c r="E148" s="273" t="s">
        <v>9429</v>
      </c>
      <c r="F148" s="274" t="s">
        <v>9474</v>
      </c>
      <c r="G148" s="274" t="s">
        <v>9101</v>
      </c>
      <c r="H148" s="274" t="s">
        <v>7911</v>
      </c>
      <c r="I148" s="275" t="s">
        <v>1717</v>
      </c>
      <c r="J148" s="276" t="s">
        <v>1703</v>
      </c>
      <c r="K148" s="276" t="s">
        <v>1704</v>
      </c>
      <c r="L148" s="276" t="s">
        <v>1063</v>
      </c>
      <c r="M148" s="277" t="s">
        <v>1769</v>
      </c>
      <c r="N148" s="274" t="s">
        <v>1065</v>
      </c>
      <c r="O148" s="274" t="s">
        <v>3553</v>
      </c>
      <c r="P148" s="278"/>
      <c r="Q148" s="279"/>
      <c r="R148" s="279">
        <v>2752.32</v>
      </c>
    </row>
    <row r="149" spans="1:18" ht="42" hidden="1" customHeight="1">
      <c r="A149" s="271" t="s">
        <v>1436</v>
      </c>
      <c r="B149" s="271" t="s">
        <v>9475</v>
      </c>
      <c r="C149" s="272" t="s">
        <v>9435</v>
      </c>
      <c r="D149" s="273" t="s">
        <v>1055</v>
      </c>
      <c r="E149" s="273" t="s">
        <v>9135</v>
      </c>
      <c r="F149" s="274" t="s">
        <v>9476</v>
      </c>
      <c r="G149" s="274" t="s">
        <v>9101</v>
      </c>
      <c r="H149" s="274" t="s">
        <v>1701</v>
      </c>
      <c r="I149" s="275" t="s">
        <v>1702</v>
      </c>
      <c r="J149" s="276" t="s">
        <v>1703</v>
      </c>
      <c r="K149" s="276" t="s">
        <v>1704</v>
      </c>
      <c r="L149" s="276" t="s">
        <v>1063</v>
      </c>
      <c r="M149" s="277" t="s">
        <v>1769</v>
      </c>
      <c r="N149" s="274" t="s">
        <v>1065</v>
      </c>
      <c r="O149" s="274" t="s">
        <v>3553</v>
      </c>
      <c r="P149" s="278"/>
      <c r="Q149" s="279"/>
      <c r="R149" s="279">
        <v>70184.100000000006</v>
      </c>
    </row>
    <row r="150" spans="1:18" ht="42" hidden="1" customHeight="1">
      <c r="A150" s="271" t="s">
        <v>2178</v>
      </c>
      <c r="B150" s="271" t="s">
        <v>9477</v>
      </c>
      <c r="C150" s="272" t="s">
        <v>9435</v>
      </c>
      <c r="D150" s="273" t="s">
        <v>1055</v>
      </c>
      <c r="E150" s="273" t="s">
        <v>9478</v>
      </c>
      <c r="F150" s="274" t="s">
        <v>9479</v>
      </c>
      <c r="G150" s="274" t="s">
        <v>9101</v>
      </c>
      <c r="H150" s="274" t="s">
        <v>1701</v>
      </c>
      <c r="I150" s="275" t="s">
        <v>1702</v>
      </c>
      <c r="J150" s="276" t="s">
        <v>1703</v>
      </c>
      <c r="K150" s="276" t="s">
        <v>1704</v>
      </c>
      <c r="L150" s="276" t="s">
        <v>1063</v>
      </c>
      <c r="M150" s="277" t="s">
        <v>1769</v>
      </c>
      <c r="N150" s="274" t="s">
        <v>1065</v>
      </c>
      <c r="O150" s="274" t="s">
        <v>3553</v>
      </c>
      <c r="P150" s="278"/>
      <c r="Q150" s="279"/>
      <c r="R150" s="279">
        <v>413.47</v>
      </c>
    </row>
    <row r="151" spans="1:18" ht="52.5" hidden="1" customHeight="1">
      <c r="A151" s="271" t="s">
        <v>2182</v>
      </c>
      <c r="B151" s="271" t="s">
        <v>6523</v>
      </c>
      <c r="C151" s="272" t="s">
        <v>9101</v>
      </c>
      <c r="D151" s="273" t="s">
        <v>1181</v>
      </c>
      <c r="E151" s="273" t="s">
        <v>9480</v>
      </c>
      <c r="F151" s="274" t="s">
        <v>6523</v>
      </c>
      <c r="G151" s="274" t="s">
        <v>9101</v>
      </c>
      <c r="H151" s="274" t="s">
        <v>5859</v>
      </c>
      <c r="I151" s="275" t="s">
        <v>5860</v>
      </c>
      <c r="J151" s="276" t="s">
        <v>1063</v>
      </c>
      <c r="K151" s="276" t="s">
        <v>1063</v>
      </c>
      <c r="L151" s="276" t="s">
        <v>1790</v>
      </c>
      <c r="M151" s="277" t="s">
        <v>1678</v>
      </c>
      <c r="N151" s="274" t="s">
        <v>1065</v>
      </c>
      <c r="O151" s="274" t="s">
        <v>3553</v>
      </c>
      <c r="P151" s="278"/>
      <c r="Q151" s="279">
        <v>4976</v>
      </c>
      <c r="R151" s="279"/>
    </row>
    <row r="152" spans="1:18" ht="52.5" hidden="1" customHeight="1">
      <c r="A152" s="271" t="s">
        <v>1704</v>
      </c>
      <c r="B152" s="271" t="s">
        <v>9481</v>
      </c>
      <c r="C152" s="272" t="s">
        <v>9101</v>
      </c>
      <c r="D152" s="273" t="s">
        <v>1181</v>
      </c>
      <c r="E152" s="273" t="s">
        <v>9482</v>
      </c>
      <c r="F152" s="274" t="s">
        <v>9481</v>
      </c>
      <c r="G152" s="274" t="s">
        <v>9101</v>
      </c>
      <c r="H152" s="274" t="s">
        <v>9483</v>
      </c>
      <c r="I152" s="275" t="s">
        <v>1078</v>
      </c>
      <c r="J152" s="276" t="s">
        <v>1063</v>
      </c>
      <c r="K152" s="276" t="s">
        <v>1063</v>
      </c>
      <c r="L152" s="276" t="s">
        <v>1790</v>
      </c>
      <c r="M152" s="277" t="s">
        <v>1678</v>
      </c>
      <c r="N152" s="274" t="s">
        <v>1065</v>
      </c>
      <c r="O152" s="274" t="s">
        <v>3553</v>
      </c>
      <c r="P152" s="278"/>
      <c r="Q152" s="279">
        <v>800</v>
      </c>
      <c r="R152" s="279"/>
    </row>
    <row r="153" spans="1:18" ht="52.5" hidden="1" customHeight="1">
      <c r="A153" s="271" t="s">
        <v>2187</v>
      </c>
      <c r="B153" s="271" t="s">
        <v>9484</v>
      </c>
      <c r="C153" s="272" t="s">
        <v>9101</v>
      </c>
      <c r="D153" s="273" t="s">
        <v>1181</v>
      </c>
      <c r="E153" s="273" t="s">
        <v>9485</v>
      </c>
      <c r="F153" s="274" t="s">
        <v>9484</v>
      </c>
      <c r="G153" s="274" t="s">
        <v>9101</v>
      </c>
      <c r="H153" s="274" t="s">
        <v>1835</v>
      </c>
      <c r="I153" s="275" t="s">
        <v>1836</v>
      </c>
      <c r="J153" s="276" t="s">
        <v>1063</v>
      </c>
      <c r="K153" s="276" t="s">
        <v>1063</v>
      </c>
      <c r="L153" s="276" t="s">
        <v>1790</v>
      </c>
      <c r="M153" s="277" t="s">
        <v>1678</v>
      </c>
      <c r="N153" s="274" t="s">
        <v>1065</v>
      </c>
      <c r="O153" s="274" t="s">
        <v>3553</v>
      </c>
      <c r="P153" s="278"/>
      <c r="Q153" s="279">
        <v>19090</v>
      </c>
      <c r="R153" s="279"/>
    </row>
    <row r="154" spans="1:18" ht="52.5" hidden="1" customHeight="1">
      <c r="A154" s="271" t="s">
        <v>2190</v>
      </c>
      <c r="B154" s="271" t="s">
        <v>2607</v>
      </c>
      <c r="C154" s="272" t="s">
        <v>9101</v>
      </c>
      <c r="D154" s="273" t="s">
        <v>1181</v>
      </c>
      <c r="E154" s="273" t="s">
        <v>1806</v>
      </c>
      <c r="F154" s="274" t="s">
        <v>2607</v>
      </c>
      <c r="G154" s="274" t="s">
        <v>9101</v>
      </c>
      <c r="H154" s="274" t="s">
        <v>1807</v>
      </c>
      <c r="I154" s="275" t="s">
        <v>1808</v>
      </c>
      <c r="J154" s="276" t="s">
        <v>1063</v>
      </c>
      <c r="K154" s="276" t="s">
        <v>1063</v>
      </c>
      <c r="L154" s="276" t="s">
        <v>1790</v>
      </c>
      <c r="M154" s="277" t="s">
        <v>1678</v>
      </c>
      <c r="N154" s="274" t="s">
        <v>1065</v>
      </c>
      <c r="O154" s="274" t="s">
        <v>3553</v>
      </c>
      <c r="P154" s="278"/>
      <c r="Q154" s="279">
        <v>6110</v>
      </c>
      <c r="R154" s="279"/>
    </row>
    <row r="155" spans="1:18" ht="42" hidden="1" customHeight="1">
      <c r="A155" s="271" t="s">
        <v>2194</v>
      </c>
      <c r="B155" s="271" t="s">
        <v>9486</v>
      </c>
      <c r="C155" s="272" t="s">
        <v>9101</v>
      </c>
      <c r="D155" s="273" t="s">
        <v>1181</v>
      </c>
      <c r="E155" s="273" t="s">
        <v>9487</v>
      </c>
      <c r="F155" s="274" t="s">
        <v>9486</v>
      </c>
      <c r="G155" s="274" t="s">
        <v>9101</v>
      </c>
      <c r="H155" s="274" t="s">
        <v>2309</v>
      </c>
      <c r="I155" s="275" t="s">
        <v>1717</v>
      </c>
      <c r="J155" s="276" t="s">
        <v>1063</v>
      </c>
      <c r="K155" s="276" t="s">
        <v>1063</v>
      </c>
      <c r="L155" s="276" t="s">
        <v>1790</v>
      </c>
      <c r="M155" s="277" t="s">
        <v>1678</v>
      </c>
      <c r="N155" s="274" t="s">
        <v>1065</v>
      </c>
      <c r="O155" s="274" t="s">
        <v>1112</v>
      </c>
      <c r="P155" s="278"/>
      <c r="Q155" s="279">
        <v>96000</v>
      </c>
      <c r="R155" s="279"/>
    </row>
    <row r="156" spans="1:18" ht="52.5" hidden="1">
      <c r="A156" s="271" t="s">
        <v>1114</v>
      </c>
      <c r="B156" s="271" t="s">
        <v>9488</v>
      </c>
      <c r="C156" s="272" t="s">
        <v>9489</v>
      </c>
      <c r="D156" s="273" t="s">
        <v>1181</v>
      </c>
      <c r="E156" s="273" t="s">
        <v>9490</v>
      </c>
      <c r="F156" s="274" t="s">
        <v>9488</v>
      </c>
      <c r="G156" s="274" t="s">
        <v>9435</v>
      </c>
      <c r="H156" s="274" t="s">
        <v>9491</v>
      </c>
      <c r="I156" s="275" t="s">
        <v>1078</v>
      </c>
      <c r="J156" s="276" t="s">
        <v>1063</v>
      </c>
      <c r="K156" s="276" t="s">
        <v>1063</v>
      </c>
      <c r="L156" s="276" t="s">
        <v>1790</v>
      </c>
      <c r="M156" s="277" t="s">
        <v>1678</v>
      </c>
      <c r="N156" s="274" t="s">
        <v>1065</v>
      </c>
      <c r="O156" s="274" t="s">
        <v>3553</v>
      </c>
      <c r="P156" s="278"/>
      <c r="Q156" s="279">
        <v>2000</v>
      </c>
      <c r="R156" s="279"/>
    </row>
    <row r="157" spans="1:18" ht="52.5" hidden="1">
      <c r="A157" s="271" t="s">
        <v>1123</v>
      </c>
      <c r="B157" s="271" t="s">
        <v>9492</v>
      </c>
      <c r="C157" s="272" t="s">
        <v>9435</v>
      </c>
      <c r="D157" s="273" t="s">
        <v>1181</v>
      </c>
      <c r="E157" s="273" t="s">
        <v>9493</v>
      </c>
      <c r="F157" s="274" t="s">
        <v>9492</v>
      </c>
      <c r="G157" s="274" t="s">
        <v>9435</v>
      </c>
      <c r="H157" s="274" t="s">
        <v>1835</v>
      </c>
      <c r="I157" s="275" t="s">
        <v>1836</v>
      </c>
      <c r="J157" s="276" t="s">
        <v>1063</v>
      </c>
      <c r="K157" s="276" t="s">
        <v>1063</v>
      </c>
      <c r="L157" s="276" t="s">
        <v>1790</v>
      </c>
      <c r="M157" s="277" t="s">
        <v>1678</v>
      </c>
      <c r="N157" s="274" t="s">
        <v>1065</v>
      </c>
      <c r="O157" s="274" t="s">
        <v>3553</v>
      </c>
      <c r="P157" s="278"/>
      <c r="Q157" s="279">
        <v>16002.6</v>
      </c>
      <c r="R157" s="279"/>
    </row>
    <row r="158" spans="1:18" ht="52.5" hidden="1">
      <c r="A158" s="271" t="s">
        <v>1129</v>
      </c>
      <c r="B158" s="271" t="s">
        <v>9494</v>
      </c>
      <c r="C158" s="272" t="s">
        <v>9435</v>
      </c>
      <c r="D158" s="273" t="s">
        <v>1181</v>
      </c>
      <c r="E158" s="273" t="s">
        <v>9495</v>
      </c>
      <c r="F158" s="274" t="s">
        <v>9494</v>
      </c>
      <c r="G158" s="274" t="s">
        <v>9435</v>
      </c>
      <c r="H158" s="274" t="s">
        <v>4077</v>
      </c>
      <c r="I158" s="275" t="s">
        <v>4078</v>
      </c>
      <c r="J158" s="276" t="s">
        <v>1063</v>
      </c>
      <c r="K158" s="276" t="s">
        <v>1063</v>
      </c>
      <c r="L158" s="276" t="s">
        <v>1790</v>
      </c>
      <c r="M158" s="277" t="s">
        <v>1678</v>
      </c>
      <c r="N158" s="274" t="s">
        <v>1065</v>
      </c>
      <c r="O158" s="274" t="s">
        <v>3553</v>
      </c>
      <c r="P158" s="278"/>
      <c r="Q158" s="279">
        <v>86371</v>
      </c>
      <c r="R158" s="279"/>
    </row>
    <row r="159" spans="1:18" ht="42" hidden="1" customHeight="1">
      <c r="A159" s="271" t="s">
        <v>1133</v>
      </c>
      <c r="B159" s="271" t="s">
        <v>9496</v>
      </c>
      <c r="C159" s="272" t="s">
        <v>9435</v>
      </c>
      <c r="D159" s="273" t="s">
        <v>1181</v>
      </c>
      <c r="E159" s="273" t="s">
        <v>9497</v>
      </c>
      <c r="F159" s="274" t="s">
        <v>9496</v>
      </c>
      <c r="G159" s="274" t="s">
        <v>9435</v>
      </c>
      <c r="H159" s="274" t="s">
        <v>4077</v>
      </c>
      <c r="I159" s="275" t="s">
        <v>4078</v>
      </c>
      <c r="J159" s="276" t="s">
        <v>1063</v>
      </c>
      <c r="K159" s="276" t="s">
        <v>1063</v>
      </c>
      <c r="L159" s="276" t="s">
        <v>1790</v>
      </c>
      <c r="M159" s="277" t="s">
        <v>1678</v>
      </c>
      <c r="N159" s="274" t="s">
        <v>1065</v>
      </c>
      <c r="O159" s="274" t="s">
        <v>3553</v>
      </c>
      <c r="P159" s="278"/>
      <c r="Q159" s="279">
        <v>14946</v>
      </c>
      <c r="R159" s="279"/>
    </row>
    <row r="160" spans="1:18" ht="42" hidden="1" customHeight="1">
      <c r="A160" s="271" t="s">
        <v>1140</v>
      </c>
      <c r="B160" s="271" t="s">
        <v>9498</v>
      </c>
      <c r="C160" s="272" t="s">
        <v>9435</v>
      </c>
      <c r="D160" s="273" t="s">
        <v>1181</v>
      </c>
      <c r="E160" s="273" t="s">
        <v>9499</v>
      </c>
      <c r="F160" s="274" t="s">
        <v>9498</v>
      </c>
      <c r="G160" s="274" t="s">
        <v>9435</v>
      </c>
      <c r="H160" s="274" t="s">
        <v>4077</v>
      </c>
      <c r="I160" s="275" t="s">
        <v>4078</v>
      </c>
      <c r="J160" s="276" t="s">
        <v>1063</v>
      </c>
      <c r="K160" s="276" t="s">
        <v>1063</v>
      </c>
      <c r="L160" s="276" t="s">
        <v>1790</v>
      </c>
      <c r="M160" s="277" t="s">
        <v>1678</v>
      </c>
      <c r="N160" s="274" t="s">
        <v>1065</v>
      </c>
      <c r="O160" s="274" t="s">
        <v>3553</v>
      </c>
      <c r="P160" s="278"/>
      <c r="Q160" s="279">
        <v>67037</v>
      </c>
      <c r="R160" s="279"/>
    </row>
    <row r="161" spans="1:23" ht="42" hidden="1" customHeight="1">
      <c r="A161" s="271" t="s">
        <v>1440</v>
      </c>
      <c r="B161" s="271" t="s">
        <v>9500</v>
      </c>
      <c r="C161" s="272" t="s">
        <v>9435</v>
      </c>
      <c r="D161" s="273" t="s">
        <v>1181</v>
      </c>
      <c r="E161" s="273" t="s">
        <v>1806</v>
      </c>
      <c r="F161" s="274" t="s">
        <v>9500</v>
      </c>
      <c r="G161" s="274" t="s">
        <v>9435</v>
      </c>
      <c r="H161" s="274" t="s">
        <v>1807</v>
      </c>
      <c r="I161" s="275" t="s">
        <v>1808</v>
      </c>
      <c r="J161" s="276" t="s">
        <v>1063</v>
      </c>
      <c r="K161" s="276" t="s">
        <v>1063</v>
      </c>
      <c r="L161" s="276" t="s">
        <v>1790</v>
      </c>
      <c r="M161" s="277" t="s">
        <v>1678</v>
      </c>
      <c r="N161" s="274" t="s">
        <v>1065</v>
      </c>
      <c r="O161" s="274" t="s">
        <v>3553</v>
      </c>
      <c r="P161" s="278"/>
      <c r="Q161" s="279">
        <v>14339</v>
      </c>
      <c r="R161" s="279"/>
    </row>
    <row r="162" spans="1:23" ht="42" hidden="1">
      <c r="A162" s="271" t="s">
        <v>1444</v>
      </c>
      <c r="B162" s="271" t="s">
        <v>9501</v>
      </c>
      <c r="C162" s="272" t="s">
        <v>9156</v>
      </c>
      <c r="D162" s="273" t="s">
        <v>1055</v>
      </c>
      <c r="E162" s="273" t="s">
        <v>9123</v>
      </c>
      <c r="F162" s="274" t="s">
        <v>9502</v>
      </c>
      <c r="G162" s="274" t="s">
        <v>9151</v>
      </c>
      <c r="H162" s="274" t="s">
        <v>1701</v>
      </c>
      <c r="I162" s="275" t="s">
        <v>1702</v>
      </c>
      <c r="J162" s="276" t="s">
        <v>1703</v>
      </c>
      <c r="K162" s="276" t="s">
        <v>1704</v>
      </c>
      <c r="L162" s="276" t="s">
        <v>1063</v>
      </c>
      <c r="M162" s="277" t="s">
        <v>1769</v>
      </c>
      <c r="N162" s="274" t="s">
        <v>1065</v>
      </c>
      <c r="O162" s="274" t="s">
        <v>3553</v>
      </c>
      <c r="P162" s="278"/>
      <c r="Q162" s="279"/>
      <c r="R162" s="279">
        <v>302754.78999999998</v>
      </c>
    </row>
    <row r="163" spans="1:23" ht="42" hidden="1" customHeight="1">
      <c r="A163" s="271" t="s">
        <v>1790</v>
      </c>
      <c r="B163" s="271" t="s">
        <v>9503</v>
      </c>
      <c r="C163" s="272" t="s">
        <v>9156</v>
      </c>
      <c r="D163" s="273" t="s">
        <v>1055</v>
      </c>
      <c r="E163" s="273" t="s">
        <v>9504</v>
      </c>
      <c r="F163" s="274" t="s">
        <v>9505</v>
      </c>
      <c r="G163" s="274" t="s">
        <v>9151</v>
      </c>
      <c r="H163" s="274" t="s">
        <v>209</v>
      </c>
      <c r="I163" s="275" t="s">
        <v>1149</v>
      </c>
      <c r="J163" s="276" t="s">
        <v>1121</v>
      </c>
      <c r="K163" s="276" t="s">
        <v>1062</v>
      </c>
      <c r="L163" s="276" t="s">
        <v>1063</v>
      </c>
      <c r="M163" s="277" t="s">
        <v>1064</v>
      </c>
      <c r="N163" s="274" t="s">
        <v>1065</v>
      </c>
      <c r="O163" s="274" t="s">
        <v>3553</v>
      </c>
      <c r="P163" s="278" t="s">
        <v>9506</v>
      </c>
      <c r="Q163" s="279"/>
      <c r="R163" s="279">
        <v>13296.34</v>
      </c>
    </row>
    <row r="164" spans="1:23" ht="52.5" hidden="1" customHeight="1">
      <c r="A164" s="271" t="s">
        <v>2214</v>
      </c>
      <c r="B164" s="271" t="s">
        <v>9507</v>
      </c>
      <c r="C164" s="272" t="s">
        <v>9156</v>
      </c>
      <c r="D164" s="273" t="s">
        <v>1055</v>
      </c>
      <c r="E164" s="273" t="s">
        <v>9508</v>
      </c>
      <c r="F164" s="274" t="s">
        <v>9509</v>
      </c>
      <c r="G164" s="274" t="s">
        <v>9151</v>
      </c>
      <c r="H164" s="274" t="s">
        <v>209</v>
      </c>
      <c r="I164" s="275" t="s">
        <v>1149</v>
      </c>
      <c r="J164" s="276" t="s">
        <v>1121</v>
      </c>
      <c r="K164" s="276" t="s">
        <v>1062</v>
      </c>
      <c r="L164" s="276" t="s">
        <v>1063</v>
      </c>
      <c r="M164" s="277" t="s">
        <v>1064</v>
      </c>
      <c r="N164" s="274" t="s">
        <v>1065</v>
      </c>
      <c r="O164" s="274" t="s">
        <v>3553</v>
      </c>
      <c r="P164" s="278" t="s">
        <v>9510</v>
      </c>
      <c r="Q164" s="279"/>
      <c r="R164" s="279">
        <v>47996.7</v>
      </c>
    </row>
    <row r="165" spans="1:23" ht="52.5" hidden="1" customHeight="1">
      <c r="A165" s="271" t="s">
        <v>1453</v>
      </c>
      <c r="B165" s="271" t="s">
        <v>9511</v>
      </c>
      <c r="C165" s="272" t="s">
        <v>9156</v>
      </c>
      <c r="D165" s="273" t="s">
        <v>1055</v>
      </c>
      <c r="E165" s="273" t="s">
        <v>9512</v>
      </c>
      <c r="F165" s="274" t="s">
        <v>9513</v>
      </c>
      <c r="G165" s="274" t="s">
        <v>9151</v>
      </c>
      <c r="H165" s="274" t="s">
        <v>346</v>
      </c>
      <c r="I165" s="275" t="s">
        <v>1109</v>
      </c>
      <c r="J165" s="276" t="s">
        <v>1110</v>
      </c>
      <c r="K165" s="276" t="s">
        <v>1062</v>
      </c>
      <c r="L165" s="276" t="s">
        <v>1063</v>
      </c>
      <c r="M165" s="277" t="s">
        <v>1111</v>
      </c>
      <c r="N165" s="274" t="s">
        <v>1065</v>
      </c>
      <c r="O165" s="274" t="s">
        <v>1112</v>
      </c>
      <c r="P165" s="278" t="s">
        <v>9514</v>
      </c>
      <c r="Q165" s="279"/>
      <c r="R165" s="279">
        <v>5542.67</v>
      </c>
      <c r="T165" s="280" t="s">
        <v>1061</v>
      </c>
      <c r="U165" s="280" t="s">
        <v>2749</v>
      </c>
      <c r="V165" s="280"/>
      <c r="W165" s="280"/>
    </row>
    <row r="166" spans="1:23" ht="52.5" hidden="1" customHeight="1">
      <c r="A166" s="271" t="s">
        <v>2221</v>
      </c>
      <c r="B166" s="271" t="s">
        <v>9515</v>
      </c>
      <c r="C166" s="272" t="s">
        <v>9151</v>
      </c>
      <c r="D166" s="273" t="s">
        <v>1274</v>
      </c>
      <c r="E166" s="273" t="s">
        <v>9378</v>
      </c>
      <c r="F166" s="274" t="s">
        <v>9515</v>
      </c>
      <c r="G166" s="274" t="s">
        <v>9151</v>
      </c>
      <c r="H166" s="274"/>
      <c r="I166" s="275"/>
      <c r="J166" s="276" t="s">
        <v>1690</v>
      </c>
      <c r="K166" s="276" t="s">
        <v>1691</v>
      </c>
      <c r="L166" s="276" t="s">
        <v>1063</v>
      </c>
      <c r="M166" s="277" t="s">
        <v>1769</v>
      </c>
      <c r="N166" s="274" t="s">
        <v>1065</v>
      </c>
      <c r="O166" s="274" t="s">
        <v>3553</v>
      </c>
      <c r="P166" s="278"/>
      <c r="Q166" s="279"/>
      <c r="R166" s="279">
        <v>-13912.08</v>
      </c>
    </row>
    <row r="167" spans="1:23" ht="52.5" hidden="1" customHeight="1">
      <c r="A167" s="271" t="s">
        <v>1145</v>
      </c>
      <c r="B167" s="271" t="s">
        <v>9515</v>
      </c>
      <c r="C167" s="272" t="s">
        <v>9151</v>
      </c>
      <c r="D167" s="273" t="s">
        <v>1274</v>
      </c>
      <c r="E167" s="273" t="s">
        <v>9378</v>
      </c>
      <c r="F167" s="274" t="s">
        <v>9515</v>
      </c>
      <c r="G167" s="274" t="s">
        <v>9151</v>
      </c>
      <c r="H167" s="274"/>
      <c r="I167" s="275"/>
      <c r="J167" s="276" t="s">
        <v>1690</v>
      </c>
      <c r="K167" s="276" t="s">
        <v>1691</v>
      </c>
      <c r="L167" s="276" t="s">
        <v>1063</v>
      </c>
      <c r="M167" s="277" t="s">
        <v>1769</v>
      </c>
      <c r="N167" s="274" t="s">
        <v>1065</v>
      </c>
      <c r="O167" s="274" t="s">
        <v>1112</v>
      </c>
      <c r="P167" s="278"/>
      <c r="Q167" s="279"/>
      <c r="R167" s="279">
        <v>13912.08</v>
      </c>
    </row>
    <row r="168" spans="1:23" ht="52.5" hidden="1" customHeight="1">
      <c r="A168" s="271" t="s">
        <v>1150</v>
      </c>
      <c r="B168" s="271" t="s">
        <v>5784</v>
      </c>
      <c r="C168" s="272" t="s">
        <v>9104</v>
      </c>
      <c r="D168" s="273" t="s">
        <v>1181</v>
      </c>
      <c r="E168" s="273" t="s">
        <v>9516</v>
      </c>
      <c r="F168" s="274" t="s">
        <v>5784</v>
      </c>
      <c r="G168" s="274" t="s">
        <v>9151</v>
      </c>
      <c r="H168" s="274" t="s">
        <v>1183</v>
      </c>
      <c r="I168" s="275" t="s">
        <v>1078</v>
      </c>
      <c r="J168" s="276" t="s">
        <v>1690</v>
      </c>
      <c r="K168" s="276" t="s">
        <v>1691</v>
      </c>
      <c r="L168" s="276" t="s">
        <v>1063</v>
      </c>
      <c r="M168" s="277" t="s">
        <v>1769</v>
      </c>
      <c r="N168" s="274" t="s">
        <v>1065</v>
      </c>
      <c r="O168" s="274" t="s">
        <v>3553</v>
      </c>
      <c r="P168" s="278"/>
      <c r="Q168" s="279">
        <v>762.77</v>
      </c>
      <c r="R168" s="279"/>
    </row>
    <row r="169" spans="1:23" ht="52.5" hidden="1" customHeight="1">
      <c r="A169" s="271" t="s">
        <v>1467</v>
      </c>
      <c r="B169" s="271" t="s">
        <v>9517</v>
      </c>
      <c r="C169" s="272" t="s">
        <v>9151</v>
      </c>
      <c r="D169" s="273" t="s">
        <v>1181</v>
      </c>
      <c r="E169" s="273" t="s">
        <v>9518</v>
      </c>
      <c r="F169" s="274" t="s">
        <v>9517</v>
      </c>
      <c r="G169" s="274" t="s">
        <v>9151</v>
      </c>
      <c r="H169" s="274" t="s">
        <v>9519</v>
      </c>
      <c r="I169" s="275" t="s">
        <v>1078</v>
      </c>
      <c r="J169" s="276" t="s">
        <v>1063</v>
      </c>
      <c r="K169" s="276" t="s">
        <v>1063</v>
      </c>
      <c r="L169" s="276" t="s">
        <v>1790</v>
      </c>
      <c r="M169" s="277" t="s">
        <v>1678</v>
      </c>
      <c r="N169" s="274" t="s">
        <v>1065</v>
      </c>
      <c r="O169" s="274" t="s">
        <v>3553</v>
      </c>
      <c r="P169" s="278"/>
      <c r="Q169" s="279">
        <v>1750</v>
      </c>
      <c r="R169" s="279"/>
    </row>
    <row r="170" spans="1:23" ht="52.5" hidden="1" customHeight="1">
      <c r="A170" s="271" t="s">
        <v>1473</v>
      </c>
      <c r="B170" s="271" t="s">
        <v>9520</v>
      </c>
      <c r="C170" s="272" t="s">
        <v>9151</v>
      </c>
      <c r="D170" s="273" t="s">
        <v>1181</v>
      </c>
      <c r="E170" s="273" t="s">
        <v>9521</v>
      </c>
      <c r="F170" s="274" t="s">
        <v>9520</v>
      </c>
      <c r="G170" s="274" t="s">
        <v>9151</v>
      </c>
      <c r="H170" s="274" t="s">
        <v>9522</v>
      </c>
      <c r="I170" s="275" t="s">
        <v>1078</v>
      </c>
      <c r="J170" s="276" t="s">
        <v>1063</v>
      </c>
      <c r="K170" s="276" t="s">
        <v>1063</v>
      </c>
      <c r="L170" s="276" t="s">
        <v>1790</v>
      </c>
      <c r="M170" s="277" t="s">
        <v>1678</v>
      </c>
      <c r="N170" s="274" t="s">
        <v>1065</v>
      </c>
      <c r="O170" s="274" t="s">
        <v>3553</v>
      </c>
      <c r="P170" s="278"/>
      <c r="Q170" s="279">
        <v>11047</v>
      </c>
      <c r="R170" s="279"/>
    </row>
    <row r="171" spans="1:23" ht="63" hidden="1" customHeight="1">
      <c r="A171" s="271" t="s">
        <v>1476</v>
      </c>
      <c r="B171" s="271" t="s">
        <v>9523</v>
      </c>
      <c r="C171" s="272" t="s">
        <v>9151</v>
      </c>
      <c r="D171" s="273" t="s">
        <v>1181</v>
      </c>
      <c r="E171" s="273" t="s">
        <v>9524</v>
      </c>
      <c r="F171" s="274" t="s">
        <v>9523</v>
      </c>
      <c r="G171" s="274" t="s">
        <v>9151</v>
      </c>
      <c r="H171" s="274" t="s">
        <v>1981</v>
      </c>
      <c r="I171" s="275" t="s">
        <v>1109</v>
      </c>
      <c r="J171" s="276" t="s">
        <v>1063</v>
      </c>
      <c r="K171" s="276" t="s">
        <v>1063</v>
      </c>
      <c r="L171" s="276" t="s">
        <v>2187</v>
      </c>
      <c r="M171" s="277" t="s">
        <v>1678</v>
      </c>
      <c r="N171" s="274" t="s">
        <v>1065</v>
      </c>
      <c r="O171" s="274" t="s">
        <v>3553</v>
      </c>
      <c r="P171" s="278"/>
      <c r="Q171" s="279">
        <v>37050</v>
      </c>
      <c r="R171" s="279"/>
    </row>
    <row r="172" spans="1:23" ht="52.5" hidden="1" customHeight="1">
      <c r="A172" s="271" t="s">
        <v>1154</v>
      </c>
      <c r="B172" s="271" t="s">
        <v>9525</v>
      </c>
      <c r="C172" s="272" t="s">
        <v>9151</v>
      </c>
      <c r="D172" s="273" t="s">
        <v>1181</v>
      </c>
      <c r="E172" s="273" t="s">
        <v>9526</v>
      </c>
      <c r="F172" s="274" t="s">
        <v>9525</v>
      </c>
      <c r="G172" s="274" t="s">
        <v>9151</v>
      </c>
      <c r="H172" s="274" t="s">
        <v>1981</v>
      </c>
      <c r="I172" s="275" t="s">
        <v>1109</v>
      </c>
      <c r="J172" s="276" t="s">
        <v>1063</v>
      </c>
      <c r="K172" s="276" t="s">
        <v>1063</v>
      </c>
      <c r="L172" s="276" t="s">
        <v>1790</v>
      </c>
      <c r="M172" s="277" t="s">
        <v>1678</v>
      </c>
      <c r="N172" s="274" t="s">
        <v>1065</v>
      </c>
      <c r="O172" s="274" t="s">
        <v>3553</v>
      </c>
      <c r="P172" s="278"/>
      <c r="Q172" s="279">
        <v>3634.19</v>
      </c>
      <c r="R172" s="279"/>
    </row>
    <row r="173" spans="1:23" ht="63" hidden="1" customHeight="1">
      <c r="A173" s="271" t="s">
        <v>1484</v>
      </c>
      <c r="B173" s="271" t="s">
        <v>9527</v>
      </c>
      <c r="C173" s="272" t="s">
        <v>9151</v>
      </c>
      <c r="D173" s="273" t="s">
        <v>1181</v>
      </c>
      <c r="E173" s="273" t="s">
        <v>9528</v>
      </c>
      <c r="F173" s="274" t="s">
        <v>9527</v>
      </c>
      <c r="G173" s="274" t="s">
        <v>9151</v>
      </c>
      <c r="H173" s="274" t="s">
        <v>1835</v>
      </c>
      <c r="I173" s="275" t="s">
        <v>1836</v>
      </c>
      <c r="J173" s="276" t="s">
        <v>1063</v>
      </c>
      <c r="K173" s="276" t="s">
        <v>1063</v>
      </c>
      <c r="L173" s="276" t="s">
        <v>1790</v>
      </c>
      <c r="M173" s="277" t="s">
        <v>1678</v>
      </c>
      <c r="N173" s="274" t="s">
        <v>1065</v>
      </c>
      <c r="O173" s="274" t="s">
        <v>3553</v>
      </c>
      <c r="P173" s="278"/>
      <c r="Q173" s="279">
        <v>27983.87</v>
      </c>
      <c r="R173" s="279"/>
    </row>
    <row r="174" spans="1:23" ht="63" hidden="1" customHeight="1">
      <c r="A174" s="271" t="s">
        <v>1491</v>
      </c>
      <c r="B174" s="271" t="s">
        <v>2745</v>
      </c>
      <c r="C174" s="272" t="s">
        <v>9151</v>
      </c>
      <c r="D174" s="273" t="s">
        <v>1181</v>
      </c>
      <c r="E174" s="273" t="s">
        <v>1806</v>
      </c>
      <c r="F174" s="274" t="s">
        <v>2745</v>
      </c>
      <c r="G174" s="274" t="s">
        <v>9151</v>
      </c>
      <c r="H174" s="274" t="s">
        <v>1807</v>
      </c>
      <c r="I174" s="275" t="s">
        <v>1808</v>
      </c>
      <c r="J174" s="276" t="s">
        <v>1063</v>
      </c>
      <c r="K174" s="276" t="s">
        <v>1063</v>
      </c>
      <c r="L174" s="276" t="s">
        <v>1790</v>
      </c>
      <c r="M174" s="277" t="s">
        <v>1678</v>
      </c>
      <c r="N174" s="274" t="s">
        <v>1065</v>
      </c>
      <c r="O174" s="274" t="s">
        <v>3553</v>
      </c>
      <c r="P174" s="278"/>
      <c r="Q174" s="279">
        <v>13427</v>
      </c>
      <c r="R174" s="279"/>
    </row>
    <row r="175" spans="1:23" ht="42" hidden="1" customHeight="1">
      <c r="A175" s="271" t="s">
        <v>1496</v>
      </c>
      <c r="B175" s="271" t="s">
        <v>2653</v>
      </c>
      <c r="C175" s="272" t="s">
        <v>9151</v>
      </c>
      <c r="D175" s="273" t="s">
        <v>1181</v>
      </c>
      <c r="E175" s="273" t="s">
        <v>9529</v>
      </c>
      <c r="F175" s="274" t="s">
        <v>2653</v>
      </c>
      <c r="G175" s="274" t="s">
        <v>9151</v>
      </c>
      <c r="H175" s="274" t="s">
        <v>5680</v>
      </c>
      <c r="I175" s="275" t="s">
        <v>5681</v>
      </c>
      <c r="J175" s="276" t="s">
        <v>1063</v>
      </c>
      <c r="K175" s="276" t="s">
        <v>1063</v>
      </c>
      <c r="L175" s="276" t="s">
        <v>1790</v>
      </c>
      <c r="M175" s="277" t="s">
        <v>1678</v>
      </c>
      <c r="N175" s="274" t="s">
        <v>1065</v>
      </c>
      <c r="O175" s="274" t="s">
        <v>3553</v>
      </c>
      <c r="P175" s="278"/>
      <c r="Q175" s="279">
        <v>12039</v>
      </c>
      <c r="R175" s="279"/>
    </row>
    <row r="176" spans="1:23" ht="42" hidden="1" customHeight="1">
      <c r="A176" s="271" t="s">
        <v>1503</v>
      </c>
      <c r="B176" s="271" t="s">
        <v>9530</v>
      </c>
      <c r="C176" s="272" t="s">
        <v>9153</v>
      </c>
      <c r="D176" s="273" t="s">
        <v>1055</v>
      </c>
      <c r="E176" s="273" t="s">
        <v>9531</v>
      </c>
      <c r="F176" s="274" t="s">
        <v>9532</v>
      </c>
      <c r="G176" s="274" t="s">
        <v>9156</v>
      </c>
      <c r="H176" s="274" t="s">
        <v>1696</v>
      </c>
      <c r="I176" s="275" t="s">
        <v>1697</v>
      </c>
      <c r="J176" s="276" t="s">
        <v>1690</v>
      </c>
      <c r="K176" s="276" t="s">
        <v>1691</v>
      </c>
      <c r="L176" s="276" t="s">
        <v>1063</v>
      </c>
      <c r="M176" s="277" t="s">
        <v>1769</v>
      </c>
      <c r="N176" s="274" t="s">
        <v>1065</v>
      </c>
      <c r="O176" s="274" t="s">
        <v>3553</v>
      </c>
      <c r="P176" s="278"/>
      <c r="Q176" s="279"/>
      <c r="R176" s="279">
        <v>32498.86</v>
      </c>
    </row>
    <row r="177" spans="1:18" ht="42" hidden="1">
      <c r="A177" s="271" t="s">
        <v>1162</v>
      </c>
      <c r="B177" s="271" t="s">
        <v>9533</v>
      </c>
      <c r="C177" s="272" t="s">
        <v>9153</v>
      </c>
      <c r="D177" s="273" t="s">
        <v>1055</v>
      </c>
      <c r="E177" s="273" t="s">
        <v>9534</v>
      </c>
      <c r="F177" s="274" t="s">
        <v>9535</v>
      </c>
      <c r="G177" s="274" t="s">
        <v>9156</v>
      </c>
      <c r="H177" s="274" t="s">
        <v>1077</v>
      </c>
      <c r="I177" s="275" t="s">
        <v>1078</v>
      </c>
      <c r="J177" s="276" t="s">
        <v>1690</v>
      </c>
      <c r="K177" s="276" t="s">
        <v>1691</v>
      </c>
      <c r="L177" s="276" t="s">
        <v>1063</v>
      </c>
      <c r="M177" s="277" t="s">
        <v>1769</v>
      </c>
      <c r="N177" s="274" t="s">
        <v>1065</v>
      </c>
      <c r="O177" s="274" t="s">
        <v>3553</v>
      </c>
      <c r="P177" s="278"/>
      <c r="Q177" s="279"/>
      <c r="R177" s="279">
        <v>60556.11</v>
      </c>
    </row>
    <row r="178" spans="1:18" ht="42" hidden="1">
      <c r="A178" s="271" t="s">
        <v>1172</v>
      </c>
      <c r="B178" s="271" t="s">
        <v>9536</v>
      </c>
      <c r="C178" s="272" t="s">
        <v>9153</v>
      </c>
      <c r="D178" s="273" t="s">
        <v>1055</v>
      </c>
      <c r="E178" s="273" t="s">
        <v>9537</v>
      </c>
      <c r="F178" s="274" t="s">
        <v>9538</v>
      </c>
      <c r="G178" s="274" t="s">
        <v>9156</v>
      </c>
      <c r="H178" s="274" t="s">
        <v>1696</v>
      </c>
      <c r="I178" s="275" t="s">
        <v>1697</v>
      </c>
      <c r="J178" s="276" t="s">
        <v>1690</v>
      </c>
      <c r="K178" s="276" t="s">
        <v>1691</v>
      </c>
      <c r="L178" s="276" t="s">
        <v>1063</v>
      </c>
      <c r="M178" s="277" t="s">
        <v>1769</v>
      </c>
      <c r="N178" s="274" t="s">
        <v>1065</v>
      </c>
      <c r="O178" s="274" t="s">
        <v>1112</v>
      </c>
      <c r="P178" s="278"/>
      <c r="Q178" s="279"/>
      <c r="R178" s="279">
        <v>1087.71</v>
      </c>
    </row>
    <row r="179" spans="1:18" ht="42" hidden="1">
      <c r="A179" s="271" t="s">
        <v>1515</v>
      </c>
      <c r="B179" s="271" t="s">
        <v>9539</v>
      </c>
      <c r="C179" s="272" t="s">
        <v>9153</v>
      </c>
      <c r="D179" s="273" t="s">
        <v>1055</v>
      </c>
      <c r="E179" s="273" t="s">
        <v>9540</v>
      </c>
      <c r="F179" s="274" t="s">
        <v>9541</v>
      </c>
      <c r="G179" s="274" t="s">
        <v>9156</v>
      </c>
      <c r="H179" s="274" t="s">
        <v>1077</v>
      </c>
      <c r="I179" s="275" t="s">
        <v>1078</v>
      </c>
      <c r="J179" s="276" t="s">
        <v>1690</v>
      </c>
      <c r="K179" s="276" t="s">
        <v>1691</v>
      </c>
      <c r="L179" s="276" t="s">
        <v>1063</v>
      </c>
      <c r="M179" s="277" t="s">
        <v>1769</v>
      </c>
      <c r="N179" s="274" t="s">
        <v>1065</v>
      </c>
      <c r="O179" s="274" t="s">
        <v>1112</v>
      </c>
      <c r="P179" s="278"/>
      <c r="Q179" s="279"/>
      <c r="R179" s="279">
        <v>2045.6</v>
      </c>
    </row>
    <row r="180" spans="1:18" ht="52.5" hidden="1" customHeight="1">
      <c r="A180" s="271" t="s">
        <v>1522</v>
      </c>
      <c r="B180" s="271" t="s">
        <v>9542</v>
      </c>
      <c r="C180" s="272" t="s">
        <v>9153</v>
      </c>
      <c r="D180" s="273" t="s">
        <v>1055</v>
      </c>
      <c r="E180" s="273" t="s">
        <v>9543</v>
      </c>
      <c r="F180" s="274" t="s">
        <v>9544</v>
      </c>
      <c r="G180" s="274" t="s">
        <v>9156</v>
      </c>
      <c r="H180" s="274" t="s">
        <v>1077</v>
      </c>
      <c r="I180" s="275" t="s">
        <v>1078</v>
      </c>
      <c r="J180" s="276" t="s">
        <v>1690</v>
      </c>
      <c r="K180" s="276" t="s">
        <v>1691</v>
      </c>
      <c r="L180" s="276" t="s">
        <v>1063</v>
      </c>
      <c r="M180" s="277" t="s">
        <v>1769</v>
      </c>
      <c r="N180" s="274" t="s">
        <v>1065</v>
      </c>
      <c r="O180" s="274" t="s">
        <v>3553</v>
      </c>
      <c r="P180" s="278"/>
      <c r="Q180" s="279"/>
      <c r="R180" s="279">
        <v>1917.38</v>
      </c>
    </row>
    <row r="181" spans="1:18" ht="52.5" hidden="1" customHeight="1">
      <c r="A181" s="271" t="s">
        <v>1179</v>
      </c>
      <c r="B181" s="271" t="s">
        <v>9545</v>
      </c>
      <c r="C181" s="272" t="s">
        <v>9153</v>
      </c>
      <c r="D181" s="273" t="s">
        <v>1055</v>
      </c>
      <c r="E181" s="273" t="s">
        <v>9546</v>
      </c>
      <c r="F181" s="274" t="s">
        <v>9547</v>
      </c>
      <c r="G181" s="274" t="s">
        <v>9156</v>
      </c>
      <c r="H181" s="274" t="s">
        <v>1696</v>
      </c>
      <c r="I181" s="275" t="s">
        <v>1697</v>
      </c>
      <c r="J181" s="276" t="s">
        <v>1690</v>
      </c>
      <c r="K181" s="276" t="s">
        <v>1691</v>
      </c>
      <c r="L181" s="276" t="s">
        <v>1063</v>
      </c>
      <c r="M181" s="277" t="s">
        <v>1769</v>
      </c>
      <c r="N181" s="274" t="s">
        <v>1065</v>
      </c>
      <c r="O181" s="274" t="s">
        <v>3553</v>
      </c>
      <c r="P181" s="278"/>
      <c r="Q181" s="279"/>
      <c r="R181" s="279">
        <v>1755.31</v>
      </c>
    </row>
    <row r="182" spans="1:18" ht="52.5" hidden="1" customHeight="1">
      <c r="A182" s="271" t="s">
        <v>1531</v>
      </c>
      <c r="B182" s="271" t="s">
        <v>9548</v>
      </c>
      <c r="C182" s="272" t="s">
        <v>9153</v>
      </c>
      <c r="D182" s="273" t="s">
        <v>1055</v>
      </c>
      <c r="E182" s="273" t="s">
        <v>9549</v>
      </c>
      <c r="F182" s="274" t="s">
        <v>9550</v>
      </c>
      <c r="G182" s="274" t="s">
        <v>9153</v>
      </c>
      <c r="H182" s="274" t="s">
        <v>1696</v>
      </c>
      <c r="I182" s="275" t="s">
        <v>1697</v>
      </c>
      <c r="J182" s="276" t="s">
        <v>1690</v>
      </c>
      <c r="K182" s="276" t="s">
        <v>1691</v>
      </c>
      <c r="L182" s="276" t="s">
        <v>1063</v>
      </c>
      <c r="M182" s="277" t="s">
        <v>1769</v>
      </c>
      <c r="N182" s="274" t="s">
        <v>1065</v>
      </c>
      <c r="O182" s="274" t="s">
        <v>3553</v>
      </c>
      <c r="P182" s="278"/>
      <c r="Q182" s="279"/>
      <c r="R182" s="279">
        <v>227.47</v>
      </c>
    </row>
    <row r="183" spans="1:18" ht="52.5" hidden="1" customHeight="1">
      <c r="A183" s="271" t="s">
        <v>1538</v>
      </c>
      <c r="B183" s="271" t="s">
        <v>9551</v>
      </c>
      <c r="C183" s="272" t="s">
        <v>9153</v>
      </c>
      <c r="D183" s="273" t="s">
        <v>1055</v>
      </c>
      <c r="E183" s="273" t="s">
        <v>9552</v>
      </c>
      <c r="F183" s="274" t="s">
        <v>9553</v>
      </c>
      <c r="G183" s="274" t="s">
        <v>9153</v>
      </c>
      <c r="H183" s="274" t="s">
        <v>1077</v>
      </c>
      <c r="I183" s="275" t="s">
        <v>1078</v>
      </c>
      <c r="J183" s="276" t="s">
        <v>1690</v>
      </c>
      <c r="K183" s="276" t="s">
        <v>1691</v>
      </c>
      <c r="L183" s="276" t="s">
        <v>1063</v>
      </c>
      <c r="M183" s="277" t="s">
        <v>1769</v>
      </c>
      <c r="N183" s="274" t="s">
        <v>1065</v>
      </c>
      <c r="O183" s="274" t="s">
        <v>3553</v>
      </c>
      <c r="P183" s="278"/>
      <c r="Q183" s="279"/>
      <c r="R183" s="279">
        <v>2340.54</v>
      </c>
    </row>
    <row r="184" spans="1:18" ht="52.5" hidden="1" customHeight="1">
      <c r="A184" s="271" t="s">
        <v>1542</v>
      </c>
      <c r="B184" s="271" t="s">
        <v>9554</v>
      </c>
      <c r="C184" s="272" t="s">
        <v>9156</v>
      </c>
      <c r="D184" s="273" t="s">
        <v>1181</v>
      </c>
      <c r="E184" s="273" t="s">
        <v>9555</v>
      </c>
      <c r="F184" s="274" t="s">
        <v>9554</v>
      </c>
      <c r="G184" s="274" t="s">
        <v>9156</v>
      </c>
      <c r="H184" s="274" t="s">
        <v>9556</v>
      </c>
      <c r="I184" s="275" t="s">
        <v>1078</v>
      </c>
      <c r="J184" s="276" t="s">
        <v>1063</v>
      </c>
      <c r="K184" s="276" t="s">
        <v>1063</v>
      </c>
      <c r="L184" s="276" t="s">
        <v>1790</v>
      </c>
      <c r="M184" s="277" t="s">
        <v>1678</v>
      </c>
      <c r="N184" s="274" t="s">
        <v>1065</v>
      </c>
      <c r="O184" s="274" t="s">
        <v>3553</v>
      </c>
      <c r="P184" s="278"/>
      <c r="Q184" s="279">
        <v>7750</v>
      </c>
      <c r="R184" s="279"/>
    </row>
    <row r="185" spans="1:18" ht="52.5" hidden="1" customHeight="1">
      <c r="A185" s="271" t="s">
        <v>1545</v>
      </c>
      <c r="B185" s="271" t="s">
        <v>2732</v>
      </c>
      <c r="C185" s="272" t="s">
        <v>9156</v>
      </c>
      <c r="D185" s="273" t="s">
        <v>1181</v>
      </c>
      <c r="E185" s="273" t="s">
        <v>1806</v>
      </c>
      <c r="F185" s="274" t="s">
        <v>2732</v>
      </c>
      <c r="G185" s="274" t="s">
        <v>9156</v>
      </c>
      <c r="H185" s="274" t="s">
        <v>1807</v>
      </c>
      <c r="I185" s="275" t="s">
        <v>1808</v>
      </c>
      <c r="J185" s="276" t="s">
        <v>1063</v>
      </c>
      <c r="K185" s="276" t="s">
        <v>1063</v>
      </c>
      <c r="L185" s="276" t="s">
        <v>1790</v>
      </c>
      <c r="M185" s="277" t="s">
        <v>1678</v>
      </c>
      <c r="N185" s="274" t="s">
        <v>1065</v>
      </c>
      <c r="O185" s="274" t="s">
        <v>3553</v>
      </c>
      <c r="P185" s="278"/>
      <c r="Q185" s="279">
        <v>6381</v>
      </c>
      <c r="R185" s="279"/>
    </row>
    <row r="186" spans="1:18" ht="52.5" hidden="1" customHeight="1">
      <c r="A186" s="271" t="s">
        <v>1551</v>
      </c>
      <c r="B186" s="271" t="s">
        <v>9557</v>
      </c>
      <c r="C186" s="272" t="s">
        <v>9156</v>
      </c>
      <c r="D186" s="273" t="s">
        <v>1181</v>
      </c>
      <c r="E186" s="273" t="s">
        <v>9558</v>
      </c>
      <c r="F186" s="274" t="s">
        <v>9557</v>
      </c>
      <c r="G186" s="274" t="s">
        <v>9156</v>
      </c>
      <c r="H186" s="274" t="s">
        <v>1835</v>
      </c>
      <c r="I186" s="275" t="s">
        <v>1836</v>
      </c>
      <c r="J186" s="276" t="s">
        <v>1063</v>
      </c>
      <c r="K186" s="276" t="s">
        <v>1063</v>
      </c>
      <c r="L186" s="276" t="s">
        <v>1790</v>
      </c>
      <c r="M186" s="277" t="s">
        <v>1678</v>
      </c>
      <c r="N186" s="274" t="s">
        <v>1065</v>
      </c>
      <c r="O186" s="274" t="s">
        <v>3553</v>
      </c>
      <c r="P186" s="278"/>
      <c r="Q186" s="279">
        <v>16995.240000000002</v>
      </c>
      <c r="R186" s="279"/>
    </row>
    <row r="187" spans="1:18" ht="63" hidden="1" customHeight="1">
      <c r="A187" s="271" t="s">
        <v>1556</v>
      </c>
      <c r="B187" s="271" t="s">
        <v>9559</v>
      </c>
      <c r="C187" s="272" t="s">
        <v>9156</v>
      </c>
      <c r="D187" s="273" t="s">
        <v>1181</v>
      </c>
      <c r="E187" s="273" t="s">
        <v>9560</v>
      </c>
      <c r="F187" s="274" t="s">
        <v>9559</v>
      </c>
      <c r="G187" s="274" t="s">
        <v>9156</v>
      </c>
      <c r="H187" s="274" t="s">
        <v>2502</v>
      </c>
      <c r="I187" s="275" t="s">
        <v>2503</v>
      </c>
      <c r="J187" s="276" t="s">
        <v>1063</v>
      </c>
      <c r="K187" s="276" t="s">
        <v>1063</v>
      </c>
      <c r="L187" s="276" t="s">
        <v>1790</v>
      </c>
      <c r="M187" s="277" t="s">
        <v>1678</v>
      </c>
      <c r="N187" s="274" t="s">
        <v>1065</v>
      </c>
      <c r="O187" s="274" t="s">
        <v>3553</v>
      </c>
      <c r="P187" s="278"/>
      <c r="Q187" s="279">
        <v>3300</v>
      </c>
      <c r="R187" s="279"/>
    </row>
    <row r="188" spans="1:18" ht="42" hidden="1" customHeight="1">
      <c r="A188" s="271" t="s">
        <v>1563</v>
      </c>
      <c r="B188" s="271" t="s">
        <v>9561</v>
      </c>
      <c r="C188" s="272" t="s">
        <v>9153</v>
      </c>
      <c r="D188" s="273" t="s">
        <v>1181</v>
      </c>
      <c r="E188" s="273" t="s">
        <v>9562</v>
      </c>
      <c r="F188" s="274" t="s">
        <v>9561</v>
      </c>
      <c r="G188" s="274" t="s">
        <v>9153</v>
      </c>
      <c r="H188" s="274" t="s">
        <v>9563</v>
      </c>
      <c r="I188" s="275" t="s">
        <v>1078</v>
      </c>
      <c r="J188" s="276" t="s">
        <v>1063</v>
      </c>
      <c r="K188" s="276" t="s">
        <v>1063</v>
      </c>
      <c r="L188" s="276" t="s">
        <v>1790</v>
      </c>
      <c r="M188" s="277" t="s">
        <v>1678</v>
      </c>
      <c r="N188" s="274" t="s">
        <v>1065</v>
      </c>
      <c r="O188" s="274" t="s">
        <v>3553</v>
      </c>
      <c r="P188" s="278"/>
      <c r="Q188" s="279">
        <v>4969</v>
      </c>
      <c r="R188" s="279"/>
    </row>
    <row r="189" spans="1:18" ht="63" hidden="1">
      <c r="A189" s="271" t="s">
        <v>1570</v>
      </c>
      <c r="B189" s="271" t="s">
        <v>9564</v>
      </c>
      <c r="C189" s="272" t="s">
        <v>9153</v>
      </c>
      <c r="D189" s="273" t="s">
        <v>1181</v>
      </c>
      <c r="E189" s="273" t="s">
        <v>9565</v>
      </c>
      <c r="F189" s="274" t="s">
        <v>9564</v>
      </c>
      <c r="G189" s="274" t="s">
        <v>9153</v>
      </c>
      <c r="H189" s="274" t="s">
        <v>2648</v>
      </c>
      <c r="I189" s="275" t="s">
        <v>2649</v>
      </c>
      <c r="J189" s="276" t="s">
        <v>1063</v>
      </c>
      <c r="K189" s="276" t="s">
        <v>1063</v>
      </c>
      <c r="L189" s="276" t="s">
        <v>1790</v>
      </c>
      <c r="M189" s="277" t="s">
        <v>1678</v>
      </c>
      <c r="N189" s="274" t="s">
        <v>1065</v>
      </c>
      <c r="O189" s="274" t="s">
        <v>3553</v>
      </c>
      <c r="P189" s="278"/>
      <c r="Q189" s="279">
        <v>1725</v>
      </c>
      <c r="R189" s="279"/>
    </row>
    <row r="190" spans="1:18" ht="52.5" hidden="1" customHeight="1">
      <c r="A190" s="271" t="s">
        <v>1574</v>
      </c>
      <c r="B190" s="271" t="s">
        <v>7885</v>
      </c>
      <c r="C190" s="272" t="s">
        <v>9153</v>
      </c>
      <c r="D190" s="273" t="s">
        <v>1181</v>
      </c>
      <c r="E190" s="273" t="s">
        <v>9566</v>
      </c>
      <c r="F190" s="274" t="s">
        <v>7885</v>
      </c>
      <c r="G190" s="274" t="s">
        <v>9153</v>
      </c>
      <c r="H190" s="274" t="s">
        <v>2184</v>
      </c>
      <c r="I190" s="275" t="s">
        <v>2185</v>
      </c>
      <c r="J190" s="276" t="s">
        <v>1063</v>
      </c>
      <c r="K190" s="276" t="s">
        <v>1063</v>
      </c>
      <c r="L190" s="276" t="s">
        <v>1790</v>
      </c>
      <c r="M190" s="277" t="s">
        <v>1678</v>
      </c>
      <c r="N190" s="274" t="s">
        <v>1065</v>
      </c>
      <c r="O190" s="274" t="s">
        <v>3553</v>
      </c>
      <c r="P190" s="278"/>
      <c r="Q190" s="279">
        <v>100000</v>
      </c>
      <c r="R190" s="279"/>
    </row>
    <row r="191" spans="1:18" ht="52.5" hidden="1" customHeight="1">
      <c r="A191" s="271" t="s">
        <v>1184</v>
      </c>
      <c r="B191" s="271" t="s">
        <v>2690</v>
      </c>
      <c r="C191" s="272" t="s">
        <v>9153</v>
      </c>
      <c r="D191" s="273" t="s">
        <v>1181</v>
      </c>
      <c r="E191" s="273" t="s">
        <v>1806</v>
      </c>
      <c r="F191" s="274" t="s">
        <v>2690</v>
      </c>
      <c r="G191" s="274" t="s">
        <v>9153</v>
      </c>
      <c r="H191" s="274" t="s">
        <v>1807</v>
      </c>
      <c r="I191" s="275" t="s">
        <v>1808</v>
      </c>
      <c r="J191" s="276" t="s">
        <v>1063</v>
      </c>
      <c r="K191" s="276" t="s">
        <v>1063</v>
      </c>
      <c r="L191" s="276" t="s">
        <v>1790</v>
      </c>
      <c r="M191" s="277" t="s">
        <v>1678</v>
      </c>
      <c r="N191" s="274" t="s">
        <v>1065</v>
      </c>
      <c r="O191" s="274" t="s">
        <v>3553</v>
      </c>
      <c r="P191" s="278"/>
      <c r="Q191" s="279">
        <v>20987</v>
      </c>
      <c r="R191" s="279"/>
    </row>
    <row r="192" spans="1:18" ht="52.5" hidden="1" customHeight="1">
      <c r="A192" s="271" t="s">
        <v>1192</v>
      </c>
      <c r="B192" s="271" t="s">
        <v>9567</v>
      </c>
      <c r="C192" s="272" t="s">
        <v>9153</v>
      </c>
      <c r="D192" s="273" t="s">
        <v>1181</v>
      </c>
      <c r="E192" s="273" t="s">
        <v>9568</v>
      </c>
      <c r="F192" s="274" t="s">
        <v>9567</v>
      </c>
      <c r="G192" s="274" t="s">
        <v>9153</v>
      </c>
      <c r="H192" s="274" t="s">
        <v>1835</v>
      </c>
      <c r="I192" s="275" t="s">
        <v>1836</v>
      </c>
      <c r="J192" s="276" t="s">
        <v>1063</v>
      </c>
      <c r="K192" s="276" t="s">
        <v>1063</v>
      </c>
      <c r="L192" s="276" t="s">
        <v>1790</v>
      </c>
      <c r="M192" s="277" t="s">
        <v>1678</v>
      </c>
      <c r="N192" s="274" t="s">
        <v>1065</v>
      </c>
      <c r="O192" s="274" t="s">
        <v>3553</v>
      </c>
      <c r="P192" s="278"/>
      <c r="Q192" s="279">
        <v>25774.84</v>
      </c>
      <c r="R192" s="279"/>
    </row>
    <row r="193" spans="1:20" ht="52.5" hidden="1" customHeight="1">
      <c r="A193" s="271" t="s">
        <v>1198</v>
      </c>
      <c r="B193" s="271" t="s">
        <v>3019</v>
      </c>
      <c r="C193" s="272" t="s">
        <v>9153</v>
      </c>
      <c r="D193" s="273" t="s">
        <v>1181</v>
      </c>
      <c r="E193" s="273" t="s">
        <v>9569</v>
      </c>
      <c r="F193" s="274" t="s">
        <v>3019</v>
      </c>
      <c r="G193" s="274" t="s">
        <v>9153</v>
      </c>
      <c r="H193" s="274" t="s">
        <v>1814</v>
      </c>
      <c r="I193" s="275" t="s">
        <v>1815</v>
      </c>
      <c r="J193" s="276" t="s">
        <v>1063</v>
      </c>
      <c r="K193" s="276" t="s">
        <v>1063</v>
      </c>
      <c r="L193" s="276" t="s">
        <v>1790</v>
      </c>
      <c r="M193" s="277" t="s">
        <v>1678</v>
      </c>
      <c r="N193" s="274" t="s">
        <v>1065</v>
      </c>
      <c r="O193" s="274" t="s">
        <v>3553</v>
      </c>
      <c r="P193" s="278"/>
      <c r="Q193" s="279">
        <v>12120</v>
      </c>
      <c r="R193" s="279"/>
    </row>
    <row r="194" spans="1:20" ht="52.5" hidden="1" customHeight="1">
      <c r="A194" s="271" t="s">
        <v>1205</v>
      </c>
      <c r="B194" s="271" t="s">
        <v>7546</v>
      </c>
      <c r="C194" s="272" t="s">
        <v>9153</v>
      </c>
      <c r="D194" s="273" t="s">
        <v>1181</v>
      </c>
      <c r="E194" s="273" t="s">
        <v>9570</v>
      </c>
      <c r="F194" s="274" t="s">
        <v>7546</v>
      </c>
      <c r="G194" s="274" t="s">
        <v>9153</v>
      </c>
      <c r="H194" s="274" t="s">
        <v>1877</v>
      </c>
      <c r="I194" s="275" t="s">
        <v>1878</v>
      </c>
      <c r="J194" s="276" t="s">
        <v>1063</v>
      </c>
      <c r="K194" s="276" t="s">
        <v>1063</v>
      </c>
      <c r="L194" s="276" t="s">
        <v>1790</v>
      </c>
      <c r="M194" s="277" t="s">
        <v>1678</v>
      </c>
      <c r="N194" s="274" t="s">
        <v>1065</v>
      </c>
      <c r="O194" s="274" t="s">
        <v>3553</v>
      </c>
      <c r="P194" s="278"/>
      <c r="Q194" s="279">
        <v>9082</v>
      </c>
      <c r="R194" s="279"/>
    </row>
    <row r="195" spans="1:20" ht="52.5" hidden="1" customHeight="1">
      <c r="A195" s="271" t="s">
        <v>1212</v>
      </c>
      <c r="B195" s="271" t="s">
        <v>6324</v>
      </c>
      <c r="C195" s="272" t="s">
        <v>9153</v>
      </c>
      <c r="D195" s="273" t="s">
        <v>1181</v>
      </c>
      <c r="E195" s="273" t="s">
        <v>9571</v>
      </c>
      <c r="F195" s="274" t="s">
        <v>6324</v>
      </c>
      <c r="G195" s="274" t="s">
        <v>9153</v>
      </c>
      <c r="H195" s="274" t="s">
        <v>9572</v>
      </c>
      <c r="I195" s="275" t="s">
        <v>9573</v>
      </c>
      <c r="J195" s="276" t="s">
        <v>1063</v>
      </c>
      <c r="K195" s="276" t="s">
        <v>1063</v>
      </c>
      <c r="L195" s="276" t="s">
        <v>1790</v>
      </c>
      <c r="M195" s="277" t="s">
        <v>1678</v>
      </c>
      <c r="N195" s="274" t="s">
        <v>1065</v>
      </c>
      <c r="O195" s="274" t="s">
        <v>3553</v>
      </c>
      <c r="P195" s="278"/>
      <c r="Q195" s="279">
        <v>7650</v>
      </c>
      <c r="R195" s="279"/>
    </row>
    <row r="196" spans="1:20" ht="52.5" hidden="1" customHeight="1">
      <c r="A196" s="271" t="s">
        <v>1219</v>
      </c>
      <c r="B196" s="271" t="s">
        <v>9574</v>
      </c>
      <c r="C196" s="272" t="s">
        <v>9153</v>
      </c>
      <c r="D196" s="273" t="s">
        <v>1181</v>
      </c>
      <c r="E196" s="273" t="s">
        <v>9575</v>
      </c>
      <c r="F196" s="274" t="s">
        <v>9574</v>
      </c>
      <c r="G196" s="274" t="s">
        <v>9153</v>
      </c>
      <c r="H196" s="274" t="s">
        <v>9576</v>
      </c>
      <c r="I196" s="275" t="s">
        <v>1818</v>
      </c>
      <c r="J196" s="276" t="s">
        <v>1063</v>
      </c>
      <c r="K196" s="276" t="s">
        <v>1063</v>
      </c>
      <c r="L196" s="276" t="s">
        <v>1790</v>
      </c>
      <c r="M196" s="277" t="s">
        <v>1678</v>
      </c>
      <c r="N196" s="274" t="s">
        <v>1065</v>
      </c>
      <c r="O196" s="274" t="s">
        <v>3553</v>
      </c>
      <c r="P196" s="278"/>
      <c r="Q196" s="279">
        <v>16661</v>
      </c>
      <c r="R196" s="279"/>
    </row>
    <row r="197" spans="1:20" ht="52.5" hidden="1" customHeight="1">
      <c r="A197" s="271" t="s">
        <v>1603</v>
      </c>
      <c r="B197" s="271" t="s">
        <v>7103</v>
      </c>
      <c r="C197" s="272" t="s">
        <v>9153</v>
      </c>
      <c r="D197" s="273" t="s">
        <v>1181</v>
      </c>
      <c r="E197" s="273" t="s">
        <v>9577</v>
      </c>
      <c r="F197" s="274" t="s">
        <v>7103</v>
      </c>
      <c r="G197" s="274" t="s">
        <v>9153</v>
      </c>
      <c r="H197" s="274" t="s">
        <v>9578</v>
      </c>
      <c r="I197" s="275" t="s">
        <v>9579</v>
      </c>
      <c r="J197" s="276" t="s">
        <v>1063</v>
      </c>
      <c r="K197" s="276" t="s">
        <v>1063</v>
      </c>
      <c r="L197" s="276" t="s">
        <v>1790</v>
      </c>
      <c r="M197" s="277" t="s">
        <v>1678</v>
      </c>
      <c r="N197" s="274" t="s">
        <v>1065</v>
      </c>
      <c r="O197" s="274" t="s">
        <v>3553</v>
      </c>
      <c r="P197" s="278"/>
      <c r="Q197" s="279">
        <v>4040</v>
      </c>
      <c r="R197" s="279"/>
    </row>
    <row r="198" spans="1:20" ht="52.5" hidden="1" customHeight="1">
      <c r="A198" s="271" t="s">
        <v>1606</v>
      </c>
      <c r="B198" s="271" t="s">
        <v>9580</v>
      </c>
      <c r="C198" s="272" t="s">
        <v>9581</v>
      </c>
      <c r="D198" s="273" t="s">
        <v>1055</v>
      </c>
      <c r="E198" s="273" t="s">
        <v>9582</v>
      </c>
      <c r="F198" s="274" t="s">
        <v>9583</v>
      </c>
      <c r="G198" s="274" t="s">
        <v>9581</v>
      </c>
      <c r="H198" s="274" t="s">
        <v>1119</v>
      </c>
      <c r="I198" s="275" t="s">
        <v>1120</v>
      </c>
      <c r="J198" s="276" t="s">
        <v>1121</v>
      </c>
      <c r="K198" s="276" t="s">
        <v>1062</v>
      </c>
      <c r="L198" s="276" t="s">
        <v>1063</v>
      </c>
      <c r="M198" s="277" t="s">
        <v>1064</v>
      </c>
      <c r="N198" s="274" t="s">
        <v>1065</v>
      </c>
      <c r="O198" s="274" t="s">
        <v>3553</v>
      </c>
      <c r="P198" s="278" t="s">
        <v>1122</v>
      </c>
      <c r="Q198" s="279"/>
      <c r="R198" s="279">
        <v>7500</v>
      </c>
    </row>
    <row r="199" spans="1:20" ht="52.5" hidden="1">
      <c r="A199" s="271" t="s">
        <v>1225</v>
      </c>
      <c r="B199" s="271" t="s">
        <v>9584</v>
      </c>
      <c r="C199" s="272" t="s">
        <v>9581</v>
      </c>
      <c r="D199" s="273" t="s">
        <v>1055</v>
      </c>
      <c r="E199" s="273" t="s">
        <v>9585</v>
      </c>
      <c r="F199" s="274" t="s">
        <v>9586</v>
      </c>
      <c r="G199" s="274" t="s">
        <v>9581</v>
      </c>
      <c r="H199" s="274" t="s">
        <v>919</v>
      </c>
      <c r="I199" s="275" t="s">
        <v>1127</v>
      </c>
      <c r="J199" s="276" t="s">
        <v>1079</v>
      </c>
      <c r="K199" s="276" t="s">
        <v>1062</v>
      </c>
      <c r="L199" s="276" t="s">
        <v>1063</v>
      </c>
      <c r="M199" s="277" t="s">
        <v>1064</v>
      </c>
      <c r="N199" s="274" t="s">
        <v>1065</v>
      </c>
      <c r="O199" s="274" t="s">
        <v>3553</v>
      </c>
      <c r="P199" s="278" t="s">
        <v>1128</v>
      </c>
      <c r="Q199" s="279"/>
      <c r="R199" s="279">
        <v>9960</v>
      </c>
      <c r="T199" s="135">
        <v>223</v>
      </c>
    </row>
    <row r="200" spans="1:20" ht="42" hidden="1">
      <c r="A200" s="271" t="s">
        <v>1233</v>
      </c>
      <c r="B200" s="271" t="s">
        <v>9587</v>
      </c>
      <c r="C200" s="272" t="s">
        <v>9581</v>
      </c>
      <c r="D200" s="273" t="s">
        <v>1055</v>
      </c>
      <c r="E200" s="273" t="s">
        <v>9588</v>
      </c>
      <c r="F200" s="274" t="s">
        <v>9589</v>
      </c>
      <c r="G200" s="274" t="s">
        <v>9581</v>
      </c>
      <c r="H200" s="274" t="s">
        <v>919</v>
      </c>
      <c r="I200" s="275" t="s">
        <v>1127</v>
      </c>
      <c r="J200" s="276" t="s">
        <v>1079</v>
      </c>
      <c r="K200" s="276" t="s">
        <v>1062</v>
      </c>
      <c r="L200" s="276" t="s">
        <v>1063</v>
      </c>
      <c r="M200" s="277" t="s">
        <v>1064</v>
      </c>
      <c r="N200" s="274" t="s">
        <v>1065</v>
      </c>
      <c r="O200" s="274" t="s">
        <v>3553</v>
      </c>
      <c r="P200" s="278" t="s">
        <v>1128</v>
      </c>
      <c r="Q200" s="279"/>
      <c r="R200" s="279">
        <v>2520</v>
      </c>
    </row>
    <row r="201" spans="1:20" ht="63" hidden="1">
      <c r="A201" s="271" t="s">
        <v>1616</v>
      </c>
      <c r="B201" s="271" t="s">
        <v>9590</v>
      </c>
      <c r="C201" s="272" t="s">
        <v>9581</v>
      </c>
      <c r="D201" s="273" t="s">
        <v>1274</v>
      </c>
      <c r="E201" s="273" t="s">
        <v>8988</v>
      </c>
      <c r="F201" s="274" t="s">
        <v>9590</v>
      </c>
      <c r="G201" s="274" t="s">
        <v>9581</v>
      </c>
      <c r="H201" s="274"/>
      <c r="I201" s="275"/>
      <c r="J201" s="276" t="s">
        <v>1690</v>
      </c>
      <c r="K201" s="276" t="s">
        <v>1691</v>
      </c>
      <c r="L201" s="276" t="s">
        <v>1063</v>
      </c>
      <c r="M201" s="277" t="s">
        <v>1769</v>
      </c>
      <c r="N201" s="274" t="s">
        <v>1065</v>
      </c>
      <c r="O201" s="274" t="s">
        <v>3553</v>
      </c>
      <c r="P201" s="278"/>
      <c r="Q201" s="279"/>
      <c r="R201" s="279">
        <v>83500</v>
      </c>
    </row>
    <row r="202" spans="1:20" ht="63" hidden="1">
      <c r="A202" s="271" t="s">
        <v>2326</v>
      </c>
      <c r="B202" s="271" t="s">
        <v>9590</v>
      </c>
      <c r="C202" s="272" t="s">
        <v>9581</v>
      </c>
      <c r="D202" s="273" t="s">
        <v>1274</v>
      </c>
      <c r="E202" s="273" t="s">
        <v>8988</v>
      </c>
      <c r="F202" s="274" t="s">
        <v>9590</v>
      </c>
      <c r="G202" s="274" t="s">
        <v>9581</v>
      </c>
      <c r="H202" s="274"/>
      <c r="I202" s="275"/>
      <c r="J202" s="276" t="s">
        <v>1690</v>
      </c>
      <c r="K202" s="276" t="s">
        <v>1691</v>
      </c>
      <c r="L202" s="276" t="s">
        <v>1063</v>
      </c>
      <c r="M202" s="277" t="s">
        <v>1769</v>
      </c>
      <c r="N202" s="274" t="s">
        <v>1065</v>
      </c>
      <c r="O202" s="274" t="s">
        <v>1112</v>
      </c>
      <c r="P202" s="278"/>
      <c r="Q202" s="279"/>
      <c r="R202" s="279">
        <v>-83500</v>
      </c>
    </row>
    <row r="203" spans="1:20" ht="63" hidden="1" customHeight="1">
      <c r="A203" s="271" t="s">
        <v>1620</v>
      </c>
      <c r="B203" s="271" t="s">
        <v>9163</v>
      </c>
      <c r="C203" s="272" t="s">
        <v>9164</v>
      </c>
      <c r="D203" s="273" t="s">
        <v>1214</v>
      </c>
      <c r="E203" s="273" t="s">
        <v>9165</v>
      </c>
      <c r="F203" s="274" t="s">
        <v>9591</v>
      </c>
      <c r="G203" s="274" t="s">
        <v>9164</v>
      </c>
      <c r="H203" s="274" t="s">
        <v>3524</v>
      </c>
      <c r="I203" s="275" t="s">
        <v>2133</v>
      </c>
      <c r="J203" s="276" t="s">
        <v>1690</v>
      </c>
      <c r="K203" s="276" t="s">
        <v>1691</v>
      </c>
      <c r="L203" s="276" t="s">
        <v>1063</v>
      </c>
      <c r="M203" s="277" t="s">
        <v>1769</v>
      </c>
      <c r="N203" s="274" t="s">
        <v>1065</v>
      </c>
      <c r="O203" s="274" t="s">
        <v>3553</v>
      </c>
      <c r="P203" s="278"/>
      <c r="Q203" s="279">
        <v>5182.3500000000004</v>
      </c>
      <c r="R203" s="279"/>
    </row>
    <row r="204" spans="1:20" ht="52.5" hidden="1" customHeight="1">
      <c r="A204" s="271" t="s">
        <v>2331</v>
      </c>
      <c r="B204" s="271" t="s">
        <v>9592</v>
      </c>
      <c r="C204" s="272" t="s">
        <v>9164</v>
      </c>
      <c r="D204" s="273" t="s">
        <v>1055</v>
      </c>
      <c r="E204" s="273" t="s">
        <v>9593</v>
      </c>
      <c r="F204" s="274" t="s">
        <v>9594</v>
      </c>
      <c r="G204" s="274" t="s">
        <v>9164</v>
      </c>
      <c r="H204" s="274" t="s">
        <v>1077</v>
      </c>
      <c r="I204" s="275" t="s">
        <v>1078</v>
      </c>
      <c r="J204" s="276" t="s">
        <v>1079</v>
      </c>
      <c r="K204" s="276" t="s">
        <v>1080</v>
      </c>
      <c r="L204" s="276" t="s">
        <v>1063</v>
      </c>
      <c r="M204" s="277" t="s">
        <v>1064</v>
      </c>
      <c r="N204" s="274" t="s">
        <v>1065</v>
      </c>
      <c r="O204" s="274" t="s">
        <v>3553</v>
      </c>
      <c r="P204" s="278"/>
      <c r="Q204" s="279"/>
      <c r="R204" s="279">
        <v>164556</v>
      </c>
    </row>
    <row r="205" spans="1:20" ht="52.5" hidden="1" customHeight="1">
      <c r="A205" s="271" t="s">
        <v>2334</v>
      </c>
      <c r="B205" s="271" t="s">
        <v>9595</v>
      </c>
      <c r="C205" s="272" t="s">
        <v>9581</v>
      </c>
      <c r="D205" s="273" t="s">
        <v>1181</v>
      </c>
      <c r="E205" s="273" t="s">
        <v>9596</v>
      </c>
      <c r="F205" s="274" t="s">
        <v>9595</v>
      </c>
      <c r="G205" s="274" t="s">
        <v>9581</v>
      </c>
      <c r="H205" s="274" t="s">
        <v>9597</v>
      </c>
      <c r="I205" s="275" t="s">
        <v>1078</v>
      </c>
      <c r="J205" s="276" t="s">
        <v>1063</v>
      </c>
      <c r="K205" s="276" t="s">
        <v>1063</v>
      </c>
      <c r="L205" s="276" t="s">
        <v>1790</v>
      </c>
      <c r="M205" s="277" t="s">
        <v>1678</v>
      </c>
      <c r="N205" s="274" t="s">
        <v>1065</v>
      </c>
      <c r="O205" s="274" t="s">
        <v>3553</v>
      </c>
      <c r="P205" s="278"/>
      <c r="Q205" s="279">
        <v>24150</v>
      </c>
      <c r="R205" s="279"/>
    </row>
    <row r="206" spans="1:20" ht="52.5" hidden="1" customHeight="1">
      <c r="A206" s="271" t="s">
        <v>2337</v>
      </c>
      <c r="B206" s="271" t="s">
        <v>9598</v>
      </c>
      <c r="C206" s="272" t="s">
        <v>9581</v>
      </c>
      <c r="D206" s="273" t="s">
        <v>1181</v>
      </c>
      <c r="E206" s="273" t="s">
        <v>9599</v>
      </c>
      <c r="F206" s="274" t="s">
        <v>9598</v>
      </c>
      <c r="G206" s="274" t="s">
        <v>9581</v>
      </c>
      <c r="H206" s="274" t="s">
        <v>9600</v>
      </c>
      <c r="I206" s="275" t="s">
        <v>1078</v>
      </c>
      <c r="J206" s="276" t="s">
        <v>1063</v>
      </c>
      <c r="K206" s="276" t="s">
        <v>1063</v>
      </c>
      <c r="L206" s="276" t="s">
        <v>1790</v>
      </c>
      <c r="M206" s="277" t="s">
        <v>1678</v>
      </c>
      <c r="N206" s="274" t="s">
        <v>1065</v>
      </c>
      <c r="O206" s="274" t="s">
        <v>3553</v>
      </c>
      <c r="P206" s="278"/>
      <c r="Q206" s="279">
        <v>800</v>
      </c>
      <c r="R206" s="279"/>
    </row>
    <row r="207" spans="1:20" ht="73.5" hidden="1" customHeight="1">
      <c r="A207" s="271" t="s">
        <v>2340</v>
      </c>
      <c r="B207" s="271" t="s">
        <v>2622</v>
      </c>
      <c r="C207" s="272" t="s">
        <v>9581</v>
      </c>
      <c r="D207" s="273" t="s">
        <v>1181</v>
      </c>
      <c r="E207" s="273" t="s">
        <v>1806</v>
      </c>
      <c r="F207" s="274" t="s">
        <v>2622</v>
      </c>
      <c r="G207" s="274" t="s">
        <v>9581</v>
      </c>
      <c r="H207" s="274" t="s">
        <v>1807</v>
      </c>
      <c r="I207" s="275" t="s">
        <v>1808</v>
      </c>
      <c r="J207" s="276" t="s">
        <v>1063</v>
      </c>
      <c r="K207" s="276" t="s">
        <v>1063</v>
      </c>
      <c r="L207" s="276" t="s">
        <v>1790</v>
      </c>
      <c r="M207" s="277" t="s">
        <v>1678</v>
      </c>
      <c r="N207" s="274" t="s">
        <v>1065</v>
      </c>
      <c r="O207" s="274" t="s">
        <v>3553</v>
      </c>
      <c r="P207" s="278"/>
      <c r="Q207" s="279">
        <v>11667</v>
      </c>
      <c r="R207" s="279"/>
    </row>
    <row r="208" spans="1:20" ht="63" hidden="1" customHeight="1">
      <c r="A208" s="271" t="s">
        <v>2343</v>
      </c>
      <c r="B208" s="271" t="s">
        <v>9601</v>
      </c>
      <c r="C208" s="272" t="s">
        <v>9581</v>
      </c>
      <c r="D208" s="273" t="s">
        <v>1181</v>
      </c>
      <c r="E208" s="273" t="s">
        <v>9602</v>
      </c>
      <c r="F208" s="274" t="s">
        <v>9601</v>
      </c>
      <c r="G208" s="274" t="s">
        <v>9581</v>
      </c>
      <c r="H208" s="274" t="s">
        <v>1835</v>
      </c>
      <c r="I208" s="275" t="s">
        <v>1836</v>
      </c>
      <c r="J208" s="276" t="s">
        <v>1063</v>
      </c>
      <c r="K208" s="276" t="s">
        <v>1063</v>
      </c>
      <c r="L208" s="276" t="s">
        <v>1790</v>
      </c>
      <c r="M208" s="277" t="s">
        <v>1678</v>
      </c>
      <c r="N208" s="274" t="s">
        <v>1065</v>
      </c>
      <c r="O208" s="274" t="s">
        <v>3553</v>
      </c>
      <c r="P208" s="278"/>
      <c r="Q208" s="279">
        <v>12636.46</v>
      </c>
      <c r="R208" s="279"/>
    </row>
    <row r="209" spans="1:18" ht="42" hidden="1" customHeight="1">
      <c r="A209" s="271" t="s">
        <v>1624</v>
      </c>
      <c r="B209" s="271" t="s">
        <v>9603</v>
      </c>
      <c r="C209" s="272" t="s">
        <v>9167</v>
      </c>
      <c r="D209" s="273" t="s">
        <v>1055</v>
      </c>
      <c r="E209" s="273" t="s">
        <v>9604</v>
      </c>
      <c r="F209" s="274" t="s">
        <v>9605</v>
      </c>
      <c r="G209" s="274" t="s">
        <v>9164</v>
      </c>
      <c r="H209" s="274" t="s">
        <v>1696</v>
      </c>
      <c r="I209" s="275" t="s">
        <v>1697</v>
      </c>
      <c r="J209" s="276" t="s">
        <v>1690</v>
      </c>
      <c r="K209" s="276" t="s">
        <v>1691</v>
      </c>
      <c r="L209" s="276" t="s">
        <v>1063</v>
      </c>
      <c r="M209" s="277" t="s">
        <v>1769</v>
      </c>
      <c r="N209" s="274" t="s">
        <v>1065</v>
      </c>
      <c r="O209" s="274" t="s">
        <v>3553</v>
      </c>
      <c r="P209" s="278"/>
      <c r="Q209" s="279"/>
      <c r="R209" s="279">
        <v>1037.3599999999999</v>
      </c>
    </row>
    <row r="210" spans="1:18" ht="63" hidden="1" customHeight="1">
      <c r="A210" s="271" t="s">
        <v>2348</v>
      </c>
      <c r="B210" s="271" t="s">
        <v>9606</v>
      </c>
      <c r="C210" s="272" t="s">
        <v>9167</v>
      </c>
      <c r="D210" s="273" t="s">
        <v>1055</v>
      </c>
      <c r="E210" s="273" t="s">
        <v>9607</v>
      </c>
      <c r="F210" s="274" t="s">
        <v>9608</v>
      </c>
      <c r="G210" s="274" t="s">
        <v>9167</v>
      </c>
      <c r="H210" s="274" t="s">
        <v>1077</v>
      </c>
      <c r="I210" s="275" t="s">
        <v>1078</v>
      </c>
      <c r="J210" s="276" t="s">
        <v>1690</v>
      </c>
      <c r="K210" s="276" t="s">
        <v>1691</v>
      </c>
      <c r="L210" s="276" t="s">
        <v>1063</v>
      </c>
      <c r="M210" s="277" t="s">
        <v>1769</v>
      </c>
      <c r="N210" s="274" t="s">
        <v>1065</v>
      </c>
      <c r="O210" s="274" t="s">
        <v>3553</v>
      </c>
      <c r="P210" s="278"/>
      <c r="Q210" s="279"/>
      <c r="R210" s="279">
        <v>3573.34</v>
      </c>
    </row>
    <row r="211" spans="1:18" ht="42" hidden="1" customHeight="1">
      <c r="A211" s="271" t="s">
        <v>2351</v>
      </c>
      <c r="B211" s="271" t="s">
        <v>9609</v>
      </c>
      <c r="C211" s="272" t="s">
        <v>9167</v>
      </c>
      <c r="D211" s="273" t="s">
        <v>1055</v>
      </c>
      <c r="E211" s="273" t="s">
        <v>9290</v>
      </c>
      <c r="F211" s="274" t="s">
        <v>9610</v>
      </c>
      <c r="G211" s="274" t="s">
        <v>9167</v>
      </c>
      <c r="H211" s="274" t="s">
        <v>1701</v>
      </c>
      <c r="I211" s="275" t="s">
        <v>1702</v>
      </c>
      <c r="J211" s="276" t="s">
        <v>1690</v>
      </c>
      <c r="K211" s="276" t="s">
        <v>1691</v>
      </c>
      <c r="L211" s="276" t="s">
        <v>1063</v>
      </c>
      <c r="M211" s="277" t="s">
        <v>1769</v>
      </c>
      <c r="N211" s="274" t="s">
        <v>1065</v>
      </c>
      <c r="O211" s="274" t="s">
        <v>3553</v>
      </c>
      <c r="P211" s="278"/>
      <c r="Q211" s="279"/>
      <c r="R211" s="279">
        <v>534</v>
      </c>
    </row>
    <row r="212" spans="1:18" ht="42" hidden="1" customHeight="1">
      <c r="A212" s="271" t="s">
        <v>2354</v>
      </c>
      <c r="B212" s="271" t="s">
        <v>9611</v>
      </c>
      <c r="C212" s="272" t="s">
        <v>9164</v>
      </c>
      <c r="D212" s="273" t="s">
        <v>1181</v>
      </c>
      <c r="E212" s="273" t="s">
        <v>9612</v>
      </c>
      <c r="F212" s="274" t="s">
        <v>9611</v>
      </c>
      <c r="G212" s="274" t="s">
        <v>9164</v>
      </c>
      <c r="H212" s="274" t="s">
        <v>2648</v>
      </c>
      <c r="I212" s="275" t="s">
        <v>2649</v>
      </c>
      <c r="J212" s="276" t="s">
        <v>1063</v>
      </c>
      <c r="K212" s="276" t="s">
        <v>1063</v>
      </c>
      <c r="L212" s="276" t="s">
        <v>1790</v>
      </c>
      <c r="M212" s="277" t="s">
        <v>1678</v>
      </c>
      <c r="N212" s="274" t="s">
        <v>1065</v>
      </c>
      <c r="O212" s="274" t="s">
        <v>3553</v>
      </c>
      <c r="P212" s="278"/>
      <c r="Q212" s="279">
        <v>50</v>
      </c>
      <c r="R212" s="279"/>
    </row>
    <row r="213" spans="1:18" ht="42" hidden="1" customHeight="1">
      <c r="A213" s="271" t="s">
        <v>2357</v>
      </c>
      <c r="B213" s="271" t="s">
        <v>9613</v>
      </c>
      <c r="C213" s="272" t="s">
        <v>9614</v>
      </c>
      <c r="D213" s="273" t="s">
        <v>1181</v>
      </c>
      <c r="E213" s="273" t="s">
        <v>9615</v>
      </c>
      <c r="F213" s="274" t="s">
        <v>9613</v>
      </c>
      <c r="G213" s="274" t="s">
        <v>9164</v>
      </c>
      <c r="H213" s="274" t="s">
        <v>9616</v>
      </c>
      <c r="I213" s="275" t="s">
        <v>1078</v>
      </c>
      <c r="J213" s="276" t="s">
        <v>1063</v>
      </c>
      <c r="K213" s="276" t="s">
        <v>1063</v>
      </c>
      <c r="L213" s="276" t="s">
        <v>1790</v>
      </c>
      <c r="M213" s="277" t="s">
        <v>1678</v>
      </c>
      <c r="N213" s="274" t="s">
        <v>1065</v>
      </c>
      <c r="O213" s="274" t="s">
        <v>3553</v>
      </c>
      <c r="P213" s="278"/>
      <c r="Q213" s="279">
        <v>4950</v>
      </c>
      <c r="R213" s="279"/>
    </row>
    <row r="214" spans="1:18" ht="42" hidden="1" customHeight="1">
      <c r="A214" s="271" t="s">
        <v>1631</v>
      </c>
      <c r="B214" s="271" t="s">
        <v>9617</v>
      </c>
      <c r="C214" s="272" t="s">
        <v>9614</v>
      </c>
      <c r="D214" s="273" t="s">
        <v>1181</v>
      </c>
      <c r="E214" s="273" t="s">
        <v>9618</v>
      </c>
      <c r="F214" s="274" t="s">
        <v>9617</v>
      </c>
      <c r="G214" s="274" t="s">
        <v>9164</v>
      </c>
      <c r="H214" s="274" t="s">
        <v>9619</v>
      </c>
      <c r="I214" s="275" t="s">
        <v>1078</v>
      </c>
      <c r="J214" s="276" t="s">
        <v>1063</v>
      </c>
      <c r="K214" s="276" t="s">
        <v>1063</v>
      </c>
      <c r="L214" s="276" t="s">
        <v>1790</v>
      </c>
      <c r="M214" s="277" t="s">
        <v>1678</v>
      </c>
      <c r="N214" s="274" t="s">
        <v>1065</v>
      </c>
      <c r="O214" s="274" t="s">
        <v>3553</v>
      </c>
      <c r="P214" s="278"/>
      <c r="Q214" s="279">
        <v>3000</v>
      </c>
      <c r="R214" s="279"/>
    </row>
    <row r="215" spans="1:18" ht="52.5" hidden="1" customHeight="1">
      <c r="A215" s="271" t="s">
        <v>1635</v>
      </c>
      <c r="B215" s="271" t="s">
        <v>8660</v>
      </c>
      <c r="C215" s="272" t="s">
        <v>9164</v>
      </c>
      <c r="D215" s="273" t="s">
        <v>1181</v>
      </c>
      <c r="E215" s="273" t="s">
        <v>1806</v>
      </c>
      <c r="F215" s="274" t="s">
        <v>8660</v>
      </c>
      <c r="G215" s="274" t="s">
        <v>9164</v>
      </c>
      <c r="H215" s="274" t="s">
        <v>1807</v>
      </c>
      <c r="I215" s="275" t="s">
        <v>1808</v>
      </c>
      <c r="J215" s="276" t="s">
        <v>1063</v>
      </c>
      <c r="K215" s="276" t="s">
        <v>1063</v>
      </c>
      <c r="L215" s="276" t="s">
        <v>1790</v>
      </c>
      <c r="M215" s="277" t="s">
        <v>1678</v>
      </c>
      <c r="N215" s="274" t="s">
        <v>1065</v>
      </c>
      <c r="O215" s="274" t="s">
        <v>3553</v>
      </c>
      <c r="P215" s="278"/>
      <c r="Q215" s="279">
        <v>1397</v>
      </c>
      <c r="R215" s="279"/>
    </row>
    <row r="216" spans="1:18" ht="52.5" hidden="1" customHeight="1">
      <c r="A216" s="271" t="s">
        <v>1642</v>
      </c>
      <c r="B216" s="271" t="s">
        <v>9620</v>
      </c>
      <c r="C216" s="272" t="s">
        <v>9164</v>
      </c>
      <c r="D216" s="273" t="s">
        <v>1181</v>
      </c>
      <c r="E216" s="273" t="s">
        <v>9621</v>
      </c>
      <c r="F216" s="274" t="s">
        <v>9620</v>
      </c>
      <c r="G216" s="274" t="s">
        <v>9164</v>
      </c>
      <c r="H216" s="274" t="s">
        <v>1835</v>
      </c>
      <c r="I216" s="275" t="s">
        <v>1836</v>
      </c>
      <c r="J216" s="276" t="s">
        <v>1063</v>
      </c>
      <c r="K216" s="276" t="s">
        <v>1063</v>
      </c>
      <c r="L216" s="276" t="s">
        <v>1790</v>
      </c>
      <c r="M216" s="277" t="s">
        <v>1678</v>
      </c>
      <c r="N216" s="274" t="s">
        <v>1065</v>
      </c>
      <c r="O216" s="274" t="s">
        <v>3553</v>
      </c>
      <c r="P216" s="278"/>
      <c r="Q216" s="279">
        <v>14812.14</v>
      </c>
      <c r="R216" s="279"/>
    </row>
    <row r="217" spans="1:18" ht="52.5" hidden="1" customHeight="1">
      <c r="A217" s="271" t="s">
        <v>1241</v>
      </c>
      <c r="B217" s="271" t="s">
        <v>9622</v>
      </c>
      <c r="C217" s="272" t="s">
        <v>9180</v>
      </c>
      <c r="D217" s="273" t="s">
        <v>1055</v>
      </c>
      <c r="E217" s="273" t="s">
        <v>9623</v>
      </c>
      <c r="F217" s="274" t="s">
        <v>9624</v>
      </c>
      <c r="G217" s="274" t="s">
        <v>9167</v>
      </c>
      <c r="H217" s="274" t="s">
        <v>4007</v>
      </c>
      <c r="I217" s="275" t="s">
        <v>1702</v>
      </c>
      <c r="J217" s="276" t="s">
        <v>2536</v>
      </c>
      <c r="K217" s="276" t="s">
        <v>2537</v>
      </c>
      <c r="L217" s="276" t="s">
        <v>1063</v>
      </c>
      <c r="M217" s="277" t="s">
        <v>1064</v>
      </c>
      <c r="N217" s="274" t="s">
        <v>1065</v>
      </c>
      <c r="O217" s="274" t="s">
        <v>3553</v>
      </c>
      <c r="P217" s="278"/>
      <c r="Q217" s="279"/>
      <c r="R217" s="279">
        <v>63</v>
      </c>
    </row>
    <row r="218" spans="1:18" ht="52.5" hidden="1" customHeight="1">
      <c r="A218" s="271" t="s">
        <v>1655</v>
      </c>
      <c r="B218" s="271" t="s">
        <v>9625</v>
      </c>
      <c r="C218" s="272" t="s">
        <v>9180</v>
      </c>
      <c r="D218" s="273" t="s">
        <v>1055</v>
      </c>
      <c r="E218" s="273" t="s">
        <v>9626</v>
      </c>
      <c r="F218" s="274" t="s">
        <v>9627</v>
      </c>
      <c r="G218" s="274" t="s">
        <v>9167</v>
      </c>
      <c r="H218" s="274" t="s">
        <v>2978</v>
      </c>
      <c r="I218" s="275" t="s">
        <v>2979</v>
      </c>
      <c r="J218" s="276" t="s">
        <v>1110</v>
      </c>
      <c r="K218" s="276" t="s">
        <v>1062</v>
      </c>
      <c r="L218" s="276" t="s">
        <v>1063</v>
      </c>
      <c r="M218" s="277" t="s">
        <v>1111</v>
      </c>
      <c r="N218" s="274" t="s">
        <v>1065</v>
      </c>
      <c r="O218" s="274" t="s">
        <v>3553</v>
      </c>
      <c r="P218" s="278" t="s">
        <v>4210</v>
      </c>
      <c r="Q218" s="279"/>
      <c r="R218" s="279">
        <v>2713</v>
      </c>
    </row>
    <row r="219" spans="1:18" ht="52.5" hidden="1" customHeight="1">
      <c r="A219" s="271" t="s">
        <v>1659</v>
      </c>
      <c r="B219" s="271" t="s">
        <v>9628</v>
      </c>
      <c r="C219" s="272" t="s">
        <v>9180</v>
      </c>
      <c r="D219" s="273" t="s">
        <v>1055</v>
      </c>
      <c r="E219" s="273" t="s">
        <v>9629</v>
      </c>
      <c r="F219" s="274" t="s">
        <v>9630</v>
      </c>
      <c r="G219" s="274" t="s">
        <v>9180</v>
      </c>
      <c r="H219" s="274" t="s">
        <v>1567</v>
      </c>
      <c r="I219" s="275" t="s">
        <v>1568</v>
      </c>
      <c r="J219" s="276" t="s">
        <v>1096</v>
      </c>
      <c r="K219" s="276" t="s">
        <v>1062</v>
      </c>
      <c r="L219" s="276" t="s">
        <v>1063</v>
      </c>
      <c r="M219" s="277" t="s">
        <v>1064</v>
      </c>
      <c r="N219" s="274" t="s">
        <v>1065</v>
      </c>
      <c r="O219" s="274" t="s">
        <v>3553</v>
      </c>
      <c r="P219" s="278" t="s">
        <v>4157</v>
      </c>
      <c r="Q219" s="279"/>
      <c r="R219" s="279">
        <v>9948.0499999999993</v>
      </c>
    </row>
    <row r="220" spans="1:18" ht="52.5" hidden="1" customHeight="1">
      <c r="A220" s="271" t="s">
        <v>2375</v>
      </c>
      <c r="B220" s="271" t="s">
        <v>9631</v>
      </c>
      <c r="C220" s="272" t="s">
        <v>9180</v>
      </c>
      <c r="D220" s="273" t="s">
        <v>1055</v>
      </c>
      <c r="E220" s="273" t="s">
        <v>9632</v>
      </c>
      <c r="F220" s="274" t="s">
        <v>9633</v>
      </c>
      <c r="G220" s="274" t="s">
        <v>9180</v>
      </c>
      <c r="H220" s="274" t="s">
        <v>1567</v>
      </c>
      <c r="I220" s="275" t="s">
        <v>1568</v>
      </c>
      <c r="J220" s="276" t="s">
        <v>1096</v>
      </c>
      <c r="K220" s="276" t="s">
        <v>1062</v>
      </c>
      <c r="L220" s="276" t="s">
        <v>1063</v>
      </c>
      <c r="M220" s="277" t="s">
        <v>1064</v>
      </c>
      <c r="N220" s="274" t="s">
        <v>1065</v>
      </c>
      <c r="O220" s="274" t="s">
        <v>3553</v>
      </c>
      <c r="P220" s="278" t="s">
        <v>4157</v>
      </c>
      <c r="Q220" s="279"/>
      <c r="R220" s="279">
        <v>7604</v>
      </c>
    </row>
    <row r="221" spans="1:18" ht="52.5" hidden="1" customHeight="1">
      <c r="A221" s="271" t="s">
        <v>2377</v>
      </c>
      <c r="B221" s="271" t="s">
        <v>9634</v>
      </c>
      <c r="C221" s="272" t="s">
        <v>9180</v>
      </c>
      <c r="D221" s="273" t="s">
        <v>1055</v>
      </c>
      <c r="E221" s="273" t="s">
        <v>9635</v>
      </c>
      <c r="F221" s="274" t="s">
        <v>9636</v>
      </c>
      <c r="G221" s="274" t="s">
        <v>9180</v>
      </c>
      <c r="H221" s="274" t="s">
        <v>5140</v>
      </c>
      <c r="I221" s="275" t="s">
        <v>5510</v>
      </c>
      <c r="J221" s="276" t="s">
        <v>1096</v>
      </c>
      <c r="K221" s="276" t="s">
        <v>1062</v>
      </c>
      <c r="L221" s="276" t="s">
        <v>1063</v>
      </c>
      <c r="M221" s="277" t="s">
        <v>1064</v>
      </c>
      <c r="N221" s="274" t="s">
        <v>1065</v>
      </c>
      <c r="O221" s="274" t="s">
        <v>3553</v>
      </c>
      <c r="P221" s="278" t="s">
        <v>5511</v>
      </c>
      <c r="Q221" s="279"/>
      <c r="R221" s="279">
        <v>1890</v>
      </c>
    </row>
    <row r="222" spans="1:18" ht="63" hidden="1" customHeight="1">
      <c r="A222" s="271" t="s">
        <v>2293</v>
      </c>
      <c r="B222" s="271" t="s">
        <v>9637</v>
      </c>
      <c r="C222" s="272" t="s">
        <v>9180</v>
      </c>
      <c r="D222" s="273" t="s">
        <v>1055</v>
      </c>
      <c r="E222" s="273" t="s">
        <v>9638</v>
      </c>
      <c r="F222" s="274" t="s">
        <v>9639</v>
      </c>
      <c r="G222" s="274" t="s">
        <v>9180</v>
      </c>
      <c r="H222" s="274" t="s">
        <v>5140</v>
      </c>
      <c r="I222" s="275" t="s">
        <v>5510</v>
      </c>
      <c r="J222" s="276" t="s">
        <v>1096</v>
      </c>
      <c r="K222" s="276" t="s">
        <v>1062</v>
      </c>
      <c r="L222" s="276" t="s">
        <v>1063</v>
      </c>
      <c r="M222" s="277" t="s">
        <v>1064</v>
      </c>
      <c r="N222" s="274" t="s">
        <v>1065</v>
      </c>
      <c r="O222" s="274" t="s">
        <v>3553</v>
      </c>
      <c r="P222" s="278" t="s">
        <v>5511</v>
      </c>
      <c r="Q222" s="279"/>
      <c r="R222" s="279">
        <v>8850</v>
      </c>
    </row>
    <row r="223" spans="1:18" ht="52.5" hidden="1" customHeight="1">
      <c r="A223" s="271" t="s">
        <v>2384</v>
      </c>
      <c r="B223" s="271" t="s">
        <v>9640</v>
      </c>
      <c r="C223" s="272" t="s">
        <v>9180</v>
      </c>
      <c r="D223" s="273" t="s">
        <v>1055</v>
      </c>
      <c r="E223" s="273" t="s">
        <v>9641</v>
      </c>
      <c r="F223" s="274" t="s">
        <v>9642</v>
      </c>
      <c r="G223" s="274" t="s">
        <v>9180</v>
      </c>
      <c r="H223" s="274" t="s">
        <v>1560</v>
      </c>
      <c r="I223" s="275" t="s">
        <v>1561</v>
      </c>
      <c r="J223" s="276" t="s">
        <v>1110</v>
      </c>
      <c r="K223" s="276" t="s">
        <v>1062</v>
      </c>
      <c r="L223" s="276" t="s">
        <v>1063</v>
      </c>
      <c r="M223" s="277" t="s">
        <v>1111</v>
      </c>
      <c r="N223" s="274" t="s">
        <v>1065</v>
      </c>
      <c r="O223" s="274" t="s">
        <v>3553</v>
      </c>
      <c r="P223" s="278" t="s">
        <v>5659</v>
      </c>
      <c r="Q223" s="279"/>
      <c r="R223" s="279">
        <v>17620</v>
      </c>
    </row>
    <row r="224" spans="1:18" ht="63" customHeight="1">
      <c r="A224" s="271" t="s">
        <v>2388</v>
      </c>
      <c r="B224" s="271" t="s">
        <v>9643</v>
      </c>
      <c r="C224" s="272" t="s">
        <v>9180</v>
      </c>
      <c r="D224" s="273" t="s">
        <v>1055</v>
      </c>
      <c r="E224" s="273" t="s">
        <v>9644</v>
      </c>
      <c r="F224" s="274" t="s">
        <v>9645</v>
      </c>
      <c r="G224" s="274" t="s">
        <v>9180</v>
      </c>
      <c r="H224" s="274" t="s">
        <v>1560</v>
      </c>
      <c r="I224" s="275" t="s">
        <v>1561</v>
      </c>
      <c r="J224" s="276" t="s">
        <v>1110</v>
      </c>
      <c r="K224" s="276" t="s">
        <v>1062</v>
      </c>
      <c r="L224" s="276" t="s">
        <v>1063</v>
      </c>
      <c r="M224" s="277" t="s">
        <v>1111</v>
      </c>
      <c r="N224" s="274" t="s">
        <v>1065</v>
      </c>
      <c r="O224" s="274" t="s">
        <v>3553</v>
      </c>
      <c r="P224" s="278" t="s">
        <v>7096</v>
      </c>
      <c r="Q224" s="279">
        <v>1</v>
      </c>
      <c r="R224" s="279">
        <v>33520</v>
      </c>
    </row>
    <row r="225" spans="1:18" ht="52.5" hidden="1" customHeight="1">
      <c r="A225" s="271" t="s">
        <v>2393</v>
      </c>
      <c r="B225" s="271" t="s">
        <v>9646</v>
      </c>
      <c r="C225" s="272" t="s">
        <v>9180</v>
      </c>
      <c r="D225" s="273" t="s">
        <v>1055</v>
      </c>
      <c r="E225" s="273" t="s">
        <v>9647</v>
      </c>
      <c r="F225" s="274" t="s">
        <v>9648</v>
      </c>
      <c r="G225" s="274" t="s">
        <v>9180</v>
      </c>
      <c r="H225" s="274" t="s">
        <v>7795</v>
      </c>
      <c r="I225" s="275" t="s">
        <v>9649</v>
      </c>
      <c r="J225" s="276" t="s">
        <v>1088</v>
      </c>
      <c r="K225" s="276" t="s">
        <v>1062</v>
      </c>
      <c r="L225" s="276" t="s">
        <v>1063</v>
      </c>
      <c r="M225" s="277" t="s">
        <v>1064</v>
      </c>
      <c r="N225" s="274" t="s">
        <v>1065</v>
      </c>
      <c r="O225" s="274" t="s">
        <v>3553</v>
      </c>
      <c r="P225" s="278" t="s">
        <v>9650</v>
      </c>
      <c r="Q225" s="279"/>
      <c r="R225" s="279">
        <v>8330</v>
      </c>
    </row>
    <row r="226" spans="1:18" ht="52.5" hidden="1" customHeight="1">
      <c r="A226" s="271" t="s">
        <v>2397</v>
      </c>
      <c r="B226" s="271" t="s">
        <v>9651</v>
      </c>
      <c r="C226" s="272" t="s">
        <v>9173</v>
      </c>
      <c r="D226" s="273" t="s">
        <v>1055</v>
      </c>
      <c r="E226" s="273" t="s">
        <v>9652</v>
      </c>
      <c r="F226" s="274" t="s">
        <v>9653</v>
      </c>
      <c r="G226" s="274" t="s">
        <v>9180</v>
      </c>
      <c r="H226" s="274" t="s">
        <v>1077</v>
      </c>
      <c r="I226" s="275" t="s">
        <v>1078</v>
      </c>
      <c r="J226" s="276" t="s">
        <v>1079</v>
      </c>
      <c r="K226" s="276" t="s">
        <v>1080</v>
      </c>
      <c r="L226" s="276" t="s">
        <v>1063</v>
      </c>
      <c r="M226" s="277" t="s">
        <v>1064</v>
      </c>
      <c r="N226" s="274" t="s">
        <v>1065</v>
      </c>
      <c r="O226" s="274" t="s">
        <v>3553</v>
      </c>
      <c r="P226" s="278"/>
      <c r="Q226" s="279"/>
      <c r="R226" s="279">
        <v>13917</v>
      </c>
    </row>
    <row r="227" spans="1:18" ht="52.5" hidden="1" customHeight="1">
      <c r="A227" s="271" t="s">
        <v>2401</v>
      </c>
      <c r="B227" s="271" t="s">
        <v>9654</v>
      </c>
      <c r="C227" s="272" t="s">
        <v>9167</v>
      </c>
      <c r="D227" s="273" t="s">
        <v>1181</v>
      </c>
      <c r="E227" s="273" t="s">
        <v>9655</v>
      </c>
      <c r="F227" s="274" t="s">
        <v>9654</v>
      </c>
      <c r="G227" s="274" t="s">
        <v>9167</v>
      </c>
      <c r="H227" s="274" t="s">
        <v>9656</v>
      </c>
      <c r="I227" s="275" t="s">
        <v>1078</v>
      </c>
      <c r="J227" s="276" t="s">
        <v>1063</v>
      </c>
      <c r="K227" s="276" t="s">
        <v>1063</v>
      </c>
      <c r="L227" s="276" t="s">
        <v>1790</v>
      </c>
      <c r="M227" s="277" t="s">
        <v>1678</v>
      </c>
      <c r="N227" s="274" t="s">
        <v>1065</v>
      </c>
      <c r="O227" s="274" t="s">
        <v>3553</v>
      </c>
      <c r="P227" s="278"/>
      <c r="Q227" s="279">
        <v>6490</v>
      </c>
      <c r="R227" s="279"/>
    </row>
    <row r="228" spans="1:18" ht="63" hidden="1" customHeight="1">
      <c r="A228" s="271" t="s">
        <v>2405</v>
      </c>
      <c r="B228" s="271" t="s">
        <v>9657</v>
      </c>
      <c r="C228" s="272" t="s">
        <v>9167</v>
      </c>
      <c r="D228" s="273" t="s">
        <v>1181</v>
      </c>
      <c r="E228" s="273" t="s">
        <v>9658</v>
      </c>
      <c r="F228" s="274" t="s">
        <v>9657</v>
      </c>
      <c r="G228" s="274" t="s">
        <v>9167</v>
      </c>
      <c r="H228" s="274" t="s">
        <v>9659</v>
      </c>
      <c r="I228" s="275" t="s">
        <v>1078</v>
      </c>
      <c r="J228" s="276" t="s">
        <v>1063</v>
      </c>
      <c r="K228" s="276" t="s">
        <v>1063</v>
      </c>
      <c r="L228" s="276" t="s">
        <v>1790</v>
      </c>
      <c r="M228" s="277" t="s">
        <v>1678</v>
      </c>
      <c r="N228" s="274" t="s">
        <v>1065</v>
      </c>
      <c r="O228" s="274" t="s">
        <v>3553</v>
      </c>
      <c r="P228" s="278"/>
      <c r="Q228" s="279">
        <v>5200</v>
      </c>
      <c r="R228" s="279"/>
    </row>
    <row r="229" spans="1:18" ht="52.5" hidden="1" customHeight="1">
      <c r="A229" s="271" t="s">
        <v>2409</v>
      </c>
      <c r="B229" s="271" t="s">
        <v>9660</v>
      </c>
      <c r="C229" s="272" t="s">
        <v>9167</v>
      </c>
      <c r="D229" s="273" t="s">
        <v>1181</v>
      </c>
      <c r="E229" s="273" t="s">
        <v>9661</v>
      </c>
      <c r="F229" s="274" t="s">
        <v>9660</v>
      </c>
      <c r="G229" s="274" t="s">
        <v>9167</v>
      </c>
      <c r="H229" s="274" t="s">
        <v>1835</v>
      </c>
      <c r="I229" s="275" t="s">
        <v>1836</v>
      </c>
      <c r="J229" s="276" t="s">
        <v>1063</v>
      </c>
      <c r="K229" s="276" t="s">
        <v>1063</v>
      </c>
      <c r="L229" s="276" t="s">
        <v>1790</v>
      </c>
      <c r="M229" s="277" t="s">
        <v>1678</v>
      </c>
      <c r="N229" s="274" t="s">
        <v>1065</v>
      </c>
      <c r="O229" s="274" t="s">
        <v>3553</v>
      </c>
      <c r="P229" s="278"/>
      <c r="Q229" s="279">
        <v>41293.370000000003</v>
      </c>
      <c r="R229" s="279"/>
    </row>
    <row r="230" spans="1:18" ht="52.5" hidden="1" customHeight="1">
      <c r="A230" s="271" t="s">
        <v>2411</v>
      </c>
      <c r="B230" s="271" t="s">
        <v>5479</v>
      </c>
      <c r="C230" s="272" t="s">
        <v>9167</v>
      </c>
      <c r="D230" s="273" t="s">
        <v>1181</v>
      </c>
      <c r="E230" s="273" t="s">
        <v>9662</v>
      </c>
      <c r="F230" s="274" t="s">
        <v>5479</v>
      </c>
      <c r="G230" s="274" t="s">
        <v>9167</v>
      </c>
      <c r="H230" s="274" t="s">
        <v>2386</v>
      </c>
      <c r="I230" s="275" t="s">
        <v>2387</v>
      </c>
      <c r="J230" s="276" t="s">
        <v>1063</v>
      </c>
      <c r="K230" s="276" t="s">
        <v>1063</v>
      </c>
      <c r="L230" s="276" t="s">
        <v>1790</v>
      </c>
      <c r="M230" s="277" t="s">
        <v>1678</v>
      </c>
      <c r="N230" s="274" t="s">
        <v>1065</v>
      </c>
      <c r="O230" s="274" t="s">
        <v>3553</v>
      </c>
      <c r="P230" s="278"/>
      <c r="Q230" s="279">
        <v>7800</v>
      </c>
      <c r="R230" s="279"/>
    </row>
    <row r="231" spans="1:18" ht="63" hidden="1" customHeight="1">
      <c r="A231" s="271" t="s">
        <v>2414</v>
      </c>
      <c r="B231" s="271" t="s">
        <v>2657</v>
      </c>
      <c r="C231" s="272" t="s">
        <v>9167</v>
      </c>
      <c r="D231" s="273" t="s">
        <v>1181</v>
      </c>
      <c r="E231" s="273" t="s">
        <v>1806</v>
      </c>
      <c r="F231" s="274" t="s">
        <v>2657</v>
      </c>
      <c r="G231" s="274" t="s">
        <v>9167</v>
      </c>
      <c r="H231" s="274" t="s">
        <v>1807</v>
      </c>
      <c r="I231" s="275" t="s">
        <v>1808</v>
      </c>
      <c r="J231" s="276" t="s">
        <v>1063</v>
      </c>
      <c r="K231" s="276" t="s">
        <v>1063</v>
      </c>
      <c r="L231" s="276" t="s">
        <v>1790</v>
      </c>
      <c r="M231" s="277" t="s">
        <v>1678</v>
      </c>
      <c r="N231" s="274" t="s">
        <v>1065</v>
      </c>
      <c r="O231" s="274" t="s">
        <v>3553</v>
      </c>
      <c r="P231" s="278"/>
      <c r="Q231" s="279">
        <v>6207</v>
      </c>
      <c r="R231" s="279"/>
    </row>
    <row r="232" spans="1:18" ht="52.5" hidden="1" customHeight="1">
      <c r="A232" s="271" t="s">
        <v>2418</v>
      </c>
      <c r="B232" s="271" t="s">
        <v>9663</v>
      </c>
      <c r="C232" s="272" t="s">
        <v>9173</v>
      </c>
      <c r="D232" s="273" t="s">
        <v>1055</v>
      </c>
      <c r="E232" s="273" t="s">
        <v>9664</v>
      </c>
      <c r="F232" s="274" t="s">
        <v>9665</v>
      </c>
      <c r="G232" s="274" t="s">
        <v>9173</v>
      </c>
      <c r="H232" s="274" t="s">
        <v>1696</v>
      </c>
      <c r="I232" s="275" t="s">
        <v>1697</v>
      </c>
      <c r="J232" s="276" t="s">
        <v>1690</v>
      </c>
      <c r="K232" s="276" t="s">
        <v>1691</v>
      </c>
      <c r="L232" s="276" t="s">
        <v>1063</v>
      </c>
      <c r="M232" s="277" t="s">
        <v>1769</v>
      </c>
      <c r="N232" s="274" t="s">
        <v>1664</v>
      </c>
      <c r="O232" s="274" t="s">
        <v>1828</v>
      </c>
      <c r="P232" s="278"/>
      <c r="Q232" s="279"/>
      <c r="R232" s="279">
        <v>10868.6</v>
      </c>
    </row>
    <row r="233" spans="1:18" ht="52.5" hidden="1" customHeight="1">
      <c r="A233" s="271" t="s">
        <v>1249</v>
      </c>
      <c r="B233" s="271" t="s">
        <v>9666</v>
      </c>
      <c r="C233" s="272" t="s">
        <v>9173</v>
      </c>
      <c r="D233" s="273" t="s">
        <v>1055</v>
      </c>
      <c r="E233" s="273" t="s">
        <v>9667</v>
      </c>
      <c r="F233" s="274" t="s">
        <v>9668</v>
      </c>
      <c r="G233" s="274" t="s">
        <v>9173</v>
      </c>
      <c r="H233" s="274" t="s">
        <v>1077</v>
      </c>
      <c r="I233" s="275" t="s">
        <v>1078</v>
      </c>
      <c r="J233" s="276" t="s">
        <v>1690</v>
      </c>
      <c r="K233" s="276" t="s">
        <v>1691</v>
      </c>
      <c r="L233" s="276" t="s">
        <v>1063</v>
      </c>
      <c r="M233" s="277" t="s">
        <v>1769</v>
      </c>
      <c r="N233" s="274" t="s">
        <v>1065</v>
      </c>
      <c r="O233" s="274" t="s">
        <v>3553</v>
      </c>
      <c r="P233" s="278"/>
      <c r="Q233" s="279"/>
      <c r="R233" s="279">
        <v>5732.42</v>
      </c>
    </row>
    <row r="234" spans="1:18" ht="63" hidden="1" customHeight="1">
      <c r="A234" s="271" t="s">
        <v>1258</v>
      </c>
      <c r="B234" s="271" t="s">
        <v>9669</v>
      </c>
      <c r="C234" s="272" t="s">
        <v>9173</v>
      </c>
      <c r="D234" s="273" t="s">
        <v>1055</v>
      </c>
      <c r="E234" s="273" t="s">
        <v>9670</v>
      </c>
      <c r="F234" s="274" t="s">
        <v>9671</v>
      </c>
      <c r="G234" s="274" t="s">
        <v>9173</v>
      </c>
      <c r="H234" s="274" t="s">
        <v>1696</v>
      </c>
      <c r="I234" s="275" t="s">
        <v>1697</v>
      </c>
      <c r="J234" s="276" t="s">
        <v>1690</v>
      </c>
      <c r="K234" s="276" t="s">
        <v>1691</v>
      </c>
      <c r="L234" s="276" t="s">
        <v>1063</v>
      </c>
      <c r="M234" s="277" t="s">
        <v>1769</v>
      </c>
      <c r="N234" s="274" t="s">
        <v>1065</v>
      </c>
      <c r="O234" s="274" t="s">
        <v>3553</v>
      </c>
      <c r="P234" s="278"/>
      <c r="Q234" s="279"/>
      <c r="R234" s="279">
        <v>23929.55</v>
      </c>
    </row>
    <row r="235" spans="1:18" ht="52.5" hidden="1" customHeight="1">
      <c r="A235" s="271" t="s">
        <v>1263</v>
      </c>
      <c r="B235" s="271" t="s">
        <v>9672</v>
      </c>
      <c r="C235" s="272" t="s">
        <v>9173</v>
      </c>
      <c r="D235" s="273" t="s">
        <v>1055</v>
      </c>
      <c r="E235" s="273" t="s">
        <v>9673</v>
      </c>
      <c r="F235" s="274" t="s">
        <v>9674</v>
      </c>
      <c r="G235" s="274" t="s">
        <v>9173</v>
      </c>
      <c r="H235" s="274" t="s">
        <v>1077</v>
      </c>
      <c r="I235" s="275" t="s">
        <v>1078</v>
      </c>
      <c r="J235" s="276" t="s">
        <v>1690</v>
      </c>
      <c r="K235" s="276" t="s">
        <v>1691</v>
      </c>
      <c r="L235" s="276" t="s">
        <v>1063</v>
      </c>
      <c r="M235" s="277" t="s">
        <v>1769</v>
      </c>
      <c r="N235" s="274" t="s">
        <v>1065</v>
      </c>
      <c r="O235" s="274" t="s">
        <v>3553</v>
      </c>
      <c r="P235" s="278"/>
      <c r="Q235" s="279"/>
      <c r="R235" s="279">
        <v>287.91000000000003</v>
      </c>
    </row>
    <row r="236" spans="1:18" ht="42" hidden="1" customHeight="1">
      <c r="A236" s="271" t="s">
        <v>1269</v>
      </c>
      <c r="B236" s="271" t="s">
        <v>9675</v>
      </c>
      <c r="C236" s="272" t="s">
        <v>9173</v>
      </c>
      <c r="D236" s="273" t="s">
        <v>1055</v>
      </c>
      <c r="E236" s="273" t="s">
        <v>9676</v>
      </c>
      <c r="F236" s="274" t="s">
        <v>9677</v>
      </c>
      <c r="G236" s="274" t="s">
        <v>9173</v>
      </c>
      <c r="H236" s="274" t="s">
        <v>1696</v>
      </c>
      <c r="I236" s="275" t="s">
        <v>1697</v>
      </c>
      <c r="J236" s="276" t="s">
        <v>1690</v>
      </c>
      <c r="K236" s="276" t="s">
        <v>1691</v>
      </c>
      <c r="L236" s="276" t="s">
        <v>1063</v>
      </c>
      <c r="M236" s="277" t="s">
        <v>1769</v>
      </c>
      <c r="N236" s="274" t="s">
        <v>1065</v>
      </c>
      <c r="O236" s="274" t="s">
        <v>3553</v>
      </c>
      <c r="P236" s="278"/>
      <c r="Q236" s="279"/>
      <c r="R236" s="279">
        <v>457.18</v>
      </c>
    </row>
    <row r="237" spans="1:18" ht="42" hidden="1">
      <c r="A237" s="271" t="s">
        <v>2432</v>
      </c>
      <c r="B237" s="271" t="s">
        <v>9678</v>
      </c>
      <c r="C237" s="272" t="s">
        <v>9173</v>
      </c>
      <c r="D237" s="273" t="s">
        <v>1055</v>
      </c>
      <c r="E237" s="273" t="s">
        <v>9679</v>
      </c>
      <c r="F237" s="274" t="s">
        <v>9680</v>
      </c>
      <c r="G237" s="274" t="s">
        <v>9173</v>
      </c>
      <c r="H237" s="274" t="s">
        <v>1696</v>
      </c>
      <c r="I237" s="275" t="s">
        <v>1697</v>
      </c>
      <c r="J237" s="276" t="s">
        <v>1690</v>
      </c>
      <c r="K237" s="276" t="s">
        <v>1691</v>
      </c>
      <c r="L237" s="276" t="s">
        <v>1063</v>
      </c>
      <c r="M237" s="277" t="s">
        <v>1769</v>
      </c>
      <c r="N237" s="274" t="s">
        <v>1065</v>
      </c>
      <c r="O237" s="274" t="s">
        <v>1112</v>
      </c>
      <c r="P237" s="278"/>
      <c r="Q237" s="279"/>
      <c r="R237" s="279">
        <v>1062.78</v>
      </c>
    </row>
    <row r="238" spans="1:18" ht="52.5" hidden="1" customHeight="1">
      <c r="A238" s="271" t="s">
        <v>2435</v>
      </c>
      <c r="B238" s="271" t="s">
        <v>9681</v>
      </c>
      <c r="C238" s="272" t="s">
        <v>9180</v>
      </c>
      <c r="D238" s="273" t="s">
        <v>1181</v>
      </c>
      <c r="E238" s="273" t="s">
        <v>9682</v>
      </c>
      <c r="F238" s="274" t="s">
        <v>9681</v>
      </c>
      <c r="G238" s="274" t="s">
        <v>9180</v>
      </c>
      <c r="H238" s="274" t="s">
        <v>9683</v>
      </c>
      <c r="I238" s="275" t="s">
        <v>1078</v>
      </c>
      <c r="J238" s="276" t="s">
        <v>1063</v>
      </c>
      <c r="K238" s="276" t="s">
        <v>1063</v>
      </c>
      <c r="L238" s="276" t="s">
        <v>1790</v>
      </c>
      <c r="M238" s="277" t="s">
        <v>1678</v>
      </c>
      <c r="N238" s="274" t="s">
        <v>1065</v>
      </c>
      <c r="O238" s="274" t="s">
        <v>3553</v>
      </c>
      <c r="P238" s="278"/>
      <c r="Q238" s="279">
        <v>1750</v>
      </c>
      <c r="R238" s="279"/>
    </row>
    <row r="239" spans="1:18" ht="52.5" hidden="1" customHeight="1">
      <c r="A239" s="271" t="s">
        <v>2438</v>
      </c>
      <c r="B239" s="271" t="s">
        <v>9684</v>
      </c>
      <c r="C239" s="272" t="s">
        <v>9180</v>
      </c>
      <c r="D239" s="273" t="s">
        <v>1181</v>
      </c>
      <c r="E239" s="273" t="s">
        <v>9685</v>
      </c>
      <c r="F239" s="274" t="s">
        <v>9684</v>
      </c>
      <c r="G239" s="274" t="s">
        <v>9180</v>
      </c>
      <c r="H239" s="274" t="s">
        <v>9686</v>
      </c>
      <c r="I239" s="275" t="s">
        <v>1078</v>
      </c>
      <c r="J239" s="276" t="s">
        <v>1063</v>
      </c>
      <c r="K239" s="276" t="s">
        <v>1063</v>
      </c>
      <c r="L239" s="276" t="s">
        <v>1790</v>
      </c>
      <c r="M239" s="277" t="s">
        <v>1678</v>
      </c>
      <c r="N239" s="274" t="s">
        <v>1065</v>
      </c>
      <c r="O239" s="274" t="s">
        <v>3553</v>
      </c>
      <c r="P239" s="278"/>
      <c r="Q239" s="279">
        <v>4000</v>
      </c>
      <c r="R239" s="279"/>
    </row>
    <row r="240" spans="1:18" ht="63" hidden="1" customHeight="1">
      <c r="A240" s="271" t="s">
        <v>2442</v>
      </c>
      <c r="B240" s="271" t="s">
        <v>3898</v>
      </c>
      <c r="C240" s="272" t="s">
        <v>9180</v>
      </c>
      <c r="D240" s="273" t="s">
        <v>1181</v>
      </c>
      <c r="E240" s="273" t="s">
        <v>9687</v>
      </c>
      <c r="F240" s="274" t="s">
        <v>3898</v>
      </c>
      <c r="G240" s="274" t="s">
        <v>9180</v>
      </c>
      <c r="H240" s="274" t="s">
        <v>2643</v>
      </c>
      <c r="I240" s="275" t="s">
        <v>2644</v>
      </c>
      <c r="J240" s="276" t="s">
        <v>1063</v>
      </c>
      <c r="K240" s="276" t="s">
        <v>1063</v>
      </c>
      <c r="L240" s="276" t="s">
        <v>1790</v>
      </c>
      <c r="M240" s="277" t="s">
        <v>1678</v>
      </c>
      <c r="N240" s="274" t="s">
        <v>1065</v>
      </c>
      <c r="O240" s="274" t="s">
        <v>3553</v>
      </c>
      <c r="P240" s="278"/>
      <c r="Q240" s="279">
        <v>150</v>
      </c>
      <c r="R240" s="279"/>
    </row>
    <row r="241" spans="1:18" ht="52.5" hidden="1" customHeight="1">
      <c r="A241" s="271" t="s">
        <v>2446</v>
      </c>
      <c r="B241" s="271" t="s">
        <v>9688</v>
      </c>
      <c r="C241" s="272" t="s">
        <v>9180</v>
      </c>
      <c r="D241" s="273" t="s">
        <v>1181</v>
      </c>
      <c r="E241" s="273" t="s">
        <v>9689</v>
      </c>
      <c r="F241" s="274" t="s">
        <v>9688</v>
      </c>
      <c r="G241" s="274" t="s">
        <v>9180</v>
      </c>
      <c r="H241" s="274" t="s">
        <v>2044</v>
      </c>
      <c r="I241" s="275" t="s">
        <v>2045</v>
      </c>
      <c r="J241" s="276" t="s">
        <v>1063</v>
      </c>
      <c r="K241" s="276" t="s">
        <v>1063</v>
      </c>
      <c r="L241" s="276" t="s">
        <v>1790</v>
      </c>
      <c r="M241" s="277" t="s">
        <v>1678</v>
      </c>
      <c r="N241" s="274" t="s">
        <v>1065</v>
      </c>
      <c r="O241" s="274" t="s">
        <v>3553</v>
      </c>
      <c r="P241" s="278"/>
      <c r="Q241" s="279">
        <v>15190</v>
      </c>
      <c r="R241" s="279"/>
    </row>
    <row r="242" spans="1:18" ht="52.5" hidden="1">
      <c r="A242" s="271" t="s">
        <v>2448</v>
      </c>
      <c r="B242" s="271" t="s">
        <v>9690</v>
      </c>
      <c r="C242" s="272" t="s">
        <v>9691</v>
      </c>
      <c r="D242" s="273" t="s">
        <v>1055</v>
      </c>
      <c r="E242" s="273" t="s">
        <v>9692</v>
      </c>
      <c r="F242" s="274" t="s">
        <v>9693</v>
      </c>
      <c r="G242" s="274" t="s">
        <v>9173</v>
      </c>
      <c r="H242" s="274" t="s">
        <v>921</v>
      </c>
      <c r="I242" s="275" t="s">
        <v>1078</v>
      </c>
      <c r="J242" s="276" t="s">
        <v>1079</v>
      </c>
      <c r="K242" s="276" t="s">
        <v>1062</v>
      </c>
      <c r="L242" s="276" t="s">
        <v>1063</v>
      </c>
      <c r="M242" s="277" t="s">
        <v>1064</v>
      </c>
      <c r="N242" s="274" t="s">
        <v>1065</v>
      </c>
      <c r="O242" s="274" t="s">
        <v>3553</v>
      </c>
      <c r="P242" s="278" t="s">
        <v>933</v>
      </c>
      <c r="Q242" s="279"/>
      <c r="R242" s="279">
        <v>5109.17</v>
      </c>
    </row>
    <row r="243" spans="1:18" ht="42" hidden="1" customHeight="1">
      <c r="A243" s="271" t="s">
        <v>2451</v>
      </c>
      <c r="B243" s="271" t="s">
        <v>2496</v>
      </c>
      <c r="C243" s="272" t="s">
        <v>9180</v>
      </c>
      <c r="D243" s="273" t="s">
        <v>1181</v>
      </c>
      <c r="E243" s="273" t="s">
        <v>1806</v>
      </c>
      <c r="F243" s="274" t="s">
        <v>2496</v>
      </c>
      <c r="G243" s="274" t="s">
        <v>9180</v>
      </c>
      <c r="H243" s="274" t="s">
        <v>1807</v>
      </c>
      <c r="I243" s="275" t="s">
        <v>1808</v>
      </c>
      <c r="J243" s="276" t="s">
        <v>1063</v>
      </c>
      <c r="K243" s="276" t="s">
        <v>1063</v>
      </c>
      <c r="L243" s="276" t="s">
        <v>1790</v>
      </c>
      <c r="M243" s="277" t="s">
        <v>1678</v>
      </c>
      <c r="N243" s="274" t="s">
        <v>1065</v>
      </c>
      <c r="O243" s="274" t="s">
        <v>3553</v>
      </c>
      <c r="P243" s="278"/>
      <c r="Q243" s="279">
        <v>20046</v>
      </c>
      <c r="R243" s="279"/>
    </row>
    <row r="244" spans="1:18" ht="52.5" hidden="1" customHeight="1">
      <c r="A244" s="271" t="s">
        <v>1690</v>
      </c>
      <c r="B244" s="271" t="s">
        <v>9694</v>
      </c>
      <c r="C244" s="272" t="s">
        <v>9173</v>
      </c>
      <c r="D244" s="273" t="s">
        <v>1214</v>
      </c>
      <c r="E244" s="273" t="s">
        <v>9695</v>
      </c>
      <c r="F244" s="274" t="s">
        <v>9694</v>
      </c>
      <c r="G244" s="274" t="s">
        <v>9173</v>
      </c>
      <c r="H244" s="274" t="s">
        <v>922</v>
      </c>
      <c r="I244" s="275" t="s">
        <v>2111</v>
      </c>
      <c r="J244" s="276" t="s">
        <v>1079</v>
      </c>
      <c r="K244" s="276" t="s">
        <v>1062</v>
      </c>
      <c r="L244" s="276" t="s">
        <v>1063</v>
      </c>
      <c r="M244" s="277" t="s">
        <v>1064</v>
      </c>
      <c r="N244" s="274" t="s">
        <v>1065</v>
      </c>
      <c r="O244" s="274" t="s">
        <v>3553</v>
      </c>
      <c r="P244" s="278" t="s">
        <v>2112</v>
      </c>
      <c r="Q244" s="279"/>
      <c r="R244" s="279">
        <v>3480</v>
      </c>
    </row>
    <row r="245" spans="1:18" ht="52.5" customHeight="1">
      <c r="A245" s="271" t="s">
        <v>2460</v>
      </c>
      <c r="B245" s="271" t="s">
        <v>9696</v>
      </c>
      <c r="C245" s="272" t="s">
        <v>9691</v>
      </c>
      <c r="D245" s="273" t="s">
        <v>1055</v>
      </c>
      <c r="E245" s="273" t="s">
        <v>9697</v>
      </c>
      <c r="F245" s="274" t="s">
        <v>9698</v>
      </c>
      <c r="G245" s="274" t="s">
        <v>9173</v>
      </c>
      <c r="H245" s="274" t="s">
        <v>25</v>
      </c>
      <c r="I245" s="275" t="s">
        <v>1757</v>
      </c>
      <c r="J245" s="276" t="s">
        <v>1079</v>
      </c>
      <c r="K245" s="276" t="s">
        <v>1062</v>
      </c>
      <c r="L245" s="276" t="s">
        <v>1063</v>
      </c>
      <c r="M245" s="277" t="s">
        <v>1064</v>
      </c>
      <c r="N245" s="274" t="s">
        <v>1065</v>
      </c>
      <c r="O245" s="274" t="s">
        <v>3553</v>
      </c>
      <c r="P245" s="278" t="s">
        <v>1758</v>
      </c>
      <c r="Q245" s="279">
        <v>1</v>
      </c>
      <c r="R245" s="279">
        <v>2000</v>
      </c>
    </row>
    <row r="246" spans="1:18" ht="42" customHeight="1">
      <c r="A246" s="271" t="s">
        <v>1703</v>
      </c>
      <c r="B246" s="271" t="s">
        <v>9699</v>
      </c>
      <c r="C246" s="272" t="s">
        <v>9691</v>
      </c>
      <c r="D246" s="273" t="s">
        <v>1055</v>
      </c>
      <c r="E246" s="273" t="s">
        <v>9700</v>
      </c>
      <c r="F246" s="274" t="s">
        <v>9701</v>
      </c>
      <c r="G246" s="274" t="s">
        <v>9173</v>
      </c>
      <c r="H246" s="274" t="s">
        <v>9306</v>
      </c>
      <c r="I246" s="275" t="s">
        <v>9307</v>
      </c>
      <c r="J246" s="276" t="s">
        <v>1079</v>
      </c>
      <c r="K246" s="276" t="s">
        <v>1062</v>
      </c>
      <c r="L246" s="276" t="s">
        <v>1063</v>
      </c>
      <c r="M246" s="277" t="s">
        <v>1064</v>
      </c>
      <c r="N246" s="274" t="s">
        <v>1065</v>
      </c>
      <c r="O246" s="274" t="s">
        <v>3553</v>
      </c>
      <c r="P246" s="278" t="s">
        <v>9308</v>
      </c>
      <c r="Q246" s="279">
        <v>1</v>
      </c>
      <c r="R246" s="279">
        <v>1008</v>
      </c>
    </row>
    <row r="247" spans="1:18" ht="42">
      <c r="A247" s="271" t="s">
        <v>2471</v>
      </c>
      <c r="B247" s="271" t="s">
        <v>9702</v>
      </c>
      <c r="C247" s="272" t="s">
        <v>9691</v>
      </c>
      <c r="D247" s="273" t="s">
        <v>1055</v>
      </c>
      <c r="E247" s="273" t="s">
        <v>9703</v>
      </c>
      <c r="F247" s="274" t="s">
        <v>9704</v>
      </c>
      <c r="G247" s="274" t="s">
        <v>9173</v>
      </c>
      <c r="H247" s="274" t="s">
        <v>1209</v>
      </c>
      <c r="I247" s="275" t="s">
        <v>1210</v>
      </c>
      <c r="J247" s="276" t="s">
        <v>1079</v>
      </c>
      <c r="K247" s="276" t="s">
        <v>1062</v>
      </c>
      <c r="L247" s="276" t="s">
        <v>1063</v>
      </c>
      <c r="M247" s="277" t="s">
        <v>1064</v>
      </c>
      <c r="N247" s="274" t="s">
        <v>1065</v>
      </c>
      <c r="O247" s="274" t="s">
        <v>3553</v>
      </c>
      <c r="P247" s="278" t="s">
        <v>1211</v>
      </c>
      <c r="Q247" s="279">
        <v>1</v>
      </c>
      <c r="R247" s="279">
        <v>4560</v>
      </c>
    </row>
    <row r="248" spans="1:18" ht="42">
      <c r="A248" s="271" t="s">
        <v>1880</v>
      </c>
      <c r="B248" s="271" t="s">
        <v>9705</v>
      </c>
      <c r="C248" s="272" t="s">
        <v>9691</v>
      </c>
      <c r="D248" s="273" t="s">
        <v>1055</v>
      </c>
      <c r="E248" s="273" t="s">
        <v>9706</v>
      </c>
      <c r="F248" s="274" t="s">
        <v>9707</v>
      </c>
      <c r="G248" s="274" t="s">
        <v>9173</v>
      </c>
      <c r="H248" s="274" t="s">
        <v>833</v>
      </c>
      <c r="I248" s="275" t="s">
        <v>1267</v>
      </c>
      <c r="J248" s="276" t="s">
        <v>1239</v>
      </c>
      <c r="K248" s="276" t="s">
        <v>1062</v>
      </c>
      <c r="L248" s="276" t="s">
        <v>1063</v>
      </c>
      <c r="M248" s="277" t="s">
        <v>1064</v>
      </c>
      <c r="N248" s="274" t="s">
        <v>1065</v>
      </c>
      <c r="O248" s="274" t="s">
        <v>3553</v>
      </c>
      <c r="P248" s="278" t="s">
        <v>7115</v>
      </c>
      <c r="Q248" s="279">
        <v>1</v>
      </c>
      <c r="R248" s="279">
        <v>850</v>
      </c>
    </row>
    <row r="249" spans="1:18" ht="52.5" hidden="1">
      <c r="A249" s="271" t="s">
        <v>2480</v>
      </c>
      <c r="B249" s="271" t="s">
        <v>9708</v>
      </c>
      <c r="C249" s="272" t="s">
        <v>9173</v>
      </c>
      <c r="D249" s="273" t="s">
        <v>1181</v>
      </c>
      <c r="E249" s="273" t="s">
        <v>9709</v>
      </c>
      <c r="F249" s="274" t="s">
        <v>9708</v>
      </c>
      <c r="G249" s="274" t="s">
        <v>9173</v>
      </c>
      <c r="H249" s="274" t="s">
        <v>9710</v>
      </c>
      <c r="I249" s="275" t="s">
        <v>1078</v>
      </c>
      <c r="J249" s="276" t="s">
        <v>1063</v>
      </c>
      <c r="K249" s="276" t="s">
        <v>1063</v>
      </c>
      <c r="L249" s="276" t="s">
        <v>1790</v>
      </c>
      <c r="M249" s="277" t="s">
        <v>1678</v>
      </c>
      <c r="N249" s="274" t="s">
        <v>1065</v>
      </c>
      <c r="O249" s="274" t="s">
        <v>3553</v>
      </c>
      <c r="P249" s="278"/>
      <c r="Q249" s="279">
        <v>15000</v>
      </c>
      <c r="R249" s="279"/>
    </row>
    <row r="250" spans="1:18" ht="42" hidden="1" customHeight="1">
      <c r="A250" s="271" t="s">
        <v>2485</v>
      </c>
      <c r="B250" s="271" t="s">
        <v>9711</v>
      </c>
      <c r="C250" s="272" t="s">
        <v>9173</v>
      </c>
      <c r="D250" s="273" t="s">
        <v>1181</v>
      </c>
      <c r="E250" s="273" t="s">
        <v>9712</v>
      </c>
      <c r="F250" s="274" t="s">
        <v>9711</v>
      </c>
      <c r="G250" s="274" t="s">
        <v>9173</v>
      </c>
      <c r="H250" s="274" t="s">
        <v>9713</v>
      </c>
      <c r="I250" s="275" t="s">
        <v>1078</v>
      </c>
      <c r="J250" s="276" t="s">
        <v>1063</v>
      </c>
      <c r="K250" s="276" t="s">
        <v>1063</v>
      </c>
      <c r="L250" s="276" t="s">
        <v>1790</v>
      </c>
      <c r="M250" s="277" t="s">
        <v>1678</v>
      </c>
      <c r="N250" s="274" t="s">
        <v>1065</v>
      </c>
      <c r="O250" s="274" t="s">
        <v>3553</v>
      </c>
      <c r="P250" s="278"/>
      <c r="Q250" s="279">
        <v>4200</v>
      </c>
      <c r="R250" s="279"/>
    </row>
    <row r="251" spans="1:18" ht="52.5" hidden="1">
      <c r="A251" s="271" t="s">
        <v>2488</v>
      </c>
      <c r="B251" s="271" t="s">
        <v>9714</v>
      </c>
      <c r="C251" s="272" t="s">
        <v>9173</v>
      </c>
      <c r="D251" s="273" t="s">
        <v>1181</v>
      </c>
      <c r="E251" s="273" t="s">
        <v>9715</v>
      </c>
      <c r="F251" s="274" t="s">
        <v>9714</v>
      </c>
      <c r="G251" s="274" t="s">
        <v>9173</v>
      </c>
      <c r="H251" s="274" t="s">
        <v>2050</v>
      </c>
      <c r="I251" s="275" t="s">
        <v>2048</v>
      </c>
      <c r="J251" s="276" t="s">
        <v>1063</v>
      </c>
      <c r="K251" s="276" t="s">
        <v>1063</v>
      </c>
      <c r="L251" s="276" t="s">
        <v>1790</v>
      </c>
      <c r="M251" s="277" t="s">
        <v>1678</v>
      </c>
      <c r="N251" s="274" t="s">
        <v>1065</v>
      </c>
      <c r="O251" s="274" t="s">
        <v>3553</v>
      </c>
      <c r="P251" s="278"/>
      <c r="Q251" s="279">
        <v>15836</v>
      </c>
      <c r="R251" s="279"/>
    </row>
    <row r="252" spans="1:18" ht="63" hidden="1">
      <c r="A252" s="271" t="s">
        <v>2492</v>
      </c>
      <c r="B252" s="271" t="s">
        <v>9716</v>
      </c>
      <c r="C252" s="272" t="s">
        <v>9173</v>
      </c>
      <c r="D252" s="273" t="s">
        <v>1181</v>
      </c>
      <c r="E252" s="273" t="s">
        <v>9717</v>
      </c>
      <c r="F252" s="274" t="s">
        <v>9716</v>
      </c>
      <c r="G252" s="274" t="s">
        <v>9173</v>
      </c>
      <c r="H252" s="274" t="s">
        <v>1835</v>
      </c>
      <c r="I252" s="275" t="s">
        <v>1836</v>
      </c>
      <c r="J252" s="276" t="s">
        <v>1063</v>
      </c>
      <c r="K252" s="276" t="s">
        <v>1063</v>
      </c>
      <c r="L252" s="276" t="s">
        <v>1790</v>
      </c>
      <c r="M252" s="277" t="s">
        <v>1678</v>
      </c>
      <c r="N252" s="274" t="s">
        <v>1065</v>
      </c>
      <c r="O252" s="274" t="s">
        <v>3553</v>
      </c>
      <c r="P252" s="278"/>
      <c r="Q252" s="279">
        <v>42655.47</v>
      </c>
      <c r="R252" s="279"/>
    </row>
    <row r="253" spans="1:18" ht="42" hidden="1" customHeight="1">
      <c r="A253" s="271" t="s">
        <v>2496</v>
      </c>
      <c r="B253" s="271" t="s">
        <v>2388</v>
      </c>
      <c r="C253" s="272" t="s">
        <v>9173</v>
      </c>
      <c r="D253" s="273" t="s">
        <v>1181</v>
      </c>
      <c r="E253" s="273" t="s">
        <v>1806</v>
      </c>
      <c r="F253" s="274" t="s">
        <v>2388</v>
      </c>
      <c r="G253" s="274" t="s">
        <v>9173</v>
      </c>
      <c r="H253" s="274" t="s">
        <v>1807</v>
      </c>
      <c r="I253" s="275" t="s">
        <v>1808</v>
      </c>
      <c r="J253" s="276" t="s">
        <v>1063</v>
      </c>
      <c r="K253" s="276" t="s">
        <v>1063</v>
      </c>
      <c r="L253" s="276" t="s">
        <v>1790</v>
      </c>
      <c r="M253" s="277" t="s">
        <v>1678</v>
      </c>
      <c r="N253" s="274" t="s">
        <v>1065</v>
      </c>
      <c r="O253" s="274" t="s">
        <v>3553</v>
      </c>
      <c r="P253" s="278"/>
      <c r="Q253" s="279">
        <v>11403</v>
      </c>
      <c r="R253" s="279"/>
    </row>
    <row r="254" spans="1:18" ht="42" hidden="1" customHeight="1">
      <c r="A254" s="271" t="s">
        <v>1061</v>
      </c>
      <c r="B254" s="271" t="s">
        <v>9718</v>
      </c>
      <c r="C254" s="272" t="s">
        <v>9184</v>
      </c>
      <c r="D254" s="273" t="s">
        <v>1055</v>
      </c>
      <c r="E254" s="273" t="s">
        <v>3924</v>
      </c>
      <c r="F254" s="274" t="s">
        <v>9719</v>
      </c>
      <c r="G254" s="274" t="s">
        <v>9691</v>
      </c>
      <c r="H254" s="274" t="s">
        <v>5518</v>
      </c>
      <c r="I254" s="275" t="s">
        <v>5519</v>
      </c>
      <c r="J254" s="276" t="s">
        <v>1690</v>
      </c>
      <c r="K254" s="276" t="s">
        <v>1691</v>
      </c>
      <c r="L254" s="276" t="s">
        <v>1063</v>
      </c>
      <c r="M254" s="277" t="s">
        <v>1769</v>
      </c>
      <c r="N254" s="274" t="s">
        <v>1065</v>
      </c>
      <c r="O254" s="274" t="s">
        <v>3553</v>
      </c>
      <c r="P254" s="278"/>
      <c r="Q254" s="279"/>
      <c r="R254" s="279">
        <v>181.96</v>
      </c>
    </row>
    <row r="255" spans="1:18" ht="42" hidden="1" customHeight="1">
      <c r="A255" s="271" t="s">
        <v>2499</v>
      </c>
      <c r="B255" s="271" t="s">
        <v>9720</v>
      </c>
      <c r="C255" s="272" t="s">
        <v>9184</v>
      </c>
      <c r="D255" s="273" t="s">
        <v>1055</v>
      </c>
      <c r="E255" s="273" t="s">
        <v>9721</v>
      </c>
      <c r="F255" s="274" t="s">
        <v>9722</v>
      </c>
      <c r="G255" s="274" t="s">
        <v>9691</v>
      </c>
      <c r="H255" s="274" t="s">
        <v>2274</v>
      </c>
      <c r="I255" s="275" t="s">
        <v>2275</v>
      </c>
      <c r="J255" s="276" t="s">
        <v>1690</v>
      </c>
      <c r="K255" s="276" t="s">
        <v>1691</v>
      </c>
      <c r="L255" s="276" t="s">
        <v>1063</v>
      </c>
      <c r="M255" s="277" t="s">
        <v>1769</v>
      </c>
      <c r="N255" s="274" t="s">
        <v>1065</v>
      </c>
      <c r="O255" s="274" t="s">
        <v>3553</v>
      </c>
      <c r="P255" s="278"/>
      <c r="Q255" s="279"/>
      <c r="R255" s="279">
        <v>1758</v>
      </c>
    </row>
    <row r="256" spans="1:18" ht="42" hidden="1" customHeight="1">
      <c r="A256" s="271" t="s">
        <v>1302</v>
      </c>
      <c r="B256" s="271" t="s">
        <v>9723</v>
      </c>
      <c r="C256" s="272" t="s">
        <v>9184</v>
      </c>
      <c r="D256" s="273" t="s">
        <v>1055</v>
      </c>
      <c r="E256" s="273" t="s">
        <v>9724</v>
      </c>
      <c r="F256" s="274" t="s">
        <v>9725</v>
      </c>
      <c r="G256" s="274" t="s">
        <v>9184</v>
      </c>
      <c r="H256" s="274" t="s">
        <v>1077</v>
      </c>
      <c r="I256" s="275" t="s">
        <v>1078</v>
      </c>
      <c r="J256" s="276" t="s">
        <v>1690</v>
      </c>
      <c r="K256" s="276" t="s">
        <v>1691</v>
      </c>
      <c r="L256" s="276" t="s">
        <v>1063</v>
      </c>
      <c r="M256" s="277" t="s">
        <v>1769</v>
      </c>
      <c r="N256" s="274" t="s">
        <v>1664</v>
      </c>
      <c r="O256" s="274" t="s">
        <v>1828</v>
      </c>
      <c r="P256" s="278"/>
      <c r="Q256" s="279"/>
      <c r="R256" s="279">
        <v>10000</v>
      </c>
    </row>
    <row r="257" spans="1:18" ht="42" hidden="1" customHeight="1">
      <c r="A257" s="271" t="s">
        <v>1121</v>
      </c>
      <c r="B257" s="271" t="s">
        <v>9726</v>
      </c>
      <c r="C257" s="272" t="s">
        <v>9184</v>
      </c>
      <c r="D257" s="273" t="s">
        <v>1055</v>
      </c>
      <c r="E257" s="273" t="s">
        <v>9727</v>
      </c>
      <c r="F257" s="274" t="s">
        <v>9728</v>
      </c>
      <c r="G257" s="274" t="s">
        <v>9184</v>
      </c>
      <c r="H257" s="274" t="s">
        <v>1696</v>
      </c>
      <c r="I257" s="275" t="s">
        <v>1697</v>
      </c>
      <c r="J257" s="276" t="s">
        <v>1690</v>
      </c>
      <c r="K257" s="276" t="s">
        <v>1691</v>
      </c>
      <c r="L257" s="276" t="s">
        <v>1063</v>
      </c>
      <c r="M257" s="277" t="s">
        <v>1769</v>
      </c>
      <c r="N257" s="274" t="s">
        <v>1664</v>
      </c>
      <c r="O257" s="274" t="s">
        <v>1828</v>
      </c>
      <c r="P257" s="278"/>
      <c r="Q257" s="279"/>
      <c r="R257" s="279">
        <v>20000</v>
      </c>
    </row>
    <row r="258" spans="1:18" ht="52.5" hidden="1">
      <c r="A258" s="271" t="s">
        <v>1239</v>
      </c>
      <c r="B258" s="271" t="s">
        <v>4248</v>
      </c>
      <c r="C258" s="272" t="s">
        <v>9691</v>
      </c>
      <c r="D258" s="273" t="s">
        <v>1181</v>
      </c>
      <c r="E258" s="273" t="s">
        <v>9729</v>
      </c>
      <c r="F258" s="274" t="s">
        <v>4248</v>
      </c>
      <c r="G258" s="274" t="s">
        <v>9691</v>
      </c>
      <c r="H258" s="274" t="s">
        <v>7005</v>
      </c>
      <c r="I258" s="275" t="s">
        <v>7006</v>
      </c>
      <c r="J258" s="276" t="s">
        <v>1063</v>
      </c>
      <c r="K258" s="276" t="s">
        <v>1063</v>
      </c>
      <c r="L258" s="276" t="s">
        <v>1790</v>
      </c>
      <c r="M258" s="277" t="s">
        <v>1678</v>
      </c>
      <c r="N258" s="274" t="s">
        <v>1065</v>
      </c>
      <c r="O258" s="274" t="s">
        <v>3553</v>
      </c>
      <c r="P258" s="278"/>
      <c r="Q258" s="279">
        <v>11767</v>
      </c>
      <c r="R258" s="279"/>
    </row>
    <row r="259" spans="1:18" ht="52.5" hidden="1">
      <c r="A259" s="271" t="s">
        <v>1079</v>
      </c>
      <c r="B259" s="271" t="s">
        <v>9730</v>
      </c>
      <c r="C259" s="272" t="s">
        <v>9691</v>
      </c>
      <c r="D259" s="273" t="s">
        <v>1181</v>
      </c>
      <c r="E259" s="273" t="s">
        <v>9731</v>
      </c>
      <c r="F259" s="274" t="s">
        <v>9730</v>
      </c>
      <c r="G259" s="274" t="s">
        <v>9691</v>
      </c>
      <c r="H259" s="274" t="s">
        <v>9732</v>
      </c>
      <c r="I259" s="275" t="s">
        <v>1078</v>
      </c>
      <c r="J259" s="276" t="s">
        <v>1063</v>
      </c>
      <c r="K259" s="276" t="s">
        <v>1063</v>
      </c>
      <c r="L259" s="276" t="s">
        <v>1790</v>
      </c>
      <c r="M259" s="277" t="s">
        <v>1678</v>
      </c>
      <c r="N259" s="274" t="s">
        <v>1065</v>
      </c>
      <c r="O259" s="274" t="s">
        <v>3553</v>
      </c>
      <c r="P259" s="278"/>
      <c r="Q259" s="279">
        <v>5919</v>
      </c>
      <c r="R259" s="279"/>
    </row>
    <row r="260" spans="1:18" ht="42" hidden="1" customHeight="1">
      <c r="A260" s="271" t="s">
        <v>2518</v>
      </c>
      <c r="B260" s="271" t="s">
        <v>9733</v>
      </c>
      <c r="C260" s="272" t="s">
        <v>9691</v>
      </c>
      <c r="D260" s="273" t="s">
        <v>1181</v>
      </c>
      <c r="E260" s="273" t="s">
        <v>9734</v>
      </c>
      <c r="F260" s="274" t="s">
        <v>9733</v>
      </c>
      <c r="G260" s="274" t="s">
        <v>9691</v>
      </c>
      <c r="H260" s="274" t="s">
        <v>9735</v>
      </c>
      <c r="I260" s="275" t="s">
        <v>1078</v>
      </c>
      <c r="J260" s="276" t="s">
        <v>1063</v>
      </c>
      <c r="K260" s="276" t="s">
        <v>1063</v>
      </c>
      <c r="L260" s="276" t="s">
        <v>1790</v>
      </c>
      <c r="M260" s="277" t="s">
        <v>1678</v>
      </c>
      <c r="N260" s="274" t="s">
        <v>1065</v>
      </c>
      <c r="O260" s="274" t="s">
        <v>3553</v>
      </c>
      <c r="P260" s="278"/>
      <c r="Q260" s="279">
        <v>1200</v>
      </c>
      <c r="R260" s="279"/>
    </row>
    <row r="261" spans="1:18" ht="52.5" hidden="1" customHeight="1">
      <c r="A261" s="271" t="s">
        <v>2520</v>
      </c>
      <c r="B261" s="271" t="s">
        <v>9736</v>
      </c>
      <c r="C261" s="272" t="s">
        <v>9691</v>
      </c>
      <c r="D261" s="273" t="s">
        <v>1181</v>
      </c>
      <c r="E261" s="273" t="s">
        <v>9737</v>
      </c>
      <c r="F261" s="274" t="s">
        <v>9736</v>
      </c>
      <c r="G261" s="274" t="s">
        <v>9691</v>
      </c>
      <c r="H261" s="274" t="s">
        <v>1835</v>
      </c>
      <c r="I261" s="275" t="s">
        <v>1836</v>
      </c>
      <c r="J261" s="276" t="s">
        <v>1063</v>
      </c>
      <c r="K261" s="276" t="s">
        <v>1063</v>
      </c>
      <c r="L261" s="276" t="s">
        <v>1790</v>
      </c>
      <c r="M261" s="277" t="s">
        <v>1678</v>
      </c>
      <c r="N261" s="274" t="s">
        <v>1065</v>
      </c>
      <c r="O261" s="274" t="s">
        <v>3553</v>
      </c>
      <c r="P261" s="278"/>
      <c r="Q261" s="279">
        <v>19041.46</v>
      </c>
      <c r="R261" s="279"/>
    </row>
    <row r="262" spans="1:18" ht="52.5" hidden="1" customHeight="1">
      <c r="A262" s="271" t="s">
        <v>2522</v>
      </c>
      <c r="B262" s="271" t="s">
        <v>9738</v>
      </c>
      <c r="C262" s="272" t="s">
        <v>9739</v>
      </c>
      <c r="D262" s="273" t="s">
        <v>1055</v>
      </c>
      <c r="E262" s="273" t="s">
        <v>9740</v>
      </c>
      <c r="F262" s="274" t="s">
        <v>9741</v>
      </c>
      <c r="G262" s="274" t="s">
        <v>9184</v>
      </c>
      <c r="H262" s="274" t="s">
        <v>1762</v>
      </c>
      <c r="I262" s="275" t="s">
        <v>1763</v>
      </c>
      <c r="J262" s="276" t="s">
        <v>1079</v>
      </c>
      <c r="K262" s="276" t="s">
        <v>1062</v>
      </c>
      <c r="L262" s="276" t="s">
        <v>1063</v>
      </c>
      <c r="M262" s="277" t="s">
        <v>1064</v>
      </c>
      <c r="N262" s="274" t="s">
        <v>1065</v>
      </c>
      <c r="O262" s="274" t="s">
        <v>3553</v>
      </c>
      <c r="P262" s="278" t="s">
        <v>1764</v>
      </c>
      <c r="Q262" s="279"/>
      <c r="R262" s="279">
        <v>3000</v>
      </c>
    </row>
    <row r="263" spans="1:18" ht="42" hidden="1" customHeight="1">
      <c r="A263" s="271" t="s">
        <v>2526</v>
      </c>
      <c r="B263" s="271" t="s">
        <v>2645</v>
      </c>
      <c r="C263" s="272" t="s">
        <v>9691</v>
      </c>
      <c r="D263" s="273" t="s">
        <v>1181</v>
      </c>
      <c r="E263" s="273" t="s">
        <v>1806</v>
      </c>
      <c r="F263" s="274" t="s">
        <v>2645</v>
      </c>
      <c r="G263" s="274" t="s">
        <v>9691</v>
      </c>
      <c r="H263" s="274" t="s">
        <v>1807</v>
      </c>
      <c r="I263" s="275" t="s">
        <v>1808</v>
      </c>
      <c r="J263" s="276" t="s">
        <v>1063</v>
      </c>
      <c r="K263" s="276" t="s">
        <v>1063</v>
      </c>
      <c r="L263" s="276" t="s">
        <v>1790</v>
      </c>
      <c r="M263" s="277" t="s">
        <v>1678</v>
      </c>
      <c r="N263" s="274" t="s">
        <v>1065</v>
      </c>
      <c r="O263" s="274" t="s">
        <v>3553</v>
      </c>
      <c r="P263" s="278"/>
      <c r="Q263" s="279">
        <v>8492</v>
      </c>
      <c r="R263" s="279"/>
    </row>
    <row r="264" spans="1:18" ht="52.5" hidden="1" customHeight="1">
      <c r="A264" s="271" t="s">
        <v>2532</v>
      </c>
      <c r="B264" s="271" t="s">
        <v>9742</v>
      </c>
      <c r="C264" s="272" t="s">
        <v>9739</v>
      </c>
      <c r="D264" s="273" t="s">
        <v>1055</v>
      </c>
      <c r="E264" s="273" t="s">
        <v>9743</v>
      </c>
      <c r="F264" s="274" t="s">
        <v>9744</v>
      </c>
      <c r="G264" s="274" t="s">
        <v>9184</v>
      </c>
      <c r="H264" s="274" t="s">
        <v>1077</v>
      </c>
      <c r="I264" s="275" t="s">
        <v>1078</v>
      </c>
      <c r="J264" s="276" t="s">
        <v>1690</v>
      </c>
      <c r="K264" s="276" t="s">
        <v>1691</v>
      </c>
      <c r="L264" s="276" t="s">
        <v>1063</v>
      </c>
      <c r="M264" s="277" t="s">
        <v>1769</v>
      </c>
      <c r="N264" s="274" t="s">
        <v>1065</v>
      </c>
      <c r="O264" s="274" t="s">
        <v>3553</v>
      </c>
      <c r="P264" s="278"/>
      <c r="Q264" s="279"/>
      <c r="R264" s="279">
        <v>126500</v>
      </c>
    </row>
    <row r="265" spans="1:18" ht="63" hidden="1" customHeight="1">
      <c r="A265" s="271" t="s">
        <v>1812</v>
      </c>
      <c r="B265" s="271" t="s">
        <v>9745</v>
      </c>
      <c r="C265" s="272" t="s">
        <v>9739</v>
      </c>
      <c r="D265" s="273" t="s">
        <v>1055</v>
      </c>
      <c r="E265" s="273" t="s">
        <v>9746</v>
      </c>
      <c r="F265" s="274" t="s">
        <v>9747</v>
      </c>
      <c r="G265" s="274" t="s">
        <v>9184</v>
      </c>
      <c r="H265" s="274" t="s">
        <v>1696</v>
      </c>
      <c r="I265" s="275" t="s">
        <v>1697</v>
      </c>
      <c r="J265" s="276" t="s">
        <v>1690</v>
      </c>
      <c r="K265" s="276" t="s">
        <v>1691</v>
      </c>
      <c r="L265" s="276" t="s">
        <v>1063</v>
      </c>
      <c r="M265" s="277" t="s">
        <v>1769</v>
      </c>
      <c r="N265" s="274" t="s">
        <v>1065</v>
      </c>
      <c r="O265" s="274" t="s">
        <v>3553</v>
      </c>
      <c r="P265" s="278"/>
      <c r="Q265" s="279"/>
      <c r="R265" s="279">
        <v>50000</v>
      </c>
    </row>
    <row r="266" spans="1:18" ht="52.5" hidden="1" customHeight="1">
      <c r="A266" s="271" t="s">
        <v>2540</v>
      </c>
      <c r="B266" s="271" t="s">
        <v>9748</v>
      </c>
      <c r="C266" s="272" t="s">
        <v>9739</v>
      </c>
      <c r="D266" s="273" t="s">
        <v>1055</v>
      </c>
      <c r="E266" s="273" t="s">
        <v>9290</v>
      </c>
      <c r="F266" s="274" t="s">
        <v>9749</v>
      </c>
      <c r="G266" s="274" t="s">
        <v>9184</v>
      </c>
      <c r="H266" s="274" t="s">
        <v>1701</v>
      </c>
      <c r="I266" s="275" t="s">
        <v>1702</v>
      </c>
      <c r="J266" s="276" t="s">
        <v>1690</v>
      </c>
      <c r="K266" s="276" t="s">
        <v>1691</v>
      </c>
      <c r="L266" s="276" t="s">
        <v>1063</v>
      </c>
      <c r="M266" s="277" t="s">
        <v>1769</v>
      </c>
      <c r="N266" s="274" t="s">
        <v>1664</v>
      </c>
      <c r="O266" s="274" t="s">
        <v>1828</v>
      </c>
      <c r="P266" s="278"/>
      <c r="Q266" s="279"/>
      <c r="R266" s="279">
        <v>5550</v>
      </c>
    </row>
    <row r="267" spans="1:18" ht="52.5" hidden="1" customHeight="1">
      <c r="A267" s="271" t="s">
        <v>2543</v>
      </c>
      <c r="B267" s="271" t="s">
        <v>9750</v>
      </c>
      <c r="C267" s="272" t="s">
        <v>9739</v>
      </c>
      <c r="D267" s="273" t="s">
        <v>1055</v>
      </c>
      <c r="E267" s="273" t="s">
        <v>9290</v>
      </c>
      <c r="F267" s="274" t="s">
        <v>9751</v>
      </c>
      <c r="G267" s="274" t="s">
        <v>9184</v>
      </c>
      <c r="H267" s="274" t="s">
        <v>1701</v>
      </c>
      <c r="I267" s="275" t="s">
        <v>1702</v>
      </c>
      <c r="J267" s="276" t="s">
        <v>1690</v>
      </c>
      <c r="K267" s="276" t="s">
        <v>1691</v>
      </c>
      <c r="L267" s="276" t="s">
        <v>1063</v>
      </c>
      <c r="M267" s="277" t="s">
        <v>1769</v>
      </c>
      <c r="N267" s="274" t="s">
        <v>1065</v>
      </c>
      <c r="O267" s="274" t="s">
        <v>1112</v>
      </c>
      <c r="P267" s="278"/>
      <c r="Q267" s="279"/>
      <c r="R267" s="279">
        <v>1226</v>
      </c>
    </row>
    <row r="268" spans="1:18" ht="52.5" hidden="1" customHeight="1">
      <c r="A268" s="271" t="s">
        <v>2547</v>
      </c>
      <c r="B268" s="271" t="s">
        <v>9752</v>
      </c>
      <c r="C268" s="272" t="s">
        <v>9739</v>
      </c>
      <c r="D268" s="273" t="s">
        <v>1055</v>
      </c>
      <c r="E268" s="273" t="s">
        <v>9290</v>
      </c>
      <c r="F268" s="274" t="s">
        <v>9753</v>
      </c>
      <c r="G268" s="274" t="s">
        <v>9184</v>
      </c>
      <c r="H268" s="274" t="s">
        <v>1701</v>
      </c>
      <c r="I268" s="275" t="s">
        <v>1702</v>
      </c>
      <c r="J268" s="276" t="s">
        <v>1690</v>
      </c>
      <c r="K268" s="276" t="s">
        <v>1691</v>
      </c>
      <c r="L268" s="276" t="s">
        <v>1063</v>
      </c>
      <c r="M268" s="277" t="s">
        <v>1769</v>
      </c>
      <c r="N268" s="274" t="s">
        <v>1065</v>
      </c>
      <c r="O268" s="274" t="s">
        <v>3553</v>
      </c>
      <c r="P268" s="278"/>
      <c r="Q268" s="279"/>
      <c r="R268" s="279">
        <v>936</v>
      </c>
    </row>
    <row r="269" spans="1:18" ht="63" hidden="1" customHeight="1">
      <c r="A269" s="271" t="s">
        <v>2552</v>
      </c>
      <c r="B269" s="271" t="s">
        <v>9754</v>
      </c>
      <c r="C269" s="272" t="s">
        <v>9739</v>
      </c>
      <c r="D269" s="273" t="s">
        <v>1055</v>
      </c>
      <c r="E269" s="273" t="s">
        <v>9290</v>
      </c>
      <c r="F269" s="274" t="s">
        <v>9755</v>
      </c>
      <c r="G269" s="274" t="s">
        <v>9739</v>
      </c>
      <c r="H269" s="274" t="s">
        <v>1701</v>
      </c>
      <c r="I269" s="275" t="s">
        <v>1702</v>
      </c>
      <c r="J269" s="276" t="s">
        <v>1690</v>
      </c>
      <c r="K269" s="276" t="s">
        <v>1691</v>
      </c>
      <c r="L269" s="276" t="s">
        <v>1063</v>
      </c>
      <c r="M269" s="277" t="s">
        <v>1769</v>
      </c>
      <c r="N269" s="274" t="s">
        <v>1065</v>
      </c>
      <c r="O269" s="274" t="s">
        <v>1112</v>
      </c>
      <c r="P269" s="278"/>
      <c r="Q269" s="279"/>
      <c r="R269" s="279">
        <v>30176</v>
      </c>
    </row>
    <row r="270" spans="1:18" ht="63" hidden="1" customHeight="1">
      <c r="A270" s="271" t="s">
        <v>2554</v>
      </c>
      <c r="B270" s="271" t="s">
        <v>9756</v>
      </c>
      <c r="C270" s="272" t="s">
        <v>9757</v>
      </c>
      <c r="D270" s="273" t="s">
        <v>1181</v>
      </c>
      <c r="E270" s="273" t="s">
        <v>9758</v>
      </c>
      <c r="F270" s="274" t="s">
        <v>9756</v>
      </c>
      <c r="G270" s="274" t="s">
        <v>9184</v>
      </c>
      <c r="H270" s="274" t="s">
        <v>9759</v>
      </c>
      <c r="I270" s="275" t="s">
        <v>1078</v>
      </c>
      <c r="J270" s="276" t="s">
        <v>1063</v>
      </c>
      <c r="K270" s="276" t="s">
        <v>1063</v>
      </c>
      <c r="L270" s="276" t="s">
        <v>1790</v>
      </c>
      <c r="M270" s="277" t="s">
        <v>1678</v>
      </c>
      <c r="N270" s="274" t="s">
        <v>1065</v>
      </c>
      <c r="O270" s="274" t="s">
        <v>3553</v>
      </c>
      <c r="P270" s="278"/>
      <c r="Q270" s="279">
        <v>1400</v>
      </c>
      <c r="R270" s="279"/>
    </row>
    <row r="271" spans="1:18" ht="52.5" hidden="1" customHeight="1">
      <c r="A271" s="271" t="s">
        <v>2557</v>
      </c>
      <c r="B271" s="271" t="s">
        <v>9760</v>
      </c>
      <c r="C271" s="272" t="s">
        <v>9757</v>
      </c>
      <c r="D271" s="273" t="s">
        <v>1181</v>
      </c>
      <c r="E271" s="273" t="s">
        <v>9761</v>
      </c>
      <c r="F271" s="274" t="s">
        <v>9760</v>
      </c>
      <c r="G271" s="274" t="s">
        <v>9184</v>
      </c>
      <c r="H271" s="274" t="s">
        <v>9762</v>
      </c>
      <c r="I271" s="275" t="s">
        <v>1078</v>
      </c>
      <c r="J271" s="276" t="s">
        <v>1063</v>
      </c>
      <c r="K271" s="276" t="s">
        <v>1063</v>
      </c>
      <c r="L271" s="276" t="s">
        <v>1790</v>
      </c>
      <c r="M271" s="277" t="s">
        <v>1678</v>
      </c>
      <c r="N271" s="274" t="s">
        <v>1065</v>
      </c>
      <c r="O271" s="274" t="s">
        <v>3553</v>
      </c>
      <c r="P271" s="278"/>
      <c r="Q271" s="279">
        <v>4400</v>
      </c>
      <c r="R271" s="279"/>
    </row>
    <row r="272" spans="1:18" ht="42" hidden="1" customHeight="1">
      <c r="A272" s="271" t="s">
        <v>2559</v>
      </c>
      <c r="B272" s="271" t="s">
        <v>2578</v>
      </c>
      <c r="C272" s="272" t="s">
        <v>9184</v>
      </c>
      <c r="D272" s="273" t="s">
        <v>1181</v>
      </c>
      <c r="E272" s="273" t="s">
        <v>9763</v>
      </c>
      <c r="F272" s="274" t="s">
        <v>2578</v>
      </c>
      <c r="G272" s="274" t="s">
        <v>9184</v>
      </c>
      <c r="H272" s="274" t="s">
        <v>2717</v>
      </c>
      <c r="I272" s="275" t="s">
        <v>2718</v>
      </c>
      <c r="J272" s="276" t="s">
        <v>1063</v>
      </c>
      <c r="K272" s="276" t="s">
        <v>1063</v>
      </c>
      <c r="L272" s="276" t="s">
        <v>1790</v>
      </c>
      <c r="M272" s="277" t="s">
        <v>1678</v>
      </c>
      <c r="N272" s="274" t="s">
        <v>1065</v>
      </c>
      <c r="O272" s="274" t="s">
        <v>3553</v>
      </c>
      <c r="P272" s="278"/>
      <c r="Q272" s="279">
        <v>1575</v>
      </c>
      <c r="R272" s="279"/>
    </row>
    <row r="273" spans="1:18" ht="42" hidden="1" customHeight="1">
      <c r="A273" s="271" t="s">
        <v>2563</v>
      </c>
      <c r="B273" s="271" t="s">
        <v>2582</v>
      </c>
      <c r="C273" s="272" t="s">
        <v>9184</v>
      </c>
      <c r="D273" s="273" t="s">
        <v>1181</v>
      </c>
      <c r="E273" s="273" t="s">
        <v>9764</v>
      </c>
      <c r="F273" s="274" t="s">
        <v>2582</v>
      </c>
      <c r="G273" s="274" t="s">
        <v>9184</v>
      </c>
      <c r="H273" s="274" t="s">
        <v>2717</v>
      </c>
      <c r="I273" s="275" t="s">
        <v>2718</v>
      </c>
      <c r="J273" s="276" t="s">
        <v>1063</v>
      </c>
      <c r="K273" s="276" t="s">
        <v>1063</v>
      </c>
      <c r="L273" s="276" t="s">
        <v>1790</v>
      </c>
      <c r="M273" s="277" t="s">
        <v>1678</v>
      </c>
      <c r="N273" s="274" t="s">
        <v>1065</v>
      </c>
      <c r="O273" s="274" t="s">
        <v>3553</v>
      </c>
      <c r="P273" s="278"/>
      <c r="Q273" s="279">
        <v>150</v>
      </c>
      <c r="R273" s="279"/>
    </row>
    <row r="274" spans="1:18" ht="42" hidden="1" customHeight="1">
      <c r="A274" s="271" t="s">
        <v>2253</v>
      </c>
      <c r="B274" s="271" t="s">
        <v>7057</v>
      </c>
      <c r="C274" s="272" t="s">
        <v>9184</v>
      </c>
      <c r="D274" s="273" t="s">
        <v>1181</v>
      </c>
      <c r="E274" s="273" t="s">
        <v>1806</v>
      </c>
      <c r="F274" s="274" t="s">
        <v>7057</v>
      </c>
      <c r="G274" s="274" t="s">
        <v>9184</v>
      </c>
      <c r="H274" s="274" t="s">
        <v>1807</v>
      </c>
      <c r="I274" s="275" t="s">
        <v>1808</v>
      </c>
      <c r="J274" s="276" t="s">
        <v>1063</v>
      </c>
      <c r="K274" s="276" t="s">
        <v>1063</v>
      </c>
      <c r="L274" s="276" t="s">
        <v>1790</v>
      </c>
      <c r="M274" s="277" t="s">
        <v>1678</v>
      </c>
      <c r="N274" s="274" t="s">
        <v>1065</v>
      </c>
      <c r="O274" s="274" t="s">
        <v>3553</v>
      </c>
      <c r="P274" s="278"/>
      <c r="Q274" s="279">
        <v>14346</v>
      </c>
      <c r="R274" s="279"/>
    </row>
    <row r="275" spans="1:18" ht="42" hidden="1" customHeight="1">
      <c r="A275" s="271" t="s">
        <v>2569</v>
      </c>
      <c r="B275" s="271" t="s">
        <v>2740</v>
      </c>
      <c r="C275" s="272" t="s">
        <v>9739</v>
      </c>
      <c r="D275" s="273" t="s">
        <v>1181</v>
      </c>
      <c r="E275" s="273" t="s">
        <v>1806</v>
      </c>
      <c r="F275" s="274" t="s">
        <v>2740</v>
      </c>
      <c r="G275" s="274" t="s">
        <v>9739</v>
      </c>
      <c r="H275" s="274" t="s">
        <v>1807</v>
      </c>
      <c r="I275" s="275" t="s">
        <v>1808</v>
      </c>
      <c r="J275" s="276" t="s">
        <v>1063</v>
      </c>
      <c r="K275" s="276" t="s">
        <v>1063</v>
      </c>
      <c r="L275" s="276" t="s">
        <v>1790</v>
      </c>
      <c r="M275" s="277" t="s">
        <v>1678</v>
      </c>
      <c r="N275" s="274" t="s">
        <v>1065</v>
      </c>
      <c r="O275" s="274" t="s">
        <v>3553</v>
      </c>
      <c r="P275" s="278"/>
      <c r="Q275" s="279">
        <v>10681</v>
      </c>
      <c r="R275" s="279"/>
    </row>
    <row r="276" spans="1:18" ht="42" hidden="1" customHeight="1">
      <c r="A276" s="271" t="s">
        <v>2573</v>
      </c>
      <c r="B276" s="271" t="s">
        <v>9765</v>
      </c>
      <c r="C276" s="272" t="s">
        <v>9739</v>
      </c>
      <c r="D276" s="273" t="s">
        <v>1181</v>
      </c>
      <c r="E276" s="273" t="s">
        <v>9766</v>
      </c>
      <c r="F276" s="274" t="s">
        <v>9765</v>
      </c>
      <c r="G276" s="274" t="s">
        <v>9739</v>
      </c>
      <c r="H276" s="274" t="s">
        <v>2722</v>
      </c>
      <c r="I276" s="275" t="s">
        <v>2723</v>
      </c>
      <c r="J276" s="276" t="s">
        <v>1063</v>
      </c>
      <c r="K276" s="276" t="s">
        <v>1063</v>
      </c>
      <c r="L276" s="276" t="s">
        <v>1790</v>
      </c>
      <c r="M276" s="277" t="s">
        <v>1678</v>
      </c>
      <c r="N276" s="274" t="s">
        <v>1065</v>
      </c>
      <c r="O276" s="274" t="s">
        <v>3553</v>
      </c>
      <c r="P276" s="278"/>
      <c r="Q276" s="279">
        <v>10836</v>
      </c>
      <c r="R276" s="279"/>
    </row>
    <row r="277" spans="1:18" ht="42" hidden="1" customHeight="1">
      <c r="A277" s="271" t="s">
        <v>1062</v>
      </c>
      <c r="B277" s="271" t="s">
        <v>8860</v>
      </c>
      <c r="C277" s="272" t="s">
        <v>9739</v>
      </c>
      <c r="D277" s="273" t="s">
        <v>1181</v>
      </c>
      <c r="E277" s="273" t="s">
        <v>9767</v>
      </c>
      <c r="F277" s="274" t="s">
        <v>8860</v>
      </c>
      <c r="G277" s="274" t="s">
        <v>9739</v>
      </c>
      <c r="H277" s="274" t="s">
        <v>1835</v>
      </c>
      <c r="I277" s="275" t="s">
        <v>1836</v>
      </c>
      <c r="J277" s="276" t="s">
        <v>1063</v>
      </c>
      <c r="K277" s="276" t="s">
        <v>1063</v>
      </c>
      <c r="L277" s="276" t="s">
        <v>1790</v>
      </c>
      <c r="M277" s="277" t="s">
        <v>1678</v>
      </c>
      <c r="N277" s="274" t="s">
        <v>1065</v>
      </c>
      <c r="O277" s="274" t="s">
        <v>3553</v>
      </c>
      <c r="P277" s="278"/>
      <c r="Q277" s="279">
        <v>12801.54</v>
      </c>
      <c r="R277" s="279"/>
    </row>
    <row r="278" spans="1:18" ht="52.5" hidden="1" customHeight="1">
      <c r="A278" s="271" t="s">
        <v>2579</v>
      </c>
      <c r="B278" s="271" t="s">
        <v>9768</v>
      </c>
      <c r="C278" s="272" t="s">
        <v>9739</v>
      </c>
      <c r="D278" s="273" t="s">
        <v>1181</v>
      </c>
      <c r="E278" s="273" t="s">
        <v>9769</v>
      </c>
      <c r="F278" s="274" t="s">
        <v>9768</v>
      </c>
      <c r="G278" s="274" t="s">
        <v>9739</v>
      </c>
      <c r="H278" s="274" t="s">
        <v>2192</v>
      </c>
      <c r="I278" s="275" t="s">
        <v>2193</v>
      </c>
      <c r="J278" s="276" t="s">
        <v>1063</v>
      </c>
      <c r="K278" s="276" t="s">
        <v>1063</v>
      </c>
      <c r="L278" s="276" t="s">
        <v>1790</v>
      </c>
      <c r="M278" s="277" t="s">
        <v>1678</v>
      </c>
      <c r="N278" s="274" t="s">
        <v>1065</v>
      </c>
      <c r="O278" s="274" t="s">
        <v>3553</v>
      </c>
      <c r="P278" s="278"/>
      <c r="Q278" s="279">
        <v>20519</v>
      </c>
      <c r="R278" s="279"/>
    </row>
    <row r="279" spans="1:18" ht="52.5" hidden="1" customHeight="1">
      <c r="A279" s="271" t="s">
        <v>2583</v>
      </c>
      <c r="B279" s="271" t="s">
        <v>9770</v>
      </c>
      <c r="C279" s="272" t="s">
        <v>9739</v>
      </c>
      <c r="D279" s="273" t="s">
        <v>1181</v>
      </c>
      <c r="E279" s="273" t="s">
        <v>9771</v>
      </c>
      <c r="F279" s="274" t="s">
        <v>9770</v>
      </c>
      <c r="G279" s="274" t="s">
        <v>9739</v>
      </c>
      <c r="H279" s="274" t="s">
        <v>9772</v>
      </c>
      <c r="I279" s="275" t="s">
        <v>9773</v>
      </c>
      <c r="J279" s="276" t="s">
        <v>1063</v>
      </c>
      <c r="K279" s="276" t="s">
        <v>1063</v>
      </c>
      <c r="L279" s="276" t="s">
        <v>1790</v>
      </c>
      <c r="M279" s="277" t="s">
        <v>1678</v>
      </c>
      <c r="N279" s="274" t="s">
        <v>1065</v>
      </c>
      <c r="O279" s="274" t="s">
        <v>3553</v>
      </c>
      <c r="P279" s="278"/>
      <c r="Q279" s="279">
        <v>19506</v>
      </c>
      <c r="R279" s="279"/>
    </row>
    <row r="280" spans="1:18" ht="52.5" hidden="1" customHeight="1">
      <c r="A280" s="271" t="s">
        <v>1303</v>
      </c>
      <c r="B280" s="271" t="s">
        <v>9774</v>
      </c>
      <c r="C280" s="272" t="s">
        <v>9739</v>
      </c>
      <c r="D280" s="273" t="s">
        <v>1181</v>
      </c>
      <c r="E280" s="273" t="s">
        <v>9775</v>
      </c>
      <c r="F280" s="274" t="s">
        <v>9774</v>
      </c>
      <c r="G280" s="274" t="s">
        <v>9739</v>
      </c>
      <c r="H280" s="274" t="s">
        <v>9776</v>
      </c>
      <c r="I280" s="275" t="s">
        <v>1078</v>
      </c>
      <c r="J280" s="276" t="s">
        <v>1063</v>
      </c>
      <c r="K280" s="276" t="s">
        <v>1063</v>
      </c>
      <c r="L280" s="276" t="s">
        <v>1790</v>
      </c>
      <c r="M280" s="277" t="s">
        <v>1678</v>
      </c>
      <c r="N280" s="274" t="s">
        <v>1065</v>
      </c>
      <c r="O280" s="274" t="s">
        <v>3553</v>
      </c>
      <c r="P280" s="278"/>
      <c r="Q280" s="279">
        <v>2200</v>
      </c>
      <c r="R280" s="279"/>
    </row>
    <row r="281" spans="1:18" ht="52.5" hidden="1" customHeight="1">
      <c r="A281" s="271" t="s">
        <v>2590</v>
      </c>
      <c r="B281" s="271" t="s">
        <v>9777</v>
      </c>
      <c r="C281" s="272" t="s">
        <v>9739</v>
      </c>
      <c r="D281" s="273" t="s">
        <v>1181</v>
      </c>
      <c r="E281" s="273" t="s">
        <v>9778</v>
      </c>
      <c r="F281" s="274" t="s">
        <v>9777</v>
      </c>
      <c r="G281" s="274" t="s">
        <v>9739</v>
      </c>
      <c r="H281" s="274" t="s">
        <v>9779</v>
      </c>
      <c r="I281" s="275" t="s">
        <v>1078</v>
      </c>
      <c r="J281" s="276" t="s">
        <v>1063</v>
      </c>
      <c r="K281" s="276" t="s">
        <v>1063</v>
      </c>
      <c r="L281" s="276" t="s">
        <v>1790</v>
      </c>
      <c r="M281" s="277" t="s">
        <v>1678</v>
      </c>
      <c r="N281" s="274" t="s">
        <v>1065</v>
      </c>
      <c r="O281" s="274" t="s">
        <v>3553</v>
      </c>
      <c r="P281" s="278"/>
      <c r="Q281" s="279">
        <v>2800</v>
      </c>
      <c r="R281" s="279"/>
    </row>
    <row r="282" spans="1:18" ht="63" hidden="1" customHeight="1">
      <c r="A282" s="225" t="s">
        <v>1276</v>
      </c>
      <c r="B282" s="225" t="s">
        <v>9780</v>
      </c>
      <c r="C282" s="226" t="s">
        <v>9083</v>
      </c>
      <c r="D282" s="227" t="s">
        <v>1055</v>
      </c>
      <c r="E282" s="227" t="s">
        <v>9781</v>
      </c>
      <c r="F282" s="228" t="s">
        <v>9782</v>
      </c>
      <c r="G282" s="228" t="s">
        <v>8341</v>
      </c>
      <c r="H282" s="228" t="s">
        <v>1696</v>
      </c>
      <c r="I282" s="229" t="s">
        <v>1697</v>
      </c>
      <c r="J282" s="230" t="s">
        <v>1690</v>
      </c>
      <c r="K282" s="230" t="s">
        <v>1691</v>
      </c>
      <c r="L282" s="230" t="s">
        <v>1063</v>
      </c>
      <c r="M282" s="231" t="s">
        <v>1769</v>
      </c>
      <c r="N282" s="228" t="s">
        <v>1284</v>
      </c>
      <c r="O282" s="228" t="s">
        <v>3553</v>
      </c>
      <c r="P282" s="232"/>
      <c r="Q282" s="233"/>
      <c r="R282" s="233">
        <v>65000</v>
      </c>
    </row>
    <row r="283" spans="1:18" ht="52.5" customHeight="1">
      <c r="A283" s="225" t="s">
        <v>1065</v>
      </c>
      <c r="B283" s="225" t="s">
        <v>9783</v>
      </c>
      <c r="C283" s="226" t="s">
        <v>9083</v>
      </c>
      <c r="D283" s="227" t="s">
        <v>1055</v>
      </c>
      <c r="E283" s="227" t="s">
        <v>9784</v>
      </c>
      <c r="F283" s="228" t="s">
        <v>9785</v>
      </c>
      <c r="G283" s="228" t="s">
        <v>8341</v>
      </c>
      <c r="H283" s="228" t="s">
        <v>8700</v>
      </c>
      <c r="I283" s="229" t="s">
        <v>8701</v>
      </c>
      <c r="J283" s="230" t="s">
        <v>1239</v>
      </c>
      <c r="K283" s="230" t="s">
        <v>1062</v>
      </c>
      <c r="L283" s="230" t="s">
        <v>1063</v>
      </c>
      <c r="M283" s="231" t="s">
        <v>1064</v>
      </c>
      <c r="N283" s="228" t="s">
        <v>1284</v>
      </c>
      <c r="O283" s="228" t="s">
        <v>3553</v>
      </c>
      <c r="P283" s="232" t="s">
        <v>9786</v>
      </c>
      <c r="Q283" s="279">
        <v>1</v>
      </c>
      <c r="R283" s="233">
        <v>99000</v>
      </c>
    </row>
    <row r="284" spans="1:18" ht="52.5" hidden="1" customHeight="1">
      <c r="A284" s="225" t="s">
        <v>1663</v>
      </c>
      <c r="B284" s="225" t="s">
        <v>9787</v>
      </c>
      <c r="C284" s="226" t="s">
        <v>9083</v>
      </c>
      <c r="D284" s="227" t="s">
        <v>1055</v>
      </c>
      <c r="E284" s="227" t="s">
        <v>9788</v>
      </c>
      <c r="F284" s="228" t="s">
        <v>9789</v>
      </c>
      <c r="G284" s="228" t="s">
        <v>8341</v>
      </c>
      <c r="H284" s="228" t="s">
        <v>1696</v>
      </c>
      <c r="I284" s="229" t="s">
        <v>1697</v>
      </c>
      <c r="J284" s="230" t="s">
        <v>1690</v>
      </c>
      <c r="K284" s="230" t="s">
        <v>1691</v>
      </c>
      <c r="L284" s="230" t="s">
        <v>1063</v>
      </c>
      <c r="M284" s="231" t="s">
        <v>1769</v>
      </c>
      <c r="N284" s="228" t="s">
        <v>1284</v>
      </c>
      <c r="O284" s="228" t="s">
        <v>3553</v>
      </c>
      <c r="P284" s="232"/>
      <c r="Q284" s="233"/>
      <c r="R284" s="233">
        <v>10541.84</v>
      </c>
    </row>
    <row r="285" spans="1:18" ht="52.5" hidden="1" customHeight="1">
      <c r="A285" s="225" t="s">
        <v>1664</v>
      </c>
      <c r="B285" s="225" t="s">
        <v>9790</v>
      </c>
      <c r="C285" s="226" t="s">
        <v>9083</v>
      </c>
      <c r="D285" s="227" t="s">
        <v>1055</v>
      </c>
      <c r="E285" s="227" t="s">
        <v>9791</v>
      </c>
      <c r="F285" s="228" t="s">
        <v>9792</v>
      </c>
      <c r="G285" s="228" t="s">
        <v>9083</v>
      </c>
      <c r="H285" s="228" t="s">
        <v>1077</v>
      </c>
      <c r="I285" s="229" t="s">
        <v>1078</v>
      </c>
      <c r="J285" s="230" t="s">
        <v>1690</v>
      </c>
      <c r="K285" s="230" t="s">
        <v>1691</v>
      </c>
      <c r="L285" s="230" t="s">
        <v>1063</v>
      </c>
      <c r="M285" s="231" t="s">
        <v>1769</v>
      </c>
      <c r="N285" s="228" t="s">
        <v>1284</v>
      </c>
      <c r="O285" s="228" t="s">
        <v>3553</v>
      </c>
      <c r="P285" s="232"/>
      <c r="Q285" s="233"/>
      <c r="R285" s="233">
        <v>10000</v>
      </c>
    </row>
    <row r="286" spans="1:18" ht="52.5" hidden="1" customHeight="1">
      <c r="A286" s="225" t="s">
        <v>1665</v>
      </c>
      <c r="B286" s="225" t="s">
        <v>9793</v>
      </c>
      <c r="C286" s="226" t="s">
        <v>9087</v>
      </c>
      <c r="D286" s="227" t="s">
        <v>1055</v>
      </c>
      <c r="E286" s="227" t="s">
        <v>9794</v>
      </c>
      <c r="F286" s="228" t="s">
        <v>9795</v>
      </c>
      <c r="G286" s="228" t="s">
        <v>9083</v>
      </c>
      <c r="H286" s="228" t="s">
        <v>1077</v>
      </c>
      <c r="I286" s="229" t="s">
        <v>1078</v>
      </c>
      <c r="J286" s="230" t="s">
        <v>1690</v>
      </c>
      <c r="K286" s="230" t="s">
        <v>1691</v>
      </c>
      <c r="L286" s="230" t="s">
        <v>1063</v>
      </c>
      <c r="M286" s="231" t="s">
        <v>1769</v>
      </c>
      <c r="N286" s="228" t="s">
        <v>1284</v>
      </c>
      <c r="O286" s="228" t="s">
        <v>3553</v>
      </c>
      <c r="P286" s="232"/>
      <c r="Q286" s="233"/>
      <c r="R286" s="233">
        <v>716.2</v>
      </c>
    </row>
    <row r="287" spans="1:18" ht="63" hidden="1" customHeight="1">
      <c r="A287" s="225" t="s">
        <v>1705</v>
      </c>
      <c r="B287" s="225" t="s">
        <v>9796</v>
      </c>
      <c r="C287" s="226" t="s">
        <v>9087</v>
      </c>
      <c r="D287" s="227" t="s">
        <v>1055</v>
      </c>
      <c r="E287" s="227" t="s">
        <v>9797</v>
      </c>
      <c r="F287" s="228" t="s">
        <v>9798</v>
      </c>
      <c r="G287" s="228" t="s">
        <v>9083</v>
      </c>
      <c r="H287" s="228" t="s">
        <v>1077</v>
      </c>
      <c r="I287" s="229" t="s">
        <v>1078</v>
      </c>
      <c r="J287" s="230" t="s">
        <v>1690</v>
      </c>
      <c r="K287" s="230" t="s">
        <v>1691</v>
      </c>
      <c r="L287" s="230" t="s">
        <v>1063</v>
      </c>
      <c r="M287" s="231" t="s">
        <v>1769</v>
      </c>
      <c r="N287" s="228" t="s">
        <v>1284</v>
      </c>
      <c r="O287" s="228" t="s">
        <v>3553</v>
      </c>
      <c r="P287" s="232"/>
      <c r="Q287" s="233"/>
      <c r="R287" s="233">
        <v>10521</v>
      </c>
    </row>
    <row r="288" spans="1:18" ht="52.5" hidden="1" customHeight="1">
      <c r="A288" s="225" t="s">
        <v>1284</v>
      </c>
      <c r="B288" s="225" t="s">
        <v>9799</v>
      </c>
      <c r="C288" s="226" t="s">
        <v>9087</v>
      </c>
      <c r="D288" s="227" t="s">
        <v>1055</v>
      </c>
      <c r="E288" s="227" t="s">
        <v>9800</v>
      </c>
      <c r="F288" s="228" t="s">
        <v>9801</v>
      </c>
      <c r="G288" s="228" t="s">
        <v>9083</v>
      </c>
      <c r="H288" s="228" t="s">
        <v>1077</v>
      </c>
      <c r="I288" s="229" t="s">
        <v>1078</v>
      </c>
      <c r="J288" s="230" t="s">
        <v>1690</v>
      </c>
      <c r="K288" s="230" t="s">
        <v>1691</v>
      </c>
      <c r="L288" s="230" t="s">
        <v>1063</v>
      </c>
      <c r="M288" s="231" t="s">
        <v>1769</v>
      </c>
      <c r="N288" s="228" t="s">
        <v>1284</v>
      </c>
      <c r="O288" s="228" t="s">
        <v>3553</v>
      </c>
      <c r="P288" s="232"/>
      <c r="Q288" s="233"/>
      <c r="R288" s="233">
        <v>28.38</v>
      </c>
    </row>
    <row r="289" spans="1:18" ht="52.5" hidden="1" customHeight="1">
      <c r="A289" s="225" t="s">
        <v>1712</v>
      </c>
      <c r="B289" s="225" t="s">
        <v>9802</v>
      </c>
      <c r="C289" s="226" t="s">
        <v>9087</v>
      </c>
      <c r="D289" s="227" t="s">
        <v>1055</v>
      </c>
      <c r="E289" s="227" t="s">
        <v>9803</v>
      </c>
      <c r="F289" s="228" t="s">
        <v>9804</v>
      </c>
      <c r="G289" s="228" t="s">
        <v>9083</v>
      </c>
      <c r="H289" s="228" t="s">
        <v>1077</v>
      </c>
      <c r="I289" s="229" t="s">
        <v>1078</v>
      </c>
      <c r="J289" s="230" t="s">
        <v>1690</v>
      </c>
      <c r="K289" s="230" t="s">
        <v>1691</v>
      </c>
      <c r="L289" s="230" t="s">
        <v>1063</v>
      </c>
      <c r="M289" s="231" t="s">
        <v>1769</v>
      </c>
      <c r="N289" s="228" t="s">
        <v>1284</v>
      </c>
      <c r="O289" s="228" t="s">
        <v>3553</v>
      </c>
      <c r="P289" s="232"/>
      <c r="Q289" s="233"/>
      <c r="R289" s="233">
        <v>7796.61</v>
      </c>
    </row>
    <row r="290" spans="1:18" ht="52.5" hidden="1" customHeight="1">
      <c r="A290" s="225" t="s">
        <v>1718</v>
      </c>
      <c r="B290" s="225" t="s">
        <v>9805</v>
      </c>
      <c r="C290" s="226" t="s">
        <v>9087</v>
      </c>
      <c r="D290" s="227" t="s">
        <v>1055</v>
      </c>
      <c r="E290" s="227" t="s">
        <v>9806</v>
      </c>
      <c r="F290" s="228" t="s">
        <v>9807</v>
      </c>
      <c r="G290" s="228" t="s">
        <v>9083</v>
      </c>
      <c r="H290" s="228" t="s">
        <v>1696</v>
      </c>
      <c r="I290" s="229" t="s">
        <v>1697</v>
      </c>
      <c r="J290" s="230" t="s">
        <v>1690</v>
      </c>
      <c r="K290" s="230" t="s">
        <v>1691</v>
      </c>
      <c r="L290" s="230" t="s">
        <v>1063</v>
      </c>
      <c r="M290" s="231" t="s">
        <v>1769</v>
      </c>
      <c r="N290" s="228" t="s">
        <v>1284</v>
      </c>
      <c r="O290" s="228" t="s">
        <v>3553</v>
      </c>
      <c r="P290" s="232"/>
      <c r="Q290" s="233"/>
      <c r="R290" s="233">
        <v>32895.160000000003</v>
      </c>
    </row>
    <row r="291" spans="1:18" ht="42" hidden="1" customHeight="1">
      <c r="A291" s="225" t="s">
        <v>1666</v>
      </c>
      <c r="B291" s="225" t="s">
        <v>9808</v>
      </c>
      <c r="C291" s="226" t="s">
        <v>9087</v>
      </c>
      <c r="D291" s="227" t="s">
        <v>1055</v>
      </c>
      <c r="E291" s="227" t="s">
        <v>9809</v>
      </c>
      <c r="F291" s="228" t="s">
        <v>9810</v>
      </c>
      <c r="G291" s="228" t="s">
        <v>9083</v>
      </c>
      <c r="H291" s="228" t="s">
        <v>1077</v>
      </c>
      <c r="I291" s="229" t="s">
        <v>1078</v>
      </c>
      <c r="J291" s="230" t="s">
        <v>1690</v>
      </c>
      <c r="K291" s="230" t="s">
        <v>1691</v>
      </c>
      <c r="L291" s="230" t="s">
        <v>1063</v>
      </c>
      <c r="M291" s="231" t="s">
        <v>1769</v>
      </c>
      <c r="N291" s="228" t="s">
        <v>1284</v>
      </c>
      <c r="O291" s="228" t="s">
        <v>3553</v>
      </c>
      <c r="P291" s="232"/>
      <c r="Q291" s="233"/>
      <c r="R291" s="233">
        <v>53183.4</v>
      </c>
    </row>
    <row r="292" spans="1:18" ht="42" hidden="1" customHeight="1">
      <c r="A292" s="225" t="s">
        <v>1667</v>
      </c>
      <c r="B292" s="225" t="s">
        <v>9811</v>
      </c>
      <c r="C292" s="226" t="s">
        <v>9087</v>
      </c>
      <c r="D292" s="227" t="s">
        <v>1055</v>
      </c>
      <c r="E292" s="227" t="s">
        <v>9812</v>
      </c>
      <c r="F292" s="228" t="s">
        <v>9813</v>
      </c>
      <c r="G292" s="228" t="s">
        <v>9083</v>
      </c>
      <c r="H292" s="228" t="s">
        <v>1077</v>
      </c>
      <c r="I292" s="229" t="s">
        <v>1078</v>
      </c>
      <c r="J292" s="230" t="s">
        <v>1690</v>
      </c>
      <c r="K292" s="230" t="s">
        <v>1691</v>
      </c>
      <c r="L292" s="230" t="s">
        <v>1063</v>
      </c>
      <c r="M292" s="231" t="s">
        <v>1769</v>
      </c>
      <c r="N292" s="228" t="s">
        <v>1284</v>
      </c>
      <c r="O292" s="228" t="s">
        <v>3553</v>
      </c>
      <c r="P292" s="232"/>
      <c r="Q292" s="233"/>
      <c r="R292" s="233">
        <v>806.29</v>
      </c>
    </row>
    <row r="293" spans="1:18" ht="42" hidden="1" customHeight="1">
      <c r="A293" s="225" t="s">
        <v>1668</v>
      </c>
      <c r="B293" s="225" t="s">
        <v>9814</v>
      </c>
      <c r="C293" s="226" t="s">
        <v>9087</v>
      </c>
      <c r="D293" s="227" t="s">
        <v>1055</v>
      </c>
      <c r="E293" s="227" t="s">
        <v>9815</v>
      </c>
      <c r="F293" s="228" t="s">
        <v>9816</v>
      </c>
      <c r="G293" s="228" t="s">
        <v>9087</v>
      </c>
      <c r="H293" s="228" t="s">
        <v>1077</v>
      </c>
      <c r="I293" s="229" t="s">
        <v>1078</v>
      </c>
      <c r="J293" s="230" t="s">
        <v>1690</v>
      </c>
      <c r="K293" s="230" t="s">
        <v>1691</v>
      </c>
      <c r="L293" s="230" t="s">
        <v>1063</v>
      </c>
      <c r="M293" s="231" t="s">
        <v>1769</v>
      </c>
      <c r="N293" s="228" t="s">
        <v>1284</v>
      </c>
      <c r="O293" s="228" t="s">
        <v>3553</v>
      </c>
      <c r="P293" s="232"/>
      <c r="Q293" s="233"/>
      <c r="R293" s="233">
        <v>10526.45</v>
      </c>
    </row>
    <row r="294" spans="1:18" ht="52.5" hidden="1" customHeight="1">
      <c r="A294" s="225" t="s">
        <v>1669</v>
      </c>
      <c r="B294" s="225" t="s">
        <v>9817</v>
      </c>
      <c r="C294" s="226" t="s">
        <v>9211</v>
      </c>
      <c r="D294" s="227" t="s">
        <v>1055</v>
      </c>
      <c r="E294" s="227" t="s">
        <v>7835</v>
      </c>
      <c r="F294" s="228" t="s">
        <v>9818</v>
      </c>
      <c r="G294" s="228" t="s">
        <v>9211</v>
      </c>
      <c r="H294" s="228" t="s">
        <v>1701</v>
      </c>
      <c r="I294" s="229" t="s">
        <v>1702</v>
      </c>
      <c r="J294" s="230" t="s">
        <v>1690</v>
      </c>
      <c r="K294" s="230" t="s">
        <v>1691</v>
      </c>
      <c r="L294" s="230" t="s">
        <v>1063</v>
      </c>
      <c r="M294" s="231" t="s">
        <v>1769</v>
      </c>
      <c r="N294" s="228" t="s">
        <v>1284</v>
      </c>
      <c r="O294" s="228" t="s">
        <v>3553</v>
      </c>
      <c r="P294" s="232"/>
      <c r="Q294" s="233"/>
      <c r="R294" s="233">
        <v>4168</v>
      </c>
    </row>
    <row r="295" spans="1:18" ht="52.5" hidden="1" customHeight="1">
      <c r="A295" s="225" t="s">
        <v>1670</v>
      </c>
      <c r="B295" s="225" t="s">
        <v>9819</v>
      </c>
      <c r="C295" s="226" t="s">
        <v>9094</v>
      </c>
      <c r="D295" s="227" t="s">
        <v>1055</v>
      </c>
      <c r="E295" s="227" t="s">
        <v>9820</v>
      </c>
      <c r="F295" s="228" t="s">
        <v>9821</v>
      </c>
      <c r="G295" s="228" t="s">
        <v>9094</v>
      </c>
      <c r="H295" s="228" t="s">
        <v>1696</v>
      </c>
      <c r="I295" s="229" t="s">
        <v>1697</v>
      </c>
      <c r="J295" s="230" t="s">
        <v>1690</v>
      </c>
      <c r="K295" s="230" t="s">
        <v>1691</v>
      </c>
      <c r="L295" s="230" t="s">
        <v>1063</v>
      </c>
      <c r="M295" s="231" t="s">
        <v>1769</v>
      </c>
      <c r="N295" s="228" t="s">
        <v>1284</v>
      </c>
      <c r="O295" s="228" t="s">
        <v>3553</v>
      </c>
      <c r="P295" s="232"/>
      <c r="Q295" s="233"/>
      <c r="R295" s="233">
        <v>626.66</v>
      </c>
    </row>
    <row r="296" spans="1:18" ht="63" hidden="1" customHeight="1">
      <c r="A296" s="225" t="s">
        <v>1671</v>
      </c>
      <c r="B296" s="225" t="s">
        <v>9822</v>
      </c>
      <c r="C296" s="226" t="s">
        <v>9094</v>
      </c>
      <c r="D296" s="227" t="s">
        <v>1055</v>
      </c>
      <c r="E296" s="227" t="s">
        <v>9823</v>
      </c>
      <c r="F296" s="228" t="s">
        <v>9824</v>
      </c>
      <c r="G296" s="228" t="s">
        <v>9094</v>
      </c>
      <c r="H296" s="228" t="s">
        <v>1077</v>
      </c>
      <c r="I296" s="229" t="s">
        <v>1078</v>
      </c>
      <c r="J296" s="230" t="s">
        <v>1690</v>
      </c>
      <c r="K296" s="230" t="s">
        <v>1691</v>
      </c>
      <c r="L296" s="230" t="s">
        <v>1063</v>
      </c>
      <c r="M296" s="231" t="s">
        <v>1769</v>
      </c>
      <c r="N296" s="228" t="s">
        <v>1284</v>
      </c>
      <c r="O296" s="228" t="s">
        <v>3553</v>
      </c>
      <c r="P296" s="232"/>
      <c r="Q296" s="233"/>
      <c r="R296" s="233">
        <v>179.59</v>
      </c>
    </row>
    <row r="297" spans="1:18" ht="52.5" hidden="1" customHeight="1">
      <c r="A297" s="225" t="s">
        <v>1672</v>
      </c>
      <c r="B297" s="225" t="s">
        <v>9825</v>
      </c>
      <c r="C297" s="226" t="s">
        <v>9094</v>
      </c>
      <c r="D297" s="227" t="s">
        <v>1055</v>
      </c>
      <c r="E297" s="227" t="s">
        <v>9826</v>
      </c>
      <c r="F297" s="228" t="s">
        <v>9827</v>
      </c>
      <c r="G297" s="228" t="s">
        <v>9094</v>
      </c>
      <c r="H297" s="228" t="s">
        <v>1696</v>
      </c>
      <c r="I297" s="229" t="s">
        <v>1697</v>
      </c>
      <c r="J297" s="230" t="s">
        <v>1690</v>
      </c>
      <c r="K297" s="230" t="s">
        <v>1691</v>
      </c>
      <c r="L297" s="230" t="s">
        <v>1063</v>
      </c>
      <c r="M297" s="231" t="s">
        <v>1769</v>
      </c>
      <c r="N297" s="228" t="s">
        <v>1284</v>
      </c>
      <c r="O297" s="228" t="s">
        <v>3553</v>
      </c>
      <c r="P297" s="232"/>
      <c r="Q297" s="233"/>
      <c r="R297" s="233">
        <v>17832.54</v>
      </c>
    </row>
    <row r="298" spans="1:18" ht="52.5" hidden="1" customHeight="1">
      <c r="A298" s="225" t="s">
        <v>1673</v>
      </c>
      <c r="B298" s="225" t="s">
        <v>9828</v>
      </c>
      <c r="C298" s="226" t="s">
        <v>9094</v>
      </c>
      <c r="D298" s="227" t="s">
        <v>1055</v>
      </c>
      <c r="E298" s="227" t="s">
        <v>9829</v>
      </c>
      <c r="F298" s="228" t="s">
        <v>9830</v>
      </c>
      <c r="G298" s="228" t="s">
        <v>9094</v>
      </c>
      <c r="H298" s="228" t="s">
        <v>1077</v>
      </c>
      <c r="I298" s="229" t="s">
        <v>1078</v>
      </c>
      <c r="J298" s="230" t="s">
        <v>1690</v>
      </c>
      <c r="K298" s="230" t="s">
        <v>1691</v>
      </c>
      <c r="L298" s="230" t="s">
        <v>1063</v>
      </c>
      <c r="M298" s="231" t="s">
        <v>1769</v>
      </c>
      <c r="N298" s="228" t="s">
        <v>1284</v>
      </c>
      <c r="O298" s="228" t="s">
        <v>3553</v>
      </c>
      <c r="P298" s="232"/>
      <c r="Q298" s="233"/>
      <c r="R298" s="233">
        <v>45326.05</v>
      </c>
    </row>
    <row r="299" spans="1:18" ht="42" hidden="1" customHeight="1">
      <c r="A299" s="225" t="s">
        <v>1286</v>
      </c>
      <c r="B299" s="225" t="s">
        <v>9831</v>
      </c>
      <c r="C299" s="226" t="s">
        <v>9094</v>
      </c>
      <c r="D299" s="227" t="s">
        <v>1055</v>
      </c>
      <c r="E299" s="227" t="s">
        <v>9832</v>
      </c>
      <c r="F299" s="228" t="s">
        <v>9833</v>
      </c>
      <c r="G299" s="228" t="s">
        <v>9094</v>
      </c>
      <c r="H299" s="228" t="s">
        <v>1077</v>
      </c>
      <c r="I299" s="229" t="s">
        <v>1078</v>
      </c>
      <c r="J299" s="230" t="s">
        <v>1690</v>
      </c>
      <c r="K299" s="230" t="s">
        <v>1691</v>
      </c>
      <c r="L299" s="230" t="s">
        <v>1063</v>
      </c>
      <c r="M299" s="231" t="s">
        <v>1769</v>
      </c>
      <c r="N299" s="228" t="s">
        <v>1284</v>
      </c>
      <c r="O299" s="228" t="s">
        <v>3553</v>
      </c>
      <c r="P299" s="232"/>
      <c r="Q299" s="233"/>
      <c r="R299" s="233">
        <v>155213.72</v>
      </c>
    </row>
    <row r="300" spans="1:18" ht="42" hidden="1" customHeight="1">
      <c r="A300" s="225" t="s">
        <v>1292</v>
      </c>
      <c r="B300" s="225" t="s">
        <v>9834</v>
      </c>
      <c r="C300" s="226" t="s">
        <v>9094</v>
      </c>
      <c r="D300" s="227" t="s">
        <v>1055</v>
      </c>
      <c r="E300" s="227" t="s">
        <v>9835</v>
      </c>
      <c r="F300" s="228" t="s">
        <v>9836</v>
      </c>
      <c r="G300" s="228" t="s">
        <v>9094</v>
      </c>
      <c r="H300" s="228" t="s">
        <v>1696</v>
      </c>
      <c r="I300" s="229" t="s">
        <v>1697</v>
      </c>
      <c r="J300" s="230" t="s">
        <v>1690</v>
      </c>
      <c r="K300" s="230" t="s">
        <v>1691</v>
      </c>
      <c r="L300" s="230" t="s">
        <v>1063</v>
      </c>
      <c r="M300" s="231" t="s">
        <v>1769</v>
      </c>
      <c r="N300" s="228" t="s">
        <v>1284</v>
      </c>
      <c r="O300" s="228" t="s">
        <v>3553</v>
      </c>
      <c r="P300" s="232"/>
      <c r="Q300" s="233"/>
      <c r="R300" s="233">
        <v>103596.3</v>
      </c>
    </row>
    <row r="301" spans="1:18" ht="42" hidden="1" customHeight="1">
      <c r="A301" s="225" t="s">
        <v>1829</v>
      </c>
      <c r="B301" s="225" t="s">
        <v>9837</v>
      </c>
      <c r="C301" s="226" t="s">
        <v>9107</v>
      </c>
      <c r="D301" s="227" t="s">
        <v>1055</v>
      </c>
      <c r="E301" s="227" t="s">
        <v>9838</v>
      </c>
      <c r="F301" s="228" t="s">
        <v>9839</v>
      </c>
      <c r="G301" s="228" t="s">
        <v>9107</v>
      </c>
      <c r="H301" s="228" t="s">
        <v>1696</v>
      </c>
      <c r="I301" s="229" t="s">
        <v>1697</v>
      </c>
      <c r="J301" s="230" t="s">
        <v>1690</v>
      </c>
      <c r="K301" s="230" t="s">
        <v>1691</v>
      </c>
      <c r="L301" s="230" t="s">
        <v>1063</v>
      </c>
      <c r="M301" s="231" t="s">
        <v>1769</v>
      </c>
      <c r="N301" s="228" t="s">
        <v>1284</v>
      </c>
      <c r="O301" s="228" t="s">
        <v>3553</v>
      </c>
      <c r="P301" s="232"/>
      <c r="Q301" s="233"/>
      <c r="R301" s="233">
        <v>33600.85</v>
      </c>
    </row>
    <row r="302" spans="1:18" ht="42" hidden="1" customHeight="1">
      <c r="A302" s="225" t="s">
        <v>1296</v>
      </c>
      <c r="B302" s="225" t="s">
        <v>9840</v>
      </c>
      <c r="C302" s="226" t="s">
        <v>9107</v>
      </c>
      <c r="D302" s="227" t="s">
        <v>1055</v>
      </c>
      <c r="E302" s="227" t="s">
        <v>9841</v>
      </c>
      <c r="F302" s="228" t="s">
        <v>9842</v>
      </c>
      <c r="G302" s="228" t="s">
        <v>9107</v>
      </c>
      <c r="H302" s="228" t="s">
        <v>1077</v>
      </c>
      <c r="I302" s="229" t="s">
        <v>1078</v>
      </c>
      <c r="J302" s="230" t="s">
        <v>1690</v>
      </c>
      <c r="K302" s="230" t="s">
        <v>1691</v>
      </c>
      <c r="L302" s="230" t="s">
        <v>1063</v>
      </c>
      <c r="M302" s="231" t="s">
        <v>1769</v>
      </c>
      <c r="N302" s="228" t="s">
        <v>1284</v>
      </c>
      <c r="O302" s="228" t="s">
        <v>3553</v>
      </c>
      <c r="P302" s="232"/>
      <c r="Q302" s="233"/>
      <c r="R302" s="233">
        <v>64582.81</v>
      </c>
    </row>
    <row r="303" spans="1:18" ht="52.5" hidden="1" customHeight="1">
      <c r="A303" s="225" t="s">
        <v>1305</v>
      </c>
      <c r="B303" s="225" t="s">
        <v>9843</v>
      </c>
      <c r="C303" s="226" t="s">
        <v>9107</v>
      </c>
      <c r="D303" s="227" t="s">
        <v>1055</v>
      </c>
      <c r="E303" s="227" t="s">
        <v>9844</v>
      </c>
      <c r="F303" s="228" t="s">
        <v>9845</v>
      </c>
      <c r="G303" s="228" t="s">
        <v>9107</v>
      </c>
      <c r="H303" s="228" t="s">
        <v>1696</v>
      </c>
      <c r="I303" s="229" t="s">
        <v>1697</v>
      </c>
      <c r="J303" s="230" t="s">
        <v>1690</v>
      </c>
      <c r="K303" s="230" t="s">
        <v>1691</v>
      </c>
      <c r="L303" s="230" t="s">
        <v>1063</v>
      </c>
      <c r="M303" s="231" t="s">
        <v>1769</v>
      </c>
      <c r="N303" s="228" t="s">
        <v>1284</v>
      </c>
      <c r="O303" s="228" t="s">
        <v>3553</v>
      </c>
      <c r="P303" s="232"/>
      <c r="Q303" s="233"/>
      <c r="R303" s="233">
        <v>24457.09</v>
      </c>
    </row>
    <row r="304" spans="1:18" ht="42" hidden="1" customHeight="1">
      <c r="A304" s="225" t="s">
        <v>1311</v>
      </c>
      <c r="B304" s="225" t="s">
        <v>9846</v>
      </c>
      <c r="C304" s="226" t="s">
        <v>9107</v>
      </c>
      <c r="D304" s="227" t="s">
        <v>1055</v>
      </c>
      <c r="E304" s="227" t="s">
        <v>9847</v>
      </c>
      <c r="F304" s="228" t="s">
        <v>9848</v>
      </c>
      <c r="G304" s="228" t="s">
        <v>9107</v>
      </c>
      <c r="H304" s="228" t="s">
        <v>1077</v>
      </c>
      <c r="I304" s="229" t="s">
        <v>1078</v>
      </c>
      <c r="J304" s="230" t="s">
        <v>1690</v>
      </c>
      <c r="K304" s="230" t="s">
        <v>1691</v>
      </c>
      <c r="L304" s="230" t="s">
        <v>1063</v>
      </c>
      <c r="M304" s="231" t="s">
        <v>1769</v>
      </c>
      <c r="N304" s="228" t="s">
        <v>1284</v>
      </c>
      <c r="O304" s="228" t="s">
        <v>3553</v>
      </c>
      <c r="P304" s="232"/>
      <c r="Q304" s="233"/>
      <c r="R304" s="233">
        <v>88239.03</v>
      </c>
    </row>
    <row r="305" spans="1:18" ht="42" hidden="1" customHeight="1">
      <c r="A305" s="225" t="s">
        <v>1842</v>
      </c>
      <c r="B305" s="225" t="s">
        <v>9849</v>
      </c>
      <c r="C305" s="226" t="s">
        <v>9107</v>
      </c>
      <c r="D305" s="227" t="s">
        <v>1055</v>
      </c>
      <c r="E305" s="227" t="s">
        <v>9850</v>
      </c>
      <c r="F305" s="228" t="s">
        <v>9851</v>
      </c>
      <c r="G305" s="228" t="s">
        <v>9107</v>
      </c>
      <c r="H305" s="228" t="s">
        <v>1077</v>
      </c>
      <c r="I305" s="229" t="s">
        <v>1078</v>
      </c>
      <c r="J305" s="230" t="s">
        <v>1690</v>
      </c>
      <c r="K305" s="230" t="s">
        <v>1691</v>
      </c>
      <c r="L305" s="230" t="s">
        <v>1063</v>
      </c>
      <c r="M305" s="231" t="s">
        <v>1769</v>
      </c>
      <c r="N305" s="228" t="s">
        <v>1284</v>
      </c>
      <c r="O305" s="228" t="s">
        <v>3553</v>
      </c>
      <c r="P305" s="232"/>
      <c r="Q305" s="233"/>
      <c r="R305" s="233">
        <v>69.209999999999994</v>
      </c>
    </row>
    <row r="306" spans="1:18" ht="42" hidden="1" customHeight="1">
      <c r="A306" s="225" t="s">
        <v>1845</v>
      </c>
      <c r="B306" s="225" t="s">
        <v>9852</v>
      </c>
      <c r="C306" s="226" t="s">
        <v>9107</v>
      </c>
      <c r="D306" s="227" t="s">
        <v>1055</v>
      </c>
      <c r="E306" s="227" t="s">
        <v>9853</v>
      </c>
      <c r="F306" s="228" t="s">
        <v>9854</v>
      </c>
      <c r="G306" s="228" t="s">
        <v>9107</v>
      </c>
      <c r="H306" s="228" t="s">
        <v>1077</v>
      </c>
      <c r="I306" s="229" t="s">
        <v>1078</v>
      </c>
      <c r="J306" s="230" t="s">
        <v>2211</v>
      </c>
      <c r="K306" s="230" t="s">
        <v>1691</v>
      </c>
      <c r="L306" s="230" t="s">
        <v>1063</v>
      </c>
      <c r="M306" s="231" t="s">
        <v>1769</v>
      </c>
      <c r="N306" s="228" t="s">
        <v>1284</v>
      </c>
      <c r="O306" s="228" t="s">
        <v>3553</v>
      </c>
      <c r="P306" s="232"/>
      <c r="Q306" s="233"/>
      <c r="R306" s="233">
        <v>1252.46</v>
      </c>
    </row>
    <row r="307" spans="1:18" ht="42" hidden="1" customHeight="1">
      <c r="A307" s="225" t="s">
        <v>1848</v>
      </c>
      <c r="B307" s="225" t="s">
        <v>9855</v>
      </c>
      <c r="C307" s="226" t="s">
        <v>9107</v>
      </c>
      <c r="D307" s="227" t="s">
        <v>1055</v>
      </c>
      <c r="E307" s="227" t="s">
        <v>7835</v>
      </c>
      <c r="F307" s="228" t="s">
        <v>9856</v>
      </c>
      <c r="G307" s="228" t="s">
        <v>9107</v>
      </c>
      <c r="H307" s="228" t="s">
        <v>1701</v>
      </c>
      <c r="I307" s="229" t="s">
        <v>1702</v>
      </c>
      <c r="J307" s="230" t="s">
        <v>1690</v>
      </c>
      <c r="K307" s="230" t="s">
        <v>1691</v>
      </c>
      <c r="L307" s="230" t="s">
        <v>1063</v>
      </c>
      <c r="M307" s="231" t="s">
        <v>1769</v>
      </c>
      <c r="N307" s="228" t="s">
        <v>1284</v>
      </c>
      <c r="O307" s="228" t="s">
        <v>3553</v>
      </c>
      <c r="P307" s="232"/>
      <c r="Q307" s="233"/>
      <c r="R307" s="233">
        <v>18546</v>
      </c>
    </row>
    <row r="308" spans="1:18" ht="42" hidden="1" customHeight="1">
      <c r="A308" s="225" t="s">
        <v>1674</v>
      </c>
      <c r="B308" s="225" t="s">
        <v>9857</v>
      </c>
      <c r="C308" s="226" t="s">
        <v>9107</v>
      </c>
      <c r="D308" s="227" t="s">
        <v>1055</v>
      </c>
      <c r="E308" s="227" t="s">
        <v>9290</v>
      </c>
      <c r="F308" s="228" t="s">
        <v>9858</v>
      </c>
      <c r="G308" s="228" t="s">
        <v>9107</v>
      </c>
      <c r="H308" s="228" t="s">
        <v>1701</v>
      </c>
      <c r="I308" s="229" t="s">
        <v>1702</v>
      </c>
      <c r="J308" s="230" t="s">
        <v>1690</v>
      </c>
      <c r="K308" s="230" t="s">
        <v>1691</v>
      </c>
      <c r="L308" s="230" t="s">
        <v>1063</v>
      </c>
      <c r="M308" s="231" t="s">
        <v>1769</v>
      </c>
      <c r="N308" s="228" t="s">
        <v>1284</v>
      </c>
      <c r="O308" s="228" t="s">
        <v>3553</v>
      </c>
      <c r="P308" s="232"/>
      <c r="Q308" s="233"/>
      <c r="R308" s="233">
        <v>14692</v>
      </c>
    </row>
    <row r="309" spans="1:18" ht="42" hidden="1" customHeight="1">
      <c r="A309" s="225" t="s">
        <v>1853</v>
      </c>
      <c r="B309" s="225" t="s">
        <v>9859</v>
      </c>
      <c r="C309" s="226" t="s">
        <v>9107</v>
      </c>
      <c r="D309" s="227" t="s">
        <v>1055</v>
      </c>
      <c r="E309" s="227" t="s">
        <v>9290</v>
      </c>
      <c r="F309" s="228" t="s">
        <v>9860</v>
      </c>
      <c r="G309" s="228" t="s">
        <v>9107</v>
      </c>
      <c r="H309" s="228" t="s">
        <v>1701</v>
      </c>
      <c r="I309" s="229" t="s">
        <v>1702</v>
      </c>
      <c r="J309" s="230" t="s">
        <v>1690</v>
      </c>
      <c r="K309" s="230" t="s">
        <v>1691</v>
      </c>
      <c r="L309" s="230" t="s">
        <v>1063</v>
      </c>
      <c r="M309" s="231" t="s">
        <v>1769</v>
      </c>
      <c r="N309" s="228" t="s">
        <v>1284</v>
      </c>
      <c r="O309" s="228" t="s">
        <v>3553</v>
      </c>
      <c r="P309" s="232"/>
      <c r="Q309" s="233"/>
      <c r="R309" s="233">
        <v>10</v>
      </c>
    </row>
    <row r="310" spans="1:18" ht="42" hidden="1" customHeight="1">
      <c r="A310" s="225" t="s">
        <v>1860</v>
      </c>
      <c r="B310" s="225" t="s">
        <v>9861</v>
      </c>
      <c r="C310" s="226" t="s">
        <v>9107</v>
      </c>
      <c r="D310" s="227" t="s">
        <v>1055</v>
      </c>
      <c r="E310" s="227" t="s">
        <v>8347</v>
      </c>
      <c r="F310" s="228" t="s">
        <v>9862</v>
      </c>
      <c r="G310" s="228" t="s">
        <v>9107</v>
      </c>
      <c r="H310" s="228" t="s">
        <v>1701</v>
      </c>
      <c r="I310" s="229" t="s">
        <v>1702</v>
      </c>
      <c r="J310" s="230" t="s">
        <v>2211</v>
      </c>
      <c r="K310" s="230" t="s">
        <v>1691</v>
      </c>
      <c r="L310" s="230" t="s">
        <v>1063</v>
      </c>
      <c r="M310" s="231" t="s">
        <v>1769</v>
      </c>
      <c r="N310" s="228" t="s">
        <v>1284</v>
      </c>
      <c r="O310" s="228" t="s">
        <v>3553</v>
      </c>
      <c r="P310" s="232"/>
      <c r="Q310" s="233"/>
      <c r="R310" s="233">
        <v>186</v>
      </c>
    </row>
    <row r="311" spans="1:18" ht="52.5" hidden="1" customHeight="1">
      <c r="A311" s="225" t="s">
        <v>1864</v>
      </c>
      <c r="B311" s="225" t="s">
        <v>9863</v>
      </c>
      <c r="C311" s="226" t="s">
        <v>9304</v>
      </c>
      <c r="D311" s="227" t="s">
        <v>1055</v>
      </c>
      <c r="E311" s="227" t="s">
        <v>9864</v>
      </c>
      <c r="F311" s="228" t="s">
        <v>9865</v>
      </c>
      <c r="G311" s="228" t="s">
        <v>9304</v>
      </c>
      <c r="H311" s="228" t="s">
        <v>1696</v>
      </c>
      <c r="I311" s="229" t="s">
        <v>1697</v>
      </c>
      <c r="J311" s="230" t="s">
        <v>1690</v>
      </c>
      <c r="K311" s="230" t="s">
        <v>1691</v>
      </c>
      <c r="L311" s="230" t="s">
        <v>1063</v>
      </c>
      <c r="M311" s="231" t="s">
        <v>1769</v>
      </c>
      <c r="N311" s="228" t="s">
        <v>1284</v>
      </c>
      <c r="O311" s="228" t="s">
        <v>3553</v>
      </c>
      <c r="P311" s="232"/>
      <c r="Q311" s="233"/>
      <c r="R311" s="233">
        <v>11948.85</v>
      </c>
    </row>
    <row r="312" spans="1:18" ht="52.5" hidden="1" customHeight="1">
      <c r="A312" s="225" t="s">
        <v>1868</v>
      </c>
      <c r="B312" s="225" t="s">
        <v>9866</v>
      </c>
      <c r="C312" s="226" t="s">
        <v>9325</v>
      </c>
      <c r="D312" s="227" t="s">
        <v>1055</v>
      </c>
      <c r="E312" s="227" t="s">
        <v>9867</v>
      </c>
      <c r="F312" s="228" t="s">
        <v>9868</v>
      </c>
      <c r="G312" s="228" t="s">
        <v>9304</v>
      </c>
      <c r="H312" s="228" t="s">
        <v>1077</v>
      </c>
      <c r="I312" s="229" t="s">
        <v>1078</v>
      </c>
      <c r="J312" s="230" t="s">
        <v>1690</v>
      </c>
      <c r="K312" s="230" t="s">
        <v>1691</v>
      </c>
      <c r="L312" s="230" t="s">
        <v>1063</v>
      </c>
      <c r="M312" s="231" t="s">
        <v>1769</v>
      </c>
      <c r="N312" s="228" t="s">
        <v>1284</v>
      </c>
      <c r="O312" s="228" t="s">
        <v>3553</v>
      </c>
      <c r="P312" s="232"/>
      <c r="Q312" s="233"/>
      <c r="R312" s="233">
        <v>2617.21</v>
      </c>
    </row>
    <row r="313" spans="1:18" ht="42" hidden="1" customHeight="1">
      <c r="A313" s="225" t="s">
        <v>1870</v>
      </c>
      <c r="B313" s="225" t="s">
        <v>9869</v>
      </c>
      <c r="C313" s="226" t="s">
        <v>9325</v>
      </c>
      <c r="D313" s="227" t="s">
        <v>1055</v>
      </c>
      <c r="E313" s="227" t="s">
        <v>9870</v>
      </c>
      <c r="F313" s="228" t="s">
        <v>9871</v>
      </c>
      <c r="G313" s="228" t="s">
        <v>9304</v>
      </c>
      <c r="H313" s="228" t="s">
        <v>1077</v>
      </c>
      <c r="I313" s="229" t="s">
        <v>1078</v>
      </c>
      <c r="J313" s="230" t="s">
        <v>1690</v>
      </c>
      <c r="K313" s="230" t="s">
        <v>1691</v>
      </c>
      <c r="L313" s="230" t="s">
        <v>1063</v>
      </c>
      <c r="M313" s="231" t="s">
        <v>1769</v>
      </c>
      <c r="N313" s="228" t="s">
        <v>1284</v>
      </c>
      <c r="O313" s="228" t="s">
        <v>3553</v>
      </c>
      <c r="P313" s="232"/>
      <c r="Q313" s="233"/>
      <c r="R313" s="233">
        <v>16998.12</v>
      </c>
    </row>
    <row r="314" spans="1:18" ht="42" hidden="1" customHeight="1">
      <c r="A314" s="225" t="s">
        <v>1874</v>
      </c>
      <c r="B314" s="225" t="s">
        <v>9872</v>
      </c>
      <c r="C314" s="226" t="s">
        <v>9325</v>
      </c>
      <c r="D314" s="227" t="s">
        <v>1055</v>
      </c>
      <c r="E314" s="227" t="s">
        <v>9873</v>
      </c>
      <c r="F314" s="228" t="s">
        <v>9874</v>
      </c>
      <c r="G314" s="228" t="s">
        <v>9304</v>
      </c>
      <c r="H314" s="228" t="s">
        <v>1077</v>
      </c>
      <c r="I314" s="229" t="s">
        <v>1078</v>
      </c>
      <c r="J314" s="230" t="s">
        <v>2211</v>
      </c>
      <c r="K314" s="230" t="s">
        <v>1691</v>
      </c>
      <c r="L314" s="230" t="s">
        <v>1063</v>
      </c>
      <c r="M314" s="231" t="s">
        <v>1769</v>
      </c>
      <c r="N314" s="228" t="s">
        <v>1284</v>
      </c>
      <c r="O314" s="228" t="s">
        <v>3553</v>
      </c>
      <c r="P314" s="232"/>
      <c r="Q314" s="233"/>
      <c r="R314" s="233">
        <v>645.77</v>
      </c>
    </row>
    <row r="315" spans="1:18" ht="42" hidden="1" customHeight="1">
      <c r="A315" s="225" t="s">
        <v>1879</v>
      </c>
      <c r="B315" s="225" t="s">
        <v>9875</v>
      </c>
      <c r="C315" s="226" t="s">
        <v>9325</v>
      </c>
      <c r="D315" s="227" t="s">
        <v>1055</v>
      </c>
      <c r="E315" s="227" t="s">
        <v>7835</v>
      </c>
      <c r="F315" s="228" t="s">
        <v>9876</v>
      </c>
      <c r="G315" s="228" t="s">
        <v>9304</v>
      </c>
      <c r="H315" s="228" t="s">
        <v>1701</v>
      </c>
      <c r="I315" s="229" t="s">
        <v>1702</v>
      </c>
      <c r="J315" s="230" t="s">
        <v>1690</v>
      </c>
      <c r="K315" s="230" t="s">
        <v>1691</v>
      </c>
      <c r="L315" s="230" t="s">
        <v>1063</v>
      </c>
      <c r="M315" s="231" t="s">
        <v>1769</v>
      </c>
      <c r="N315" s="228" t="s">
        <v>1284</v>
      </c>
      <c r="O315" s="228" t="s">
        <v>3553</v>
      </c>
      <c r="P315" s="232"/>
      <c r="Q315" s="233"/>
      <c r="R315" s="233">
        <v>7855</v>
      </c>
    </row>
    <row r="316" spans="1:18" ht="42" hidden="1" customHeight="1">
      <c r="A316" s="225" t="s">
        <v>1884</v>
      </c>
      <c r="B316" s="225" t="s">
        <v>9877</v>
      </c>
      <c r="C316" s="226" t="s">
        <v>9325</v>
      </c>
      <c r="D316" s="227" t="s">
        <v>1055</v>
      </c>
      <c r="E316" s="227" t="s">
        <v>8347</v>
      </c>
      <c r="F316" s="228" t="s">
        <v>9878</v>
      </c>
      <c r="G316" s="228" t="s">
        <v>9304</v>
      </c>
      <c r="H316" s="228" t="s">
        <v>1701</v>
      </c>
      <c r="I316" s="229" t="s">
        <v>1702</v>
      </c>
      <c r="J316" s="230" t="s">
        <v>2211</v>
      </c>
      <c r="K316" s="230" t="s">
        <v>1691</v>
      </c>
      <c r="L316" s="230" t="s">
        <v>1063</v>
      </c>
      <c r="M316" s="231" t="s">
        <v>1769</v>
      </c>
      <c r="N316" s="228" t="s">
        <v>1284</v>
      </c>
      <c r="O316" s="228" t="s">
        <v>3553</v>
      </c>
      <c r="P316" s="232"/>
      <c r="Q316" s="233"/>
      <c r="R316" s="233">
        <v>97</v>
      </c>
    </row>
    <row r="317" spans="1:18" ht="42" hidden="1" customHeight="1">
      <c r="A317" s="225" t="s">
        <v>1887</v>
      </c>
      <c r="B317" s="225" t="s">
        <v>9879</v>
      </c>
      <c r="C317" s="226" t="s">
        <v>9325</v>
      </c>
      <c r="D317" s="227" t="s">
        <v>1055</v>
      </c>
      <c r="E317" s="227" t="s">
        <v>9290</v>
      </c>
      <c r="F317" s="228" t="s">
        <v>9880</v>
      </c>
      <c r="G317" s="228" t="s">
        <v>9304</v>
      </c>
      <c r="H317" s="228" t="s">
        <v>1701</v>
      </c>
      <c r="I317" s="229" t="s">
        <v>1702</v>
      </c>
      <c r="J317" s="230" t="s">
        <v>1690</v>
      </c>
      <c r="K317" s="230" t="s">
        <v>1691</v>
      </c>
      <c r="L317" s="230" t="s">
        <v>1063</v>
      </c>
      <c r="M317" s="231" t="s">
        <v>1769</v>
      </c>
      <c r="N317" s="228" t="s">
        <v>1284</v>
      </c>
      <c r="O317" s="228" t="s">
        <v>3553</v>
      </c>
      <c r="P317" s="232"/>
      <c r="Q317" s="233"/>
      <c r="R317" s="233">
        <v>2540</v>
      </c>
    </row>
    <row r="318" spans="1:18" ht="52.5" hidden="1" customHeight="1">
      <c r="A318" s="225" t="s">
        <v>1892</v>
      </c>
      <c r="B318" s="225" t="s">
        <v>9881</v>
      </c>
      <c r="C318" s="226" t="s">
        <v>9119</v>
      </c>
      <c r="D318" s="227" t="s">
        <v>1055</v>
      </c>
      <c r="E318" s="227" t="s">
        <v>9882</v>
      </c>
      <c r="F318" s="228" t="s">
        <v>9883</v>
      </c>
      <c r="G318" s="228" t="s">
        <v>9119</v>
      </c>
      <c r="H318" s="228" t="s">
        <v>957</v>
      </c>
      <c r="I318" s="229" t="s">
        <v>1463</v>
      </c>
      <c r="J318" s="230" t="s">
        <v>1061</v>
      </c>
      <c r="K318" s="230" t="s">
        <v>1062</v>
      </c>
      <c r="L318" s="230" t="s">
        <v>1063</v>
      </c>
      <c r="M318" s="231" t="s">
        <v>1064</v>
      </c>
      <c r="N318" s="228" t="s">
        <v>1284</v>
      </c>
      <c r="O318" s="228" t="s">
        <v>3553</v>
      </c>
      <c r="P318" s="232" t="s">
        <v>9884</v>
      </c>
      <c r="Q318" s="233"/>
      <c r="R318" s="233">
        <v>600</v>
      </c>
    </row>
    <row r="319" spans="1:18" ht="52.5" hidden="1">
      <c r="A319" s="225" t="s">
        <v>1896</v>
      </c>
      <c r="B319" s="225" t="s">
        <v>9885</v>
      </c>
      <c r="C319" s="226" t="s">
        <v>9094</v>
      </c>
      <c r="D319" s="227" t="s">
        <v>1181</v>
      </c>
      <c r="E319" s="227" t="s">
        <v>9886</v>
      </c>
      <c r="F319" s="228" t="s">
        <v>9885</v>
      </c>
      <c r="G319" s="228" t="s">
        <v>9325</v>
      </c>
      <c r="H319" s="228" t="s">
        <v>3244</v>
      </c>
      <c r="I319" s="229" t="s">
        <v>3245</v>
      </c>
      <c r="J319" s="230" t="s">
        <v>1063</v>
      </c>
      <c r="K319" s="230" t="s">
        <v>1063</v>
      </c>
      <c r="L319" s="230" t="s">
        <v>1790</v>
      </c>
      <c r="M319" s="231" t="s">
        <v>1678</v>
      </c>
      <c r="N319" s="228" t="s">
        <v>1284</v>
      </c>
      <c r="O319" s="228" t="s">
        <v>3553</v>
      </c>
      <c r="P319" s="232"/>
      <c r="Q319" s="233">
        <v>420000</v>
      </c>
      <c r="R319" s="233"/>
    </row>
    <row r="320" spans="1:18" ht="42" hidden="1" customHeight="1">
      <c r="A320" s="225" t="s">
        <v>1900</v>
      </c>
      <c r="B320" s="225" t="s">
        <v>9887</v>
      </c>
      <c r="C320" s="226" t="s">
        <v>9104</v>
      </c>
      <c r="D320" s="227" t="s">
        <v>1055</v>
      </c>
      <c r="E320" s="227" t="s">
        <v>9888</v>
      </c>
      <c r="F320" s="228" t="s">
        <v>9889</v>
      </c>
      <c r="G320" s="228" t="s">
        <v>9119</v>
      </c>
      <c r="H320" s="228" t="s">
        <v>1077</v>
      </c>
      <c r="I320" s="229" t="s">
        <v>1078</v>
      </c>
      <c r="J320" s="230" t="s">
        <v>1690</v>
      </c>
      <c r="K320" s="230" t="s">
        <v>1691</v>
      </c>
      <c r="L320" s="230" t="s">
        <v>1063</v>
      </c>
      <c r="M320" s="231" t="s">
        <v>1769</v>
      </c>
      <c r="N320" s="228" t="s">
        <v>1284</v>
      </c>
      <c r="O320" s="228" t="s">
        <v>3553</v>
      </c>
      <c r="P320" s="232"/>
      <c r="Q320" s="233"/>
      <c r="R320" s="233">
        <v>138.04</v>
      </c>
    </row>
    <row r="321" spans="1:18" ht="52.5" hidden="1" customHeight="1">
      <c r="A321" s="225" t="s">
        <v>1904</v>
      </c>
      <c r="B321" s="225" t="s">
        <v>9890</v>
      </c>
      <c r="C321" s="226" t="s">
        <v>9104</v>
      </c>
      <c r="D321" s="227" t="s">
        <v>1055</v>
      </c>
      <c r="E321" s="227" t="s">
        <v>9891</v>
      </c>
      <c r="F321" s="228" t="s">
        <v>9892</v>
      </c>
      <c r="G321" s="228" t="s">
        <v>9119</v>
      </c>
      <c r="H321" s="228" t="s">
        <v>1696</v>
      </c>
      <c r="I321" s="229" t="s">
        <v>1697</v>
      </c>
      <c r="J321" s="230" t="s">
        <v>1690</v>
      </c>
      <c r="K321" s="230" t="s">
        <v>1691</v>
      </c>
      <c r="L321" s="230" t="s">
        <v>1063</v>
      </c>
      <c r="M321" s="231" t="s">
        <v>1769</v>
      </c>
      <c r="N321" s="228" t="s">
        <v>1284</v>
      </c>
      <c r="O321" s="228" t="s">
        <v>3553</v>
      </c>
      <c r="P321" s="232"/>
      <c r="Q321" s="233"/>
      <c r="R321" s="233">
        <v>63257.04</v>
      </c>
    </row>
    <row r="322" spans="1:18" ht="42" hidden="1">
      <c r="A322" s="225" t="s">
        <v>1908</v>
      </c>
      <c r="B322" s="225" t="s">
        <v>9893</v>
      </c>
      <c r="C322" s="226" t="s">
        <v>9104</v>
      </c>
      <c r="D322" s="227" t="s">
        <v>1055</v>
      </c>
      <c r="E322" s="227" t="s">
        <v>9894</v>
      </c>
      <c r="F322" s="228" t="s">
        <v>9895</v>
      </c>
      <c r="G322" s="228" t="s">
        <v>9119</v>
      </c>
      <c r="H322" s="228" t="s">
        <v>1077</v>
      </c>
      <c r="I322" s="229" t="s">
        <v>1078</v>
      </c>
      <c r="J322" s="230" t="s">
        <v>1690</v>
      </c>
      <c r="K322" s="230" t="s">
        <v>1691</v>
      </c>
      <c r="L322" s="230" t="s">
        <v>1063</v>
      </c>
      <c r="M322" s="231" t="s">
        <v>1769</v>
      </c>
      <c r="N322" s="228" t="s">
        <v>1284</v>
      </c>
      <c r="O322" s="228" t="s">
        <v>3553</v>
      </c>
      <c r="P322" s="232"/>
      <c r="Q322" s="233"/>
      <c r="R322" s="233">
        <v>13040.46</v>
      </c>
    </row>
    <row r="323" spans="1:18" ht="42" hidden="1">
      <c r="A323" s="225" t="s">
        <v>1912</v>
      </c>
      <c r="B323" s="225" t="s">
        <v>9896</v>
      </c>
      <c r="C323" s="226" t="s">
        <v>9104</v>
      </c>
      <c r="D323" s="227" t="s">
        <v>1055</v>
      </c>
      <c r="E323" s="227" t="s">
        <v>9897</v>
      </c>
      <c r="F323" s="228" t="s">
        <v>9898</v>
      </c>
      <c r="G323" s="228" t="s">
        <v>9119</v>
      </c>
      <c r="H323" s="228" t="s">
        <v>1077</v>
      </c>
      <c r="I323" s="229" t="s">
        <v>1078</v>
      </c>
      <c r="J323" s="230" t="s">
        <v>1690</v>
      </c>
      <c r="K323" s="230" t="s">
        <v>1691</v>
      </c>
      <c r="L323" s="230" t="s">
        <v>1063</v>
      </c>
      <c r="M323" s="231" t="s">
        <v>1769</v>
      </c>
      <c r="N323" s="228" t="s">
        <v>1284</v>
      </c>
      <c r="O323" s="228" t="s">
        <v>3553</v>
      </c>
      <c r="P323" s="232"/>
      <c r="Q323" s="233"/>
      <c r="R323" s="233">
        <v>160526.39000000001</v>
      </c>
    </row>
    <row r="324" spans="1:18" ht="42" hidden="1" customHeight="1">
      <c r="A324" s="225" t="s">
        <v>1916</v>
      </c>
      <c r="B324" s="225" t="s">
        <v>9899</v>
      </c>
      <c r="C324" s="226" t="s">
        <v>9325</v>
      </c>
      <c r="D324" s="227" t="s">
        <v>1181</v>
      </c>
      <c r="E324" s="227" t="s">
        <v>9900</v>
      </c>
      <c r="F324" s="228" t="s">
        <v>9899</v>
      </c>
      <c r="G324" s="228" t="s">
        <v>9119</v>
      </c>
      <c r="H324" s="228" t="s">
        <v>3247</v>
      </c>
      <c r="I324" s="229" t="s">
        <v>3248</v>
      </c>
      <c r="J324" s="230" t="s">
        <v>1063</v>
      </c>
      <c r="K324" s="230" t="s">
        <v>1063</v>
      </c>
      <c r="L324" s="230" t="s">
        <v>1790</v>
      </c>
      <c r="M324" s="231" t="s">
        <v>1678</v>
      </c>
      <c r="N324" s="228" t="s">
        <v>1284</v>
      </c>
      <c r="O324" s="228" t="s">
        <v>3553</v>
      </c>
      <c r="P324" s="232"/>
      <c r="Q324" s="233">
        <v>14716000</v>
      </c>
      <c r="R324" s="233"/>
    </row>
    <row r="325" spans="1:18" ht="42" hidden="1">
      <c r="A325" s="225" t="s">
        <v>1919</v>
      </c>
      <c r="B325" s="225" t="s">
        <v>9901</v>
      </c>
      <c r="C325" s="226" t="s">
        <v>9104</v>
      </c>
      <c r="D325" s="227" t="s">
        <v>1055</v>
      </c>
      <c r="E325" s="227" t="s">
        <v>9902</v>
      </c>
      <c r="F325" s="228" t="s">
        <v>1870</v>
      </c>
      <c r="G325" s="228" t="s">
        <v>9104</v>
      </c>
      <c r="H325" s="228" t="s">
        <v>2132</v>
      </c>
      <c r="I325" s="229" t="s">
        <v>2133</v>
      </c>
      <c r="J325" s="230" t="s">
        <v>1690</v>
      </c>
      <c r="K325" s="230" t="s">
        <v>1691</v>
      </c>
      <c r="L325" s="230" t="s">
        <v>1063</v>
      </c>
      <c r="M325" s="231" t="s">
        <v>1769</v>
      </c>
      <c r="N325" s="228" t="s">
        <v>1284</v>
      </c>
      <c r="O325" s="228" t="s">
        <v>3553</v>
      </c>
      <c r="P325" s="232"/>
      <c r="Q325" s="233"/>
      <c r="R325" s="233">
        <v>6169.04</v>
      </c>
    </row>
    <row r="326" spans="1:18" ht="42" hidden="1">
      <c r="A326" s="225" t="s">
        <v>1921</v>
      </c>
      <c r="B326" s="225" t="s">
        <v>9903</v>
      </c>
      <c r="C326" s="226" t="s">
        <v>9104</v>
      </c>
      <c r="D326" s="227" t="s">
        <v>1055</v>
      </c>
      <c r="E326" s="227" t="s">
        <v>8337</v>
      </c>
      <c r="F326" s="228" t="s">
        <v>1874</v>
      </c>
      <c r="G326" s="228" t="s">
        <v>9104</v>
      </c>
      <c r="H326" s="228" t="s">
        <v>2132</v>
      </c>
      <c r="I326" s="229" t="s">
        <v>2133</v>
      </c>
      <c r="J326" s="230" t="s">
        <v>1690</v>
      </c>
      <c r="K326" s="230" t="s">
        <v>1691</v>
      </c>
      <c r="L326" s="230" t="s">
        <v>1063</v>
      </c>
      <c r="M326" s="231" t="s">
        <v>1769</v>
      </c>
      <c r="N326" s="228" t="s">
        <v>1284</v>
      </c>
      <c r="O326" s="228" t="s">
        <v>3553</v>
      </c>
      <c r="P326" s="232"/>
      <c r="Q326" s="233"/>
      <c r="R326" s="233">
        <v>125892.92</v>
      </c>
    </row>
    <row r="327" spans="1:18" ht="42" hidden="1" customHeight="1">
      <c r="A327" s="225" t="s">
        <v>1926</v>
      </c>
      <c r="B327" s="225" t="s">
        <v>9904</v>
      </c>
      <c r="C327" s="226" t="s">
        <v>9104</v>
      </c>
      <c r="D327" s="227" t="s">
        <v>1055</v>
      </c>
      <c r="E327" s="227" t="s">
        <v>9905</v>
      </c>
      <c r="F327" s="228" t="s">
        <v>1879</v>
      </c>
      <c r="G327" s="228" t="s">
        <v>9104</v>
      </c>
      <c r="H327" s="228" t="s">
        <v>2132</v>
      </c>
      <c r="I327" s="229" t="s">
        <v>2133</v>
      </c>
      <c r="J327" s="230" t="s">
        <v>2211</v>
      </c>
      <c r="K327" s="230" t="s">
        <v>1691</v>
      </c>
      <c r="L327" s="230" t="s">
        <v>1063</v>
      </c>
      <c r="M327" s="231" t="s">
        <v>1769</v>
      </c>
      <c r="N327" s="228" t="s">
        <v>1284</v>
      </c>
      <c r="O327" s="228" t="s">
        <v>3553</v>
      </c>
      <c r="P327" s="232"/>
      <c r="Q327" s="233"/>
      <c r="R327" s="233">
        <v>3420.36</v>
      </c>
    </row>
    <row r="328" spans="1:18" ht="52.5" hidden="1">
      <c r="A328" s="225" t="s">
        <v>1315</v>
      </c>
      <c r="B328" s="225" t="s">
        <v>9906</v>
      </c>
      <c r="C328" s="226" t="s">
        <v>9101</v>
      </c>
      <c r="D328" s="227" t="s">
        <v>1055</v>
      </c>
      <c r="E328" s="227" t="s">
        <v>9907</v>
      </c>
      <c r="F328" s="228" t="s">
        <v>9908</v>
      </c>
      <c r="G328" s="228" t="s">
        <v>9104</v>
      </c>
      <c r="H328" s="228" t="s">
        <v>1696</v>
      </c>
      <c r="I328" s="229" t="s">
        <v>1697</v>
      </c>
      <c r="J328" s="230" t="s">
        <v>1690</v>
      </c>
      <c r="K328" s="230" t="s">
        <v>1691</v>
      </c>
      <c r="L328" s="230" t="s">
        <v>1063</v>
      </c>
      <c r="M328" s="231" t="s">
        <v>1769</v>
      </c>
      <c r="N328" s="228" t="s">
        <v>1284</v>
      </c>
      <c r="O328" s="228" t="s">
        <v>3553</v>
      </c>
      <c r="P328" s="232"/>
      <c r="Q328" s="233"/>
      <c r="R328" s="233">
        <v>3842.81</v>
      </c>
    </row>
    <row r="329" spans="1:18" ht="42" hidden="1" customHeight="1">
      <c r="A329" s="225" t="s">
        <v>1320</v>
      </c>
      <c r="B329" s="225" t="s">
        <v>9909</v>
      </c>
      <c r="C329" s="226" t="s">
        <v>9101</v>
      </c>
      <c r="D329" s="227" t="s">
        <v>1055</v>
      </c>
      <c r="E329" s="227" t="s">
        <v>9910</v>
      </c>
      <c r="F329" s="228" t="s">
        <v>9911</v>
      </c>
      <c r="G329" s="228" t="s">
        <v>9104</v>
      </c>
      <c r="H329" s="228" t="s">
        <v>1696</v>
      </c>
      <c r="I329" s="229" t="s">
        <v>1697</v>
      </c>
      <c r="J329" s="230" t="s">
        <v>1690</v>
      </c>
      <c r="K329" s="230" t="s">
        <v>1691</v>
      </c>
      <c r="L329" s="230" t="s">
        <v>1063</v>
      </c>
      <c r="M329" s="231" t="s">
        <v>1769</v>
      </c>
      <c r="N329" s="228" t="s">
        <v>1284</v>
      </c>
      <c r="O329" s="228" t="s">
        <v>3553</v>
      </c>
      <c r="P329" s="232"/>
      <c r="Q329" s="233"/>
      <c r="R329" s="233">
        <v>69480.77</v>
      </c>
    </row>
    <row r="330" spans="1:18" ht="42" hidden="1">
      <c r="A330" s="225" t="s">
        <v>1327</v>
      </c>
      <c r="B330" s="225" t="s">
        <v>9912</v>
      </c>
      <c r="C330" s="226" t="s">
        <v>9101</v>
      </c>
      <c r="D330" s="227" t="s">
        <v>1055</v>
      </c>
      <c r="E330" s="227" t="s">
        <v>9913</v>
      </c>
      <c r="F330" s="228" t="s">
        <v>9914</v>
      </c>
      <c r="G330" s="228" t="s">
        <v>9104</v>
      </c>
      <c r="H330" s="228" t="s">
        <v>1696</v>
      </c>
      <c r="I330" s="229" t="s">
        <v>1697</v>
      </c>
      <c r="J330" s="230" t="s">
        <v>1690</v>
      </c>
      <c r="K330" s="230" t="s">
        <v>1691</v>
      </c>
      <c r="L330" s="230" t="s">
        <v>1063</v>
      </c>
      <c r="M330" s="231" t="s">
        <v>1769</v>
      </c>
      <c r="N330" s="228" t="s">
        <v>1284</v>
      </c>
      <c r="O330" s="228" t="s">
        <v>3553</v>
      </c>
      <c r="P330" s="232"/>
      <c r="Q330" s="233"/>
      <c r="R330" s="233">
        <v>1594606.13</v>
      </c>
    </row>
    <row r="331" spans="1:18" ht="42" hidden="1" customHeight="1">
      <c r="A331" s="225" t="s">
        <v>1052</v>
      </c>
      <c r="B331" s="225" t="s">
        <v>9915</v>
      </c>
      <c r="C331" s="226" t="s">
        <v>9101</v>
      </c>
      <c r="D331" s="227" t="s">
        <v>1055</v>
      </c>
      <c r="E331" s="227" t="s">
        <v>9916</v>
      </c>
      <c r="F331" s="228" t="s">
        <v>9917</v>
      </c>
      <c r="G331" s="228" t="s">
        <v>9104</v>
      </c>
      <c r="H331" s="228" t="s">
        <v>1077</v>
      </c>
      <c r="I331" s="229" t="s">
        <v>1078</v>
      </c>
      <c r="J331" s="230" t="s">
        <v>1690</v>
      </c>
      <c r="K331" s="230" t="s">
        <v>1691</v>
      </c>
      <c r="L331" s="230" t="s">
        <v>1063</v>
      </c>
      <c r="M331" s="231" t="s">
        <v>1769</v>
      </c>
      <c r="N331" s="228" t="s">
        <v>1284</v>
      </c>
      <c r="O331" s="228" t="s">
        <v>3553</v>
      </c>
      <c r="P331" s="232"/>
      <c r="Q331" s="233"/>
      <c r="R331" s="233">
        <v>283908.57</v>
      </c>
    </row>
    <row r="332" spans="1:18" ht="42" hidden="1" customHeight="1">
      <c r="A332" s="225" t="s">
        <v>1068</v>
      </c>
      <c r="B332" s="225" t="s">
        <v>9918</v>
      </c>
      <c r="C332" s="226" t="s">
        <v>9101</v>
      </c>
      <c r="D332" s="227" t="s">
        <v>1055</v>
      </c>
      <c r="E332" s="227" t="s">
        <v>9919</v>
      </c>
      <c r="F332" s="228" t="s">
        <v>9920</v>
      </c>
      <c r="G332" s="228" t="s">
        <v>9104</v>
      </c>
      <c r="H332" s="228" t="s">
        <v>1077</v>
      </c>
      <c r="I332" s="229" t="s">
        <v>1078</v>
      </c>
      <c r="J332" s="230" t="s">
        <v>1690</v>
      </c>
      <c r="K332" s="230" t="s">
        <v>1691</v>
      </c>
      <c r="L332" s="230" t="s">
        <v>1063</v>
      </c>
      <c r="M332" s="231" t="s">
        <v>1769</v>
      </c>
      <c r="N332" s="228" t="s">
        <v>1284</v>
      </c>
      <c r="O332" s="228" t="s">
        <v>3553</v>
      </c>
      <c r="P332" s="232"/>
      <c r="Q332" s="233"/>
      <c r="R332" s="233">
        <v>2929842.8</v>
      </c>
    </row>
    <row r="333" spans="1:18" ht="42" hidden="1" customHeight="1">
      <c r="A333" s="225" t="s">
        <v>1344</v>
      </c>
      <c r="B333" s="225" t="s">
        <v>9921</v>
      </c>
      <c r="C333" s="226" t="s">
        <v>9101</v>
      </c>
      <c r="D333" s="227" t="s">
        <v>1055</v>
      </c>
      <c r="E333" s="227" t="s">
        <v>9922</v>
      </c>
      <c r="F333" s="228" t="s">
        <v>9923</v>
      </c>
      <c r="G333" s="228" t="s">
        <v>9104</v>
      </c>
      <c r="H333" s="228" t="s">
        <v>1696</v>
      </c>
      <c r="I333" s="229" t="s">
        <v>1697</v>
      </c>
      <c r="J333" s="230" t="s">
        <v>1690</v>
      </c>
      <c r="K333" s="230" t="s">
        <v>1691</v>
      </c>
      <c r="L333" s="230" t="s">
        <v>1063</v>
      </c>
      <c r="M333" s="231" t="s">
        <v>1769</v>
      </c>
      <c r="N333" s="228" t="s">
        <v>1284</v>
      </c>
      <c r="O333" s="228" t="s">
        <v>3553</v>
      </c>
      <c r="P333" s="232"/>
      <c r="Q333" s="233"/>
      <c r="R333" s="233">
        <v>7382.47</v>
      </c>
    </row>
    <row r="334" spans="1:18" ht="42" hidden="1" customHeight="1">
      <c r="A334" s="225" t="s">
        <v>1350</v>
      </c>
      <c r="B334" s="225" t="s">
        <v>9924</v>
      </c>
      <c r="C334" s="226" t="s">
        <v>9101</v>
      </c>
      <c r="D334" s="227" t="s">
        <v>1055</v>
      </c>
      <c r="E334" s="227" t="s">
        <v>9925</v>
      </c>
      <c r="F334" s="228" t="s">
        <v>9926</v>
      </c>
      <c r="G334" s="228" t="s">
        <v>9104</v>
      </c>
      <c r="H334" s="228" t="s">
        <v>1077</v>
      </c>
      <c r="I334" s="229" t="s">
        <v>1078</v>
      </c>
      <c r="J334" s="230" t="s">
        <v>1690</v>
      </c>
      <c r="K334" s="230" t="s">
        <v>1691</v>
      </c>
      <c r="L334" s="230" t="s">
        <v>1063</v>
      </c>
      <c r="M334" s="231" t="s">
        <v>1769</v>
      </c>
      <c r="N334" s="228" t="s">
        <v>1284</v>
      </c>
      <c r="O334" s="228" t="s">
        <v>3553</v>
      </c>
      <c r="P334" s="232"/>
      <c r="Q334" s="233"/>
      <c r="R334" s="233">
        <v>23.43</v>
      </c>
    </row>
    <row r="335" spans="1:18" ht="42" hidden="1" customHeight="1">
      <c r="A335" s="225" t="s">
        <v>1958</v>
      </c>
      <c r="B335" s="225" t="s">
        <v>9927</v>
      </c>
      <c r="C335" s="226" t="s">
        <v>9101</v>
      </c>
      <c r="D335" s="227" t="s">
        <v>1055</v>
      </c>
      <c r="E335" s="227" t="s">
        <v>9928</v>
      </c>
      <c r="F335" s="228" t="s">
        <v>9929</v>
      </c>
      <c r="G335" s="228" t="s">
        <v>9104</v>
      </c>
      <c r="H335" s="228" t="s">
        <v>1077</v>
      </c>
      <c r="I335" s="229" t="s">
        <v>1078</v>
      </c>
      <c r="J335" s="230" t="s">
        <v>1690</v>
      </c>
      <c r="K335" s="230" t="s">
        <v>1691</v>
      </c>
      <c r="L335" s="230" t="s">
        <v>1063</v>
      </c>
      <c r="M335" s="231" t="s">
        <v>1769</v>
      </c>
      <c r="N335" s="228" t="s">
        <v>1284</v>
      </c>
      <c r="O335" s="228" t="s">
        <v>3553</v>
      </c>
      <c r="P335" s="232"/>
      <c r="Q335" s="233"/>
      <c r="R335" s="233">
        <v>545369.76</v>
      </c>
    </row>
    <row r="336" spans="1:18" ht="42" hidden="1" customHeight="1">
      <c r="A336" s="225" t="s">
        <v>1962</v>
      </c>
      <c r="B336" s="225" t="s">
        <v>9930</v>
      </c>
      <c r="C336" s="226" t="s">
        <v>9101</v>
      </c>
      <c r="D336" s="227" t="s">
        <v>1055</v>
      </c>
      <c r="E336" s="227" t="s">
        <v>9931</v>
      </c>
      <c r="F336" s="228" t="s">
        <v>9932</v>
      </c>
      <c r="G336" s="228" t="s">
        <v>9104</v>
      </c>
      <c r="H336" s="228" t="s">
        <v>1077</v>
      </c>
      <c r="I336" s="229" t="s">
        <v>1078</v>
      </c>
      <c r="J336" s="230" t="s">
        <v>2211</v>
      </c>
      <c r="K336" s="230" t="s">
        <v>1691</v>
      </c>
      <c r="L336" s="230" t="s">
        <v>1063</v>
      </c>
      <c r="M336" s="231" t="s">
        <v>1769</v>
      </c>
      <c r="N336" s="228" t="s">
        <v>1284</v>
      </c>
      <c r="O336" s="228" t="s">
        <v>3553</v>
      </c>
      <c r="P336" s="232"/>
      <c r="Q336" s="233"/>
      <c r="R336" s="233">
        <v>1718.68</v>
      </c>
    </row>
    <row r="337" spans="1:18" ht="42" hidden="1" customHeight="1">
      <c r="A337" s="225" t="s">
        <v>1963</v>
      </c>
      <c r="B337" s="225" t="s">
        <v>9933</v>
      </c>
      <c r="C337" s="226" t="s">
        <v>9101</v>
      </c>
      <c r="D337" s="227" t="s">
        <v>1055</v>
      </c>
      <c r="E337" s="227" t="s">
        <v>9934</v>
      </c>
      <c r="F337" s="228" t="s">
        <v>9935</v>
      </c>
      <c r="G337" s="228" t="s">
        <v>9104</v>
      </c>
      <c r="H337" s="228" t="s">
        <v>1077</v>
      </c>
      <c r="I337" s="229" t="s">
        <v>1078</v>
      </c>
      <c r="J337" s="230" t="s">
        <v>2211</v>
      </c>
      <c r="K337" s="230" t="s">
        <v>1691</v>
      </c>
      <c r="L337" s="230" t="s">
        <v>1063</v>
      </c>
      <c r="M337" s="231" t="s">
        <v>1769</v>
      </c>
      <c r="N337" s="228" t="s">
        <v>1284</v>
      </c>
      <c r="O337" s="228" t="s">
        <v>3553</v>
      </c>
      <c r="P337" s="232"/>
      <c r="Q337" s="233"/>
      <c r="R337" s="233">
        <v>320.58999999999997</v>
      </c>
    </row>
    <row r="338" spans="1:18" ht="42" hidden="1" customHeight="1">
      <c r="A338" s="225" t="s">
        <v>1966</v>
      </c>
      <c r="B338" s="225" t="s">
        <v>9936</v>
      </c>
      <c r="C338" s="226" t="s">
        <v>9101</v>
      </c>
      <c r="D338" s="227" t="s">
        <v>1055</v>
      </c>
      <c r="E338" s="227" t="s">
        <v>9937</v>
      </c>
      <c r="F338" s="228" t="s">
        <v>9938</v>
      </c>
      <c r="G338" s="228" t="s">
        <v>9104</v>
      </c>
      <c r="H338" s="228" t="s">
        <v>1077</v>
      </c>
      <c r="I338" s="229" t="s">
        <v>1078</v>
      </c>
      <c r="J338" s="230" t="s">
        <v>2211</v>
      </c>
      <c r="K338" s="230" t="s">
        <v>1691</v>
      </c>
      <c r="L338" s="230" t="s">
        <v>1063</v>
      </c>
      <c r="M338" s="231" t="s">
        <v>1769</v>
      </c>
      <c r="N338" s="228" t="s">
        <v>1284</v>
      </c>
      <c r="O338" s="228" t="s">
        <v>3553</v>
      </c>
      <c r="P338" s="232"/>
      <c r="Q338" s="233"/>
      <c r="R338" s="233">
        <v>4638.8900000000003</v>
      </c>
    </row>
    <row r="339" spans="1:18" ht="42" hidden="1" customHeight="1">
      <c r="A339" s="225" t="s">
        <v>1970</v>
      </c>
      <c r="B339" s="225" t="s">
        <v>9939</v>
      </c>
      <c r="C339" s="226" t="s">
        <v>9101</v>
      </c>
      <c r="D339" s="227" t="s">
        <v>1055</v>
      </c>
      <c r="E339" s="227" t="s">
        <v>9940</v>
      </c>
      <c r="F339" s="228" t="s">
        <v>9941</v>
      </c>
      <c r="G339" s="228" t="s">
        <v>9104</v>
      </c>
      <c r="H339" s="228" t="s">
        <v>1077</v>
      </c>
      <c r="I339" s="229" t="s">
        <v>1078</v>
      </c>
      <c r="J339" s="230" t="s">
        <v>2211</v>
      </c>
      <c r="K339" s="230" t="s">
        <v>1691</v>
      </c>
      <c r="L339" s="230" t="s">
        <v>1063</v>
      </c>
      <c r="M339" s="231" t="s">
        <v>1769</v>
      </c>
      <c r="N339" s="228" t="s">
        <v>1284</v>
      </c>
      <c r="O339" s="228" t="s">
        <v>3553</v>
      </c>
      <c r="P339" s="232"/>
      <c r="Q339" s="233"/>
      <c r="R339" s="233">
        <v>59170.74</v>
      </c>
    </row>
    <row r="340" spans="1:18" ht="52.5" hidden="1" customHeight="1">
      <c r="A340" s="225" t="s">
        <v>1072</v>
      </c>
      <c r="B340" s="225" t="s">
        <v>9942</v>
      </c>
      <c r="C340" s="226" t="s">
        <v>9101</v>
      </c>
      <c r="D340" s="227" t="s">
        <v>1055</v>
      </c>
      <c r="E340" s="227" t="s">
        <v>9943</v>
      </c>
      <c r="F340" s="228" t="s">
        <v>9944</v>
      </c>
      <c r="G340" s="228" t="s">
        <v>9104</v>
      </c>
      <c r="H340" s="228" t="s">
        <v>1696</v>
      </c>
      <c r="I340" s="229" t="s">
        <v>1697</v>
      </c>
      <c r="J340" s="230" t="s">
        <v>2211</v>
      </c>
      <c r="K340" s="230" t="s">
        <v>1691</v>
      </c>
      <c r="L340" s="230" t="s">
        <v>1063</v>
      </c>
      <c r="M340" s="231" t="s">
        <v>1769</v>
      </c>
      <c r="N340" s="228" t="s">
        <v>1284</v>
      </c>
      <c r="O340" s="228" t="s">
        <v>3553</v>
      </c>
      <c r="P340" s="232"/>
      <c r="Q340" s="233"/>
      <c r="R340" s="233">
        <v>130.63999999999999</v>
      </c>
    </row>
    <row r="341" spans="1:18" ht="52.5" hidden="1" customHeight="1">
      <c r="A341" s="225" t="s">
        <v>1978</v>
      </c>
      <c r="B341" s="225" t="s">
        <v>9945</v>
      </c>
      <c r="C341" s="226" t="s">
        <v>9101</v>
      </c>
      <c r="D341" s="227" t="s">
        <v>1055</v>
      </c>
      <c r="E341" s="227" t="s">
        <v>9946</v>
      </c>
      <c r="F341" s="228" t="s">
        <v>9947</v>
      </c>
      <c r="G341" s="228" t="s">
        <v>9104</v>
      </c>
      <c r="H341" s="228" t="s">
        <v>1696</v>
      </c>
      <c r="I341" s="229" t="s">
        <v>1697</v>
      </c>
      <c r="J341" s="230" t="s">
        <v>2211</v>
      </c>
      <c r="K341" s="230" t="s">
        <v>1691</v>
      </c>
      <c r="L341" s="230" t="s">
        <v>1063</v>
      </c>
      <c r="M341" s="231" t="s">
        <v>1769</v>
      </c>
      <c r="N341" s="228" t="s">
        <v>1284</v>
      </c>
      <c r="O341" s="228" t="s">
        <v>3553</v>
      </c>
      <c r="P341" s="232"/>
      <c r="Q341" s="233"/>
      <c r="R341" s="233">
        <v>63897.03</v>
      </c>
    </row>
    <row r="342" spans="1:18" ht="73.5" hidden="1" customHeight="1">
      <c r="A342" s="225" t="s">
        <v>1982</v>
      </c>
      <c r="B342" s="225" t="s">
        <v>9948</v>
      </c>
      <c r="C342" s="226" t="s">
        <v>9101</v>
      </c>
      <c r="D342" s="227" t="s">
        <v>1055</v>
      </c>
      <c r="E342" s="227" t="s">
        <v>9949</v>
      </c>
      <c r="F342" s="228" t="s">
        <v>9950</v>
      </c>
      <c r="G342" s="228" t="s">
        <v>9104</v>
      </c>
      <c r="H342" s="228" t="s">
        <v>1696</v>
      </c>
      <c r="I342" s="229" t="s">
        <v>1697</v>
      </c>
      <c r="J342" s="230" t="s">
        <v>2211</v>
      </c>
      <c r="K342" s="230" t="s">
        <v>1691</v>
      </c>
      <c r="L342" s="230" t="s">
        <v>1063</v>
      </c>
      <c r="M342" s="231" t="s">
        <v>1769</v>
      </c>
      <c r="N342" s="228" t="s">
        <v>1284</v>
      </c>
      <c r="O342" s="228" t="s">
        <v>3553</v>
      </c>
      <c r="P342" s="232"/>
      <c r="Q342" s="233"/>
      <c r="R342" s="233">
        <v>4946.18</v>
      </c>
    </row>
    <row r="343" spans="1:18" ht="42" hidden="1" customHeight="1">
      <c r="A343" s="225" t="s">
        <v>1081</v>
      </c>
      <c r="B343" s="225" t="s">
        <v>9951</v>
      </c>
      <c r="C343" s="226" t="s">
        <v>9101</v>
      </c>
      <c r="D343" s="227" t="s">
        <v>1055</v>
      </c>
      <c r="E343" s="227" t="s">
        <v>9123</v>
      </c>
      <c r="F343" s="228" t="s">
        <v>9952</v>
      </c>
      <c r="G343" s="228" t="s">
        <v>9104</v>
      </c>
      <c r="H343" s="228" t="s">
        <v>1701</v>
      </c>
      <c r="I343" s="229" t="s">
        <v>1702</v>
      </c>
      <c r="J343" s="230" t="s">
        <v>1703</v>
      </c>
      <c r="K343" s="230" t="s">
        <v>1704</v>
      </c>
      <c r="L343" s="230" t="s">
        <v>1063</v>
      </c>
      <c r="M343" s="231" t="s">
        <v>1769</v>
      </c>
      <c r="N343" s="228" t="s">
        <v>1284</v>
      </c>
      <c r="O343" s="228" t="s">
        <v>3553</v>
      </c>
      <c r="P343" s="232"/>
      <c r="Q343" s="233"/>
      <c r="R343" s="233">
        <v>2036257.81</v>
      </c>
    </row>
    <row r="344" spans="1:18" ht="42" hidden="1" customHeight="1">
      <c r="A344" s="225" t="s">
        <v>1090</v>
      </c>
      <c r="B344" s="225" t="s">
        <v>9953</v>
      </c>
      <c r="C344" s="226" t="s">
        <v>9101</v>
      </c>
      <c r="D344" s="227" t="s">
        <v>1055</v>
      </c>
      <c r="E344" s="227" t="s">
        <v>9478</v>
      </c>
      <c r="F344" s="228" t="s">
        <v>9954</v>
      </c>
      <c r="G344" s="228" t="s">
        <v>9104</v>
      </c>
      <c r="H344" s="228" t="s">
        <v>1701</v>
      </c>
      <c r="I344" s="229" t="s">
        <v>1702</v>
      </c>
      <c r="J344" s="230" t="s">
        <v>1703</v>
      </c>
      <c r="K344" s="230" t="s">
        <v>1704</v>
      </c>
      <c r="L344" s="230" t="s">
        <v>1063</v>
      </c>
      <c r="M344" s="231" t="s">
        <v>1769</v>
      </c>
      <c r="N344" s="228" t="s">
        <v>1284</v>
      </c>
      <c r="O344" s="228" t="s">
        <v>3553</v>
      </c>
      <c r="P344" s="232"/>
      <c r="Q344" s="233"/>
      <c r="R344" s="233">
        <v>14229.86</v>
      </c>
    </row>
    <row r="345" spans="1:18" ht="42" hidden="1" customHeight="1">
      <c r="A345" s="225" t="s">
        <v>1098</v>
      </c>
      <c r="B345" s="225" t="s">
        <v>9955</v>
      </c>
      <c r="C345" s="226" t="s">
        <v>9101</v>
      </c>
      <c r="D345" s="227" t="s">
        <v>1055</v>
      </c>
      <c r="E345" s="227" t="s">
        <v>9129</v>
      </c>
      <c r="F345" s="228" t="s">
        <v>9956</v>
      </c>
      <c r="G345" s="228" t="s">
        <v>9104</v>
      </c>
      <c r="H345" s="228" t="s">
        <v>1701</v>
      </c>
      <c r="I345" s="229" t="s">
        <v>1702</v>
      </c>
      <c r="J345" s="230" t="s">
        <v>1703</v>
      </c>
      <c r="K345" s="230" t="s">
        <v>1704</v>
      </c>
      <c r="L345" s="230" t="s">
        <v>1063</v>
      </c>
      <c r="M345" s="231" t="s">
        <v>1769</v>
      </c>
      <c r="N345" s="228" t="s">
        <v>1284</v>
      </c>
      <c r="O345" s="228" t="s">
        <v>3553</v>
      </c>
      <c r="P345" s="232"/>
      <c r="Q345" s="233"/>
      <c r="R345" s="233">
        <v>268415.77</v>
      </c>
    </row>
    <row r="346" spans="1:18" ht="42" hidden="1" customHeight="1">
      <c r="A346" s="225" t="s">
        <v>2002</v>
      </c>
      <c r="B346" s="225" t="s">
        <v>9957</v>
      </c>
      <c r="C346" s="226" t="s">
        <v>9101</v>
      </c>
      <c r="D346" s="227" t="s">
        <v>1055</v>
      </c>
      <c r="E346" s="227" t="s">
        <v>9429</v>
      </c>
      <c r="F346" s="228" t="s">
        <v>9958</v>
      </c>
      <c r="G346" s="228" t="s">
        <v>9104</v>
      </c>
      <c r="H346" s="228" t="s">
        <v>7911</v>
      </c>
      <c r="I346" s="229" t="s">
        <v>1717</v>
      </c>
      <c r="J346" s="230" t="s">
        <v>1703</v>
      </c>
      <c r="K346" s="230" t="s">
        <v>1704</v>
      </c>
      <c r="L346" s="230" t="s">
        <v>1063</v>
      </c>
      <c r="M346" s="231" t="s">
        <v>1769</v>
      </c>
      <c r="N346" s="228" t="s">
        <v>1284</v>
      </c>
      <c r="O346" s="228" t="s">
        <v>3553</v>
      </c>
      <c r="P346" s="232"/>
      <c r="Q346" s="233"/>
      <c r="R346" s="233">
        <v>18511.5</v>
      </c>
    </row>
    <row r="347" spans="1:18" ht="42" hidden="1" customHeight="1">
      <c r="A347" s="225" t="s">
        <v>2006</v>
      </c>
      <c r="B347" s="225" t="s">
        <v>9959</v>
      </c>
      <c r="C347" s="226" t="s">
        <v>9101</v>
      </c>
      <c r="D347" s="227" t="s">
        <v>1055</v>
      </c>
      <c r="E347" s="227" t="s">
        <v>9135</v>
      </c>
      <c r="F347" s="228" t="s">
        <v>9960</v>
      </c>
      <c r="G347" s="228" t="s">
        <v>9104</v>
      </c>
      <c r="H347" s="228" t="s">
        <v>1701</v>
      </c>
      <c r="I347" s="229" t="s">
        <v>1702</v>
      </c>
      <c r="J347" s="230" t="s">
        <v>1703</v>
      </c>
      <c r="K347" s="230" t="s">
        <v>1704</v>
      </c>
      <c r="L347" s="230" t="s">
        <v>1063</v>
      </c>
      <c r="M347" s="231" t="s">
        <v>1769</v>
      </c>
      <c r="N347" s="228" t="s">
        <v>1284</v>
      </c>
      <c r="O347" s="228" t="s">
        <v>3553</v>
      </c>
      <c r="P347" s="232"/>
      <c r="Q347" s="233"/>
      <c r="R347" s="233">
        <v>472041.47</v>
      </c>
    </row>
    <row r="348" spans="1:18" ht="42" hidden="1" customHeight="1">
      <c r="A348" s="225" t="s">
        <v>2009</v>
      </c>
      <c r="B348" s="225" t="s">
        <v>9961</v>
      </c>
      <c r="C348" s="226" t="s">
        <v>9101</v>
      </c>
      <c r="D348" s="227" t="s">
        <v>1055</v>
      </c>
      <c r="E348" s="227" t="s">
        <v>9123</v>
      </c>
      <c r="F348" s="228" t="s">
        <v>9962</v>
      </c>
      <c r="G348" s="228" t="s">
        <v>9104</v>
      </c>
      <c r="H348" s="228" t="s">
        <v>1701</v>
      </c>
      <c r="I348" s="229" t="s">
        <v>1702</v>
      </c>
      <c r="J348" s="230" t="s">
        <v>1703</v>
      </c>
      <c r="K348" s="230" t="s">
        <v>1704</v>
      </c>
      <c r="L348" s="230" t="s">
        <v>1063</v>
      </c>
      <c r="M348" s="231" t="s">
        <v>1769</v>
      </c>
      <c r="N348" s="228" t="s">
        <v>1284</v>
      </c>
      <c r="O348" s="228" t="s">
        <v>3553</v>
      </c>
      <c r="P348" s="232"/>
      <c r="Q348" s="233"/>
      <c r="R348" s="233">
        <v>550.70000000000005</v>
      </c>
    </row>
    <row r="349" spans="1:18" ht="42" hidden="1" customHeight="1">
      <c r="A349" s="225" t="s">
        <v>2011</v>
      </c>
      <c r="B349" s="225" t="s">
        <v>9963</v>
      </c>
      <c r="C349" s="226" t="s">
        <v>9101</v>
      </c>
      <c r="D349" s="227" t="s">
        <v>1055</v>
      </c>
      <c r="E349" s="227" t="s">
        <v>9129</v>
      </c>
      <c r="F349" s="228" t="s">
        <v>9964</v>
      </c>
      <c r="G349" s="228" t="s">
        <v>9104</v>
      </c>
      <c r="H349" s="228" t="s">
        <v>1701</v>
      </c>
      <c r="I349" s="229" t="s">
        <v>1702</v>
      </c>
      <c r="J349" s="230" t="s">
        <v>1703</v>
      </c>
      <c r="K349" s="230" t="s">
        <v>1704</v>
      </c>
      <c r="L349" s="230" t="s">
        <v>1063</v>
      </c>
      <c r="M349" s="231" t="s">
        <v>1769</v>
      </c>
      <c r="N349" s="228" t="s">
        <v>1284</v>
      </c>
      <c r="O349" s="228" t="s">
        <v>3553</v>
      </c>
      <c r="P349" s="232"/>
      <c r="Q349" s="233"/>
      <c r="R349" s="233">
        <v>72.59</v>
      </c>
    </row>
    <row r="350" spans="1:18" ht="42" hidden="1" customHeight="1">
      <c r="A350" s="225" t="s">
        <v>2014</v>
      </c>
      <c r="B350" s="225" t="s">
        <v>9965</v>
      </c>
      <c r="C350" s="226" t="s">
        <v>9101</v>
      </c>
      <c r="D350" s="227" t="s">
        <v>1055</v>
      </c>
      <c r="E350" s="227" t="s">
        <v>9429</v>
      </c>
      <c r="F350" s="228" t="s">
        <v>9966</v>
      </c>
      <c r="G350" s="228" t="s">
        <v>9104</v>
      </c>
      <c r="H350" s="228" t="s">
        <v>7911</v>
      </c>
      <c r="I350" s="229" t="s">
        <v>1717</v>
      </c>
      <c r="J350" s="230" t="s">
        <v>1703</v>
      </c>
      <c r="K350" s="230" t="s">
        <v>1704</v>
      </c>
      <c r="L350" s="230" t="s">
        <v>1063</v>
      </c>
      <c r="M350" s="231" t="s">
        <v>1769</v>
      </c>
      <c r="N350" s="228" t="s">
        <v>1284</v>
      </c>
      <c r="O350" s="228" t="s">
        <v>3553</v>
      </c>
      <c r="P350" s="232"/>
      <c r="Q350" s="233"/>
      <c r="R350" s="233">
        <v>4.99</v>
      </c>
    </row>
    <row r="351" spans="1:18" ht="42" hidden="1" customHeight="1">
      <c r="A351" s="225" t="s">
        <v>2019</v>
      </c>
      <c r="B351" s="225" t="s">
        <v>9967</v>
      </c>
      <c r="C351" s="226" t="s">
        <v>9101</v>
      </c>
      <c r="D351" s="227" t="s">
        <v>1055</v>
      </c>
      <c r="E351" s="227" t="s">
        <v>9135</v>
      </c>
      <c r="F351" s="228" t="s">
        <v>9968</v>
      </c>
      <c r="G351" s="228" t="s">
        <v>9104</v>
      </c>
      <c r="H351" s="228" t="s">
        <v>1701</v>
      </c>
      <c r="I351" s="229" t="s">
        <v>1702</v>
      </c>
      <c r="J351" s="230" t="s">
        <v>1703</v>
      </c>
      <c r="K351" s="230" t="s">
        <v>1704</v>
      </c>
      <c r="L351" s="230" t="s">
        <v>1063</v>
      </c>
      <c r="M351" s="231" t="s">
        <v>1769</v>
      </c>
      <c r="N351" s="228" t="s">
        <v>1284</v>
      </c>
      <c r="O351" s="228" t="s">
        <v>3553</v>
      </c>
      <c r="P351" s="232"/>
      <c r="Q351" s="233"/>
      <c r="R351" s="233">
        <v>127.66</v>
      </c>
    </row>
    <row r="352" spans="1:18" ht="42" hidden="1" customHeight="1">
      <c r="A352" s="225" t="s">
        <v>2023</v>
      </c>
      <c r="B352" s="225" t="s">
        <v>9969</v>
      </c>
      <c r="C352" s="226" t="s">
        <v>9101</v>
      </c>
      <c r="D352" s="227" t="s">
        <v>1055</v>
      </c>
      <c r="E352" s="227" t="s">
        <v>9123</v>
      </c>
      <c r="F352" s="228" t="s">
        <v>9970</v>
      </c>
      <c r="G352" s="228" t="s">
        <v>9104</v>
      </c>
      <c r="H352" s="228" t="s">
        <v>1701</v>
      </c>
      <c r="I352" s="229" t="s">
        <v>1702</v>
      </c>
      <c r="J352" s="230" t="s">
        <v>1703</v>
      </c>
      <c r="K352" s="230" t="s">
        <v>1704</v>
      </c>
      <c r="L352" s="230" t="s">
        <v>1063</v>
      </c>
      <c r="M352" s="231" t="s">
        <v>1769</v>
      </c>
      <c r="N352" s="228" t="s">
        <v>1284</v>
      </c>
      <c r="O352" s="228" t="s">
        <v>3553</v>
      </c>
      <c r="P352" s="232"/>
      <c r="Q352" s="233"/>
      <c r="R352" s="233">
        <v>148792.47</v>
      </c>
    </row>
    <row r="353" spans="1:18" ht="42" hidden="1" customHeight="1">
      <c r="A353" s="225" t="s">
        <v>2027</v>
      </c>
      <c r="B353" s="225" t="s">
        <v>9971</v>
      </c>
      <c r="C353" s="226" t="s">
        <v>9101</v>
      </c>
      <c r="D353" s="227" t="s">
        <v>1055</v>
      </c>
      <c r="E353" s="227" t="s">
        <v>9129</v>
      </c>
      <c r="F353" s="228" t="s">
        <v>9972</v>
      </c>
      <c r="G353" s="228" t="s">
        <v>9104</v>
      </c>
      <c r="H353" s="228" t="s">
        <v>1701</v>
      </c>
      <c r="I353" s="229" t="s">
        <v>1702</v>
      </c>
      <c r="J353" s="230" t="s">
        <v>1703</v>
      </c>
      <c r="K353" s="230" t="s">
        <v>1704</v>
      </c>
      <c r="L353" s="230" t="s">
        <v>1063</v>
      </c>
      <c r="M353" s="231" t="s">
        <v>1769</v>
      </c>
      <c r="N353" s="228" t="s">
        <v>1284</v>
      </c>
      <c r="O353" s="228" t="s">
        <v>3553</v>
      </c>
      <c r="P353" s="232"/>
      <c r="Q353" s="233"/>
      <c r="R353" s="233">
        <v>19613.62</v>
      </c>
    </row>
    <row r="354" spans="1:18" ht="42" hidden="1" customHeight="1">
      <c r="A354" s="225" t="s">
        <v>2031</v>
      </c>
      <c r="B354" s="225" t="s">
        <v>9973</v>
      </c>
      <c r="C354" s="226" t="s">
        <v>9101</v>
      </c>
      <c r="D354" s="227" t="s">
        <v>1055</v>
      </c>
      <c r="E354" s="227" t="s">
        <v>9429</v>
      </c>
      <c r="F354" s="228" t="s">
        <v>9974</v>
      </c>
      <c r="G354" s="228" t="s">
        <v>9104</v>
      </c>
      <c r="H354" s="228" t="s">
        <v>7911</v>
      </c>
      <c r="I354" s="229" t="s">
        <v>1717</v>
      </c>
      <c r="J354" s="230" t="s">
        <v>1703</v>
      </c>
      <c r="K354" s="230" t="s">
        <v>1704</v>
      </c>
      <c r="L354" s="230" t="s">
        <v>1063</v>
      </c>
      <c r="M354" s="231" t="s">
        <v>1769</v>
      </c>
      <c r="N354" s="228" t="s">
        <v>1284</v>
      </c>
      <c r="O354" s="228" t="s">
        <v>3553</v>
      </c>
      <c r="P354" s="232"/>
      <c r="Q354" s="233"/>
      <c r="R354" s="233">
        <v>1352.62</v>
      </c>
    </row>
    <row r="355" spans="1:18" ht="42" hidden="1" customHeight="1">
      <c r="A355" s="225" t="s">
        <v>2035</v>
      </c>
      <c r="B355" s="225" t="s">
        <v>9975</v>
      </c>
      <c r="C355" s="226" t="s">
        <v>9101</v>
      </c>
      <c r="D355" s="227" t="s">
        <v>1055</v>
      </c>
      <c r="E355" s="227" t="s">
        <v>9135</v>
      </c>
      <c r="F355" s="228" t="s">
        <v>9976</v>
      </c>
      <c r="G355" s="228" t="s">
        <v>9104</v>
      </c>
      <c r="H355" s="228" t="s">
        <v>1701</v>
      </c>
      <c r="I355" s="229" t="s">
        <v>1702</v>
      </c>
      <c r="J355" s="230" t="s">
        <v>1703</v>
      </c>
      <c r="K355" s="230" t="s">
        <v>1704</v>
      </c>
      <c r="L355" s="230" t="s">
        <v>1063</v>
      </c>
      <c r="M355" s="231" t="s">
        <v>1769</v>
      </c>
      <c r="N355" s="228" t="s">
        <v>1284</v>
      </c>
      <c r="O355" s="228" t="s">
        <v>3553</v>
      </c>
      <c r="P355" s="232"/>
      <c r="Q355" s="233"/>
      <c r="R355" s="233">
        <v>34492.83</v>
      </c>
    </row>
    <row r="356" spans="1:18" ht="42" hidden="1" customHeight="1">
      <c r="A356" s="225" t="s">
        <v>1357</v>
      </c>
      <c r="B356" s="225" t="s">
        <v>9977</v>
      </c>
      <c r="C356" s="226" t="s">
        <v>9101</v>
      </c>
      <c r="D356" s="227" t="s">
        <v>1055</v>
      </c>
      <c r="E356" s="227" t="s">
        <v>9123</v>
      </c>
      <c r="F356" s="228" t="s">
        <v>9978</v>
      </c>
      <c r="G356" s="228" t="s">
        <v>9104</v>
      </c>
      <c r="H356" s="228" t="s">
        <v>1701</v>
      </c>
      <c r="I356" s="229" t="s">
        <v>1702</v>
      </c>
      <c r="J356" s="230" t="s">
        <v>1703</v>
      </c>
      <c r="K356" s="230" t="s">
        <v>1704</v>
      </c>
      <c r="L356" s="230" t="s">
        <v>1063</v>
      </c>
      <c r="M356" s="231" t="s">
        <v>1769</v>
      </c>
      <c r="N356" s="228" t="s">
        <v>1284</v>
      </c>
      <c r="O356" s="228" t="s">
        <v>3553</v>
      </c>
      <c r="P356" s="232"/>
      <c r="Q356" s="233"/>
      <c r="R356" s="233">
        <v>398.05</v>
      </c>
    </row>
    <row r="357" spans="1:18" ht="42" hidden="1" customHeight="1">
      <c r="A357" s="225" t="s">
        <v>1364</v>
      </c>
      <c r="B357" s="225" t="s">
        <v>9979</v>
      </c>
      <c r="C357" s="226" t="s">
        <v>9101</v>
      </c>
      <c r="D357" s="227" t="s">
        <v>1055</v>
      </c>
      <c r="E357" s="227" t="s">
        <v>9129</v>
      </c>
      <c r="F357" s="228" t="s">
        <v>9980</v>
      </c>
      <c r="G357" s="228" t="s">
        <v>9104</v>
      </c>
      <c r="H357" s="228" t="s">
        <v>1701</v>
      </c>
      <c r="I357" s="229" t="s">
        <v>1702</v>
      </c>
      <c r="J357" s="230" t="s">
        <v>1703</v>
      </c>
      <c r="K357" s="230" t="s">
        <v>1704</v>
      </c>
      <c r="L357" s="230" t="s">
        <v>1063</v>
      </c>
      <c r="M357" s="231" t="s">
        <v>1769</v>
      </c>
      <c r="N357" s="228" t="s">
        <v>1284</v>
      </c>
      <c r="O357" s="228" t="s">
        <v>3553</v>
      </c>
      <c r="P357" s="232"/>
      <c r="Q357" s="233"/>
      <c r="R357" s="233">
        <v>52.47</v>
      </c>
    </row>
    <row r="358" spans="1:18" ht="42" hidden="1" customHeight="1">
      <c r="A358" s="225" t="s">
        <v>1368</v>
      </c>
      <c r="B358" s="225" t="s">
        <v>9981</v>
      </c>
      <c r="C358" s="226" t="s">
        <v>9101</v>
      </c>
      <c r="D358" s="227" t="s">
        <v>1055</v>
      </c>
      <c r="E358" s="227" t="s">
        <v>9429</v>
      </c>
      <c r="F358" s="228" t="s">
        <v>9982</v>
      </c>
      <c r="G358" s="228" t="s">
        <v>9104</v>
      </c>
      <c r="H358" s="228" t="s">
        <v>7911</v>
      </c>
      <c r="I358" s="229" t="s">
        <v>1717</v>
      </c>
      <c r="J358" s="230" t="s">
        <v>1703</v>
      </c>
      <c r="K358" s="230" t="s">
        <v>1704</v>
      </c>
      <c r="L358" s="230" t="s">
        <v>1063</v>
      </c>
      <c r="M358" s="231" t="s">
        <v>1769</v>
      </c>
      <c r="N358" s="228" t="s">
        <v>1284</v>
      </c>
      <c r="O358" s="228" t="s">
        <v>3553</v>
      </c>
      <c r="P358" s="232"/>
      <c r="Q358" s="233"/>
      <c r="R358" s="233">
        <v>3.62</v>
      </c>
    </row>
    <row r="359" spans="1:18" ht="42" hidden="1" customHeight="1">
      <c r="A359" s="225" t="s">
        <v>1372</v>
      </c>
      <c r="B359" s="225" t="s">
        <v>9983</v>
      </c>
      <c r="C359" s="226" t="s">
        <v>9101</v>
      </c>
      <c r="D359" s="227" t="s">
        <v>1055</v>
      </c>
      <c r="E359" s="227" t="s">
        <v>9135</v>
      </c>
      <c r="F359" s="228" t="s">
        <v>9984</v>
      </c>
      <c r="G359" s="228" t="s">
        <v>9104</v>
      </c>
      <c r="H359" s="228" t="s">
        <v>1701</v>
      </c>
      <c r="I359" s="229" t="s">
        <v>1702</v>
      </c>
      <c r="J359" s="230" t="s">
        <v>1703</v>
      </c>
      <c r="K359" s="230" t="s">
        <v>1704</v>
      </c>
      <c r="L359" s="230" t="s">
        <v>1063</v>
      </c>
      <c r="M359" s="231" t="s">
        <v>1769</v>
      </c>
      <c r="N359" s="228" t="s">
        <v>1284</v>
      </c>
      <c r="O359" s="228" t="s">
        <v>3553</v>
      </c>
      <c r="P359" s="232"/>
      <c r="Q359" s="233"/>
      <c r="R359" s="233">
        <v>92.27</v>
      </c>
    </row>
    <row r="360" spans="1:18" ht="42" hidden="1" customHeight="1">
      <c r="A360" s="225" t="s">
        <v>1376</v>
      </c>
      <c r="B360" s="225" t="s">
        <v>9985</v>
      </c>
      <c r="C360" s="226" t="s">
        <v>9101</v>
      </c>
      <c r="D360" s="227" t="s">
        <v>1055</v>
      </c>
      <c r="E360" s="227" t="s">
        <v>9986</v>
      </c>
      <c r="F360" s="228" t="s">
        <v>9987</v>
      </c>
      <c r="G360" s="228" t="s">
        <v>9101</v>
      </c>
      <c r="H360" s="228" t="s">
        <v>1077</v>
      </c>
      <c r="I360" s="229" t="s">
        <v>1078</v>
      </c>
      <c r="J360" s="230" t="s">
        <v>1690</v>
      </c>
      <c r="K360" s="230" t="s">
        <v>1691</v>
      </c>
      <c r="L360" s="230" t="s">
        <v>1063</v>
      </c>
      <c r="M360" s="231" t="s">
        <v>1769</v>
      </c>
      <c r="N360" s="228" t="s">
        <v>1284</v>
      </c>
      <c r="O360" s="228" t="s">
        <v>3553</v>
      </c>
      <c r="P360" s="232"/>
      <c r="Q360" s="233"/>
      <c r="R360" s="233">
        <v>79250.710000000006</v>
      </c>
    </row>
    <row r="361" spans="1:18" ht="42" hidden="1" customHeight="1">
      <c r="A361" s="225" t="s">
        <v>1380</v>
      </c>
      <c r="B361" s="225" t="s">
        <v>9988</v>
      </c>
      <c r="C361" s="226" t="s">
        <v>9101</v>
      </c>
      <c r="D361" s="227" t="s">
        <v>1055</v>
      </c>
      <c r="E361" s="227" t="s">
        <v>7835</v>
      </c>
      <c r="F361" s="228" t="s">
        <v>9989</v>
      </c>
      <c r="G361" s="228" t="s">
        <v>9101</v>
      </c>
      <c r="H361" s="228" t="s">
        <v>1701</v>
      </c>
      <c r="I361" s="229" t="s">
        <v>1702</v>
      </c>
      <c r="J361" s="230" t="s">
        <v>1690</v>
      </c>
      <c r="K361" s="230" t="s">
        <v>1691</v>
      </c>
      <c r="L361" s="230" t="s">
        <v>1063</v>
      </c>
      <c r="M361" s="231" t="s">
        <v>1769</v>
      </c>
      <c r="N361" s="228" t="s">
        <v>1284</v>
      </c>
      <c r="O361" s="228" t="s">
        <v>3553</v>
      </c>
      <c r="P361" s="232"/>
      <c r="Q361" s="233"/>
      <c r="R361" s="233">
        <v>923187</v>
      </c>
    </row>
    <row r="362" spans="1:18" ht="42" hidden="1" customHeight="1">
      <c r="A362" s="225" t="s">
        <v>1386</v>
      </c>
      <c r="B362" s="225" t="s">
        <v>9990</v>
      </c>
      <c r="C362" s="226" t="s">
        <v>9101</v>
      </c>
      <c r="D362" s="227" t="s">
        <v>1055</v>
      </c>
      <c r="E362" s="227" t="s">
        <v>7835</v>
      </c>
      <c r="F362" s="228" t="s">
        <v>9991</v>
      </c>
      <c r="G362" s="228" t="s">
        <v>9101</v>
      </c>
      <c r="H362" s="228" t="s">
        <v>1701</v>
      </c>
      <c r="I362" s="229" t="s">
        <v>1702</v>
      </c>
      <c r="J362" s="230" t="s">
        <v>1690</v>
      </c>
      <c r="K362" s="230" t="s">
        <v>1691</v>
      </c>
      <c r="L362" s="230" t="s">
        <v>1063</v>
      </c>
      <c r="M362" s="231" t="s">
        <v>1769</v>
      </c>
      <c r="N362" s="228" t="s">
        <v>1284</v>
      </c>
      <c r="O362" s="228" t="s">
        <v>3553</v>
      </c>
      <c r="P362" s="232"/>
      <c r="Q362" s="233"/>
      <c r="R362" s="233">
        <v>69267</v>
      </c>
    </row>
    <row r="363" spans="1:18" ht="42" hidden="1" customHeight="1">
      <c r="A363" s="225" t="s">
        <v>2061</v>
      </c>
      <c r="B363" s="225" t="s">
        <v>9992</v>
      </c>
      <c r="C363" s="226" t="s">
        <v>9101</v>
      </c>
      <c r="D363" s="227" t="s">
        <v>1055</v>
      </c>
      <c r="E363" s="227" t="s">
        <v>9290</v>
      </c>
      <c r="F363" s="228" t="s">
        <v>9993</v>
      </c>
      <c r="G363" s="228" t="s">
        <v>9101</v>
      </c>
      <c r="H363" s="228" t="s">
        <v>1701</v>
      </c>
      <c r="I363" s="229" t="s">
        <v>1702</v>
      </c>
      <c r="J363" s="230" t="s">
        <v>1690</v>
      </c>
      <c r="K363" s="230" t="s">
        <v>1691</v>
      </c>
      <c r="L363" s="230" t="s">
        <v>1063</v>
      </c>
      <c r="M363" s="231" t="s">
        <v>1769</v>
      </c>
      <c r="N363" s="228" t="s">
        <v>1284</v>
      </c>
      <c r="O363" s="228" t="s">
        <v>3553</v>
      </c>
      <c r="P363" s="232"/>
      <c r="Q363" s="233"/>
      <c r="R363" s="233">
        <v>16650</v>
      </c>
    </row>
    <row r="364" spans="1:18" ht="42" hidden="1" customHeight="1">
      <c r="A364" s="225" t="s">
        <v>1104</v>
      </c>
      <c r="B364" s="225" t="s">
        <v>9994</v>
      </c>
      <c r="C364" s="226" t="s">
        <v>9101</v>
      </c>
      <c r="D364" s="227" t="s">
        <v>1055</v>
      </c>
      <c r="E364" s="227" t="s">
        <v>8347</v>
      </c>
      <c r="F364" s="228" t="s">
        <v>9995</v>
      </c>
      <c r="G364" s="228" t="s">
        <v>9101</v>
      </c>
      <c r="H364" s="228" t="s">
        <v>1701</v>
      </c>
      <c r="I364" s="229" t="s">
        <v>1702</v>
      </c>
      <c r="J364" s="230" t="s">
        <v>2211</v>
      </c>
      <c r="K364" s="230" t="s">
        <v>1691</v>
      </c>
      <c r="L364" s="230" t="s">
        <v>1063</v>
      </c>
      <c r="M364" s="231" t="s">
        <v>1769</v>
      </c>
      <c r="N364" s="228" t="s">
        <v>1284</v>
      </c>
      <c r="O364" s="228" t="s">
        <v>3553</v>
      </c>
      <c r="P364" s="232"/>
      <c r="Q364" s="233"/>
      <c r="R364" s="233">
        <v>16551</v>
      </c>
    </row>
    <row r="365" spans="1:18" ht="42" hidden="1" customHeight="1">
      <c r="A365" s="225" t="s">
        <v>1392</v>
      </c>
      <c r="B365" s="225" t="s">
        <v>9996</v>
      </c>
      <c r="C365" s="226" t="s">
        <v>9101</v>
      </c>
      <c r="D365" s="227" t="s">
        <v>1055</v>
      </c>
      <c r="E365" s="227" t="s">
        <v>8347</v>
      </c>
      <c r="F365" s="228" t="s">
        <v>9997</v>
      </c>
      <c r="G365" s="228" t="s">
        <v>9101</v>
      </c>
      <c r="H365" s="228" t="s">
        <v>1701</v>
      </c>
      <c r="I365" s="229" t="s">
        <v>1702</v>
      </c>
      <c r="J365" s="230" t="s">
        <v>2211</v>
      </c>
      <c r="K365" s="230" t="s">
        <v>1691</v>
      </c>
      <c r="L365" s="230" t="s">
        <v>1063</v>
      </c>
      <c r="M365" s="231" t="s">
        <v>1769</v>
      </c>
      <c r="N365" s="228" t="s">
        <v>1284</v>
      </c>
      <c r="O365" s="228" t="s">
        <v>3553</v>
      </c>
      <c r="P365" s="232"/>
      <c r="Q365" s="233"/>
      <c r="R365" s="233">
        <v>853</v>
      </c>
    </row>
    <row r="366" spans="1:18" ht="42" hidden="1" customHeight="1">
      <c r="A366" s="225" t="s">
        <v>1399</v>
      </c>
      <c r="B366" s="225" t="s">
        <v>9998</v>
      </c>
      <c r="C366" s="226" t="s">
        <v>9101</v>
      </c>
      <c r="D366" s="227" t="s">
        <v>1055</v>
      </c>
      <c r="E366" s="227" t="s">
        <v>8347</v>
      </c>
      <c r="F366" s="228" t="s">
        <v>9999</v>
      </c>
      <c r="G366" s="228" t="s">
        <v>9101</v>
      </c>
      <c r="H366" s="228" t="s">
        <v>1701</v>
      </c>
      <c r="I366" s="229" t="s">
        <v>1702</v>
      </c>
      <c r="J366" s="230" t="s">
        <v>2211</v>
      </c>
      <c r="K366" s="230" t="s">
        <v>1691</v>
      </c>
      <c r="L366" s="230" t="s">
        <v>1063</v>
      </c>
      <c r="M366" s="231" t="s">
        <v>1769</v>
      </c>
      <c r="N366" s="228" t="s">
        <v>1284</v>
      </c>
      <c r="O366" s="228" t="s">
        <v>3553</v>
      </c>
      <c r="P366" s="232"/>
      <c r="Q366" s="233"/>
      <c r="R366" s="233">
        <v>64</v>
      </c>
    </row>
    <row r="367" spans="1:18" ht="42" hidden="1" customHeight="1">
      <c r="A367" s="225" t="s">
        <v>1406</v>
      </c>
      <c r="B367" s="225" t="s">
        <v>10000</v>
      </c>
      <c r="C367" s="226" t="s">
        <v>9101</v>
      </c>
      <c r="D367" s="227" t="s">
        <v>1055</v>
      </c>
      <c r="E367" s="227" t="s">
        <v>10001</v>
      </c>
      <c r="F367" s="228" t="s">
        <v>10002</v>
      </c>
      <c r="G367" s="228" t="s">
        <v>9101</v>
      </c>
      <c r="H367" s="228" t="s">
        <v>1077</v>
      </c>
      <c r="I367" s="229" t="s">
        <v>1078</v>
      </c>
      <c r="J367" s="230" t="s">
        <v>1690</v>
      </c>
      <c r="K367" s="230" t="s">
        <v>1691</v>
      </c>
      <c r="L367" s="230" t="s">
        <v>1063</v>
      </c>
      <c r="M367" s="231" t="s">
        <v>1769</v>
      </c>
      <c r="N367" s="228" t="s">
        <v>1284</v>
      </c>
      <c r="O367" s="228" t="s">
        <v>3553</v>
      </c>
      <c r="P367" s="232"/>
      <c r="Q367" s="233"/>
      <c r="R367" s="233">
        <v>474.45</v>
      </c>
    </row>
    <row r="368" spans="1:18" ht="42" hidden="1" customHeight="1">
      <c r="A368" s="225" t="s">
        <v>1410</v>
      </c>
      <c r="B368" s="225" t="s">
        <v>10003</v>
      </c>
      <c r="C368" s="226" t="s">
        <v>9101</v>
      </c>
      <c r="D368" s="227" t="s">
        <v>1055</v>
      </c>
      <c r="E368" s="227" t="s">
        <v>10004</v>
      </c>
      <c r="F368" s="228" t="s">
        <v>10005</v>
      </c>
      <c r="G368" s="228" t="s">
        <v>9101</v>
      </c>
      <c r="H368" s="228" t="s">
        <v>1696</v>
      </c>
      <c r="I368" s="229" t="s">
        <v>1697</v>
      </c>
      <c r="J368" s="230" t="s">
        <v>1690</v>
      </c>
      <c r="K368" s="230" t="s">
        <v>1691</v>
      </c>
      <c r="L368" s="230" t="s">
        <v>1063</v>
      </c>
      <c r="M368" s="231" t="s">
        <v>1769</v>
      </c>
      <c r="N368" s="228" t="s">
        <v>1284</v>
      </c>
      <c r="O368" s="228" t="s">
        <v>3553</v>
      </c>
      <c r="P368" s="232"/>
      <c r="Q368" s="233"/>
      <c r="R368" s="233">
        <v>5498.36</v>
      </c>
    </row>
    <row r="369" spans="1:18" ht="42" hidden="1" customHeight="1">
      <c r="A369" s="225" t="s">
        <v>1414</v>
      </c>
      <c r="B369" s="225" t="s">
        <v>10006</v>
      </c>
      <c r="C369" s="226" t="s">
        <v>9156</v>
      </c>
      <c r="D369" s="227" t="s">
        <v>1055</v>
      </c>
      <c r="E369" s="227" t="s">
        <v>10007</v>
      </c>
      <c r="F369" s="228" t="s">
        <v>10008</v>
      </c>
      <c r="G369" s="228" t="s">
        <v>9151</v>
      </c>
      <c r="H369" s="228" t="s">
        <v>209</v>
      </c>
      <c r="I369" s="229" t="s">
        <v>1149</v>
      </c>
      <c r="J369" s="230" t="s">
        <v>1302</v>
      </c>
      <c r="K369" s="230" t="s">
        <v>1062</v>
      </c>
      <c r="L369" s="230" t="s">
        <v>1063</v>
      </c>
      <c r="M369" s="231" t="s">
        <v>1304</v>
      </c>
      <c r="N369" s="228" t="s">
        <v>1284</v>
      </c>
      <c r="O369" s="228" t="s">
        <v>3553</v>
      </c>
      <c r="P369" s="232" t="s">
        <v>9510</v>
      </c>
      <c r="Q369" s="233"/>
      <c r="R369" s="233">
        <v>1192.68</v>
      </c>
    </row>
    <row r="370" spans="1:18" ht="42" hidden="1" customHeight="1">
      <c r="A370" s="225" t="s">
        <v>1421</v>
      </c>
      <c r="B370" s="225" t="s">
        <v>10009</v>
      </c>
      <c r="C370" s="226" t="s">
        <v>9435</v>
      </c>
      <c r="D370" s="227" t="s">
        <v>1181</v>
      </c>
      <c r="E370" s="227" t="s">
        <v>10010</v>
      </c>
      <c r="F370" s="228" t="s">
        <v>10009</v>
      </c>
      <c r="G370" s="228" t="s">
        <v>9151</v>
      </c>
      <c r="H370" s="228" t="s">
        <v>3244</v>
      </c>
      <c r="I370" s="229" t="s">
        <v>3245</v>
      </c>
      <c r="J370" s="230" t="s">
        <v>1063</v>
      </c>
      <c r="K370" s="230" t="s">
        <v>1063</v>
      </c>
      <c r="L370" s="230" t="s">
        <v>1790</v>
      </c>
      <c r="M370" s="231" t="s">
        <v>1678</v>
      </c>
      <c r="N370" s="228" t="s">
        <v>1284</v>
      </c>
      <c r="O370" s="228" t="s">
        <v>3553</v>
      </c>
      <c r="P370" s="232"/>
      <c r="Q370" s="233">
        <v>34892.160000000003</v>
      </c>
      <c r="R370" s="233"/>
    </row>
    <row r="371" spans="1:18" ht="42" hidden="1" customHeight="1">
      <c r="A371" s="225" t="s">
        <v>1428</v>
      </c>
      <c r="B371" s="225" t="s">
        <v>10011</v>
      </c>
      <c r="C371" s="226" t="s">
        <v>9104</v>
      </c>
      <c r="D371" s="227" t="s">
        <v>1181</v>
      </c>
      <c r="E371" s="227" t="s">
        <v>10012</v>
      </c>
      <c r="F371" s="228" t="s">
        <v>10011</v>
      </c>
      <c r="G371" s="228" t="s">
        <v>9151</v>
      </c>
      <c r="H371" s="228" t="s">
        <v>1183</v>
      </c>
      <c r="I371" s="229" t="s">
        <v>1078</v>
      </c>
      <c r="J371" s="230" t="s">
        <v>1690</v>
      </c>
      <c r="K371" s="230" t="s">
        <v>1691</v>
      </c>
      <c r="L371" s="230" t="s">
        <v>1063</v>
      </c>
      <c r="M371" s="231" t="s">
        <v>1769</v>
      </c>
      <c r="N371" s="228" t="s">
        <v>1284</v>
      </c>
      <c r="O371" s="228" t="s">
        <v>3553</v>
      </c>
      <c r="P371" s="232"/>
      <c r="Q371" s="233">
        <v>138.04</v>
      </c>
      <c r="R371" s="233"/>
    </row>
    <row r="372" spans="1:18" ht="42" hidden="1" customHeight="1">
      <c r="A372" s="225" t="s">
        <v>2084</v>
      </c>
      <c r="B372" s="225" t="s">
        <v>10013</v>
      </c>
      <c r="C372" s="226" t="s">
        <v>9153</v>
      </c>
      <c r="D372" s="227" t="s">
        <v>1055</v>
      </c>
      <c r="E372" s="227" t="s">
        <v>10014</v>
      </c>
      <c r="F372" s="228" t="s">
        <v>10015</v>
      </c>
      <c r="G372" s="228" t="s">
        <v>9156</v>
      </c>
      <c r="H372" s="228" t="s">
        <v>1077</v>
      </c>
      <c r="I372" s="229" t="s">
        <v>1078</v>
      </c>
      <c r="J372" s="230" t="s">
        <v>1690</v>
      </c>
      <c r="K372" s="230" t="s">
        <v>1691</v>
      </c>
      <c r="L372" s="230" t="s">
        <v>1063</v>
      </c>
      <c r="M372" s="231" t="s">
        <v>1769</v>
      </c>
      <c r="N372" s="228" t="s">
        <v>1284</v>
      </c>
      <c r="O372" s="228" t="s">
        <v>3553</v>
      </c>
      <c r="P372" s="232"/>
      <c r="Q372" s="233"/>
      <c r="R372" s="233">
        <v>15000</v>
      </c>
    </row>
    <row r="373" spans="1:18" ht="42" hidden="1">
      <c r="A373" s="225" t="s">
        <v>2088</v>
      </c>
      <c r="B373" s="225" t="s">
        <v>10016</v>
      </c>
      <c r="C373" s="226" t="s">
        <v>9153</v>
      </c>
      <c r="D373" s="227" t="s">
        <v>1055</v>
      </c>
      <c r="E373" s="227" t="s">
        <v>10017</v>
      </c>
      <c r="F373" s="228" t="s">
        <v>10018</v>
      </c>
      <c r="G373" s="228" t="s">
        <v>9156</v>
      </c>
      <c r="H373" s="228" t="s">
        <v>1077</v>
      </c>
      <c r="I373" s="229" t="s">
        <v>1078</v>
      </c>
      <c r="J373" s="230" t="s">
        <v>1690</v>
      </c>
      <c r="K373" s="230" t="s">
        <v>1691</v>
      </c>
      <c r="L373" s="230" t="s">
        <v>1063</v>
      </c>
      <c r="M373" s="231" t="s">
        <v>1769</v>
      </c>
      <c r="N373" s="228" t="s">
        <v>1284</v>
      </c>
      <c r="O373" s="228" t="s">
        <v>3553</v>
      </c>
      <c r="P373" s="232"/>
      <c r="Q373" s="233"/>
      <c r="R373" s="233">
        <v>204.23</v>
      </c>
    </row>
    <row r="374" spans="1:18" ht="42" hidden="1" customHeight="1">
      <c r="A374" s="225" t="s">
        <v>2092</v>
      </c>
      <c r="B374" s="225" t="s">
        <v>10019</v>
      </c>
      <c r="C374" s="226" t="s">
        <v>9153</v>
      </c>
      <c r="D374" s="227" t="s">
        <v>1055</v>
      </c>
      <c r="E374" s="227" t="s">
        <v>10020</v>
      </c>
      <c r="F374" s="228" t="s">
        <v>10021</v>
      </c>
      <c r="G374" s="228" t="s">
        <v>9156</v>
      </c>
      <c r="H374" s="228" t="s">
        <v>1077</v>
      </c>
      <c r="I374" s="229" t="s">
        <v>1078</v>
      </c>
      <c r="J374" s="230" t="s">
        <v>1690</v>
      </c>
      <c r="K374" s="230" t="s">
        <v>1691</v>
      </c>
      <c r="L374" s="230" t="s">
        <v>1063</v>
      </c>
      <c r="M374" s="231" t="s">
        <v>1769</v>
      </c>
      <c r="N374" s="228" t="s">
        <v>1284</v>
      </c>
      <c r="O374" s="228" t="s">
        <v>3553</v>
      </c>
      <c r="P374" s="232"/>
      <c r="Q374" s="233"/>
      <c r="R374" s="233">
        <v>18307.45</v>
      </c>
    </row>
    <row r="375" spans="1:18" ht="42" hidden="1" customHeight="1">
      <c r="A375" s="225" t="s">
        <v>2096</v>
      </c>
      <c r="B375" s="225" t="s">
        <v>10022</v>
      </c>
      <c r="C375" s="226" t="s">
        <v>9153</v>
      </c>
      <c r="D375" s="227" t="s">
        <v>1055</v>
      </c>
      <c r="E375" s="227" t="s">
        <v>10023</v>
      </c>
      <c r="F375" s="228" t="s">
        <v>10024</v>
      </c>
      <c r="G375" s="228" t="s">
        <v>9156</v>
      </c>
      <c r="H375" s="228" t="s">
        <v>1077</v>
      </c>
      <c r="I375" s="229" t="s">
        <v>1078</v>
      </c>
      <c r="J375" s="230" t="s">
        <v>1690</v>
      </c>
      <c r="K375" s="230" t="s">
        <v>1691</v>
      </c>
      <c r="L375" s="230" t="s">
        <v>1063</v>
      </c>
      <c r="M375" s="231" t="s">
        <v>1769</v>
      </c>
      <c r="N375" s="228" t="s">
        <v>1284</v>
      </c>
      <c r="O375" s="228" t="s">
        <v>3553</v>
      </c>
      <c r="P375" s="232"/>
      <c r="Q375" s="233"/>
      <c r="R375" s="233">
        <v>123247.9</v>
      </c>
    </row>
    <row r="376" spans="1:18" ht="63" hidden="1" customHeight="1">
      <c r="A376" s="225" t="s">
        <v>2100</v>
      </c>
      <c r="B376" s="225" t="s">
        <v>10025</v>
      </c>
      <c r="C376" s="226" t="s">
        <v>9153</v>
      </c>
      <c r="D376" s="227" t="s">
        <v>1055</v>
      </c>
      <c r="E376" s="227" t="s">
        <v>10026</v>
      </c>
      <c r="F376" s="228" t="s">
        <v>10027</v>
      </c>
      <c r="G376" s="228" t="s">
        <v>9156</v>
      </c>
      <c r="H376" s="228" t="s">
        <v>1696</v>
      </c>
      <c r="I376" s="229" t="s">
        <v>1697</v>
      </c>
      <c r="J376" s="230" t="s">
        <v>1690</v>
      </c>
      <c r="K376" s="230" t="s">
        <v>1691</v>
      </c>
      <c r="L376" s="230" t="s">
        <v>1063</v>
      </c>
      <c r="M376" s="231" t="s">
        <v>1769</v>
      </c>
      <c r="N376" s="228" t="s">
        <v>1284</v>
      </c>
      <c r="O376" s="228" t="s">
        <v>3553</v>
      </c>
      <c r="P376" s="232"/>
      <c r="Q376" s="233"/>
      <c r="R376" s="233">
        <v>265844.18</v>
      </c>
    </row>
    <row r="377" spans="1:18" ht="42" hidden="1" customHeight="1">
      <c r="A377" s="225" t="s">
        <v>2104</v>
      </c>
      <c r="B377" s="225" t="s">
        <v>10028</v>
      </c>
      <c r="C377" s="226" t="s">
        <v>9153</v>
      </c>
      <c r="D377" s="227" t="s">
        <v>1055</v>
      </c>
      <c r="E377" s="227" t="s">
        <v>10029</v>
      </c>
      <c r="F377" s="228" t="s">
        <v>10030</v>
      </c>
      <c r="G377" s="228" t="s">
        <v>9156</v>
      </c>
      <c r="H377" s="228" t="s">
        <v>1696</v>
      </c>
      <c r="I377" s="229" t="s">
        <v>1697</v>
      </c>
      <c r="J377" s="230" t="s">
        <v>1690</v>
      </c>
      <c r="K377" s="230" t="s">
        <v>1691</v>
      </c>
      <c r="L377" s="230" t="s">
        <v>1063</v>
      </c>
      <c r="M377" s="231" t="s">
        <v>1769</v>
      </c>
      <c r="N377" s="228" t="s">
        <v>1284</v>
      </c>
      <c r="O377" s="228" t="s">
        <v>3553</v>
      </c>
      <c r="P377" s="232"/>
      <c r="Q377" s="233"/>
      <c r="R377" s="233">
        <v>310.95</v>
      </c>
    </row>
    <row r="378" spans="1:18" ht="42" hidden="1" customHeight="1">
      <c r="A378" s="225" t="s">
        <v>2108</v>
      </c>
      <c r="B378" s="225" t="s">
        <v>10031</v>
      </c>
      <c r="C378" s="226" t="s">
        <v>9153</v>
      </c>
      <c r="D378" s="227" t="s">
        <v>1055</v>
      </c>
      <c r="E378" s="227" t="s">
        <v>10032</v>
      </c>
      <c r="F378" s="228" t="s">
        <v>10033</v>
      </c>
      <c r="G378" s="228" t="s">
        <v>9153</v>
      </c>
      <c r="H378" s="228" t="s">
        <v>1077</v>
      </c>
      <c r="I378" s="229" t="s">
        <v>1078</v>
      </c>
      <c r="J378" s="230" t="s">
        <v>1690</v>
      </c>
      <c r="K378" s="230" t="s">
        <v>1691</v>
      </c>
      <c r="L378" s="230" t="s">
        <v>1063</v>
      </c>
      <c r="M378" s="231" t="s">
        <v>1769</v>
      </c>
      <c r="N378" s="228" t="s">
        <v>1284</v>
      </c>
      <c r="O378" s="228" t="s">
        <v>3553</v>
      </c>
      <c r="P378" s="232"/>
      <c r="Q378" s="233"/>
      <c r="R378" s="233">
        <v>1361.91</v>
      </c>
    </row>
    <row r="379" spans="1:18" ht="42" hidden="1" customHeight="1">
      <c r="A379" s="225" t="s">
        <v>2113</v>
      </c>
      <c r="B379" s="225" t="s">
        <v>10034</v>
      </c>
      <c r="C379" s="226" t="s">
        <v>9153</v>
      </c>
      <c r="D379" s="227" t="s">
        <v>1055</v>
      </c>
      <c r="E379" s="227" t="s">
        <v>10035</v>
      </c>
      <c r="F379" s="228" t="s">
        <v>10036</v>
      </c>
      <c r="G379" s="228" t="s">
        <v>9153</v>
      </c>
      <c r="H379" s="228" t="s">
        <v>1696</v>
      </c>
      <c r="I379" s="229" t="s">
        <v>1697</v>
      </c>
      <c r="J379" s="230" t="s">
        <v>1690</v>
      </c>
      <c r="K379" s="230" t="s">
        <v>1691</v>
      </c>
      <c r="L379" s="230" t="s">
        <v>1063</v>
      </c>
      <c r="M379" s="231" t="s">
        <v>1769</v>
      </c>
      <c r="N379" s="228" t="s">
        <v>1284</v>
      </c>
      <c r="O379" s="228" t="s">
        <v>3553</v>
      </c>
      <c r="P379" s="232"/>
      <c r="Q379" s="233"/>
      <c r="R379" s="233">
        <v>23057.119999999999</v>
      </c>
    </row>
    <row r="380" spans="1:18" ht="42" customHeight="1">
      <c r="A380" s="225" t="s">
        <v>2120</v>
      </c>
      <c r="B380" s="225" t="s">
        <v>10037</v>
      </c>
      <c r="C380" s="226" t="s">
        <v>9581</v>
      </c>
      <c r="D380" s="227" t="s">
        <v>1055</v>
      </c>
      <c r="E380" s="227" t="s">
        <v>10038</v>
      </c>
      <c r="F380" s="228" t="s">
        <v>10039</v>
      </c>
      <c r="G380" s="228" t="s">
        <v>9153</v>
      </c>
      <c r="H380" s="228" t="s">
        <v>1324</v>
      </c>
      <c r="I380" s="229" t="s">
        <v>1325</v>
      </c>
      <c r="J380" s="230" t="s">
        <v>1239</v>
      </c>
      <c r="K380" s="230" t="s">
        <v>1062</v>
      </c>
      <c r="L380" s="230" t="s">
        <v>1063</v>
      </c>
      <c r="M380" s="231" t="s">
        <v>1064</v>
      </c>
      <c r="N380" s="228" t="s">
        <v>1284</v>
      </c>
      <c r="O380" s="228" t="s">
        <v>3553</v>
      </c>
      <c r="P380" s="232" t="s">
        <v>1480</v>
      </c>
      <c r="Q380" s="279">
        <v>1</v>
      </c>
      <c r="R380" s="233">
        <v>300</v>
      </c>
    </row>
    <row r="381" spans="1:18" ht="42" customHeight="1">
      <c r="A381" s="225" t="s">
        <v>2124</v>
      </c>
      <c r="B381" s="225" t="s">
        <v>10040</v>
      </c>
      <c r="C381" s="226" t="s">
        <v>9581</v>
      </c>
      <c r="D381" s="227" t="s">
        <v>1055</v>
      </c>
      <c r="E381" s="227" t="s">
        <v>10041</v>
      </c>
      <c r="F381" s="228" t="s">
        <v>10042</v>
      </c>
      <c r="G381" s="228" t="s">
        <v>9153</v>
      </c>
      <c r="H381" s="228" t="s">
        <v>1324</v>
      </c>
      <c r="I381" s="229" t="s">
        <v>1325</v>
      </c>
      <c r="J381" s="230" t="s">
        <v>1239</v>
      </c>
      <c r="K381" s="230" t="s">
        <v>1062</v>
      </c>
      <c r="L381" s="230" t="s">
        <v>1063</v>
      </c>
      <c r="M381" s="231" t="s">
        <v>1064</v>
      </c>
      <c r="N381" s="228" t="s">
        <v>1284</v>
      </c>
      <c r="O381" s="228" t="s">
        <v>3553</v>
      </c>
      <c r="P381" s="232" t="s">
        <v>1331</v>
      </c>
      <c r="Q381" s="279">
        <v>1</v>
      </c>
      <c r="R381" s="233">
        <v>2551</v>
      </c>
    </row>
    <row r="382" spans="1:18" ht="42" customHeight="1">
      <c r="A382" s="225" t="s">
        <v>2129</v>
      </c>
      <c r="B382" s="225" t="s">
        <v>10043</v>
      </c>
      <c r="C382" s="226" t="s">
        <v>9581</v>
      </c>
      <c r="D382" s="227" t="s">
        <v>1055</v>
      </c>
      <c r="E382" s="227" t="s">
        <v>10044</v>
      </c>
      <c r="F382" s="228" t="s">
        <v>10045</v>
      </c>
      <c r="G382" s="228" t="s">
        <v>9153</v>
      </c>
      <c r="H382" s="228" t="s">
        <v>1324</v>
      </c>
      <c r="I382" s="229" t="s">
        <v>1325</v>
      </c>
      <c r="J382" s="230" t="s">
        <v>1079</v>
      </c>
      <c r="K382" s="230" t="s">
        <v>1062</v>
      </c>
      <c r="L382" s="230" t="s">
        <v>1063</v>
      </c>
      <c r="M382" s="231" t="s">
        <v>1064</v>
      </c>
      <c r="N382" s="228" t="s">
        <v>1284</v>
      </c>
      <c r="O382" s="228" t="s">
        <v>3553</v>
      </c>
      <c r="P382" s="232" t="s">
        <v>1326</v>
      </c>
      <c r="Q382" s="279">
        <v>1</v>
      </c>
      <c r="R382" s="233">
        <v>32621</v>
      </c>
    </row>
    <row r="383" spans="1:18" ht="52.5" customHeight="1">
      <c r="A383" s="225" t="s">
        <v>2134</v>
      </c>
      <c r="B383" s="225" t="s">
        <v>10046</v>
      </c>
      <c r="C383" s="226" t="s">
        <v>9581</v>
      </c>
      <c r="D383" s="227" t="s">
        <v>1055</v>
      </c>
      <c r="E383" s="227" t="s">
        <v>10047</v>
      </c>
      <c r="F383" s="228" t="s">
        <v>10048</v>
      </c>
      <c r="G383" s="228" t="s">
        <v>9153</v>
      </c>
      <c r="H383" s="228" t="s">
        <v>1646</v>
      </c>
      <c r="I383" s="229" t="s">
        <v>1647</v>
      </c>
      <c r="J383" s="230" t="s">
        <v>1239</v>
      </c>
      <c r="K383" s="230" t="s">
        <v>1062</v>
      </c>
      <c r="L383" s="230" t="s">
        <v>1063</v>
      </c>
      <c r="M383" s="231" t="s">
        <v>1064</v>
      </c>
      <c r="N383" s="228" t="s">
        <v>1284</v>
      </c>
      <c r="O383" s="228" t="s">
        <v>3553</v>
      </c>
      <c r="P383" s="232" t="s">
        <v>1648</v>
      </c>
      <c r="Q383" s="279">
        <v>1</v>
      </c>
      <c r="R383" s="233">
        <v>9315</v>
      </c>
    </row>
    <row r="384" spans="1:18" ht="42" hidden="1" customHeight="1">
      <c r="A384" s="225" t="s">
        <v>2138</v>
      </c>
      <c r="B384" s="225" t="s">
        <v>10049</v>
      </c>
      <c r="C384" s="226" t="s">
        <v>9581</v>
      </c>
      <c r="D384" s="227" t="s">
        <v>1055</v>
      </c>
      <c r="E384" s="227" t="s">
        <v>10050</v>
      </c>
      <c r="F384" s="228" t="s">
        <v>10051</v>
      </c>
      <c r="G384" s="228" t="s">
        <v>9153</v>
      </c>
      <c r="H384" s="228" t="s">
        <v>1652</v>
      </c>
      <c r="I384" s="229" t="s">
        <v>1653</v>
      </c>
      <c r="J384" s="230" t="s">
        <v>1239</v>
      </c>
      <c r="K384" s="230" t="s">
        <v>1062</v>
      </c>
      <c r="L384" s="230" t="s">
        <v>1063</v>
      </c>
      <c r="M384" s="231" t="s">
        <v>1064</v>
      </c>
      <c r="N384" s="228" t="s">
        <v>1284</v>
      </c>
      <c r="O384" s="228" t="s">
        <v>3553</v>
      </c>
      <c r="P384" s="232" t="s">
        <v>1654</v>
      </c>
      <c r="Q384" s="233"/>
      <c r="R384" s="233">
        <v>14839.78</v>
      </c>
    </row>
    <row r="385" spans="1:18" ht="42" hidden="1" customHeight="1">
      <c r="A385" s="225" t="s">
        <v>2141</v>
      </c>
      <c r="B385" s="225" t="s">
        <v>10052</v>
      </c>
      <c r="C385" s="226" t="s">
        <v>9581</v>
      </c>
      <c r="D385" s="227" t="s">
        <v>1055</v>
      </c>
      <c r="E385" s="227" t="s">
        <v>10053</v>
      </c>
      <c r="F385" s="228" t="s">
        <v>10054</v>
      </c>
      <c r="G385" s="228" t="s">
        <v>9153</v>
      </c>
      <c r="H385" s="228" t="s">
        <v>2800</v>
      </c>
      <c r="I385" s="229" t="s">
        <v>2801</v>
      </c>
      <c r="J385" s="230" t="s">
        <v>1239</v>
      </c>
      <c r="K385" s="230" t="s">
        <v>1062</v>
      </c>
      <c r="L385" s="230" t="s">
        <v>1063</v>
      </c>
      <c r="M385" s="231" t="s">
        <v>1064</v>
      </c>
      <c r="N385" s="228" t="s">
        <v>1284</v>
      </c>
      <c r="O385" s="228" t="s">
        <v>3553</v>
      </c>
      <c r="P385" s="232" t="s">
        <v>2802</v>
      </c>
      <c r="Q385" s="233"/>
      <c r="R385" s="233">
        <v>23530</v>
      </c>
    </row>
    <row r="386" spans="1:18" ht="42" hidden="1" customHeight="1">
      <c r="A386" s="225" t="s">
        <v>2144</v>
      </c>
      <c r="B386" s="225" t="s">
        <v>10055</v>
      </c>
      <c r="C386" s="226" t="s">
        <v>9581</v>
      </c>
      <c r="D386" s="227" t="s">
        <v>1055</v>
      </c>
      <c r="E386" s="227" t="s">
        <v>10056</v>
      </c>
      <c r="F386" s="228" t="s">
        <v>10057</v>
      </c>
      <c r="G386" s="228" t="s">
        <v>9153</v>
      </c>
      <c r="H386" s="228" t="s">
        <v>2800</v>
      </c>
      <c r="I386" s="229" t="s">
        <v>2801</v>
      </c>
      <c r="J386" s="230" t="s">
        <v>1239</v>
      </c>
      <c r="K386" s="230" t="s">
        <v>1062</v>
      </c>
      <c r="L386" s="230" t="s">
        <v>1063</v>
      </c>
      <c r="M386" s="231" t="s">
        <v>1064</v>
      </c>
      <c r="N386" s="228" t="s">
        <v>1284</v>
      </c>
      <c r="O386" s="228" t="s">
        <v>3553</v>
      </c>
      <c r="P386" s="232" t="s">
        <v>2802</v>
      </c>
      <c r="Q386" s="233"/>
      <c r="R386" s="233">
        <v>14520</v>
      </c>
    </row>
    <row r="387" spans="1:18" ht="52.5" hidden="1" customHeight="1">
      <c r="A387" s="225" t="s">
        <v>2147</v>
      </c>
      <c r="B387" s="225" t="s">
        <v>10058</v>
      </c>
      <c r="C387" s="226" t="s">
        <v>9581</v>
      </c>
      <c r="D387" s="227" t="s">
        <v>1055</v>
      </c>
      <c r="E387" s="227" t="s">
        <v>10059</v>
      </c>
      <c r="F387" s="228" t="s">
        <v>10060</v>
      </c>
      <c r="G387" s="228" t="s">
        <v>9153</v>
      </c>
      <c r="H387" s="228" t="s">
        <v>307</v>
      </c>
      <c r="I387" s="229" t="s">
        <v>1348</v>
      </c>
      <c r="J387" s="230" t="s">
        <v>1079</v>
      </c>
      <c r="K387" s="230" t="s">
        <v>1062</v>
      </c>
      <c r="L387" s="230" t="s">
        <v>1063</v>
      </c>
      <c r="M387" s="231" t="s">
        <v>1064</v>
      </c>
      <c r="N387" s="228" t="s">
        <v>1284</v>
      </c>
      <c r="O387" s="228" t="s">
        <v>3553</v>
      </c>
      <c r="P387" s="232" t="s">
        <v>1349</v>
      </c>
      <c r="Q387" s="233"/>
      <c r="R387" s="233">
        <v>116160</v>
      </c>
    </row>
    <row r="388" spans="1:18" ht="52.5" hidden="1" customHeight="1">
      <c r="A388" s="225" t="s">
        <v>2150</v>
      </c>
      <c r="B388" s="225" t="s">
        <v>10061</v>
      </c>
      <c r="C388" s="226" t="s">
        <v>9581</v>
      </c>
      <c r="D388" s="227" t="s">
        <v>1055</v>
      </c>
      <c r="E388" s="227" t="s">
        <v>10062</v>
      </c>
      <c r="F388" s="228" t="s">
        <v>10063</v>
      </c>
      <c r="G388" s="228" t="s">
        <v>9153</v>
      </c>
      <c r="H388" s="228" t="s">
        <v>1354</v>
      </c>
      <c r="I388" s="229" t="s">
        <v>1355</v>
      </c>
      <c r="J388" s="230" t="s">
        <v>1239</v>
      </c>
      <c r="K388" s="230" t="s">
        <v>1062</v>
      </c>
      <c r="L388" s="230" t="s">
        <v>1063</v>
      </c>
      <c r="M388" s="231" t="s">
        <v>1064</v>
      </c>
      <c r="N388" s="228" t="s">
        <v>1284</v>
      </c>
      <c r="O388" s="228" t="s">
        <v>3553</v>
      </c>
      <c r="P388" s="232" t="s">
        <v>1356</v>
      </c>
      <c r="Q388" s="233"/>
      <c r="R388" s="233">
        <v>44833.33</v>
      </c>
    </row>
    <row r="389" spans="1:18" ht="42" hidden="1" customHeight="1">
      <c r="A389" s="225" t="s">
        <v>2154</v>
      </c>
      <c r="B389" s="225" t="s">
        <v>10064</v>
      </c>
      <c r="C389" s="226" t="s">
        <v>9581</v>
      </c>
      <c r="D389" s="227" t="s">
        <v>1055</v>
      </c>
      <c r="E389" s="227" t="s">
        <v>10065</v>
      </c>
      <c r="F389" s="228" t="s">
        <v>10066</v>
      </c>
      <c r="G389" s="228" t="s">
        <v>9153</v>
      </c>
      <c r="H389" s="228" t="s">
        <v>1282</v>
      </c>
      <c r="I389" s="229" t="s">
        <v>1283</v>
      </c>
      <c r="J389" s="230" t="s">
        <v>1239</v>
      </c>
      <c r="K389" s="230" t="s">
        <v>1062</v>
      </c>
      <c r="L389" s="230" t="s">
        <v>1063</v>
      </c>
      <c r="M389" s="231" t="s">
        <v>1064</v>
      </c>
      <c r="N389" s="228" t="s">
        <v>1284</v>
      </c>
      <c r="O389" s="228" t="s">
        <v>3553</v>
      </c>
      <c r="P389" s="232" t="s">
        <v>6167</v>
      </c>
      <c r="Q389" s="233"/>
      <c r="R389" s="233">
        <v>27200</v>
      </c>
    </row>
    <row r="390" spans="1:18" ht="42" hidden="1" customHeight="1">
      <c r="A390" s="225" t="s">
        <v>2157</v>
      </c>
      <c r="B390" s="225" t="s">
        <v>10067</v>
      </c>
      <c r="C390" s="226" t="s">
        <v>9153</v>
      </c>
      <c r="D390" s="227" t="s">
        <v>1214</v>
      </c>
      <c r="E390" s="227" t="s">
        <v>10068</v>
      </c>
      <c r="F390" s="228" t="s">
        <v>10067</v>
      </c>
      <c r="G390" s="228" t="s">
        <v>9153</v>
      </c>
      <c r="H390" s="228" t="s">
        <v>4794</v>
      </c>
      <c r="I390" s="229" t="s">
        <v>4795</v>
      </c>
      <c r="J390" s="230" t="s">
        <v>1079</v>
      </c>
      <c r="K390" s="230" t="s">
        <v>1062</v>
      </c>
      <c r="L390" s="230" t="s">
        <v>1063</v>
      </c>
      <c r="M390" s="231" t="s">
        <v>1064</v>
      </c>
      <c r="N390" s="228" t="s">
        <v>1284</v>
      </c>
      <c r="O390" s="228" t="s">
        <v>3553</v>
      </c>
      <c r="P390" s="232" t="s">
        <v>10069</v>
      </c>
      <c r="Q390" s="233"/>
      <c r="R390" s="233">
        <v>3860</v>
      </c>
    </row>
    <row r="391" spans="1:18" ht="42" customHeight="1">
      <c r="A391" s="225" t="s">
        <v>2160</v>
      </c>
      <c r="B391" s="225" t="s">
        <v>10070</v>
      </c>
      <c r="C391" s="226" t="s">
        <v>9581</v>
      </c>
      <c r="D391" s="227" t="s">
        <v>1055</v>
      </c>
      <c r="E391" s="227" t="s">
        <v>10071</v>
      </c>
      <c r="F391" s="228" t="s">
        <v>10072</v>
      </c>
      <c r="G391" s="228" t="s">
        <v>9153</v>
      </c>
      <c r="H391" s="228" t="s">
        <v>8126</v>
      </c>
      <c r="I391" s="229" t="s">
        <v>8127</v>
      </c>
      <c r="J391" s="230" t="s">
        <v>1239</v>
      </c>
      <c r="K391" s="230" t="s">
        <v>1062</v>
      </c>
      <c r="L391" s="230" t="s">
        <v>1063</v>
      </c>
      <c r="M391" s="231" t="s">
        <v>1064</v>
      </c>
      <c r="N391" s="228" t="s">
        <v>1284</v>
      </c>
      <c r="O391" s="228" t="s">
        <v>3553</v>
      </c>
      <c r="P391" s="232" t="s">
        <v>8128</v>
      </c>
      <c r="Q391" s="279">
        <v>1</v>
      </c>
      <c r="R391" s="233">
        <v>30000</v>
      </c>
    </row>
    <row r="392" spans="1:18" ht="42" hidden="1" customHeight="1">
      <c r="A392" s="225" t="s">
        <v>1691</v>
      </c>
      <c r="B392" s="225" t="s">
        <v>10073</v>
      </c>
      <c r="C392" s="226" t="s">
        <v>9581</v>
      </c>
      <c r="D392" s="227" t="s">
        <v>1055</v>
      </c>
      <c r="E392" s="227" t="s">
        <v>10074</v>
      </c>
      <c r="F392" s="228" t="s">
        <v>6929</v>
      </c>
      <c r="G392" s="228" t="s">
        <v>9153</v>
      </c>
      <c r="H392" s="228" t="s">
        <v>957</v>
      </c>
      <c r="I392" s="229" t="s">
        <v>1463</v>
      </c>
      <c r="J392" s="230" t="s">
        <v>1061</v>
      </c>
      <c r="K392" s="230" t="s">
        <v>1062</v>
      </c>
      <c r="L392" s="230" t="s">
        <v>1063</v>
      </c>
      <c r="M392" s="231" t="s">
        <v>1064</v>
      </c>
      <c r="N392" s="228" t="s">
        <v>1284</v>
      </c>
      <c r="O392" s="228" t="s">
        <v>3553</v>
      </c>
      <c r="P392" s="232" t="s">
        <v>10075</v>
      </c>
      <c r="Q392" s="233"/>
      <c r="R392" s="233">
        <v>300</v>
      </c>
    </row>
    <row r="393" spans="1:18" ht="42" hidden="1" customHeight="1">
      <c r="A393" s="225" t="s">
        <v>1080</v>
      </c>
      <c r="B393" s="225" t="s">
        <v>10076</v>
      </c>
      <c r="C393" s="226" t="s">
        <v>9581</v>
      </c>
      <c r="D393" s="227" t="s">
        <v>1055</v>
      </c>
      <c r="E393" s="227" t="s">
        <v>10077</v>
      </c>
      <c r="F393" s="228" t="s">
        <v>10078</v>
      </c>
      <c r="G393" s="228" t="s">
        <v>9153</v>
      </c>
      <c r="H393" s="228" t="s">
        <v>957</v>
      </c>
      <c r="I393" s="229" t="s">
        <v>1463</v>
      </c>
      <c r="J393" s="230" t="s">
        <v>1061</v>
      </c>
      <c r="K393" s="230" t="s">
        <v>1062</v>
      </c>
      <c r="L393" s="230" t="s">
        <v>1063</v>
      </c>
      <c r="M393" s="231" t="s">
        <v>1064</v>
      </c>
      <c r="N393" s="228" t="s">
        <v>1284</v>
      </c>
      <c r="O393" s="228" t="s">
        <v>3553</v>
      </c>
      <c r="P393" s="232" t="s">
        <v>10075</v>
      </c>
      <c r="Q393" s="233"/>
      <c r="R393" s="233">
        <v>116.13</v>
      </c>
    </row>
    <row r="394" spans="1:18" ht="42" hidden="1" customHeight="1">
      <c r="A394" s="225" t="s">
        <v>2168</v>
      </c>
      <c r="B394" s="225" t="s">
        <v>10079</v>
      </c>
      <c r="C394" s="226" t="s">
        <v>9581</v>
      </c>
      <c r="D394" s="227" t="s">
        <v>1055</v>
      </c>
      <c r="E394" s="227" t="s">
        <v>10080</v>
      </c>
      <c r="F394" s="228" t="s">
        <v>10081</v>
      </c>
      <c r="G394" s="228" t="s">
        <v>9153</v>
      </c>
      <c r="H394" s="228" t="s">
        <v>1290</v>
      </c>
      <c r="I394" s="229" t="s">
        <v>1291</v>
      </c>
      <c r="J394" s="230" t="s">
        <v>1239</v>
      </c>
      <c r="K394" s="230" t="s">
        <v>1062</v>
      </c>
      <c r="L394" s="230" t="s">
        <v>1063</v>
      </c>
      <c r="M394" s="231" t="s">
        <v>1064</v>
      </c>
      <c r="N394" s="228" t="s">
        <v>1284</v>
      </c>
      <c r="O394" s="228" t="s">
        <v>3553</v>
      </c>
      <c r="P394" s="232"/>
      <c r="Q394" s="233"/>
      <c r="R394" s="233">
        <v>18841.5</v>
      </c>
    </row>
    <row r="395" spans="1:18" ht="42" hidden="1" customHeight="1">
      <c r="A395" s="225" t="s">
        <v>2171</v>
      </c>
      <c r="B395" s="225" t="s">
        <v>10082</v>
      </c>
      <c r="C395" s="226" t="s">
        <v>9153</v>
      </c>
      <c r="D395" s="227" t="s">
        <v>1214</v>
      </c>
      <c r="E395" s="227" t="s">
        <v>10083</v>
      </c>
      <c r="F395" s="228" t="s">
        <v>10082</v>
      </c>
      <c r="G395" s="228" t="s">
        <v>9153</v>
      </c>
      <c r="H395" s="228" t="s">
        <v>922</v>
      </c>
      <c r="I395" s="229" t="s">
        <v>2111</v>
      </c>
      <c r="J395" s="230" t="s">
        <v>1079</v>
      </c>
      <c r="K395" s="230" t="s">
        <v>1062</v>
      </c>
      <c r="L395" s="230" t="s">
        <v>1063</v>
      </c>
      <c r="M395" s="231" t="s">
        <v>1064</v>
      </c>
      <c r="N395" s="228" t="s">
        <v>1284</v>
      </c>
      <c r="O395" s="228" t="s">
        <v>3553</v>
      </c>
      <c r="P395" s="232" t="s">
        <v>2112</v>
      </c>
      <c r="Q395" s="233"/>
      <c r="R395" s="233">
        <v>33290</v>
      </c>
    </row>
    <row r="396" spans="1:18" ht="42" customHeight="1">
      <c r="A396" s="225" t="s">
        <v>1432</v>
      </c>
      <c r="B396" s="225" t="s">
        <v>10084</v>
      </c>
      <c r="C396" s="226" t="s">
        <v>9581</v>
      </c>
      <c r="D396" s="227" t="s">
        <v>1055</v>
      </c>
      <c r="E396" s="227" t="s">
        <v>10085</v>
      </c>
      <c r="F396" s="228" t="s">
        <v>10086</v>
      </c>
      <c r="G396" s="228" t="s">
        <v>9153</v>
      </c>
      <c r="H396" s="228" t="s">
        <v>1639</v>
      </c>
      <c r="I396" s="229" t="s">
        <v>1640</v>
      </c>
      <c r="J396" s="230" t="s">
        <v>1239</v>
      </c>
      <c r="K396" s="230" t="s">
        <v>1062</v>
      </c>
      <c r="L396" s="230" t="s">
        <v>1063</v>
      </c>
      <c r="M396" s="231" t="s">
        <v>1064</v>
      </c>
      <c r="N396" s="228" t="s">
        <v>1284</v>
      </c>
      <c r="O396" s="228" t="s">
        <v>3553</v>
      </c>
      <c r="P396" s="232" t="s">
        <v>1641</v>
      </c>
      <c r="Q396" s="279">
        <v>1</v>
      </c>
      <c r="R396" s="233">
        <v>1068</v>
      </c>
    </row>
    <row r="397" spans="1:18" ht="42" hidden="1" customHeight="1">
      <c r="A397" s="225" t="s">
        <v>1436</v>
      </c>
      <c r="B397" s="225" t="s">
        <v>10087</v>
      </c>
      <c r="C397" s="226" t="s">
        <v>9581</v>
      </c>
      <c r="D397" s="227" t="s">
        <v>1055</v>
      </c>
      <c r="E397" s="227" t="s">
        <v>10088</v>
      </c>
      <c r="F397" s="228" t="s">
        <v>10089</v>
      </c>
      <c r="G397" s="228" t="s">
        <v>9153</v>
      </c>
      <c r="H397" s="228" t="s">
        <v>1361</v>
      </c>
      <c r="I397" s="229" t="s">
        <v>1362</v>
      </c>
      <c r="J397" s="230" t="s">
        <v>1239</v>
      </c>
      <c r="K397" s="230" t="s">
        <v>1062</v>
      </c>
      <c r="L397" s="230" t="s">
        <v>1063</v>
      </c>
      <c r="M397" s="231" t="s">
        <v>1064</v>
      </c>
      <c r="N397" s="228" t="s">
        <v>1284</v>
      </c>
      <c r="O397" s="228" t="s">
        <v>3553</v>
      </c>
      <c r="P397" s="232" t="s">
        <v>4752</v>
      </c>
      <c r="Q397" s="233"/>
      <c r="R397" s="233">
        <v>37424.5</v>
      </c>
    </row>
    <row r="398" spans="1:18" ht="42" hidden="1" customHeight="1">
      <c r="A398" s="225" t="s">
        <v>2178</v>
      </c>
      <c r="B398" s="225" t="s">
        <v>10090</v>
      </c>
      <c r="C398" s="226" t="s">
        <v>9581</v>
      </c>
      <c r="D398" s="227" t="s">
        <v>1055</v>
      </c>
      <c r="E398" s="227" t="s">
        <v>10091</v>
      </c>
      <c r="F398" s="228" t="s">
        <v>10092</v>
      </c>
      <c r="G398" s="228" t="s">
        <v>9153</v>
      </c>
      <c r="H398" s="228" t="s">
        <v>1418</v>
      </c>
      <c r="I398" s="229" t="s">
        <v>1419</v>
      </c>
      <c r="J398" s="230" t="s">
        <v>1302</v>
      </c>
      <c r="K398" s="230" t="s">
        <v>1062</v>
      </c>
      <c r="L398" s="230" t="s">
        <v>1063</v>
      </c>
      <c r="M398" s="231" t="s">
        <v>1304</v>
      </c>
      <c r="N398" s="228" t="s">
        <v>1284</v>
      </c>
      <c r="O398" s="228" t="s">
        <v>3553</v>
      </c>
      <c r="P398" s="232" t="s">
        <v>3314</v>
      </c>
      <c r="Q398" s="233"/>
      <c r="R398" s="233">
        <v>2990</v>
      </c>
    </row>
    <row r="399" spans="1:18" ht="42" hidden="1" customHeight="1">
      <c r="A399" s="225" t="s">
        <v>2182</v>
      </c>
      <c r="B399" s="225" t="s">
        <v>10093</v>
      </c>
      <c r="C399" s="226" t="s">
        <v>9581</v>
      </c>
      <c r="D399" s="227" t="s">
        <v>1055</v>
      </c>
      <c r="E399" s="227" t="s">
        <v>10094</v>
      </c>
      <c r="F399" s="228" t="s">
        <v>10095</v>
      </c>
      <c r="G399" s="228" t="s">
        <v>9153</v>
      </c>
      <c r="H399" s="228" t="s">
        <v>1418</v>
      </c>
      <c r="I399" s="229" t="s">
        <v>1419</v>
      </c>
      <c r="J399" s="230" t="s">
        <v>1302</v>
      </c>
      <c r="K399" s="230" t="s">
        <v>1062</v>
      </c>
      <c r="L399" s="230" t="s">
        <v>1063</v>
      </c>
      <c r="M399" s="231" t="s">
        <v>1304</v>
      </c>
      <c r="N399" s="228" t="s">
        <v>1284</v>
      </c>
      <c r="O399" s="228" t="s">
        <v>3553</v>
      </c>
      <c r="P399" s="232" t="s">
        <v>3314</v>
      </c>
      <c r="Q399" s="233"/>
      <c r="R399" s="233">
        <v>6734.38</v>
      </c>
    </row>
    <row r="400" spans="1:18" ht="42" hidden="1" customHeight="1">
      <c r="A400" s="225" t="s">
        <v>1704</v>
      </c>
      <c r="B400" s="225" t="s">
        <v>10096</v>
      </c>
      <c r="C400" s="226" t="s">
        <v>9581</v>
      </c>
      <c r="D400" s="227" t="s">
        <v>1055</v>
      </c>
      <c r="E400" s="227" t="s">
        <v>10097</v>
      </c>
      <c r="F400" s="228" t="s">
        <v>10098</v>
      </c>
      <c r="G400" s="228" t="s">
        <v>9153</v>
      </c>
      <c r="H400" s="228" t="s">
        <v>1309</v>
      </c>
      <c r="I400" s="229" t="s">
        <v>1310</v>
      </c>
      <c r="J400" s="230" t="s">
        <v>1302</v>
      </c>
      <c r="K400" s="230" t="s">
        <v>1303</v>
      </c>
      <c r="L400" s="230" t="s">
        <v>1063</v>
      </c>
      <c r="M400" s="231" t="s">
        <v>1304</v>
      </c>
      <c r="N400" s="228" t="s">
        <v>1284</v>
      </c>
      <c r="O400" s="228" t="s">
        <v>3553</v>
      </c>
      <c r="P400" s="232" t="s">
        <v>8067</v>
      </c>
      <c r="Q400" s="233"/>
      <c r="R400" s="233">
        <v>9309.4599999999991</v>
      </c>
    </row>
    <row r="401" spans="1:18" ht="42" hidden="1" customHeight="1">
      <c r="A401" s="225" t="s">
        <v>2187</v>
      </c>
      <c r="B401" s="225" t="s">
        <v>10099</v>
      </c>
      <c r="C401" s="226" t="s">
        <v>9581</v>
      </c>
      <c r="D401" s="227" t="s">
        <v>1055</v>
      </c>
      <c r="E401" s="227" t="s">
        <v>10100</v>
      </c>
      <c r="F401" s="228" t="s">
        <v>10098</v>
      </c>
      <c r="G401" s="228" t="s">
        <v>9153</v>
      </c>
      <c r="H401" s="228" t="s">
        <v>1335</v>
      </c>
      <c r="I401" s="229" t="s">
        <v>1336</v>
      </c>
      <c r="J401" s="230" t="s">
        <v>1239</v>
      </c>
      <c r="K401" s="230" t="s">
        <v>1062</v>
      </c>
      <c r="L401" s="230" t="s">
        <v>1063</v>
      </c>
      <c r="M401" s="231" t="s">
        <v>1064</v>
      </c>
      <c r="N401" s="228" t="s">
        <v>1284</v>
      </c>
      <c r="O401" s="228" t="s">
        <v>3553</v>
      </c>
      <c r="P401" s="232" t="s">
        <v>6113</v>
      </c>
      <c r="Q401" s="233"/>
      <c r="R401" s="233">
        <v>29816</v>
      </c>
    </row>
    <row r="402" spans="1:18" ht="42" hidden="1" customHeight="1">
      <c r="A402" s="225" t="s">
        <v>2190</v>
      </c>
      <c r="B402" s="225" t="s">
        <v>10101</v>
      </c>
      <c r="C402" s="226" t="s">
        <v>9581</v>
      </c>
      <c r="D402" s="227" t="s">
        <v>1055</v>
      </c>
      <c r="E402" s="227" t="s">
        <v>10102</v>
      </c>
      <c r="F402" s="228" t="s">
        <v>10103</v>
      </c>
      <c r="G402" s="228" t="s">
        <v>9153</v>
      </c>
      <c r="H402" s="228" t="s">
        <v>1309</v>
      </c>
      <c r="I402" s="229" t="s">
        <v>1310</v>
      </c>
      <c r="J402" s="230" t="s">
        <v>1302</v>
      </c>
      <c r="K402" s="230" t="s">
        <v>1303</v>
      </c>
      <c r="L402" s="230" t="s">
        <v>1063</v>
      </c>
      <c r="M402" s="231" t="s">
        <v>1304</v>
      </c>
      <c r="N402" s="228" t="s">
        <v>1284</v>
      </c>
      <c r="O402" s="228" t="s">
        <v>3553</v>
      </c>
      <c r="P402" s="232" t="s">
        <v>8067</v>
      </c>
      <c r="Q402" s="233"/>
      <c r="R402" s="233">
        <v>3980</v>
      </c>
    </row>
    <row r="403" spans="1:18" ht="42" hidden="1" customHeight="1">
      <c r="A403" s="225" t="s">
        <v>2194</v>
      </c>
      <c r="B403" s="225" t="s">
        <v>10104</v>
      </c>
      <c r="C403" s="226" t="s">
        <v>9581</v>
      </c>
      <c r="D403" s="227" t="s">
        <v>1055</v>
      </c>
      <c r="E403" s="227" t="s">
        <v>10105</v>
      </c>
      <c r="F403" s="228" t="s">
        <v>10103</v>
      </c>
      <c r="G403" s="228" t="s">
        <v>9153</v>
      </c>
      <c r="H403" s="228" t="s">
        <v>992</v>
      </c>
      <c r="I403" s="229" t="s">
        <v>2768</v>
      </c>
      <c r="J403" s="230" t="s">
        <v>1061</v>
      </c>
      <c r="K403" s="230" t="s">
        <v>1062</v>
      </c>
      <c r="L403" s="230" t="s">
        <v>1063</v>
      </c>
      <c r="M403" s="231" t="s">
        <v>1064</v>
      </c>
      <c r="N403" s="228" t="s">
        <v>1284</v>
      </c>
      <c r="O403" s="228" t="s">
        <v>3553</v>
      </c>
      <c r="P403" s="232" t="s">
        <v>2769</v>
      </c>
      <c r="Q403" s="233"/>
      <c r="R403" s="233">
        <v>40030</v>
      </c>
    </row>
    <row r="404" spans="1:18" ht="52.5" hidden="1" customHeight="1">
      <c r="A404" s="225" t="s">
        <v>1114</v>
      </c>
      <c r="B404" s="225" t="s">
        <v>10106</v>
      </c>
      <c r="C404" s="226" t="s">
        <v>9581</v>
      </c>
      <c r="D404" s="227" t="s">
        <v>1055</v>
      </c>
      <c r="E404" s="227" t="s">
        <v>952</v>
      </c>
      <c r="F404" s="228" t="s">
        <v>10107</v>
      </c>
      <c r="G404" s="228" t="s">
        <v>9153</v>
      </c>
      <c r="H404" s="228" t="s">
        <v>957</v>
      </c>
      <c r="I404" s="229" t="s">
        <v>1463</v>
      </c>
      <c r="J404" s="230" t="s">
        <v>1061</v>
      </c>
      <c r="K404" s="230" t="s">
        <v>1062</v>
      </c>
      <c r="L404" s="230" t="s">
        <v>1063</v>
      </c>
      <c r="M404" s="231" t="s">
        <v>1064</v>
      </c>
      <c r="N404" s="228" t="s">
        <v>1284</v>
      </c>
      <c r="O404" s="228" t="s">
        <v>3553</v>
      </c>
      <c r="P404" s="232" t="s">
        <v>960</v>
      </c>
      <c r="Q404" s="233"/>
      <c r="R404" s="233">
        <v>264</v>
      </c>
    </row>
    <row r="405" spans="1:18" ht="52.5" hidden="1" customHeight="1">
      <c r="A405" s="225" t="s">
        <v>1123</v>
      </c>
      <c r="B405" s="225" t="s">
        <v>10108</v>
      </c>
      <c r="C405" s="226" t="s">
        <v>9581</v>
      </c>
      <c r="D405" s="227" t="s">
        <v>1055</v>
      </c>
      <c r="E405" s="227" t="s">
        <v>10109</v>
      </c>
      <c r="F405" s="228" t="s">
        <v>10107</v>
      </c>
      <c r="G405" s="228" t="s">
        <v>9153</v>
      </c>
      <c r="H405" s="228" t="s">
        <v>1300</v>
      </c>
      <c r="I405" s="229" t="s">
        <v>1301</v>
      </c>
      <c r="J405" s="230" t="s">
        <v>1302</v>
      </c>
      <c r="K405" s="230" t="s">
        <v>1303</v>
      </c>
      <c r="L405" s="230" t="s">
        <v>1063</v>
      </c>
      <c r="M405" s="231" t="s">
        <v>1304</v>
      </c>
      <c r="N405" s="228" t="s">
        <v>1284</v>
      </c>
      <c r="O405" s="228" t="s">
        <v>3553</v>
      </c>
      <c r="P405" s="232" t="s">
        <v>2816</v>
      </c>
      <c r="Q405" s="233"/>
      <c r="R405" s="233">
        <v>21000</v>
      </c>
    </row>
    <row r="406" spans="1:18" ht="42" hidden="1" customHeight="1">
      <c r="A406" s="225" t="s">
        <v>1129</v>
      </c>
      <c r="B406" s="225" t="s">
        <v>10110</v>
      </c>
      <c r="C406" s="226" t="s">
        <v>9581</v>
      </c>
      <c r="D406" s="227" t="s">
        <v>1055</v>
      </c>
      <c r="E406" s="227" t="s">
        <v>10111</v>
      </c>
      <c r="F406" s="228" t="s">
        <v>10112</v>
      </c>
      <c r="G406" s="228" t="s">
        <v>9153</v>
      </c>
      <c r="H406" s="228" t="s">
        <v>1300</v>
      </c>
      <c r="I406" s="229" t="s">
        <v>1301</v>
      </c>
      <c r="J406" s="230" t="s">
        <v>1302</v>
      </c>
      <c r="K406" s="230" t="s">
        <v>1303</v>
      </c>
      <c r="L406" s="230" t="s">
        <v>1063</v>
      </c>
      <c r="M406" s="231" t="s">
        <v>1304</v>
      </c>
      <c r="N406" s="228" t="s">
        <v>1284</v>
      </c>
      <c r="O406" s="228" t="s">
        <v>3553</v>
      </c>
      <c r="P406" s="232" t="s">
        <v>2816</v>
      </c>
      <c r="Q406" s="233"/>
      <c r="R406" s="233">
        <v>23000</v>
      </c>
    </row>
    <row r="407" spans="1:18" ht="42" hidden="1" customHeight="1">
      <c r="A407" s="225" t="s">
        <v>1133</v>
      </c>
      <c r="B407" s="225" t="s">
        <v>10113</v>
      </c>
      <c r="C407" s="226" t="s">
        <v>9581</v>
      </c>
      <c r="D407" s="227" t="s">
        <v>1055</v>
      </c>
      <c r="E407" s="227" t="s">
        <v>10114</v>
      </c>
      <c r="F407" s="228" t="s">
        <v>10115</v>
      </c>
      <c r="G407" s="228" t="s">
        <v>9153</v>
      </c>
      <c r="H407" s="228" t="s">
        <v>1300</v>
      </c>
      <c r="I407" s="229" t="s">
        <v>1301</v>
      </c>
      <c r="J407" s="230" t="s">
        <v>1302</v>
      </c>
      <c r="K407" s="230" t="s">
        <v>1303</v>
      </c>
      <c r="L407" s="230" t="s">
        <v>1063</v>
      </c>
      <c r="M407" s="231" t="s">
        <v>1304</v>
      </c>
      <c r="N407" s="228" t="s">
        <v>1284</v>
      </c>
      <c r="O407" s="228" t="s">
        <v>3553</v>
      </c>
      <c r="P407" s="232" t="s">
        <v>2816</v>
      </c>
      <c r="Q407" s="233"/>
      <c r="R407" s="233">
        <v>18000</v>
      </c>
    </row>
    <row r="408" spans="1:18" ht="52.5" customHeight="1">
      <c r="A408" s="225" t="s">
        <v>1140</v>
      </c>
      <c r="B408" s="225" t="s">
        <v>10116</v>
      </c>
      <c r="C408" s="226" t="s">
        <v>9581</v>
      </c>
      <c r="D408" s="227" t="s">
        <v>1055</v>
      </c>
      <c r="E408" s="227" t="s">
        <v>10117</v>
      </c>
      <c r="F408" s="228" t="s">
        <v>10118</v>
      </c>
      <c r="G408" s="228" t="s">
        <v>9581</v>
      </c>
      <c r="H408" s="228" t="s">
        <v>8126</v>
      </c>
      <c r="I408" s="229" t="s">
        <v>8127</v>
      </c>
      <c r="J408" s="230" t="s">
        <v>1239</v>
      </c>
      <c r="K408" s="230" t="s">
        <v>1062</v>
      </c>
      <c r="L408" s="230" t="s">
        <v>1063</v>
      </c>
      <c r="M408" s="231" t="s">
        <v>1064</v>
      </c>
      <c r="N408" s="228" t="s">
        <v>1284</v>
      </c>
      <c r="O408" s="228" t="s">
        <v>3553</v>
      </c>
      <c r="P408" s="232" t="s">
        <v>10119</v>
      </c>
      <c r="Q408" s="279">
        <v>1</v>
      </c>
      <c r="R408" s="233">
        <v>30000</v>
      </c>
    </row>
    <row r="409" spans="1:18" ht="63" hidden="1" customHeight="1">
      <c r="A409" s="225" t="s">
        <v>1440</v>
      </c>
      <c r="B409" s="225" t="s">
        <v>10120</v>
      </c>
      <c r="C409" s="226" t="s">
        <v>9581</v>
      </c>
      <c r="D409" s="227" t="s">
        <v>1055</v>
      </c>
      <c r="E409" s="227" t="s">
        <v>10121</v>
      </c>
      <c r="F409" s="228" t="s">
        <v>10122</v>
      </c>
      <c r="G409" s="228" t="s">
        <v>9581</v>
      </c>
      <c r="H409" s="228" t="s">
        <v>1696</v>
      </c>
      <c r="I409" s="229" t="s">
        <v>1697</v>
      </c>
      <c r="J409" s="230" t="s">
        <v>1690</v>
      </c>
      <c r="K409" s="230" t="s">
        <v>1691</v>
      </c>
      <c r="L409" s="230" t="s">
        <v>1063</v>
      </c>
      <c r="M409" s="231" t="s">
        <v>1769</v>
      </c>
      <c r="N409" s="228" t="s">
        <v>1284</v>
      </c>
      <c r="O409" s="228" t="s">
        <v>3553</v>
      </c>
      <c r="P409" s="232"/>
      <c r="Q409" s="233"/>
      <c r="R409" s="233">
        <v>3270.39</v>
      </c>
    </row>
    <row r="410" spans="1:18" ht="52.5" hidden="1" customHeight="1">
      <c r="A410" s="225" t="s">
        <v>1444</v>
      </c>
      <c r="B410" s="225" t="s">
        <v>10123</v>
      </c>
      <c r="C410" s="226" t="s">
        <v>9167</v>
      </c>
      <c r="D410" s="227" t="s">
        <v>1055</v>
      </c>
      <c r="E410" s="227" t="s">
        <v>10124</v>
      </c>
      <c r="F410" s="228" t="s">
        <v>10125</v>
      </c>
      <c r="G410" s="228" t="s">
        <v>9164</v>
      </c>
      <c r="H410" s="228" t="s">
        <v>1696</v>
      </c>
      <c r="I410" s="229" t="s">
        <v>1697</v>
      </c>
      <c r="J410" s="230" t="s">
        <v>1690</v>
      </c>
      <c r="K410" s="230" t="s">
        <v>1691</v>
      </c>
      <c r="L410" s="230" t="s">
        <v>1063</v>
      </c>
      <c r="M410" s="231" t="s">
        <v>1769</v>
      </c>
      <c r="N410" s="228" t="s">
        <v>1284</v>
      </c>
      <c r="O410" s="228" t="s">
        <v>3553</v>
      </c>
      <c r="P410" s="232"/>
      <c r="Q410" s="233"/>
      <c r="R410" s="233">
        <v>3159.62</v>
      </c>
    </row>
    <row r="411" spans="1:18" ht="42" customHeight="1">
      <c r="A411" s="225" t="s">
        <v>1790</v>
      </c>
      <c r="B411" s="225" t="s">
        <v>10126</v>
      </c>
      <c r="C411" s="226" t="s">
        <v>9167</v>
      </c>
      <c r="D411" s="227" t="s">
        <v>1055</v>
      </c>
      <c r="E411" s="227" t="s">
        <v>10127</v>
      </c>
      <c r="F411" s="228" t="s">
        <v>10128</v>
      </c>
      <c r="G411" s="228" t="s">
        <v>9167</v>
      </c>
      <c r="H411" s="228" t="s">
        <v>250</v>
      </c>
      <c r="I411" s="229" t="s">
        <v>1596</v>
      </c>
      <c r="J411" s="230" t="s">
        <v>1203</v>
      </c>
      <c r="K411" s="230" t="s">
        <v>1062</v>
      </c>
      <c r="L411" s="230" t="s">
        <v>1063</v>
      </c>
      <c r="M411" s="231" t="s">
        <v>1064</v>
      </c>
      <c r="N411" s="228" t="s">
        <v>1284</v>
      </c>
      <c r="O411" s="228" t="s">
        <v>3553</v>
      </c>
      <c r="P411" s="232" t="s">
        <v>10129</v>
      </c>
      <c r="Q411" s="279">
        <v>1</v>
      </c>
      <c r="R411" s="233">
        <v>25500</v>
      </c>
    </row>
    <row r="412" spans="1:18" ht="52.5" hidden="1" customHeight="1">
      <c r="A412" s="225" t="s">
        <v>2214</v>
      </c>
      <c r="B412" s="225" t="s">
        <v>10130</v>
      </c>
      <c r="C412" s="226" t="s">
        <v>9167</v>
      </c>
      <c r="D412" s="227" t="s">
        <v>1055</v>
      </c>
      <c r="E412" s="227" t="s">
        <v>10131</v>
      </c>
      <c r="F412" s="228" t="s">
        <v>10132</v>
      </c>
      <c r="G412" s="228" t="s">
        <v>9167</v>
      </c>
      <c r="H412" s="228" t="s">
        <v>7792</v>
      </c>
      <c r="I412" s="229" t="s">
        <v>10133</v>
      </c>
      <c r="J412" s="230" t="s">
        <v>1110</v>
      </c>
      <c r="K412" s="230" t="s">
        <v>1062</v>
      </c>
      <c r="L412" s="230" t="s">
        <v>1063</v>
      </c>
      <c r="M412" s="231" t="s">
        <v>1111</v>
      </c>
      <c r="N412" s="228" t="s">
        <v>1284</v>
      </c>
      <c r="O412" s="228" t="s">
        <v>3553</v>
      </c>
      <c r="P412" s="232" t="s">
        <v>10134</v>
      </c>
      <c r="Q412" s="233"/>
      <c r="R412" s="233">
        <v>197100</v>
      </c>
    </row>
    <row r="413" spans="1:18" ht="52.5" hidden="1" customHeight="1">
      <c r="A413" s="225" t="s">
        <v>1453</v>
      </c>
      <c r="B413" s="225" t="s">
        <v>10135</v>
      </c>
      <c r="C413" s="226" t="s">
        <v>9167</v>
      </c>
      <c r="D413" s="227" t="s">
        <v>1055</v>
      </c>
      <c r="E413" s="227" t="s">
        <v>10136</v>
      </c>
      <c r="F413" s="228" t="s">
        <v>10137</v>
      </c>
      <c r="G413" s="228" t="s">
        <v>9167</v>
      </c>
      <c r="H413" s="228" t="s">
        <v>4953</v>
      </c>
      <c r="I413" s="229" t="s">
        <v>4954</v>
      </c>
      <c r="J413" s="230" t="s">
        <v>1110</v>
      </c>
      <c r="K413" s="230" t="s">
        <v>1062</v>
      </c>
      <c r="L413" s="230" t="s">
        <v>1063</v>
      </c>
      <c r="M413" s="231" t="s">
        <v>1111</v>
      </c>
      <c r="N413" s="228" t="s">
        <v>1284</v>
      </c>
      <c r="O413" s="228" t="s">
        <v>3553</v>
      </c>
      <c r="P413" s="232" t="s">
        <v>10138</v>
      </c>
      <c r="Q413" s="233"/>
      <c r="R413" s="233">
        <v>39000</v>
      </c>
    </row>
    <row r="414" spans="1:18" ht="52.5" hidden="1" customHeight="1">
      <c r="A414" s="225" t="s">
        <v>2221</v>
      </c>
      <c r="B414" s="225" t="s">
        <v>10139</v>
      </c>
      <c r="C414" s="226" t="s">
        <v>9167</v>
      </c>
      <c r="D414" s="227" t="s">
        <v>1055</v>
      </c>
      <c r="E414" s="227" t="s">
        <v>10140</v>
      </c>
      <c r="F414" s="228" t="s">
        <v>10141</v>
      </c>
      <c r="G414" s="228" t="s">
        <v>9167</v>
      </c>
      <c r="H414" s="228" t="s">
        <v>4953</v>
      </c>
      <c r="I414" s="229" t="s">
        <v>4954</v>
      </c>
      <c r="J414" s="230" t="s">
        <v>1110</v>
      </c>
      <c r="K414" s="230" t="s">
        <v>1062</v>
      </c>
      <c r="L414" s="230" t="s">
        <v>1063</v>
      </c>
      <c r="M414" s="231" t="s">
        <v>1111</v>
      </c>
      <c r="N414" s="228" t="s">
        <v>1284</v>
      </c>
      <c r="O414" s="228" t="s">
        <v>3553</v>
      </c>
      <c r="P414" s="232" t="s">
        <v>4955</v>
      </c>
      <c r="Q414" s="233"/>
      <c r="R414" s="233">
        <v>34940</v>
      </c>
    </row>
    <row r="415" spans="1:18" ht="52.5" hidden="1" customHeight="1">
      <c r="A415" s="225" t="s">
        <v>1145</v>
      </c>
      <c r="B415" s="225" t="s">
        <v>10142</v>
      </c>
      <c r="C415" s="226" t="s">
        <v>9167</v>
      </c>
      <c r="D415" s="227" t="s">
        <v>1055</v>
      </c>
      <c r="E415" s="227" t="s">
        <v>10143</v>
      </c>
      <c r="F415" s="228" t="s">
        <v>10144</v>
      </c>
      <c r="G415" s="228" t="s">
        <v>9167</v>
      </c>
      <c r="H415" s="228" t="s">
        <v>700</v>
      </c>
      <c r="I415" s="229" t="s">
        <v>1578</v>
      </c>
      <c r="J415" s="230" t="s">
        <v>1110</v>
      </c>
      <c r="K415" s="230" t="s">
        <v>1062</v>
      </c>
      <c r="L415" s="230" t="s">
        <v>1063</v>
      </c>
      <c r="M415" s="231" t="s">
        <v>1111</v>
      </c>
      <c r="N415" s="228" t="s">
        <v>1284</v>
      </c>
      <c r="O415" s="228" t="s">
        <v>3553</v>
      </c>
      <c r="P415" s="232" t="s">
        <v>10145</v>
      </c>
      <c r="Q415" s="233"/>
      <c r="R415" s="233">
        <v>42931.199999999997</v>
      </c>
    </row>
    <row r="416" spans="1:18" ht="42" hidden="1" customHeight="1">
      <c r="A416" s="225" t="s">
        <v>1150</v>
      </c>
      <c r="B416" s="225" t="s">
        <v>10146</v>
      </c>
      <c r="C416" s="226" t="s">
        <v>9167</v>
      </c>
      <c r="D416" s="227" t="s">
        <v>1055</v>
      </c>
      <c r="E416" s="227" t="s">
        <v>10147</v>
      </c>
      <c r="F416" s="228" t="s">
        <v>10148</v>
      </c>
      <c r="G416" s="228" t="s">
        <v>9167</v>
      </c>
      <c r="H416" s="228" t="s">
        <v>3395</v>
      </c>
      <c r="I416" s="229" t="s">
        <v>4205</v>
      </c>
      <c r="J416" s="230" t="s">
        <v>1110</v>
      </c>
      <c r="K416" s="230" t="s">
        <v>1062</v>
      </c>
      <c r="L416" s="230" t="s">
        <v>1063</v>
      </c>
      <c r="M416" s="231" t="s">
        <v>1111</v>
      </c>
      <c r="N416" s="228" t="s">
        <v>1284</v>
      </c>
      <c r="O416" s="228" t="s">
        <v>3553</v>
      </c>
      <c r="P416" s="232" t="s">
        <v>4206</v>
      </c>
      <c r="Q416" s="233"/>
      <c r="R416" s="233">
        <v>5599</v>
      </c>
    </row>
    <row r="417" spans="1:18" ht="42" hidden="1" customHeight="1">
      <c r="A417" s="225" t="s">
        <v>1467</v>
      </c>
      <c r="B417" s="225" t="s">
        <v>10149</v>
      </c>
      <c r="C417" s="226" t="s">
        <v>9167</v>
      </c>
      <c r="D417" s="227" t="s">
        <v>1055</v>
      </c>
      <c r="E417" s="227" t="s">
        <v>10150</v>
      </c>
      <c r="F417" s="228" t="s">
        <v>10151</v>
      </c>
      <c r="G417" s="228" t="s">
        <v>9167</v>
      </c>
      <c r="H417" s="228" t="s">
        <v>1</v>
      </c>
      <c r="I417" s="229" t="s">
        <v>1549</v>
      </c>
      <c r="J417" s="230" t="s">
        <v>1110</v>
      </c>
      <c r="K417" s="230" t="s">
        <v>1062</v>
      </c>
      <c r="L417" s="230" t="s">
        <v>1063</v>
      </c>
      <c r="M417" s="231" t="s">
        <v>1111</v>
      </c>
      <c r="N417" s="228" t="s">
        <v>1284</v>
      </c>
      <c r="O417" s="228" t="s">
        <v>3553</v>
      </c>
      <c r="P417" s="232" t="s">
        <v>6276</v>
      </c>
      <c r="Q417" s="233"/>
      <c r="R417" s="233">
        <v>7534</v>
      </c>
    </row>
    <row r="418" spans="1:18" ht="42" hidden="1" customHeight="1">
      <c r="A418" s="225" t="s">
        <v>1473</v>
      </c>
      <c r="B418" s="225" t="s">
        <v>10152</v>
      </c>
      <c r="C418" s="226" t="s">
        <v>9167</v>
      </c>
      <c r="D418" s="227" t="s">
        <v>1055</v>
      </c>
      <c r="E418" s="227" t="s">
        <v>10153</v>
      </c>
      <c r="F418" s="228" t="s">
        <v>10154</v>
      </c>
      <c r="G418" s="228" t="s">
        <v>9167</v>
      </c>
      <c r="H418" s="228" t="s">
        <v>1</v>
      </c>
      <c r="I418" s="229" t="s">
        <v>1549</v>
      </c>
      <c r="J418" s="230" t="s">
        <v>1110</v>
      </c>
      <c r="K418" s="230" t="s">
        <v>1062</v>
      </c>
      <c r="L418" s="230" t="s">
        <v>1063</v>
      </c>
      <c r="M418" s="231" t="s">
        <v>1111</v>
      </c>
      <c r="N418" s="228" t="s">
        <v>1284</v>
      </c>
      <c r="O418" s="228" t="s">
        <v>3553</v>
      </c>
      <c r="P418" s="232" t="s">
        <v>6276</v>
      </c>
      <c r="Q418" s="233"/>
      <c r="R418" s="233">
        <v>2227.5</v>
      </c>
    </row>
    <row r="419" spans="1:18" ht="42" hidden="1" customHeight="1">
      <c r="A419" s="225" t="s">
        <v>1476</v>
      </c>
      <c r="B419" s="225" t="s">
        <v>10155</v>
      </c>
      <c r="C419" s="226" t="s">
        <v>9167</v>
      </c>
      <c r="D419" s="227" t="s">
        <v>1055</v>
      </c>
      <c r="E419" s="227" t="s">
        <v>10156</v>
      </c>
      <c r="F419" s="228" t="s">
        <v>10157</v>
      </c>
      <c r="G419" s="228" t="s">
        <v>9167</v>
      </c>
      <c r="H419" s="228" t="s">
        <v>1</v>
      </c>
      <c r="I419" s="229" t="s">
        <v>1549</v>
      </c>
      <c r="J419" s="230" t="s">
        <v>1110</v>
      </c>
      <c r="K419" s="230" t="s">
        <v>1062</v>
      </c>
      <c r="L419" s="230" t="s">
        <v>1063</v>
      </c>
      <c r="M419" s="231" t="s">
        <v>1111</v>
      </c>
      <c r="N419" s="228" t="s">
        <v>1284</v>
      </c>
      <c r="O419" s="228" t="s">
        <v>3553</v>
      </c>
      <c r="P419" s="232" t="s">
        <v>2894</v>
      </c>
      <c r="Q419" s="233"/>
      <c r="R419" s="233">
        <v>3025.4</v>
      </c>
    </row>
    <row r="420" spans="1:18" ht="42" hidden="1" customHeight="1">
      <c r="A420" s="225" t="s">
        <v>1154</v>
      </c>
      <c r="B420" s="225" t="s">
        <v>10158</v>
      </c>
      <c r="C420" s="226" t="s">
        <v>9167</v>
      </c>
      <c r="D420" s="227" t="s">
        <v>1055</v>
      </c>
      <c r="E420" s="227" t="s">
        <v>10159</v>
      </c>
      <c r="F420" s="228" t="s">
        <v>10160</v>
      </c>
      <c r="G420" s="228" t="s">
        <v>9167</v>
      </c>
      <c r="H420" s="228" t="s">
        <v>1</v>
      </c>
      <c r="I420" s="229" t="s">
        <v>1549</v>
      </c>
      <c r="J420" s="230" t="s">
        <v>1110</v>
      </c>
      <c r="K420" s="230" t="s">
        <v>1062</v>
      </c>
      <c r="L420" s="230" t="s">
        <v>1063</v>
      </c>
      <c r="M420" s="231" t="s">
        <v>1111</v>
      </c>
      <c r="N420" s="228" t="s">
        <v>1284</v>
      </c>
      <c r="O420" s="228" t="s">
        <v>3553</v>
      </c>
      <c r="P420" s="232" t="s">
        <v>2894</v>
      </c>
      <c r="Q420" s="233"/>
      <c r="R420" s="233">
        <v>6085</v>
      </c>
    </row>
    <row r="421" spans="1:18" ht="52.5" hidden="1" customHeight="1">
      <c r="A421" s="225" t="s">
        <v>1484</v>
      </c>
      <c r="B421" s="225" t="s">
        <v>10161</v>
      </c>
      <c r="C421" s="226" t="s">
        <v>9167</v>
      </c>
      <c r="D421" s="227" t="s">
        <v>1055</v>
      </c>
      <c r="E421" s="227" t="s">
        <v>10162</v>
      </c>
      <c r="F421" s="228" t="s">
        <v>10163</v>
      </c>
      <c r="G421" s="228" t="s">
        <v>9167</v>
      </c>
      <c r="H421" s="228" t="s">
        <v>1</v>
      </c>
      <c r="I421" s="229" t="s">
        <v>1549</v>
      </c>
      <c r="J421" s="230" t="s">
        <v>1110</v>
      </c>
      <c r="K421" s="230" t="s">
        <v>1062</v>
      </c>
      <c r="L421" s="230" t="s">
        <v>1063</v>
      </c>
      <c r="M421" s="231" t="s">
        <v>1111</v>
      </c>
      <c r="N421" s="228" t="s">
        <v>1284</v>
      </c>
      <c r="O421" s="228" t="s">
        <v>3553</v>
      </c>
      <c r="P421" s="232" t="s">
        <v>2894</v>
      </c>
      <c r="Q421" s="233"/>
      <c r="R421" s="233">
        <v>6085</v>
      </c>
    </row>
    <row r="422" spans="1:18" ht="42" hidden="1" customHeight="1">
      <c r="A422" s="225" t="s">
        <v>1491</v>
      </c>
      <c r="B422" s="225" t="s">
        <v>10164</v>
      </c>
      <c r="C422" s="226" t="s">
        <v>9167</v>
      </c>
      <c r="D422" s="227" t="s">
        <v>1055</v>
      </c>
      <c r="E422" s="227" t="s">
        <v>10165</v>
      </c>
      <c r="F422" s="228" t="s">
        <v>10166</v>
      </c>
      <c r="G422" s="228" t="s">
        <v>9167</v>
      </c>
      <c r="H422" s="228" t="s">
        <v>1</v>
      </c>
      <c r="I422" s="229" t="s">
        <v>1549</v>
      </c>
      <c r="J422" s="230" t="s">
        <v>1110</v>
      </c>
      <c r="K422" s="230" t="s">
        <v>1062</v>
      </c>
      <c r="L422" s="230" t="s">
        <v>1063</v>
      </c>
      <c r="M422" s="231" t="s">
        <v>1111</v>
      </c>
      <c r="N422" s="228" t="s">
        <v>1284</v>
      </c>
      <c r="O422" s="228" t="s">
        <v>3553</v>
      </c>
      <c r="P422" s="232" t="s">
        <v>2968</v>
      </c>
      <c r="Q422" s="233"/>
      <c r="R422" s="233">
        <v>4000</v>
      </c>
    </row>
    <row r="423" spans="1:18" ht="52.5" hidden="1" customHeight="1">
      <c r="A423" s="225" t="s">
        <v>1496</v>
      </c>
      <c r="B423" s="225" t="s">
        <v>10167</v>
      </c>
      <c r="C423" s="226" t="s">
        <v>9167</v>
      </c>
      <c r="D423" s="227" t="s">
        <v>1055</v>
      </c>
      <c r="E423" s="227" t="s">
        <v>10168</v>
      </c>
      <c r="F423" s="228" t="s">
        <v>10169</v>
      </c>
      <c r="G423" s="228" t="s">
        <v>9167</v>
      </c>
      <c r="H423" s="228" t="s">
        <v>1</v>
      </c>
      <c r="I423" s="229" t="s">
        <v>1549</v>
      </c>
      <c r="J423" s="230" t="s">
        <v>1110</v>
      </c>
      <c r="K423" s="230" t="s">
        <v>1062</v>
      </c>
      <c r="L423" s="230" t="s">
        <v>1063</v>
      </c>
      <c r="M423" s="231" t="s">
        <v>1111</v>
      </c>
      <c r="N423" s="228" t="s">
        <v>1284</v>
      </c>
      <c r="O423" s="228" t="s">
        <v>3553</v>
      </c>
      <c r="P423" s="232" t="s">
        <v>2903</v>
      </c>
      <c r="Q423" s="233"/>
      <c r="R423" s="233">
        <v>5430</v>
      </c>
    </row>
    <row r="424" spans="1:18" ht="52.5" hidden="1" customHeight="1">
      <c r="A424" s="225" t="s">
        <v>1503</v>
      </c>
      <c r="B424" s="225" t="s">
        <v>10170</v>
      </c>
      <c r="C424" s="226" t="s">
        <v>9167</v>
      </c>
      <c r="D424" s="227" t="s">
        <v>1055</v>
      </c>
      <c r="E424" s="227" t="s">
        <v>10171</v>
      </c>
      <c r="F424" s="228" t="s">
        <v>10172</v>
      </c>
      <c r="G424" s="228" t="s">
        <v>9167</v>
      </c>
      <c r="H424" s="228" t="s">
        <v>1077</v>
      </c>
      <c r="I424" s="229" t="s">
        <v>1078</v>
      </c>
      <c r="J424" s="230" t="s">
        <v>1690</v>
      </c>
      <c r="K424" s="230" t="s">
        <v>1691</v>
      </c>
      <c r="L424" s="230" t="s">
        <v>1063</v>
      </c>
      <c r="M424" s="231" t="s">
        <v>1769</v>
      </c>
      <c r="N424" s="228" t="s">
        <v>1284</v>
      </c>
      <c r="O424" s="228" t="s">
        <v>3553</v>
      </c>
      <c r="P424" s="232"/>
      <c r="Q424" s="233"/>
      <c r="R424" s="233">
        <v>93556.61</v>
      </c>
    </row>
    <row r="425" spans="1:18" ht="42" hidden="1" customHeight="1">
      <c r="A425" s="225" t="s">
        <v>1162</v>
      </c>
      <c r="B425" s="225" t="s">
        <v>10173</v>
      </c>
      <c r="C425" s="226" t="s">
        <v>9167</v>
      </c>
      <c r="D425" s="227" t="s">
        <v>1055</v>
      </c>
      <c r="E425" s="227" t="s">
        <v>10174</v>
      </c>
      <c r="F425" s="228" t="s">
        <v>10175</v>
      </c>
      <c r="G425" s="228" t="s">
        <v>9167</v>
      </c>
      <c r="H425" s="228" t="s">
        <v>1077</v>
      </c>
      <c r="I425" s="229" t="s">
        <v>1078</v>
      </c>
      <c r="J425" s="230" t="s">
        <v>1690</v>
      </c>
      <c r="K425" s="230" t="s">
        <v>1691</v>
      </c>
      <c r="L425" s="230" t="s">
        <v>1063</v>
      </c>
      <c r="M425" s="231" t="s">
        <v>1769</v>
      </c>
      <c r="N425" s="228" t="s">
        <v>1284</v>
      </c>
      <c r="O425" s="228" t="s">
        <v>3553</v>
      </c>
      <c r="P425" s="232"/>
      <c r="Q425" s="233"/>
      <c r="R425" s="233">
        <v>120.84</v>
      </c>
    </row>
    <row r="426" spans="1:18" ht="73.5" hidden="1" customHeight="1">
      <c r="A426" s="225" t="s">
        <v>1172</v>
      </c>
      <c r="B426" s="225" t="s">
        <v>10176</v>
      </c>
      <c r="C426" s="226" t="s">
        <v>9167</v>
      </c>
      <c r="D426" s="227" t="s">
        <v>1055</v>
      </c>
      <c r="E426" s="227" t="s">
        <v>9290</v>
      </c>
      <c r="F426" s="228" t="s">
        <v>10177</v>
      </c>
      <c r="G426" s="228" t="s">
        <v>9167</v>
      </c>
      <c r="H426" s="228" t="s">
        <v>1701</v>
      </c>
      <c r="I426" s="229" t="s">
        <v>1702</v>
      </c>
      <c r="J426" s="230" t="s">
        <v>1690</v>
      </c>
      <c r="K426" s="230" t="s">
        <v>1691</v>
      </c>
      <c r="L426" s="230" t="s">
        <v>1063</v>
      </c>
      <c r="M426" s="231" t="s">
        <v>1769</v>
      </c>
      <c r="N426" s="228" t="s">
        <v>1284</v>
      </c>
      <c r="O426" s="228" t="s">
        <v>3553</v>
      </c>
      <c r="P426" s="232"/>
      <c r="Q426" s="233"/>
      <c r="R426" s="233">
        <v>14468</v>
      </c>
    </row>
    <row r="427" spans="1:18" ht="63" hidden="1" customHeight="1">
      <c r="A427" s="225" t="s">
        <v>1515</v>
      </c>
      <c r="B427" s="225" t="s">
        <v>10178</v>
      </c>
      <c r="C427" s="226" t="s">
        <v>9167</v>
      </c>
      <c r="D427" s="227" t="s">
        <v>1055</v>
      </c>
      <c r="E427" s="227" t="s">
        <v>9290</v>
      </c>
      <c r="F427" s="228" t="s">
        <v>10179</v>
      </c>
      <c r="G427" s="228" t="s">
        <v>9167</v>
      </c>
      <c r="H427" s="228" t="s">
        <v>1701</v>
      </c>
      <c r="I427" s="229" t="s">
        <v>1702</v>
      </c>
      <c r="J427" s="230" t="s">
        <v>1690</v>
      </c>
      <c r="K427" s="230" t="s">
        <v>1691</v>
      </c>
      <c r="L427" s="230" t="s">
        <v>1063</v>
      </c>
      <c r="M427" s="231" t="s">
        <v>1769</v>
      </c>
      <c r="N427" s="228" t="s">
        <v>1284</v>
      </c>
      <c r="O427" s="228" t="s">
        <v>3553</v>
      </c>
      <c r="P427" s="232"/>
      <c r="Q427" s="233"/>
      <c r="R427" s="233">
        <v>18</v>
      </c>
    </row>
    <row r="428" spans="1:18" ht="63" customHeight="1">
      <c r="A428" s="225" t="s">
        <v>1522</v>
      </c>
      <c r="B428" s="225" t="s">
        <v>10180</v>
      </c>
      <c r="C428" s="226" t="s">
        <v>9167</v>
      </c>
      <c r="D428" s="227" t="s">
        <v>1055</v>
      </c>
      <c r="E428" s="227" t="s">
        <v>10181</v>
      </c>
      <c r="F428" s="228" t="s">
        <v>10182</v>
      </c>
      <c r="G428" s="228" t="s">
        <v>9167</v>
      </c>
      <c r="H428" s="228" t="s">
        <v>2907</v>
      </c>
      <c r="I428" s="229" t="s">
        <v>2908</v>
      </c>
      <c r="J428" s="230" t="s">
        <v>1110</v>
      </c>
      <c r="K428" s="230" t="s">
        <v>1062</v>
      </c>
      <c r="L428" s="230" t="s">
        <v>1063</v>
      </c>
      <c r="M428" s="231" t="s">
        <v>1111</v>
      </c>
      <c r="N428" s="228" t="s">
        <v>1284</v>
      </c>
      <c r="O428" s="228" t="s">
        <v>3553</v>
      </c>
      <c r="P428" s="232" t="s">
        <v>10183</v>
      </c>
      <c r="Q428" s="279">
        <v>1</v>
      </c>
      <c r="R428" s="233">
        <v>60000</v>
      </c>
    </row>
    <row r="429" spans="1:18" ht="42" hidden="1" customHeight="1">
      <c r="A429" s="225" t="s">
        <v>1179</v>
      </c>
      <c r="B429" s="225" t="s">
        <v>10184</v>
      </c>
      <c r="C429" s="226" t="s">
        <v>9167</v>
      </c>
      <c r="D429" s="227" t="s">
        <v>1055</v>
      </c>
      <c r="E429" s="227" t="s">
        <v>10185</v>
      </c>
      <c r="F429" s="228" t="s">
        <v>10186</v>
      </c>
      <c r="G429" s="228" t="s">
        <v>9167</v>
      </c>
      <c r="H429" s="228" t="s">
        <v>2907</v>
      </c>
      <c r="I429" s="229" t="s">
        <v>2908</v>
      </c>
      <c r="J429" s="230" t="s">
        <v>1110</v>
      </c>
      <c r="K429" s="230" t="s">
        <v>1062</v>
      </c>
      <c r="L429" s="230" t="s">
        <v>1063</v>
      </c>
      <c r="M429" s="231" t="s">
        <v>1111</v>
      </c>
      <c r="N429" s="228" t="s">
        <v>1284</v>
      </c>
      <c r="O429" s="228" t="s">
        <v>3553</v>
      </c>
      <c r="P429" s="232" t="s">
        <v>10187</v>
      </c>
      <c r="Q429" s="233"/>
      <c r="R429" s="233">
        <v>20406</v>
      </c>
    </row>
    <row r="430" spans="1:18" ht="63" hidden="1" customHeight="1">
      <c r="A430" s="225" t="s">
        <v>1531</v>
      </c>
      <c r="B430" s="225" t="s">
        <v>10188</v>
      </c>
      <c r="C430" s="226" t="s">
        <v>9180</v>
      </c>
      <c r="D430" s="227" t="s">
        <v>1055</v>
      </c>
      <c r="E430" s="227" t="s">
        <v>10189</v>
      </c>
      <c r="F430" s="228" t="s">
        <v>10190</v>
      </c>
      <c r="G430" s="228" t="s">
        <v>9167</v>
      </c>
      <c r="H430" s="228" t="s">
        <v>2907</v>
      </c>
      <c r="I430" s="229" t="s">
        <v>2908</v>
      </c>
      <c r="J430" s="230" t="s">
        <v>1110</v>
      </c>
      <c r="K430" s="230" t="s">
        <v>1062</v>
      </c>
      <c r="L430" s="230" t="s">
        <v>1063</v>
      </c>
      <c r="M430" s="231" t="s">
        <v>1111</v>
      </c>
      <c r="N430" s="228" t="s">
        <v>1284</v>
      </c>
      <c r="O430" s="228" t="s">
        <v>3553</v>
      </c>
      <c r="P430" s="232" t="s">
        <v>2913</v>
      </c>
      <c r="Q430" s="233"/>
      <c r="R430" s="233">
        <v>2000</v>
      </c>
    </row>
    <row r="431" spans="1:18" ht="63" hidden="1" customHeight="1">
      <c r="A431" s="225" t="s">
        <v>1538</v>
      </c>
      <c r="B431" s="225" t="s">
        <v>10191</v>
      </c>
      <c r="C431" s="226" t="s">
        <v>9180</v>
      </c>
      <c r="D431" s="227" t="s">
        <v>1055</v>
      </c>
      <c r="E431" s="227" t="s">
        <v>10192</v>
      </c>
      <c r="F431" s="228" t="s">
        <v>10193</v>
      </c>
      <c r="G431" s="228" t="s">
        <v>9167</v>
      </c>
      <c r="H431" s="228" t="s">
        <v>2907</v>
      </c>
      <c r="I431" s="229" t="s">
        <v>2908</v>
      </c>
      <c r="J431" s="230" t="s">
        <v>1110</v>
      </c>
      <c r="K431" s="230" t="s">
        <v>1062</v>
      </c>
      <c r="L431" s="230" t="s">
        <v>1063</v>
      </c>
      <c r="M431" s="231" t="s">
        <v>1111</v>
      </c>
      <c r="N431" s="228" t="s">
        <v>1284</v>
      </c>
      <c r="O431" s="228" t="s">
        <v>3553</v>
      </c>
      <c r="P431" s="232" t="s">
        <v>2913</v>
      </c>
      <c r="Q431" s="233"/>
      <c r="R431" s="233">
        <v>15740</v>
      </c>
    </row>
    <row r="432" spans="1:18" ht="63" hidden="1" customHeight="1">
      <c r="A432" s="225" t="s">
        <v>1542</v>
      </c>
      <c r="B432" s="225" t="s">
        <v>10194</v>
      </c>
      <c r="C432" s="226" t="s">
        <v>9167</v>
      </c>
      <c r="D432" s="227" t="s">
        <v>1055</v>
      </c>
      <c r="E432" s="227" t="s">
        <v>10195</v>
      </c>
      <c r="F432" s="228" t="s">
        <v>10196</v>
      </c>
      <c r="G432" s="228" t="s">
        <v>9167</v>
      </c>
      <c r="H432" s="228" t="s">
        <v>2870</v>
      </c>
      <c r="I432" s="229" t="s">
        <v>2871</v>
      </c>
      <c r="J432" s="230" t="s">
        <v>1110</v>
      </c>
      <c r="K432" s="230" t="s">
        <v>1062</v>
      </c>
      <c r="L432" s="230" t="s">
        <v>1063</v>
      </c>
      <c r="M432" s="231" t="s">
        <v>1111</v>
      </c>
      <c r="N432" s="228" t="s">
        <v>1284</v>
      </c>
      <c r="O432" s="228" t="s">
        <v>3553</v>
      </c>
      <c r="P432" s="232" t="s">
        <v>2872</v>
      </c>
      <c r="Q432" s="233"/>
      <c r="R432" s="233">
        <v>40688</v>
      </c>
    </row>
    <row r="433" spans="1:18" ht="63" hidden="1" customHeight="1">
      <c r="A433" s="225" t="s">
        <v>1545</v>
      </c>
      <c r="B433" s="225" t="s">
        <v>10197</v>
      </c>
      <c r="C433" s="226" t="s">
        <v>9167</v>
      </c>
      <c r="D433" s="227" t="s">
        <v>1055</v>
      </c>
      <c r="E433" s="227" t="s">
        <v>10198</v>
      </c>
      <c r="F433" s="228" t="s">
        <v>10199</v>
      </c>
      <c r="G433" s="228" t="s">
        <v>9167</v>
      </c>
      <c r="H433" s="228" t="s">
        <v>2870</v>
      </c>
      <c r="I433" s="229" t="s">
        <v>2871</v>
      </c>
      <c r="J433" s="230" t="s">
        <v>1110</v>
      </c>
      <c r="K433" s="230" t="s">
        <v>1062</v>
      </c>
      <c r="L433" s="230" t="s">
        <v>1063</v>
      </c>
      <c r="M433" s="231" t="s">
        <v>1111</v>
      </c>
      <c r="N433" s="228" t="s">
        <v>1284</v>
      </c>
      <c r="O433" s="228" t="s">
        <v>3553</v>
      </c>
      <c r="P433" s="232" t="s">
        <v>2872</v>
      </c>
      <c r="Q433" s="233"/>
      <c r="R433" s="233">
        <v>9070</v>
      </c>
    </row>
    <row r="434" spans="1:18" ht="42" hidden="1" customHeight="1">
      <c r="A434" s="225" t="s">
        <v>1551</v>
      </c>
      <c r="B434" s="225" t="s">
        <v>10200</v>
      </c>
      <c r="C434" s="226" t="s">
        <v>9167</v>
      </c>
      <c r="D434" s="227" t="s">
        <v>1055</v>
      </c>
      <c r="E434" s="227" t="s">
        <v>10201</v>
      </c>
      <c r="F434" s="228" t="s">
        <v>10202</v>
      </c>
      <c r="G434" s="228" t="s">
        <v>9167</v>
      </c>
      <c r="H434" s="228" t="s">
        <v>2870</v>
      </c>
      <c r="I434" s="229" t="s">
        <v>2871</v>
      </c>
      <c r="J434" s="230" t="s">
        <v>1110</v>
      </c>
      <c r="K434" s="230" t="s">
        <v>1062</v>
      </c>
      <c r="L434" s="230" t="s">
        <v>1063</v>
      </c>
      <c r="M434" s="231" t="s">
        <v>1111</v>
      </c>
      <c r="N434" s="228" t="s">
        <v>1284</v>
      </c>
      <c r="O434" s="228" t="s">
        <v>3553</v>
      </c>
      <c r="P434" s="232" t="s">
        <v>2872</v>
      </c>
      <c r="Q434" s="233"/>
      <c r="R434" s="233">
        <v>16692</v>
      </c>
    </row>
    <row r="435" spans="1:18" ht="42" hidden="1" customHeight="1">
      <c r="A435" s="225" t="s">
        <v>1556</v>
      </c>
      <c r="B435" s="225" t="s">
        <v>10203</v>
      </c>
      <c r="C435" s="226" t="s">
        <v>9180</v>
      </c>
      <c r="D435" s="227" t="s">
        <v>1055</v>
      </c>
      <c r="E435" s="227" t="s">
        <v>10204</v>
      </c>
      <c r="F435" s="228" t="s">
        <v>10205</v>
      </c>
      <c r="G435" s="228" t="s">
        <v>9167</v>
      </c>
      <c r="H435" s="228" t="s">
        <v>2870</v>
      </c>
      <c r="I435" s="229" t="s">
        <v>2871</v>
      </c>
      <c r="J435" s="230" t="s">
        <v>1110</v>
      </c>
      <c r="K435" s="230" t="s">
        <v>1062</v>
      </c>
      <c r="L435" s="230" t="s">
        <v>1063</v>
      </c>
      <c r="M435" s="231" t="s">
        <v>1111</v>
      </c>
      <c r="N435" s="228" t="s">
        <v>1284</v>
      </c>
      <c r="O435" s="228" t="s">
        <v>3553</v>
      </c>
      <c r="P435" s="232" t="s">
        <v>6392</v>
      </c>
      <c r="Q435" s="233"/>
      <c r="R435" s="233">
        <v>36500</v>
      </c>
    </row>
    <row r="436" spans="1:18" ht="42" hidden="1" customHeight="1">
      <c r="A436" s="225" t="s">
        <v>1563</v>
      </c>
      <c r="B436" s="225" t="s">
        <v>10206</v>
      </c>
      <c r="C436" s="226" t="s">
        <v>9167</v>
      </c>
      <c r="D436" s="227" t="s">
        <v>1055</v>
      </c>
      <c r="E436" s="227" t="s">
        <v>10207</v>
      </c>
      <c r="F436" s="228" t="s">
        <v>10208</v>
      </c>
      <c r="G436" s="228" t="s">
        <v>9167</v>
      </c>
      <c r="H436" s="228" t="s">
        <v>2870</v>
      </c>
      <c r="I436" s="229" t="s">
        <v>2871</v>
      </c>
      <c r="J436" s="230" t="s">
        <v>1096</v>
      </c>
      <c r="K436" s="230" t="s">
        <v>1062</v>
      </c>
      <c r="L436" s="230" t="s">
        <v>1063</v>
      </c>
      <c r="M436" s="231" t="s">
        <v>1064</v>
      </c>
      <c r="N436" s="228" t="s">
        <v>1284</v>
      </c>
      <c r="O436" s="228" t="s">
        <v>3553</v>
      </c>
      <c r="P436" s="232" t="s">
        <v>2872</v>
      </c>
      <c r="Q436" s="233"/>
      <c r="R436" s="233">
        <v>5550</v>
      </c>
    </row>
    <row r="437" spans="1:18" ht="42" hidden="1">
      <c r="A437" s="225" t="s">
        <v>1570</v>
      </c>
      <c r="B437" s="225" t="s">
        <v>10209</v>
      </c>
      <c r="C437" s="226" t="s">
        <v>9167</v>
      </c>
      <c r="D437" s="227" t="s">
        <v>1055</v>
      </c>
      <c r="E437" s="227" t="s">
        <v>10210</v>
      </c>
      <c r="F437" s="228" t="s">
        <v>10211</v>
      </c>
      <c r="G437" s="228" t="s">
        <v>9167</v>
      </c>
      <c r="H437" s="228" t="s">
        <v>501</v>
      </c>
      <c r="I437" s="229" t="s">
        <v>1583</v>
      </c>
      <c r="J437" s="230" t="s">
        <v>1110</v>
      </c>
      <c r="K437" s="230" t="s">
        <v>1062</v>
      </c>
      <c r="L437" s="230" t="s">
        <v>1063</v>
      </c>
      <c r="M437" s="231" t="s">
        <v>1111</v>
      </c>
      <c r="N437" s="228" t="s">
        <v>1284</v>
      </c>
      <c r="O437" s="228" t="s">
        <v>3553</v>
      </c>
      <c r="P437" s="232" t="s">
        <v>1584</v>
      </c>
      <c r="Q437" s="233"/>
      <c r="R437" s="233">
        <v>2057</v>
      </c>
    </row>
    <row r="438" spans="1:18" ht="42" hidden="1">
      <c r="A438" s="225" t="s">
        <v>1574</v>
      </c>
      <c r="B438" s="225" t="s">
        <v>10212</v>
      </c>
      <c r="C438" s="226" t="s">
        <v>9167</v>
      </c>
      <c r="D438" s="227" t="s">
        <v>1055</v>
      </c>
      <c r="E438" s="227" t="s">
        <v>10213</v>
      </c>
      <c r="F438" s="228" t="s">
        <v>10214</v>
      </c>
      <c r="G438" s="228" t="s">
        <v>9167</v>
      </c>
      <c r="H438" s="228" t="s">
        <v>501</v>
      </c>
      <c r="I438" s="229" t="s">
        <v>1583</v>
      </c>
      <c r="J438" s="230" t="s">
        <v>1110</v>
      </c>
      <c r="K438" s="230" t="s">
        <v>1062</v>
      </c>
      <c r="L438" s="230" t="s">
        <v>1063</v>
      </c>
      <c r="M438" s="231" t="s">
        <v>1111</v>
      </c>
      <c r="N438" s="228" t="s">
        <v>1284</v>
      </c>
      <c r="O438" s="228" t="s">
        <v>3553</v>
      </c>
      <c r="P438" s="232" t="s">
        <v>1584</v>
      </c>
      <c r="Q438" s="233"/>
      <c r="R438" s="233">
        <v>911</v>
      </c>
    </row>
    <row r="439" spans="1:18" ht="52.5" hidden="1" customHeight="1">
      <c r="A439" s="225" t="s">
        <v>1184</v>
      </c>
      <c r="B439" s="225" t="s">
        <v>10215</v>
      </c>
      <c r="C439" s="226" t="s">
        <v>9167</v>
      </c>
      <c r="D439" s="227" t="s">
        <v>1055</v>
      </c>
      <c r="E439" s="227" t="s">
        <v>10216</v>
      </c>
      <c r="F439" s="228" t="s">
        <v>10217</v>
      </c>
      <c r="G439" s="228" t="s">
        <v>9167</v>
      </c>
      <c r="H439" s="228" t="s">
        <v>501</v>
      </c>
      <c r="I439" s="229" t="s">
        <v>1583</v>
      </c>
      <c r="J439" s="230" t="s">
        <v>1110</v>
      </c>
      <c r="K439" s="230" t="s">
        <v>1062</v>
      </c>
      <c r="L439" s="230" t="s">
        <v>1063</v>
      </c>
      <c r="M439" s="231" t="s">
        <v>1111</v>
      </c>
      <c r="N439" s="228" t="s">
        <v>1284</v>
      </c>
      <c r="O439" s="228" t="s">
        <v>3553</v>
      </c>
      <c r="P439" s="232" t="s">
        <v>1584</v>
      </c>
      <c r="Q439" s="233"/>
      <c r="R439" s="233">
        <v>411</v>
      </c>
    </row>
    <row r="440" spans="1:18" ht="42" hidden="1" customHeight="1">
      <c r="A440" s="225" t="s">
        <v>1192</v>
      </c>
      <c r="B440" s="225" t="s">
        <v>10218</v>
      </c>
      <c r="C440" s="226" t="s">
        <v>9167</v>
      </c>
      <c r="D440" s="227" t="s">
        <v>1055</v>
      </c>
      <c r="E440" s="227" t="s">
        <v>10219</v>
      </c>
      <c r="F440" s="228" t="s">
        <v>10220</v>
      </c>
      <c r="G440" s="228" t="s">
        <v>9167</v>
      </c>
      <c r="H440" s="228" t="s">
        <v>501</v>
      </c>
      <c r="I440" s="229" t="s">
        <v>1583</v>
      </c>
      <c r="J440" s="230" t="s">
        <v>1110</v>
      </c>
      <c r="K440" s="230" t="s">
        <v>1062</v>
      </c>
      <c r="L440" s="230" t="s">
        <v>1063</v>
      </c>
      <c r="M440" s="231" t="s">
        <v>1111</v>
      </c>
      <c r="N440" s="228" t="s">
        <v>1284</v>
      </c>
      <c r="O440" s="228" t="s">
        <v>3553</v>
      </c>
      <c r="P440" s="232" t="s">
        <v>1584</v>
      </c>
      <c r="Q440" s="233"/>
      <c r="R440" s="233">
        <v>1038</v>
      </c>
    </row>
    <row r="441" spans="1:18" ht="42" hidden="1" customHeight="1">
      <c r="A441" s="225" t="s">
        <v>1198</v>
      </c>
      <c r="B441" s="225" t="s">
        <v>10221</v>
      </c>
      <c r="C441" s="226" t="s">
        <v>9167</v>
      </c>
      <c r="D441" s="227" t="s">
        <v>1055</v>
      </c>
      <c r="E441" s="227" t="s">
        <v>10222</v>
      </c>
      <c r="F441" s="228" t="s">
        <v>10223</v>
      </c>
      <c r="G441" s="228" t="s">
        <v>9167</v>
      </c>
      <c r="H441" s="228" t="s">
        <v>501</v>
      </c>
      <c r="I441" s="229" t="s">
        <v>1583</v>
      </c>
      <c r="J441" s="230" t="s">
        <v>1110</v>
      </c>
      <c r="K441" s="230" t="s">
        <v>1062</v>
      </c>
      <c r="L441" s="230" t="s">
        <v>1063</v>
      </c>
      <c r="M441" s="231" t="s">
        <v>1111</v>
      </c>
      <c r="N441" s="228" t="s">
        <v>1284</v>
      </c>
      <c r="O441" s="228" t="s">
        <v>3553</v>
      </c>
      <c r="P441" s="232" t="s">
        <v>1584</v>
      </c>
      <c r="Q441" s="233"/>
      <c r="R441" s="233">
        <v>1501.5</v>
      </c>
    </row>
    <row r="442" spans="1:18" ht="42" hidden="1">
      <c r="A442" s="225" t="s">
        <v>1205</v>
      </c>
      <c r="B442" s="225" t="s">
        <v>10224</v>
      </c>
      <c r="C442" s="226" t="s">
        <v>9167</v>
      </c>
      <c r="D442" s="227" t="s">
        <v>1055</v>
      </c>
      <c r="E442" s="227" t="s">
        <v>10225</v>
      </c>
      <c r="F442" s="228" t="s">
        <v>10226</v>
      </c>
      <c r="G442" s="228" t="s">
        <v>9167</v>
      </c>
      <c r="H442" s="228" t="s">
        <v>501</v>
      </c>
      <c r="I442" s="229" t="s">
        <v>1583</v>
      </c>
      <c r="J442" s="230" t="s">
        <v>1110</v>
      </c>
      <c r="K442" s="230" t="s">
        <v>1062</v>
      </c>
      <c r="L442" s="230" t="s">
        <v>1063</v>
      </c>
      <c r="M442" s="231" t="s">
        <v>1111</v>
      </c>
      <c r="N442" s="228" t="s">
        <v>1284</v>
      </c>
      <c r="O442" s="228" t="s">
        <v>3553</v>
      </c>
      <c r="P442" s="232" t="s">
        <v>1584</v>
      </c>
      <c r="Q442" s="233"/>
      <c r="R442" s="233">
        <v>411</v>
      </c>
    </row>
    <row r="443" spans="1:18" ht="42" hidden="1" customHeight="1">
      <c r="A443" s="225" t="s">
        <v>1212</v>
      </c>
      <c r="B443" s="225" t="s">
        <v>10227</v>
      </c>
      <c r="C443" s="226" t="s">
        <v>9167</v>
      </c>
      <c r="D443" s="227" t="s">
        <v>1055</v>
      </c>
      <c r="E443" s="227" t="s">
        <v>10228</v>
      </c>
      <c r="F443" s="228" t="s">
        <v>10229</v>
      </c>
      <c r="G443" s="228" t="s">
        <v>9167</v>
      </c>
      <c r="H443" s="228" t="s">
        <v>501</v>
      </c>
      <c r="I443" s="229" t="s">
        <v>1583</v>
      </c>
      <c r="J443" s="230" t="s">
        <v>1110</v>
      </c>
      <c r="K443" s="230" t="s">
        <v>1062</v>
      </c>
      <c r="L443" s="230" t="s">
        <v>1063</v>
      </c>
      <c r="M443" s="231" t="s">
        <v>1111</v>
      </c>
      <c r="N443" s="228" t="s">
        <v>1284</v>
      </c>
      <c r="O443" s="228" t="s">
        <v>3553</v>
      </c>
      <c r="P443" s="232" t="s">
        <v>1584</v>
      </c>
      <c r="Q443" s="233"/>
      <c r="R443" s="233">
        <v>816</v>
      </c>
    </row>
    <row r="444" spans="1:18" ht="42" hidden="1">
      <c r="A444" s="225" t="s">
        <v>1219</v>
      </c>
      <c r="B444" s="225" t="s">
        <v>10230</v>
      </c>
      <c r="C444" s="226" t="s">
        <v>9167</v>
      </c>
      <c r="D444" s="227" t="s">
        <v>1055</v>
      </c>
      <c r="E444" s="227" t="s">
        <v>10231</v>
      </c>
      <c r="F444" s="228" t="s">
        <v>10232</v>
      </c>
      <c r="G444" s="228" t="s">
        <v>9167</v>
      </c>
      <c r="H444" s="228" t="s">
        <v>501</v>
      </c>
      <c r="I444" s="229" t="s">
        <v>1583</v>
      </c>
      <c r="J444" s="230" t="s">
        <v>1110</v>
      </c>
      <c r="K444" s="230" t="s">
        <v>1062</v>
      </c>
      <c r="L444" s="230" t="s">
        <v>1063</v>
      </c>
      <c r="M444" s="231" t="s">
        <v>1111</v>
      </c>
      <c r="N444" s="228" t="s">
        <v>1284</v>
      </c>
      <c r="O444" s="228" t="s">
        <v>3553</v>
      </c>
      <c r="P444" s="232" t="s">
        <v>1584</v>
      </c>
      <c r="Q444" s="233"/>
      <c r="R444" s="233">
        <v>940</v>
      </c>
    </row>
    <row r="445" spans="1:18" ht="42" hidden="1" customHeight="1">
      <c r="A445" s="225" t="s">
        <v>1603</v>
      </c>
      <c r="B445" s="225" t="s">
        <v>10233</v>
      </c>
      <c r="C445" s="226" t="s">
        <v>9167</v>
      </c>
      <c r="D445" s="227" t="s">
        <v>1055</v>
      </c>
      <c r="E445" s="227" t="s">
        <v>10234</v>
      </c>
      <c r="F445" s="228" t="s">
        <v>10235</v>
      </c>
      <c r="G445" s="228" t="s">
        <v>9167</v>
      </c>
      <c r="H445" s="228" t="s">
        <v>501</v>
      </c>
      <c r="I445" s="229" t="s">
        <v>1583</v>
      </c>
      <c r="J445" s="230" t="s">
        <v>1110</v>
      </c>
      <c r="K445" s="230" t="s">
        <v>1062</v>
      </c>
      <c r="L445" s="230" t="s">
        <v>1063</v>
      </c>
      <c r="M445" s="231" t="s">
        <v>1111</v>
      </c>
      <c r="N445" s="228" t="s">
        <v>1284</v>
      </c>
      <c r="O445" s="228" t="s">
        <v>3553</v>
      </c>
      <c r="P445" s="232" t="s">
        <v>1584</v>
      </c>
      <c r="Q445" s="233"/>
      <c r="R445" s="233">
        <v>1297</v>
      </c>
    </row>
    <row r="446" spans="1:18" ht="42" customHeight="1">
      <c r="A446" s="225" t="s">
        <v>1606</v>
      </c>
      <c r="B446" s="225" t="s">
        <v>10236</v>
      </c>
      <c r="C446" s="226" t="s">
        <v>9180</v>
      </c>
      <c r="D446" s="227" t="s">
        <v>1055</v>
      </c>
      <c r="E446" s="227" t="s">
        <v>10237</v>
      </c>
      <c r="F446" s="228" t="s">
        <v>10238</v>
      </c>
      <c r="G446" s="228" t="s">
        <v>9167</v>
      </c>
      <c r="H446" s="228" t="s">
        <v>10239</v>
      </c>
      <c r="I446" s="229" t="s">
        <v>10240</v>
      </c>
      <c r="J446" s="230" t="s">
        <v>1096</v>
      </c>
      <c r="K446" s="230" t="s">
        <v>1062</v>
      </c>
      <c r="L446" s="230" t="s">
        <v>1063</v>
      </c>
      <c r="M446" s="231" t="s">
        <v>1064</v>
      </c>
      <c r="N446" s="228" t="s">
        <v>1284</v>
      </c>
      <c r="O446" s="228" t="s">
        <v>3553</v>
      </c>
      <c r="P446" s="232" t="s">
        <v>10241</v>
      </c>
      <c r="Q446" s="279">
        <v>1</v>
      </c>
      <c r="R446" s="233">
        <v>32400</v>
      </c>
    </row>
    <row r="447" spans="1:18" ht="42" hidden="1" customHeight="1">
      <c r="A447" s="225" t="s">
        <v>1225</v>
      </c>
      <c r="B447" s="225" t="s">
        <v>10242</v>
      </c>
      <c r="C447" s="226" t="s">
        <v>9180</v>
      </c>
      <c r="D447" s="227" t="s">
        <v>1055</v>
      </c>
      <c r="E447" s="227" t="s">
        <v>10243</v>
      </c>
      <c r="F447" s="228" t="s">
        <v>10244</v>
      </c>
      <c r="G447" s="228" t="s">
        <v>9167</v>
      </c>
      <c r="H447" s="228" t="s">
        <v>8281</v>
      </c>
      <c r="I447" s="229" t="s">
        <v>8282</v>
      </c>
      <c r="J447" s="230" t="s">
        <v>1110</v>
      </c>
      <c r="K447" s="230" t="s">
        <v>1062</v>
      </c>
      <c r="L447" s="230" t="s">
        <v>1063</v>
      </c>
      <c r="M447" s="231" t="s">
        <v>1111</v>
      </c>
      <c r="N447" s="228" t="s">
        <v>1284</v>
      </c>
      <c r="O447" s="228" t="s">
        <v>3553</v>
      </c>
      <c r="P447" s="232" t="s">
        <v>8283</v>
      </c>
      <c r="Q447" s="233"/>
      <c r="R447" s="233">
        <v>29001</v>
      </c>
    </row>
    <row r="448" spans="1:18" ht="52.5" hidden="1" customHeight="1">
      <c r="A448" s="225" t="s">
        <v>1233</v>
      </c>
      <c r="B448" s="225" t="s">
        <v>10245</v>
      </c>
      <c r="C448" s="226" t="s">
        <v>9180</v>
      </c>
      <c r="D448" s="227" t="s">
        <v>1055</v>
      </c>
      <c r="E448" s="227" t="s">
        <v>10246</v>
      </c>
      <c r="F448" s="228" t="s">
        <v>10247</v>
      </c>
      <c r="G448" s="228" t="s">
        <v>9167</v>
      </c>
      <c r="H448" s="228" t="s">
        <v>10248</v>
      </c>
      <c r="I448" s="229" t="s">
        <v>10249</v>
      </c>
      <c r="J448" s="230" t="s">
        <v>1096</v>
      </c>
      <c r="K448" s="230" t="s">
        <v>1062</v>
      </c>
      <c r="L448" s="230" t="s">
        <v>1063</v>
      </c>
      <c r="M448" s="231" t="s">
        <v>1064</v>
      </c>
      <c r="N448" s="228" t="s">
        <v>1284</v>
      </c>
      <c r="O448" s="228" t="s">
        <v>3553</v>
      </c>
      <c r="P448" s="232" t="s">
        <v>10250</v>
      </c>
      <c r="Q448" s="233"/>
      <c r="R448" s="233">
        <v>70830</v>
      </c>
    </row>
    <row r="449" spans="1:18" ht="42" hidden="1" customHeight="1">
      <c r="A449" s="225" t="s">
        <v>1616</v>
      </c>
      <c r="B449" s="225" t="s">
        <v>10251</v>
      </c>
      <c r="C449" s="226" t="s">
        <v>9180</v>
      </c>
      <c r="D449" s="227" t="s">
        <v>1055</v>
      </c>
      <c r="E449" s="227" t="s">
        <v>10252</v>
      </c>
      <c r="F449" s="228" t="s">
        <v>10253</v>
      </c>
      <c r="G449" s="228" t="s">
        <v>9167</v>
      </c>
      <c r="H449" s="228" t="s">
        <v>1010</v>
      </c>
      <c r="I449" s="229" t="s">
        <v>2959</v>
      </c>
      <c r="J449" s="230" t="s">
        <v>1110</v>
      </c>
      <c r="K449" s="230" t="s">
        <v>1062</v>
      </c>
      <c r="L449" s="230" t="s">
        <v>1063</v>
      </c>
      <c r="M449" s="231" t="s">
        <v>1111</v>
      </c>
      <c r="N449" s="228" t="s">
        <v>1284</v>
      </c>
      <c r="O449" s="228" t="s">
        <v>3553</v>
      </c>
      <c r="P449" s="232" t="s">
        <v>2960</v>
      </c>
      <c r="Q449" s="233"/>
      <c r="R449" s="233">
        <v>45350.85</v>
      </c>
    </row>
    <row r="450" spans="1:18" ht="42" hidden="1" customHeight="1">
      <c r="A450" s="225" t="s">
        <v>2326</v>
      </c>
      <c r="B450" s="225" t="s">
        <v>10254</v>
      </c>
      <c r="C450" s="226" t="s">
        <v>9180</v>
      </c>
      <c r="D450" s="227" t="s">
        <v>1055</v>
      </c>
      <c r="E450" s="227" t="s">
        <v>10255</v>
      </c>
      <c r="F450" s="228" t="s">
        <v>10256</v>
      </c>
      <c r="G450" s="228" t="s">
        <v>9167</v>
      </c>
      <c r="H450" s="228" t="s">
        <v>2978</v>
      </c>
      <c r="I450" s="229" t="s">
        <v>2979</v>
      </c>
      <c r="J450" s="230" t="s">
        <v>1110</v>
      </c>
      <c r="K450" s="230" t="s">
        <v>1062</v>
      </c>
      <c r="L450" s="230" t="s">
        <v>1063</v>
      </c>
      <c r="M450" s="231" t="s">
        <v>1111</v>
      </c>
      <c r="N450" s="228" t="s">
        <v>1284</v>
      </c>
      <c r="O450" s="228" t="s">
        <v>3553</v>
      </c>
      <c r="P450" s="232" t="s">
        <v>4210</v>
      </c>
      <c r="Q450" s="233"/>
      <c r="R450" s="233">
        <v>10980</v>
      </c>
    </row>
    <row r="451" spans="1:18" ht="42" hidden="1" customHeight="1">
      <c r="A451" s="225" t="s">
        <v>1620</v>
      </c>
      <c r="B451" s="225" t="s">
        <v>10257</v>
      </c>
      <c r="C451" s="226" t="s">
        <v>9180</v>
      </c>
      <c r="D451" s="227" t="s">
        <v>1055</v>
      </c>
      <c r="E451" s="227" t="s">
        <v>10258</v>
      </c>
      <c r="F451" s="228" t="s">
        <v>10259</v>
      </c>
      <c r="G451" s="228" t="s">
        <v>9167</v>
      </c>
      <c r="H451" s="228" t="s">
        <v>2978</v>
      </c>
      <c r="I451" s="229" t="s">
        <v>2979</v>
      </c>
      <c r="J451" s="230" t="s">
        <v>1110</v>
      </c>
      <c r="K451" s="230" t="s">
        <v>1062</v>
      </c>
      <c r="L451" s="230" t="s">
        <v>1063</v>
      </c>
      <c r="M451" s="231" t="s">
        <v>1111</v>
      </c>
      <c r="N451" s="228" t="s">
        <v>1284</v>
      </c>
      <c r="O451" s="228" t="s">
        <v>3553</v>
      </c>
      <c r="P451" s="232" t="s">
        <v>2980</v>
      </c>
      <c r="Q451" s="233"/>
      <c r="R451" s="233">
        <v>39727</v>
      </c>
    </row>
    <row r="452" spans="1:18" ht="42" hidden="1" customHeight="1">
      <c r="A452" s="225" t="s">
        <v>2331</v>
      </c>
      <c r="B452" s="225" t="s">
        <v>10260</v>
      </c>
      <c r="C452" s="226" t="s">
        <v>9180</v>
      </c>
      <c r="D452" s="227" t="s">
        <v>1055</v>
      </c>
      <c r="E452" s="227" t="s">
        <v>10261</v>
      </c>
      <c r="F452" s="228" t="s">
        <v>10262</v>
      </c>
      <c r="G452" s="228" t="s">
        <v>9167</v>
      </c>
      <c r="H452" s="228" t="s">
        <v>6222</v>
      </c>
      <c r="I452" s="229" t="s">
        <v>6223</v>
      </c>
      <c r="J452" s="230" t="s">
        <v>1110</v>
      </c>
      <c r="K452" s="230" t="s">
        <v>1062</v>
      </c>
      <c r="L452" s="230" t="s">
        <v>1063</v>
      </c>
      <c r="M452" s="231" t="s">
        <v>1111</v>
      </c>
      <c r="N452" s="228" t="s">
        <v>1284</v>
      </c>
      <c r="O452" s="228" t="s">
        <v>3553</v>
      </c>
      <c r="P452" s="232" t="s">
        <v>6224</v>
      </c>
      <c r="Q452" s="233"/>
      <c r="R452" s="233">
        <v>2746.5</v>
      </c>
    </row>
    <row r="453" spans="1:18" ht="42" hidden="1" customHeight="1">
      <c r="A453" s="225" t="s">
        <v>2334</v>
      </c>
      <c r="B453" s="225" t="s">
        <v>10263</v>
      </c>
      <c r="C453" s="226" t="s">
        <v>9180</v>
      </c>
      <c r="D453" s="227" t="s">
        <v>1055</v>
      </c>
      <c r="E453" s="227" t="s">
        <v>10264</v>
      </c>
      <c r="F453" s="228" t="s">
        <v>10265</v>
      </c>
      <c r="G453" s="228" t="s">
        <v>9167</v>
      </c>
      <c r="H453" s="228" t="s">
        <v>1535</v>
      </c>
      <c r="I453" s="229" t="s">
        <v>1536</v>
      </c>
      <c r="J453" s="230" t="s">
        <v>1110</v>
      </c>
      <c r="K453" s="230" t="s">
        <v>1062</v>
      </c>
      <c r="L453" s="230" t="s">
        <v>1063</v>
      </c>
      <c r="M453" s="231" t="s">
        <v>1111</v>
      </c>
      <c r="N453" s="228" t="s">
        <v>1284</v>
      </c>
      <c r="O453" s="228" t="s">
        <v>3553</v>
      </c>
      <c r="P453" s="232" t="s">
        <v>1537</v>
      </c>
      <c r="Q453" s="233"/>
      <c r="R453" s="233">
        <v>4720</v>
      </c>
    </row>
    <row r="454" spans="1:18" ht="42" hidden="1" customHeight="1">
      <c r="A454" s="225" t="s">
        <v>2337</v>
      </c>
      <c r="B454" s="225" t="s">
        <v>10266</v>
      </c>
      <c r="C454" s="226" t="s">
        <v>9180</v>
      </c>
      <c r="D454" s="227" t="s">
        <v>1055</v>
      </c>
      <c r="E454" s="227" t="s">
        <v>10267</v>
      </c>
      <c r="F454" s="228" t="s">
        <v>10268</v>
      </c>
      <c r="G454" s="228" t="s">
        <v>9167</v>
      </c>
      <c r="H454" s="228" t="s">
        <v>10269</v>
      </c>
      <c r="I454" s="229" t="s">
        <v>10270</v>
      </c>
      <c r="J454" s="230" t="s">
        <v>1110</v>
      </c>
      <c r="K454" s="230" t="s">
        <v>1062</v>
      </c>
      <c r="L454" s="230" t="s">
        <v>1063</v>
      </c>
      <c r="M454" s="231" t="s">
        <v>1111</v>
      </c>
      <c r="N454" s="228" t="s">
        <v>1284</v>
      </c>
      <c r="O454" s="228" t="s">
        <v>3553</v>
      </c>
      <c r="P454" s="232" t="s">
        <v>10271</v>
      </c>
      <c r="Q454" s="233"/>
      <c r="R454" s="233">
        <v>13945.8</v>
      </c>
    </row>
    <row r="455" spans="1:18" ht="42" hidden="1" customHeight="1">
      <c r="A455" s="225" t="s">
        <v>2340</v>
      </c>
      <c r="B455" s="225" t="s">
        <v>10272</v>
      </c>
      <c r="C455" s="226" t="s">
        <v>9180</v>
      </c>
      <c r="D455" s="227" t="s">
        <v>1055</v>
      </c>
      <c r="E455" s="227" t="s">
        <v>10273</v>
      </c>
      <c r="F455" s="228" t="s">
        <v>10274</v>
      </c>
      <c r="G455" s="228" t="s">
        <v>9180</v>
      </c>
      <c r="H455" s="228" t="s">
        <v>1567</v>
      </c>
      <c r="I455" s="229" t="s">
        <v>1568</v>
      </c>
      <c r="J455" s="230" t="s">
        <v>1096</v>
      </c>
      <c r="K455" s="230" t="s">
        <v>1062</v>
      </c>
      <c r="L455" s="230" t="s">
        <v>1063</v>
      </c>
      <c r="M455" s="231" t="s">
        <v>1064</v>
      </c>
      <c r="N455" s="228" t="s">
        <v>1284</v>
      </c>
      <c r="O455" s="228" t="s">
        <v>3553</v>
      </c>
      <c r="P455" s="232" t="s">
        <v>1569</v>
      </c>
      <c r="Q455" s="233"/>
      <c r="R455" s="233">
        <v>74100</v>
      </c>
    </row>
    <row r="456" spans="1:18" ht="42" hidden="1" customHeight="1">
      <c r="A456" s="225" t="s">
        <v>2343</v>
      </c>
      <c r="B456" s="225" t="s">
        <v>10275</v>
      </c>
      <c r="C456" s="226" t="s">
        <v>9180</v>
      </c>
      <c r="D456" s="227" t="s">
        <v>1055</v>
      </c>
      <c r="E456" s="227" t="s">
        <v>10276</v>
      </c>
      <c r="F456" s="228" t="s">
        <v>10277</v>
      </c>
      <c r="G456" s="228" t="s">
        <v>9180</v>
      </c>
      <c r="H456" s="228" t="s">
        <v>1560</v>
      </c>
      <c r="I456" s="229" t="s">
        <v>1561</v>
      </c>
      <c r="J456" s="230" t="s">
        <v>1110</v>
      </c>
      <c r="K456" s="230" t="s">
        <v>1062</v>
      </c>
      <c r="L456" s="230" t="s">
        <v>1063</v>
      </c>
      <c r="M456" s="231" t="s">
        <v>1111</v>
      </c>
      <c r="N456" s="228" t="s">
        <v>1284</v>
      </c>
      <c r="O456" s="228" t="s">
        <v>3553</v>
      </c>
      <c r="P456" s="232" t="s">
        <v>2942</v>
      </c>
      <c r="Q456" s="233"/>
      <c r="R456" s="233">
        <v>42320</v>
      </c>
    </row>
    <row r="457" spans="1:18" ht="52.5" hidden="1" customHeight="1">
      <c r="A457" s="225" t="s">
        <v>1624</v>
      </c>
      <c r="B457" s="225" t="s">
        <v>10278</v>
      </c>
      <c r="C457" s="226" t="s">
        <v>9180</v>
      </c>
      <c r="D457" s="227" t="s">
        <v>1055</v>
      </c>
      <c r="E457" s="227" t="s">
        <v>10279</v>
      </c>
      <c r="F457" s="228" t="s">
        <v>10280</v>
      </c>
      <c r="G457" s="228" t="s">
        <v>9180</v>
      </c>
      <c r="H457" s="228" t="s">
        <v>1560</v>
      </c>
      <c r="I457" s="229" t="s">
        <v>1561</v>
      </c>
      <c r="J457" s="230" t="s">
        <v>1110</v>
      </c>
      <c r="K457" s="230" t="s">
        <v>1062</v>
      </c>
      <c r="L457" s="230" t="s">
        <v>1063</v>
      </c>
      <c r="M457" s="231" t="s">
        <v>1111</v>
      </c>
      <c r="N457" s="228" t="s">
        <v>1284</v>
      </c>
      <c r="O457" s="228" t="s">
        <v>3553</v>
      </c>
      <c r="P457" s="232" t="s">
        <v>1562</v>
      </c>
      <c r="Q457" s="233"/>
      <c r="R457" s="233">
        <v>237253</v>
      </c>
    </row>
    <row r="458" spans="1:18" ht="52.5" hidden="1" customHeight="1">
      <c r="A458" s="225" t="s">
        <v>2348</v>
      </c>
      <c r="B458" s="225" t="s">
        <v>10281</v>
      </c>
      <c r="C458" s="226" t="s">
        <v>9180</v>
      </c>
      <c r="D458" s="227" t="s">
        <v>1055</v>
      </c>
      <c r="E458" s="227" t="s">
        <v>10282</v>
      </c>
      <c r="F458" s="228" t="s">
        <v>10283</v>
      </c>
      <c r="G458" s="228" t="s">
        <v>9180</v>
      </c>
      <c r="H458" s="228" t="s">
        <v>1560</v>
      </c>
      <c r="I458" s="229" t="s">
        <v>1561</v>
      </c>
      <c r="J458" s="230" t="s">
        <v>1110</v>
      </c>
      <c r="K458" s="230" t="s">
        <v>1062</v>
      </c>
      <c r="L458" s="230" t="s">
        <v>1063</v>
      </c>
      <c r="M458" s="231" t="s">
        <v>1111</v>
      </c>
      <c r="N458" s="228" t="s">
        <v>1284</v>
      </c>
      <c r="O458" s="228" t="s">
        <v>3553</v>
      </c>
      <c r="P458" s="232" t="s">
        <v>10284</v>
      </c>
      <c r="Q458" s="233"/>
      <c r="R458" s="233">
        <v>1960.2</v>
      </c>
    </row>
    <row r="459" spans="1:18" ht="63" hidden="1" customHeight="1">
      <c r="A459" s="225" t="s">
        <v>2351</v>
      </c>
      <c r="B459" s="225" t="s">
        <v>10285</v>
      </c>
      <c r="C459" s="226" t="s">
        <v>9180</v>
      </c>
      <c r="D459" s="227" t="s">
        <v>1055</v>
      </c>
      <c r="E459" s="227" t="s">
        <v>10286</v>
      </c>
      <c r="F459" s="228" t="s">
        <v>10287</v>
      </c>
      <c r="G459" s="228" t="s">
        <v>9180</v>
      </c>
      <c r="H459" s="228" t="s">
        <v>1560</v>
      </c>
      <c r="I459" s="229" t="s">
        <v>1561</v>
      </c>
      <c r="J459" s="230" t="s">
        <v>1110</v>
      </c>
      <c r="K459" s="230" t="s">
        <v>1062</v>
      </c>
      <c r="L459" s="230" t="s">
        <v>1063</v>
      </c>
      <c r="M459" s="231" t="s">
        <v>1111</v>
      </c>
      <c r="N459" s="228" t="s">
        <v>1284</v>
      </c>
      <c r="O459" s="228" t="s">
        <v>3553</v>
      </c>
      <c r="P459" s="232" t="s">
        <v>10284</v>
      </c>
      <c r="Q459" s="233"/>
      <c r="R459" s="233">
        <v>11715.06</v>
      </c>
    </row>
    <row r="460" spans="1:18" ht="42" hidden="1" customHeight="1">
      <c r="A460" s="225" t="s">
        <v>2354</v>
      </c>
      <c r="B460" s="225" t="s">
        <v>10288</v>
      </c>
      <c r="C460" s="226" t="s">
        <v>9180</v>
      </c>
      <c r="D460" s="227" t="s">
        <v>1055</v>
      </c>
      <c r="E460" s="227" t="s">
        <v>10289</v>
      </c>
      <c r="F460" s="228" t="s">
        <v>10290</v>
      </c>
      <c r="G460" s="228" t="s">
        <v>9180</v>
      </c>
      <c r="H460" s="228" t="s">
        <v>1560</v>
      </c>
      <c r="I460" s="229" t="s">
        <v>1561</v>
      </c>
      <c r="J460" s="230" t="s">
        <v>1110</v>
      </c>
      <c r="K460" s="230" t="s">
        <v>1062</v>
      </c>
      <c r="L460" s="230" t="s">
        <v>1063</v>
      </c>
      <c r="M460" s="231" t="s">
        <v>1111</v>
      </c>
      <c r="N460" s="228" t="s">
        <v>1284</v>
      </c>
      <c r="O460" s="228" t="s">
        <v>3553</v>
      </c>
      <c r="P460" s="232" t="s">
        <v>10284</v>
      </c>
      <c r="Q460" s="233"/>
      <c r="R460" s="233">
        <v>31943.040000000001</v>
      </c>
    </row>
    <row r="461" spans="1:18" ht="42" hidden="1" customHeight="1">
      <c r="A461" s="225" t="s">
        <v>2357</v>
      </c>
      <c r="B461" s="225" t="s">
        <v>10291</v>
      </c>
      <c r="C461" s="226" t="s">
        <v>9180</v>
      </c>
      <c r="D461" s="227" t="s">
        <v>1055</v>
      </c>
      <c r="E461" s="227" t="s">
        <v>10292</v>
      </c>
      <c r="F461" s="228" t="s">
        <v>10293</v>
      </c>
      <c r="G461" s="228" t="s">
        <v>9180</v>
      </c>
      <c r="H461" s="228" t="s">
        <v>1560</v>
      </c>
      <c r="I461" s="229" t="s">
        <v>1561</v>
      </c>
      <c r="J461" s="230" t="s">
        <v>1110</v>
      </c>
      <c r="K461" s="230" t="s">
        <v>1062</v>
      </c>
      <c r="L461" s="230" t="s">
        <v>1063</v>
      </c>
      <c r="M461" s="231" t="s">
        <v>1111</v>
      </c>
      <c r="N461" s="228" t="s">
        <v>1284</v>
      </c>
      <c r="O461" s="228" t="s">
        <v>3553</v>
      </c>
      <c r="P461" s="232" t="s">
        <v>8214</v>
      </c>
      <c r="Q461" s="233"/>
      <c r="R461" s="233">
        <v>5201.41</v>
      </c>
    </row>
    <row r="462" spans="1:18" ht="42" hidden="1" customHeight="1">
      <c r="A462" s="225" t="s">
        <v>1631</v>
      </c>
      <c r="B462" s="225" t="s">
        <v>10294</v>
      </c>
      <c r="C462" s="226" t="s">
        <v>9173</v>
      </c>
      <c r="D462" s="227" t="s">
        <v>1055</v>
      </c>
      <c r="E462" s="227" t="s">
        <v>10295</v>
      </c>
      <c r="F462" s="228" t="s">
        <v>10296</v>
      </c>
      <c r="G462" s="228" t="s">
        <v>9173</v>
      </c>
      <c r="H462" s="228" t="s">
        <v>1077</v>
      </c>
      <c r="I462" s="229" t="s">
        <v>1078</v>
      </c>
      <c r="J462" s="230" t="s">
        <v>1690</v>
      </c>
      <c r="K462" s="230" t="s">
        <v>1691</v>
      </c>
      <c r="L462" s="230" t="s">
        <v>1063</v>
      </c>
      <c r="M462" s="231" t="s">
        <v>1769</v>
      </c>
      <c r="N462" s="228" t="s">
        <v>1284</v>
      </c>
      <c r="O462" s="228" t="s">
        <v>3553</v>
      </c>
      <c r="P462" s="232"/>
      <c r="Q462" s="233"/>
      <c r="R462" s="233">
        <v>8403.92</v>
      </c>
    </row>
    <row r="463" spans="1:18" ht="42" hidden="1" customHeight="1">
      <c r="A463" s="225" t="s">
        <v>1635</v>
      </c>
      <c r="B463" s="225" t="s">
        <v>10297</v>
      </c>
      <c r="C463" s="226" t="s">
        <v>9173</v>
      </c>
      <c r="D463" s="227" t="s">
        <v>1055</v>
      </c>
      <c r="E463" s="227" t="s">
        <v>10298</v>
      </c>
      <c r="F463" s="228" t="s">
        <v>7011</v>
      </c>
      <c r="G463" s="228" t="s">
        <v>9173</v>
      </c>
      <c r="H463" s="228" t="s">
        <v>1077</v>
      </c>
      <c r="I463" s="229" t="s">
        <v>1078</v>
      </c>
      <c r="J463" s="230" t="s">
        <v>1690</v>
      </c>
      <c r="K463" s="230" t="s">
        <v>1691</v>
      </c>
      <c r="L463" s="230" t="s">
        <v>1063</v>
      </c>
      <c r="M463" s="231" t="s">
        <v>1769</v>
      </c>
      <c r="N463" s="228" t="s">
        <v>1284</v>
      </c>
      <c r="O463" s="228" t="s">
        <v>3553</v>
      </c>
      <c r="P463" s="232"/>
      <c r="Q463" s="233"/>
      <c r="R463" s="233">
        <v>71.400000000000006</v>
      </c>
    </row>
    <row r="464" spans="1:18" ht="42" hidden="1" customHeight="1">
      <c r="A464" s="225" t="s">
        <v>1642</v>
      </c>
      <c r="B464" s="225" t="s">
        <v>10299</v>
      </c>
      <c r="C464" s="226" t="s">
        <v>9173</v>
      </c>
      <c r="D464" s="227" t="s">
        <v>1055</v>
      </c>
      <c r="E464" s="227" t="s">
        <v>10300</v>
      </c>
      <c r="F464" s="228" t="s">
        <v>10301</v>
      </c>
      <c r="G464" s="228" t="s">
        <v>9173</v>
      </c>
      <c r="H464" s="228" t="s">
        <v>1077</v>
      </c>
      <c r="I464" s="229" t="s">
        <v>1078</v>
      </c>
      <c r="J464" s="230" t="s">
        <v>1690</v>
      </c>
      <c r="K464" s="230" t="s">
        <v>1691</v>
      </c>
      <c r="L464" s="230" t="s">
        <v>1063</v>
      </c>
      <c r="M464" s="231" t="s">
        <v>1769</v>
      </c>
      <c r="N464" s="228" t="s">
        <v>1284</v>
      </c>
      <c r="O464" s="228" t="s">
        <v>3553</v>
      </c>
      <c r="P464" s="232"/>
      <c r="Q464" s="233"/>
      <c r="R464" s="233">
        <v>130453.66</v>
      </c>
    </row>
    <row r="465" spans="1:18" ht="42" hidden="1" customHeight="1">
      <c r="A465" s="225" t="s">
        <v>1241</v>
      </c>
      <c r="B465" s="225" t="s">
        <v>10302</v>
      </c>
      <c r="C465" s="226" t="s">
        <v>9173</v>
      </c>
      <c r="D465" s="227" t="s">
        <v>1055</v>
      </c>
      <c r="E465" s="227" t="s">
        <v>10303</v>
      </c>
      <c r="F465" s="228" t="s">
        <v>10304</v>
      </c>
      <c r="G465" s="228" t="s">
        <v>9173</v>
      </c>
      <c r="H465" s="228" t="s">
        <v>1696</v>
      </c>
      <c r="I465" s="229" t="s">
        <v>1697</v>
      </c>
      <c r="J465" s="230" t="s">
        <v>1690</v>
      </c>
      <c r="K465" s="230" t="s">
        <v>1691</v>
      </c>
      <c r="L465" s="230" t="s">
        <v>1063</v>
      </c>
      <c r="M465" s="231" t="s">
        <v>1769</v>
      </c>
      <c r="N465" s="228" t="s">
        <v>1284</v>
      </c>
      <c r="O465" s="228" t="s">
        <v>3553</v>
      </c>
      <c r="P465" s="232"/>
      <c r="Q465" s="233"/>
      <c r="R465" s="233">
        <v>46308.68</v>
      </c>
    </row>
    <row r="466" spans="1:18" ht="42" hidden="1" customHeight="1">
      <c r="A466" s="225" t="s">
        <v>1655</v>
      </c>
      <c r="B466" s="225" t="s">
        <v>10305</v>
      </c>
      <c r="C466" s="226" t="s">
        <v>9173</v>
      </c>
      <c r="D466" s="227" t="s">
        <v>1214</v>
      </c>
      <c r="E466" s="227" t="s">
        <v>10306</v>
      </c>
      <c r="F466" s="228" t="s">
        <v>10305</v>
      </c>
      <c r="G466" s="228" t="s">
        <v>9173</v>
      </c>
      <c r="H466" s="228" t="s">
        <v>5894</v>
      </c>
      <c r="I466" s="229" t="s">
        <v>1471</v>
      </c>
      <c r="J466" s="230" t="s">
        <v>1239</v>
      </c>
      <c r="K466" s="230" t="s">
        <v>1062</v>
      </c>
      <c r="L466" s="230" t="s">
        <v>1063</v>
      </c>
      <c r="M466" s="231" t="s">
        <v>1064</v>
      </c>
      <c r="N466" s="228" t="s">
        <v>1284</v>
      </c>
      <c r="O466" s="228" t="s">
        <v>3553</v>
      </c>
      <c r="P466" s="232" t="s">
        <v>6208</v>
      </c>
      <c r="Q466" s="233"/>
      <c r="R466" s="233">
        <v>800</v>
      </c>
    </row>
    <row r="467" spans="1:18" ht="42" customHeight="1">
      <c r="A467" s="225" t="s">
        <v>1659</v>
      </c>
      <c r="B467" s="225" t="s">
        <v>10307</v>
      </c>
      <c r="C467" s="226" t="s">
        <v>9691</v>
      </c>
      <c r="D467" s="227" t="s">
        <v>1055</v>
      </c>
      <c r="E467" s="227" t="s">
        <v>10308</v>
      </c>
      <c r="F467" s="228" t="s">
        <v>10309</v>
      </c>
      <c r="G467" s="228" t="s">
        <v>9173</v>
      </c>
      <c r="H467" s="228" t="s">
        <v>833</v>
      </c>
      <c r="I467" s="229" t="s">
        <v>1267</v>
      </c>
      <c r="J467" s="230" t="s">
        <v>1239</v>
      </c>
      <c r="K467" s="230" t="s">
        <v>1062</v>
      </c>
      <c r="L467" s="230" t="s">
        <v>1063</v>
      </c>
      <c r="M467" s="231" t="s">
        <v>1064</v>
      </c>
      <c r="N467" s="228" t="s">
        <v>1284</v>
      </c>
      <c r="O467" s="228" t="s">
        <v>3553</v>
      </c>
      <c r="P467" s="232" t="s">
        <v>7115</v>
      </c>
      <c r="Q467" s="279">
        <v>1</v>
      </c>
      <c r="R467" s="233">
        <v>7540</v>
      </c>
    </row>
    <row r="468" spans="1:18" ht="52.5" hidden="1" customHeight="1">
      <c r="A468" s="225" t="s">
        <v>2375</v>
      </c>
      <c r="B468" s="225" t="s">
        <v>10310</v>
      </c>
      <c r="C468" s="226" t="s">
        <v>9691</v>
      </c>
      <c r="D468" s="227" t="s">
        <v>1055</v>
      </c>
      <c r="E468" s="227" t="s">
        <v>10311</v>
      </c>
      <c r="F468" s="228" t="s">
        <v>10312</v>
      </c>
      <c r="G468" s="228" t="s">
        <v>9691</v>
      </c>
      <c r="H468" s="228" t="s">
        <v>1696</v>
      </c>
      <c r="I468" s="229" t="s">
        <v>1697</v>
      </c>
      <c r="J468" s="230" t="s">
        <v>1690</v>
      </c>
      <c r="K468" s="230" t="s">
        <v>1691</v>
      </c>
      <c r="L468" s="230" t="s">
        <v>1063</v>
      </c>
      <c r="M468" s="231" t="s">
        <v>1769</v>
      </c>
      <c r="N468" s="228" t="s">
        <v>1284</v>
      </c>
      <c r="O468" s="228" t="s">
        <v>3553</v>
      </c>
      <c r="P468" s="232"/>
      <c r="Q468" s="233"/>
      <c r="R468" s="233">
        <v>3301.33</v>
      </c>
    </row>
    <row r="469" spans="1:18" ht="63" hidden="1" customHeight="1">
      <c r="A469" s="225" t="s">
        <v>2377</v>
      </c>
      <c r="B469" s="225" t="s">
        <v>10313</v>
      </c>
      <c r="C469" s="226" t="s">
        <v>9184</v>
      </c>
      <c r="D469" s="227" t="s">
        <v>1055</v>
      </c>
      <c r="E469" s="227" t="s">
        <v>3208</v>
      </c>
      <c r="F469" s="228" t="s">
        <v>10314</v>
      </c>
      <c r="G469" s="228" t="s">
        <v>9691</v>
      </c>
      <c r="H469" s="228" t="s">
        <v>3210</v>
      </c>
      <c r="I469" s="229" t="s">
        <v>2270</v>
      </c>
      <c r="J469" s="230" t="s">
        <v>1690</v>
      </c>
      <c r="K469" s="230" t="s">
        <v>1691</v>
      </c>
      <c r="L469" s="230" t="s">
        <v>1063</v>
      </c>
      <c r="M469" s="231" t="s">
        <v>1769</v>
      </c>
      <c r="N469" s="228" t="s">
        <v>1284</v>
      </c>
      <c r="O469" s="228" t="s">
        <v>3553</v>
      </c>
      <c r="P469" s="232"/>
      <c r="Q469" s="233"/>
      <c r="R469" s="233">
        <v>4270.8100000000004</v>
      </c>
    </row>
    <row r="470" spans="1:18" ht="73.5" hidden="1" customHeight="1">
      <c r="A470" s="225" t="s">
        <v>2293</v>
      </c>
      <c r="B470" s="225" t="s">
        <v>10315</v>
      </c>
      <c r="C470" s="226" t="s">
        <v>9184</v>
      </c>
      <c r="D470" s="227" t="s">
        <v>1055</v>
      </c>
      <c r="E470" s="227" t="s">
        <v>3924</v>
      </c>
      <c r="F470" s="228" t="s">
        <v>10316</v>
      </c>
      <c r="G470" s="228" t="s">
        <v>9691</v>
      </c>
      <c r="H470" s="228" t="s">
        <v>5518</v>
      </c>
      <c r="I470" s="229" t="s">
        <v>5519</v>
      </c>
      <c r="J470" s="230" t="s">
        <v>1690</v>
      </c>
      <c r="K470" s="230" t="s">
        <v>1691</v>
      </c>
      <c r="L470" s="230" t="s">
        <v>1063</v>
      </c>
      <c r="M470" s="231" t="s">
        <v>1769</v>
      </c>
      <c r="N470" s="228" t="s">
        <v>1284</v>
      </c>
      <c r="O470" s="228" t="s">
        <v>3553</v>
      </c>
      <c r="P470" s="232"/>
      <c r="Q470" s="233"/>
      <c r="R470" s="233">
        <v>10751.21</v>
      </c>
    </row>
    <row r="471" spans="1:18" ht="73.5" hidden="1">
      <c r="A471" s="225" t="s">
        <v>2384</v>
      </c>
      <c r="B471" s="225" t="s">
        <v>10317</v>
      </c>
      <c r="C471" s="226" t="s">
        <v>9184</v>
      </c>
      <c r="D471" s="227" t="s">
        <v>1055</v>
      </c>
      <c r="E471" s="227" t="s">
        <v>2266</v>
      </c>
      <c r="F471" s="228" t="s">
        <v>10318</v>
      </c>
      <c r="G471" s="228" t="s">
        <v>9691</v>
      </c>
      <c r="H471" s="228" t="s">
        <v>2269</v>
      </c>
      <c r="I471" s="229" t="s">
        <v>2270</v>
      </c>
      <c r="J471" s="230" t="s">
        <v>1690</v>
      </c>
      <c r="K471" s="230" t="s">
        <v>1691</v>
      </c>
      <c r="L471" s="230" t="s">
        <v>1063</v>
      </c>
      <c r="M471" s="231" t="s">
        <v>1769</v>
      </c>
      <c r="N471" s="228" t="s">
        <v>1284</v>
      </c>
      <c r="O471" s="228" t="s">
        <v>3553</v>
      </c>
      <c r="P471" s="232"/>
      <c r="Q471" s="233"/>
      <c r="R471" s="233">
        <v>7307.59</v>
      </c>
    </row>
    <row r="472" spans="1:18" ht="73.5" hidden="1" customHeight="1">
      <c r="A472" s="225" t="s">
        <v>2388</v>
      </c>
      <c r="B472" s="225" t="s">
        <v>10319</v>
      </c>
      <c r="C472" s="226" t="s">
        <v>9184</v>
      </c>
      <c r="D472" s="227" t="s">
        <v>1055</v>
      </c>
      <c r="E472" s="227" t="s">
        <v>3201</v>
      </c>
      <c r="F472" s="228" t="s">
        <v>10320</v>
      </c>
      <c r="G472" s="228" t="s">
        <v>9691</v>
      </c>
      <c r="H472" s="228" t="s">
        <v>1077</v>
      </c>
      <c r="I472" s="229" t="s">
        <v>1078</v>
      </c>
      <c r="J472" s="230" t="s">
        <v>1690</v>
      </c>
      <c r="K472" s="230" t="s">
        <v>1691</v>
      </c>
      <c r="L472" s="230" t="s">
        <v>1063</v>
      </c>
      <c r="M472" s="231" t="s">
        <v>1769</v>
      </c>
      <c r="N472" s="228" t="s">
        <v>1284</v>
      </c>
      <c r="O472" s="228" t="s">
        <v>3553</v>
      </c>
      <c r="P472" s="232"/>
      <c r="Q472" s="233"/>
      <c r="R472" s="233">
        <v>11328.41</v>
      </c>
    </row>
    <row r="473" spans="1:18" ht="63" hidden="1">
      <c r="A473" s="225" t="s">
        <v>2393</v>
      </c>
      <c r="B473" s="225" t="s">
        <v>10321</v>
      </c>
      <c r="C473" s="226" t="s">
        <v>9184</v>
      </c>
      <c r="D473" s="227" t="s">
        <v>1055</v>
      </c>
      <c r="E473" s="227" t="s">
        <v>3216</v>
      </c>
      <c r="F473" s="228" t="s">
        <v>10322</v>
      </c>
      <c r="G473" s="228" t="s">
        <v>9691</v>
      </c>
      <c r="H473" s="228" t="s">
        <v>3218</v>
      </c>
      <c r="I473" s="229" t="s">
        <v>2270</v>
      </c>
      <c r="J473" s="230" t="s">
        <v>1690</v>
      </c>
      <c r="K473" s="230" t="s">
        <v>1691</v>
      </c>
      <c r="L473" s="230" t="s">
        <v>1063</v>
      </c>
      <c r="M473" s="231" t="s">
        <v>1769</v>
      </c>
      <c r="N473" s="228" t="s">
        <v>1284</v>
      </c>
      <c r="O473" s="228" t="s">
        <v>3553</v>
      </c>
      <c r="P473" s="232"/>
      <c r="Q473" s="233"/>
      <c r="R473" s="233">
        <v>7058.62</v>
      </c>
    </row>
    <row r="474" spans="1:18" ht="63" hidden="1" customHeight="1">
      <c r="A474" s="225" t="s">
        <v>2397</v>
      </c>
      <c r="B474" s="225" t="s">
        <v>10323</v>
      </c>
      <c r="C474" s="226" t="s">
        <v>9184</v>
      </c>
      <c r="D474" s="227" t="s">
        <v>1055</v>
      </c>
      <c r="E474" s="227" t="s">
        <v>9721</v>
      </c>
      <c r="F474" s="228" t="s">
        <v>10324</v>
      </c>
      <c r="G474" s="228" t="s">
        <v>9691</v>
      </c>
      <c r="H474" s="228" t="s">
        <v>2274</v>
      </c>
      <c r="I474" s="229" t="s">
        <v>2275</v>
      </c>
      <c r="J474" s="230" t="s">
        <v>1690</v>
      </c>
      <c r="K474" s="230" t="s">
        <v>1691</v>
      </c>
      <c r="L474" s="230" t="s">
        <v>1063</v>
      </c>
      <c r="M474" s="231" t="s">
        <v>1769</v>
      </c>
      <c r="N474" s="228" t="s">
        <v>1284</v>
      </c>
      <c r="O474" s="228" t="s">
        <v>3553</v>
      </c>
      <c r="P474" s="232"/>
      <c r="Q474" s="233"/>
      <c r="R474" s="233">
        <v>2244.4699999999998</v>
      </c>
    </row>
    <row r="475" spans="1:18" ht="42" hidden="1" customHeight="1">
      <c r="A475" s="225" t="s">
        <v>2401</v>
      </c>
      <c r="B475" s="225" t="s">
        <v>10325</v>
      </c>
      <c r="C475" s="226" t="s">
        <v>9184</v>
      </c>
      <c r="D475" s="227" t="s">
        <v>1055</v>
      </c>
      <c r="E475" s="227" t="s">
        <v>9721</v>
      </c>
      <c r="F475" s="228" t="s">
        <v>10326</v>
      </c>
      <c r="G475" s="228" t="s">
        <v>9691</v>
      </c>
      <c r="H475" s="228" t="s">
        <v>2274</v>
      </c>
      <c r="I475" s="229" t="s">
        <v>2275</v>
      </c>
      <c r="J475" s="230" t="s">
        <v>1690</v>
      </c>
      <c r="K475" s="230" t="s">
        <v>1691</v>
      </c>
      <c r="L475" s="230" t="s">
        <v>1063</v>
      </c>
      <c r="M475" s="231" t="s">
        <v>1769</v>
      </c>
      <c r="N475" s="228" t="s">
        <v>1284</v>
      </c>
      <c r="O475" s="228" t="s">
        <v>3553</v>
      </c>
      <c r="P475" s="232"/>
      <c r="Q475" s="233"/>
      <c r="R475" s="233">
        <v>17698.509999999998</v>
      </c>
    </row>
    <row r="476" spans="1:18" ht="42" hidden="1" customHeight="1">
      <c r="A476" s="225" t="s">
        <v>2405</v>
      </c>
      <c r="B476" s="225" t="s">
        <v>10327</v>
      </c>
      <c r="C476" s="226" t="s">
        <v>9184</v>
      </c>
      <c r="D476" s="227" t="s">
        <v>1055</v>
      </c>
      <c r="E476" s="227" t="s">
        <v>9290</v>
      </c>
      <c r="F476" s="228" t="s">
        <v>10328</v>
      </c>
      <c r="G476" s="228" t="s">
        <v>9691</v>
      </c>
      <c r="H476" s="228" t="s">
        <v>1701</v>
      </c>
      <c r="I476" s="229" t="s">
        <v>1702</v>
      </c>
      <c r="J476" s="230" t="s">
        <v>1690</v>
      </c>
      <c r="K476" s="230" t="s">
        <v>1691</v>
      </c>
      <c r="L476" s="230" t="s">
        <v>1063</v>
      </c>
      <c r="M476" s="231" t="s">
        <v>1769</v>
      </c>
      <c r="N476" s="228" t="s">
        <v>1284</v>
      </c>
      <c r="O476" s="228" t="s">
        <v>3553</v>
      </c>
      <c r="P476" s="232"/>
      <c r="Q476" s="233"/>
      <c r="R476" s="233">
        <v>525</v>
      </c>
    </row>
    <row r="477" spans="1:18" ht="73.5" hidden="1" customHeight="1">
      <c r="A477" s="225" t="s">
        <v>2409</v>
      </c>
      <c r="B477" s="225" t="s">
        <v>10329</v>
      </c>
      <c r="C477" s="226" t="s">
        <v>9184</v>
      </c>
      <c r="D477" s="227" t="s">
        <v>1055</v>
      </c>
      <c r="E477" s="227" t="s">
        <v>9902</v>
      </c>
      <c r="F477" s="228" t="s">
        <v>1884</v>
      </c>
      <c r="G477" s="228" t="s">
        <v>9184</v>
      </c>
      <c r="H477" s="228" t="s">
        <v>2132</v>
      </c>
      <c r="I477" s="229" t="s">
        <v>2133</v>
      </c>
      <c r="J477" s="230" t="s">
        <v>1690</v>
      </c>
      <c r="K477" s="230" t="s">
        <v>1691</v>
      </c>
      <c r="L477" s="230" t="s">
        <v>1063</v>
      </c>
      <c r="M477" s="231" t="s">
        <v>1769</v>
      </c>
      <c r="N477" s="228" t="s">
        <v>1284</v>
      </c>
      <c r="O477" s="228" t="s">
        <v>3553</v>
      </c>
      <c r="P477" s="232"/>
      <c r="Q477" s="233"/>
      <c r="R477" s="233">
        <v>25000</v>
      </c>
    </row>
    <row r="478" spans="1:18" ht="63" hidden="1" customHeight="1">
      <c r="A478" s="225" t="s">
        <v>2411</v>
      </c>
      <c r="B478" s="225" t="s">
        <v>10330</v>
      </c>
      <c r="C478" s="226" t="s">
        <v>9184</v>
      </c>
      <c r="D478" s="227" t="s">
        <v>1055</v>
      </c>
      <c r="E478" s="227" t="s">
        <v>10331</v>
      </c>
      <c r="F478" s="228" t="s">
        <v>10332</v>
      </c>
      <c r="G478" s="228" t="s">
        <v>9184</v>
      </c>
      <c r="H478" s="228" t="s">
        <v>1077</v>
      </c>
      <c r="I478" s="229" t="s">
        <v>1078</v>
      </c>
      <c r="J478" s="230" t="s">
        <v>1690</v>
      </c>
      <c r="K478" s="230" t="s">
        <v>1691</v>
      </c>
      <c r="L478" s="230" t="s">
        <v>1063</v>
      </c>
      <c r="M478" s="231" t="s">
        <v>1769</v>
      </c>
      <c r="N478" s="228" t="s">
        <v>1284</v>
      </c>
      <c r="O478" s="228" t="s">
        <v>3553</v>
      </c>
      <c r="P478" s="232"/>
      <c r="Q478" s="233"/>
      <c r="R478" s="233">
        <v>86000</v>
      </c>
    </row>
    <row r="479" spans="1:18" ht="73.5" hidden="1" customHeight="1">
      <c r="A479" s="225" t="s">
        <v>2414</v>
      </c>
      <c r="B479" s="225" t="s">
        <v>10333</v>
      </c>
      <c r="C479" s="226" t="s">
        <v>9184</v>
      </c>
      <c r="D479" s="227" t="s">
        <v>1055</v>
      </c>
      <c r="E479" s="227" t="s">
        <v>10334</v>
      </c>
      <c r="F479" s="228" t="s">
        <v>10335</v>
      </c>
      <c r="G479" s="228" t="s">
        <v>9184</v>
      </c>
      <c r="H479" s="228" t="s">
        <v>1696</v>
      </c>
      <c r="I479" s="229" t="s">
        <v>1697</v>
      </c>
      <c r="J479" s="230" t="s">
        <v>1690</v>
      </c>
      <c r="K479" s="230" t="s">
        <v>1691</v>
      </c>
      <c r="L479" s="230" t="s">
        <v>1063</v>
      </c>
      <c r="M479" s="231" t="s">
        <v>1769</v>
      </c>
      <c r="N479" s="228" t="s">
        <v>1284</v>
      </c>
      <c r="O479" s="228" t="s">
        <v>3553</v>
      </c>
      <c r="P479" s="232"/>
      <c r="Q479" s="233"/>
      <c r="R479" s="233">
        <v>42000</v>
      </c>
    </row>
    <row r="480" spans="1:18" ht="73.5" hidden="1" customHeight="1">
      <c r="A480" s="225" t="s">
        <v>2418</v>
      </c>
      <c r="B480" s="225" t="s">
        <v>10336</v>
      </c>
      <c r="C480" s="226" t="s">
        <v>9184</v>
      </c>
      <c r="D480" s="227" t="s">
        <v>1055</v>
      </c>
      <c r="E480" s="227" t="s">
        <v>10337</v>
      </c>
      <c r="F480" s="228" t="s">
        <v>10338</v>
      </c>
      <c r="G480" s="228" t="s">
        <v>9184</v>
      </c>
      <c r="H480" s="228" t="s">
        <v>1696</v>
      </c>
      <c r="I480" s="229" t="s">
        <v>1697</v>
      </c>
      <c r="J480" s="230" t="s">
        <v>1690</v>
      </c>
      <c r="K480" s="230" t="s">
        <v>1691</v>
      </c>
      <c r="L480" s="230" t="s">
        <v>1063</v>
      </c>
      <c r="M480" s="231" t="s">
        <v>1769</v>
      </c>
      <c r="N480" s="228" t="s">
        <v>1284</v>
      </c>
      <c r="O480" s="228" t="s">
        <v>3553</v>
      </c>
      <c r="P480" s="232"/>
      <c r="Q480" s="233"/>
      <c r="R480" s="233">
        <v>582500</v>
      </c>
    </row>
    <row r="481" spans="1:18" ht="52.5" hidden="1" customHeight="1">
      <c r="A481" s="225" t="s">
        <v>1249</v>
      </c>
      <c r="B481" s="225" t="s">
        <v>10339</v>
      </c>
      <c r="C481" s="226" t="s">
        <v>9184</v>
      </c>
      <c r="D481" s="227" t="s">
        <v>1055</v>
      </c>
      <c r="E481" s="227" t="s">
        <v>10340</v>
      </c>
      <c r="F481" s="228" t="s">
        <v>10341</v>
      </c>
      <c r="G481" s="228" t="s">
        <v>9184</v>
      </c>
      <c r="H481" s="228" t="s">
        <v>1077</v>
      </c>
      <c r="I481" s="229" t="s">
        <v>1078</v>
      </c>
      <c r="J481" s="230" t="s">
        <v>1690</v>
      </c>
      <c r="K481" s="230" t="s">
        <v>1691</v>
      </c>
      <c r="L481" s="230" t="s">
        <v>1063</v>
      </c>
      <c r="M481" s="231" t="s">
        <v>1769</v>
      </c>
      <c r="N481" s="228" t="s">
        <v>1284</v>
      </c>
      <c r="O481" s="228" t="s">
        <v>3553</v>
      </c>
      <c r="P481" s="232"/>
      <c r="Q481" s="233"/>
      <c r="R481" s="233">
        <v>988000</v>
      </c>
    </row>
    <row r="482" spans="1:18" ht="63" hidden="1" customHeight="1">
      <c r="A482" s="225" t="s">
        <v>1258</v>
      </c>
      <c r="B482" s="225" t="s">
        <v>10342</v>
      </c>
      <c r="C482" s="226" t="s">
        <v>9691</v>
      </c>
      <c r="D482" s="227" t="s">
        <v>1181</v>
      </c>
      <c r="E482" s="227" t="s">
        <v>10343</v>
      </c>
      <c r="F482" s="228" t="s">
        <v>10342</v>
      </c>
      <c r="G482" s="228" t="s">
        <v>9691</v>
      </c>
      <c r="H482" s="228" t="s">
        <v>3351</v>
      </c>
      <c r="I482" s="229" t="s">
        <v>3352</v>
      </c>
      <c r="J482" s="230" t="s">
        <v>1063</v>
      </c>
      <c r="K482" s="230" t="s">
        <v>1063</v>
      </c>
      <c r="L482" s="230" t="s">
        <v>1790</v>
      </c>
      <c r="M482" s="231" t="s">
        <v>1678</v>
      </c>
      <c r="N482" s="228" t="s">
        <v>1284</v>
      </c>
      <c r="O482" s="228" t="s">
        <v>3553</v>
      </c>
      <c r="P482" s="232"/>
      <c r="Q482" s="233">
        <v>6488.44</v>
      </c>
      <c r="R482" s="233"/>
    </row>
    <row r="483" spans="1:18" ht="42" hidden="1" customHeight="1">
      <c r="A483" s="225" t="s">
        <v>1263</v>
      </c>
      <c r="B483" s="225" t="s">
        <v>10344</v>
      </c>
      <c r="C483" s="226" t="s">
        <v>9739</v>
      </c>
      <c r="D483" s="227" t="s">
        <v>1055</v>
      </c>
      <c r="E483" s="227" t="s">
        <v>9290</v>
      </c>
      <c r="F483" s="228" t="s">
        <v>10345</v>
      </c>
      <c r="G483" s="228" t="s">
        <v>9184</v>
      </c>
      <c r="H483" s="228" t="s">
        <v>1701</v>
      </c>
      <c r="I483" s="229" t="s">
        <v>1702</v>
      </c>
      <c r="J483" s="230" t="s">
        <v>1690</v>
      </c>
      <c r="K483" s="230" t="s">
        <v>1691</v>
      </c>
      <c r="L483" s="230" t="s">
        <v>1063</v>
      </c>
      <c r="M483" s="231" t="s">
        <v>1769</v>
      </c>
      <c r="N483" s="228" t="s">
        <v>1284</v>
      </c>
      <c r="O483" s="228" t="s">
        <v>3553</v>
      </c>
      <c r="P483" s="232"/>
      <c r="Q483" s="233"/>
      <c r="R483" s="233">
        <v>168254</v>
      </c>
    </row>
    <row r="484" spans="1:18" ht="42" hidden="1" customHeight="1">
      <c r="A484" s="225" t="s">
        <v>1269</v>
      </c>
      <c r="B484" s="225" t="s">
        <v>10346</v>
      </c>
      <c r="C484" s="226" t="s">
        <v>9739</v>
      </c>
      <c r="D484" s="227" t="s">
        <v>1055</v>
      </c>
      <c r="E484" s="227" t="s">
        <v>9290</v>
      </c>
      <c r="F484" s="228" t="s">
        <v>10347</v>
      </c>
      <c r="G484" s="228" t="s">
        <v>9184</v>
      </c>
      <c r="H484" s="228" t="s">
        <v>1701</v>
      </c>
      <c r="I484" s="229" t="s">
        <v>1702</v>
      </c>
      <c r="J484" s="230" t="s">
        <v>1690</v>
      </c>
      <c r="K484" s="230" t="s">
        <v>1691</v>
      </c>
      <c r="L484" s="230" t="s">
        <v>1063</v>
      </c>
      <c r="M484" s="231" t="s">
        <v>1769</v>
      </c>
      <c r="N484" s="228" t="s">
        <v>1284</v>
      </c>
      <c r="O484" s="228" t="s">
        <v>3553</v>
      </c>
      <c r="P484" s="232"/>
      <c r="Q484" s="233"/>
      <c r="R484" s="233">
        <v>17279</v>
      </c>
    </row>
    <row r="485" spans="1:18" ht="42" hidden="1" customHeight="1">
      <c r="A485" s="225" t="s">
        <v>2432</v>
      </c>
      <c r="B485" s="225" t="s">
        <v>10348</v>
      </c>
      <c r="C485" s="226" t="s">
        <v>9739</v>
      </c>
      <c r="D485" s="227" t="s">
        <v>1055</v>
      </c>
      <c r="E485" s="227" t="s">
        <v>9290</v>
      </c>
      <c r="F485" s="228" t="s">
        <v>10349</v>
      </c>
      <c r="G485" s="228" t="s">
        <v>9184</v>
      </c>
      <c r="H485" s="228" t="s">
        <v>1701</v>
      </c>
      <c r="I485" s="229" t="s">
        <v>1702</v>
      </c>
      <c r="J485" s="230" t="s">
        <v>1690</v>
      </c>
      <c r="K485" s="230" t="s">
        <v>1691</v>
      </c>
      <c r="L485" s="230" t="s">
        <v>1063</v>
      </c>
      <c r="M485" s="231" t="s">
        <v>1769</v>
      </c>
      <c r="N485" s="228" t="s">
        <v>1284</v>
      </c>
      <c r="O485" s="228" t="s">
        <v>3553</v>
      </c>
      <c r="P485" s="232"/>
      <c r="Q485" s="233"/>
      <c r="R485" s="233">
        <v>212</v>
      </c>
    </row>
    <row r="486" spans="1:18" ht="42" hidden="1" customHeight="1">
      <c r="A486" s="225" t="s">
        <v>2435</v>
      </c>
      <c r="B486" s="225" t="s">
        <v>10350</v>
      </c>
      <c r="C486" s="226" t="s">
        <v>9739</v>
      </c>
      <c r="D486" s="227" t="s">
        <v>1055</v>
      </c>
      <c r="E486" s="227" t="s">
        <v>10351</v>
      </c>
      <c r="F486" s="228" t="s">
        <v>10352</v>
      </c>
      <c r="G486" s="228" t="s">
        <v>9739</v>
      </c>
      <c r="H486" s="228" t="s">
        <v>1077</v>
      </c>
      <c r="I486" s="229" t="s">
        <v>1078</v>
      </c>
      <c r="J486" s="230" t="s">
        <v>1690</v>
      </c>
      <c r="K486" s="230" t="s">
        <v>1691</v>
      </c>
      <c r="L486" s="230" t="s">
        <v>1063</v>
      </c>
      <c r="M486" s="231" t="s">
        <v>1769</v>
      </c>
      <c r="N486" s="228" t="s">
        <v>1284</v>
      </c>
      <c r="O486" s="228" t="s">
        <v>3553</v>
      </c>
      <c r="P486" s="232"/>
      <c r="Q486" s="233"/>
      <c r="R486" s="233">
        <v>15000</v>
      </c>
    </row>
    <row r="487" spans="1:18" ht="42" hidden="1" customHeight="1">
      <c r="A487" s="225" t="s">
        <v>2438</v>
      </c>
      <c r="B487" s="225" t="s">
        <v>10353</v>
      </c>
      <c r="C487" s="226" t="s">
        <v>9739</v>
      </c>
      <c r="D487" s="227" t="s">
        <v>1055</v>
      </c>
      <c r="E487" s="227" t="s">
        <v>10354</v>
      </c>
      <c r="F487" s="228" t="s">
        <v>10355</v>
      </c>
      <c r="G487" s="228" t="s">
        <v>9739</v>
      </c>
      <c r="H487" s="228" t="s">
        <v>1077</v>
      </c>
      <c r="I487" s="229" t="s">
        <v>1078</v>
      </c>
      <c r="J487" s="230" t="s">
        <v>1690</v>
      </c>
      <c r="K487" s="230" t="s">
        <v>1691</v>
      </c>
      <c r="L487" s="230" t="s">
        <v>1063</v>
      </c>
      <c r="M487" s="231" t="s">
        <v>1769</v>
      </c>
      <c r="N487" s="228" t="s">
        <v>1284</v>
      </c>
      <c r="O487" s="228" t="s">
        <v>3553</v>
      </c>
      <c r="P487" s="232"/>
      <c r="Q487" s="233"/>
      <c r="R487" s="233">
        <v>32351.46</v>
      </c>
    </row>
    <row r="488" spans="1:18" ht="42" hidden="1" customHeight="1">
      <c r="A488" s="225" t="s">
        <v>2442</v>
      </c>
      <c r="B488" s="225" t="s">
        <v>10356</v>
      </c>
      <c r="C488" s="226" t="s">
        <v>9739</v>
      </c>
      <c r="D488" s="227" t="s">
        <v>1055</v>
      </c>
      <c r="E488" s="227" t="s">
        <v>10357</v>
      </c>
      <c r="F488" s="228" t="s">
        <v>10358</v>
      </c>
      <c r="G488" s="228" t="s">
        <v>9739</v>
      </c>
      <c r="H488" s="228" t="s">
        <v>1696</v>
      </c>
      <c r="I488" s="229" t="s">
        <v>1697</v>
      </c>
      <c r="J488" s="230" t="s">
        <v>1690</v>
      </c>
      <c r="K488" s="230" t="s">
        <v>1691</v>
      </c>
      <c r="L488" s="230" t="s">
        <v>1063</v>
      </c>
      <c r="M488" s="231" t="s">
        <v>1769</v>
      </c>
      <c r="N488" s="228" t="s">
        <v>1284</v>
      </c>
      <c r="O488" s="228" t="s">
        <v>3553</v>
      </c>
      <c r="P488" s="232"/>
      <c r="Q488" s="233"/>
      <c r="R488" s="233">
        <v>85286.53</v>
      </c>
    </row>
    <row r="489" spans="1:18" ht="52.5" hidden="1" customHeight="1">
      <c r="A489" s="225" t="s">
        <v>2446</v>
      </c>
      <c r="B489" s="225" t="s">
        <v>10359</v>
      </c>
      <c r="C489" s="226" t="s">
        <v>9739</v>
      </c>
      <c r="D489" s="227" t="s">
        <v>1055</v>
      </c>
      <c r="E489" s="227" t="s">
        <v>9290</v>
      </c>
      <c r="F489" s="228" t="s">
        <v>10360</v>
      </c>
      <c r="G489" s="228" t="s">
        <v>9739</v>
      </c>
      <c r="H489" s="228" t="s">
        <v>1701</v>
      </c>
      <c r="I489" s="229" t="s">
        <v>1702</v>
      </c>
      <c r="J489" s="230" t="s">
        <v>1690</v>
      </c>
      <c r="K489" s="230" t="s">
        <v>1691</v>
      </c>
      <c r="L489" s="230" t="s">
        <v>1063</v>
      </c>
      <c r="M489" s="231" t="s">
        <v>1769</v>
      </c>
      <c r="N489" s="228" t="s">
        <v>1284</v>
      </c>
      <c r="O489" s="228" t="s">
        <v>3553</v>
      </c>
      <c r="P489" s="232"/>
      <c r="Q489" s="233"/>
      <c r="R489" s="233">
        <v>23191</v>
      </c>
    </row>
    <row r="490" spans="1:18" ht="52.5" customHeight="1">
      <c r="A490" s="206"/>
      <c r="B490" s="206"/>
      <c r="C490" s="207"/>
      <c r="D490" s="208"/>
      <c r="E490" s="208"/>
      <c r="F490" s="209"/>
      <c r="G490" s="209"/>
      <c r="H490" s="209"/>
      <c r="I490" s="210"/>
      <c r="J490" s="211"/>
      <c r="K490" s="211"/>
      <c r="L490" s="211"/>
      <c r="M490" s="212"/>
      <c r="N490" s="209"/>
      <c r="O490" s="209"/>
      <c r="P490" s="213"/>
      <c r="Q490" s="214">
        <f>SUBTOTAL(9,Q38:Q467)</f>
        <v>20</v>
      </c>
      <c r="R490" s="214">
        <f>SUBTOTAL(9,R38:R467)</f>
        <v>442696.5</v>
      </c>
    </row>
    <row r="491" spans="1:18">
      <c r="A491" s="206"/>
      <c r="B491" s="206"/>
      <c r="C491" s="207"/>
      <c r="D491" s="208"/>
      <c r="E491" s="208"/>
      <c r="F491" s="209"/>
      <c r="G491" s="209"/>
      <c r="H491" s="209"/>
      <c r="I491" s="210"/>
      <c r="J491" s="211"/>
      <c r="K491" s="211"/>
      <c r="L491" s="211"/>
      <c r="M491" s="212"/>
      <c r="N491" s="209"/>
      <c r="O491" s="209"/>
      <c r="P491" s="213"/>
      <c r="Q491" s="214"/>
      <c r="R491" s="214"/>
    </row>
    <row r="492" spans="1:18" ht="52.5" customHeight="1">
      <c r="A492" s="206"/>
      <c r="B492" s="206"/>
      <c r="C492" s="207"/>
      <c r="D492" s="208"/>
      <c r="E492" s="208"/>
      <c r="F492" s="209"/>
      <c r="G492" s="209"/>
      <c r="H492" s="209"/>
      <c r="I492" s="210"/>
      <c r="J492" s="211"/>
      <c r="K492" s="211"/>
      <c r="L492" s="211"/>
      <c r="M492" s="212"/>
      <c r="N492" s="209"/>
      <c r="O492" s="209"/>
      <c r="P492" s="213"/>
      <c r="Q492" s="214"/>
      <c r="R492" s="214"/>
    </row>
    <row r="493" spans="1:18" ht="42" customHeight="1">
      <c r="A493" s="206"/>
      <c r="B493" s="206"/>
      <c r="C493" s="207"/>
      <c r="D493" s="208"/>
      <c r="E493" s="208"/>
      <c r="F493" s="209"/>
      <c r="G493" s="209"/>
      <c r="H493" s="209"/>
      <c r="I493" s="210"/>
      <c r="J493" s="211"/>
      <c r="K493" s="211"/>
      <c r="L493" s="211"/>
      <c r="M493" s="212"/>
      <c r="N493" s="209"/>
      <c r="O493" s="209"/>
      <c r="P493" s="213"/>
      <c r="Q493" s="214"/>
      <c r="R493" s="214"/>
    </row>
    <row r="494" spans="1:18">
      <c r="A494" s="206"/>
      <c r="B494" s="206"/>
      <c r="C494" s="207"/>
      <c r="D494" s="208"/>
      <c r="E494" s="208"/>
      <c r="F494" s="209"/>
      <c r="G494" s="209"/>
      <c r="H494" s="209"/>
      <c r="I494" s="210"/>
      <c r="J494" s="211"/>
      <c r="K494" s="211"/>
      <c r="L494" s="211"/>
      <c r="M494" s="212"/>
      <c r="N494" s="209"/>
      <c r="O494" s="209"/>
      <c r="P494" s="213"/>
      <c r="Q494" s="214"/>
      <c r="R494" s="214"/>
    </row>
    <row r="495" spans="1:18" ht="42" customHeight="1">
      <c r="A495" s="206"/>
      <c r="B495" s="206"/>
      <c r="C495" s="207"/>
      <c r="D495" s="208"/>
      <c r="E495" s="208"/>
      <c r="F495" s="209"/>
      <c r="G495" s="209"/>
      <c r="H495" s="209"/>
      <c r="I495" s="210"/>
      <c r="J495" s="211"/>
      <c r="K495" s="211"/>
      <c r="L495" s="211"/>
      <c r="M495" s="212"/>
      <c r="N495" s="209"/>
      <c r="O495" s="209"/>
      <c r="P495" s="213"/>
      <c r="Q495" s="214"/>
      <c r="R495" s="214"/>
    </row>
    <row r="496" spans="1:18">
      <c r="A496" s="206"/>
      <c r="B496" s="206"/>
      <c r="C496" s="207"/>
      <c r="D496" s="208"/>
      <c r="E496" s="208"/>
      <c r="F496" s="209"/>
      <c r="G496" s="209"/>
      <c r="H496" s="209"/>
      <c r="I496" s="210"/>
      <c r="J496" s="211"/>
      <c r="K496" s="211"/>
      <c r="L496" s="211"/>
      <c r="M496" s="212"/>
      <c r="N496" s="209"/>
      <c r="O496" s="209"/>
      <c r="P496" s="213"/>
      <c r="Q496" s="214"/>
      <c r="R496" s="214"/>
    </row>
    <row r="497" spans="1:18">
      <c r="A497" s="250"/>
      <c r="B497" s="250"/>
      <c r="C497" s="250"/>
      <c r="D497" s="249"/>
      <c r="E497" s="249"/>
      <c r="F497" s="250"/>
      <c r="G497" s="250"/>
      <c r="H497" s="250"/>
      <c r="I497" s="251"/>
      <c r="J497" s="250"/>
      <c r="K497" s="250"/>
      <c r="L497" s="250"/>
      <c r="M497" s="252"/>
      <c r="N497" s="250"/>
      <c r="O497" s="250"/>
      <c r="P497" s="249"/>
      <c r="Q497" s="253"/>
      <c r="R497" s="253"/>
    </row>
    <row r="498" spans="1:18">
      <c r="A498" s="250"/>
      <c r="B498" s="250"/>
      <c r="C498" s="250"/>
      <c r="D498" s="249"/>
      <c r="E498" s="249"/>
      <c r="F498" s="250"/>
      <c r="G498" s="250"/>
      <c r="H498" s="250"/>
      <c r="I498" s="251"/>
      <c r="J498" s="250"/>
      <c r="K498" s="250"/>
      <c r="L498" s="250"/>
      <c r="M498" s="252"/>
      <c r="N498" s="250"/>
      <c r="O498" s="250"/>
      <c r="P498" s="249"/>
      <c r="Q498" s="253"/>
      <c r="R498" s="253"/>
    </row>
    <row r="499" spans="1:18" ht="42" customHeight="1">
      <c r="A499" s="250"/>
      <c r="B499" s="250"/>
      <c r="C499" s="250"/>
      <c r="D499" s="249"/>
      <c r="E499" s="249"/>
      <c r="F499" s="250"/>
      <c r="G499" s="250"/>
      <c r="H499" s="250"/>
      <c r="I499" s="251"/>
      <c r="J499" s="250"/>
      <c r="K499" s="250"/>
      <c r="L499" s="250"/>
      <c r="M499" s="252"/>
      <c r="N499" s="250"/>
      <c r="O499" s="250"/>
      <c r="P499" s="249"/>
      <c r="Q499" s="253"/>
      <c r="R499" s="253"/>
    </row>
    <row r="500" spans="1:18" ht="42" customHeight="1">
      <c r="A500" s="250"/>
      <c r="B500" s="250"/>
      <c r="C500" s="250"/>
      <c r="D500" s="249"/>
      <c r="E500" s="249"/>
      <c r="F500" s="250"/>
      <c r="G500" s="250"/>
      <c r="H500" s="250"/>
      <c r="I500" s="251"/>
      <c r="J500" s="250"/>
      <c r="K500" s="250"/>
      <c r="L500" s="250"/>
      <c r="M500" s="252"/>
      <c r="N500" s="250"/>
      <c r="O500" s="250"/>
      <c r="P500" s="249"/>
      <c r="Q500" s="253"/>
      <c r="R500" s="253"/>
    </row>
    <row r="501" spans="1:18">
      <c r="A501" s="250"/>
      <c r="B501" s="250"/>
      <c r="C501" s="250"/>
      <c r="D501" s="249"/>
      <c r="E501" s="249"/>
      <c r="F501" s="250"/>
      <c r="G501" s="250"/>
      <c r="H501" s="250"/>
      <c r="I501" s="251"/>
      <c r="J501" s="250"/>
      <c r="K501" s="250"/>
      <c r="L501" s="250"/>
      <c r="M501" s="252"/>
      <c r="N501" s="250"/>
      <c r="O501" s="250"/>
      <c r="P501" s="249"/>
      <c r="Q501" s="253"/>
      <c r="R501" s="253"/>
    </row>
    <row r="502" spans="1:18">
      <c r="A502" s="250"/>
      <c r="B502" s="250"/>
      <c r="C502" s="250"/>
      <c r="D502" s="249"/>
      <c r="E502" s="249"/>
      <c r="F502" s="250"/>
      <c r="G502" s="250"/>
      <c r="H502" s="250"/>
      <c r="I502" s="251"/>
      <c r="J502" s="250"/>
      <c r="K502" s="250"/>
      <c r="L502" s="250"/>
      <c r="M502" s="252"/>
      <c r="N502" s="250"/>
      <c r="O502" s="250"/>
      <c r="P502" s="249"/>
      <c r="Q502" s="253"/>
      <c r="R502" s="253"/>
    </row>
    <row r="503" spans="1:18" ht="42" customHeight="1">
      <c r="A503" s="250"/>
      <c r="B503" s="250"/>
      <c r="C503" s="250"/>
      <c r="D503" s="249"/>
      <c r="E503" s="249"/>
      <c r="F503" s="250"/>
      <c r="G503" s="250"/>
      <c r="H503" s="250"/>
      <c r="I503" s="251"/>
      <c r="J503" s="250"/>
      <c r="K503" s="250"/>
      <c r="L503" s="250"/>
      <c r="M503" s="252"/>
      <c r="N503" s="250"/>
      <c r="O503" s="250"/>
      <c r="P503" s="249"/>
      <c r="Q503" s="253"/>
      <c r="R503" s="253"/>
    </row>
    <row r="504" spans="1:18">
      <c r="A504" s="250"/>
      <c r="B504" s="250"/>
      <c r="C504" s="250"/>
      <c r="D504" s="249"/>
      <c r="E504" s="249"/>
      <c r="F504" s="250"/>
      <c r="G504" s="250"/>
      <c r="H504" s="250"/>
      <c r="I504" s="251"/>
      <c r="J504" s="250"/>
      <c r="K504" s="250"/>
      <c r="L504" s="250"/>
      <c r="M504" s="252"/>
      <c r="N504" s="250"/>
      <c r="O504" s="250"/>
      <c r="P504" s="249"/>
      <c r="Q504" s="253"/>
      <c r="R504" s="253"/>
    </row>
    <row r="505" spans="1:18" ht="52.5" customHeight="1">
      <c r="A505" s="250"/>
      <c r="B505" s="250"/>
      <c r="C505" s="250"/>
      <c r="D505" s="249"/>
      <c r="E505" s="249"/>
      <c r="F505" s="250"/>
      <c r="G505" s="250"/>
      <c r="H505" s="250"/>
      <c r="I505" s="251"/>
      <c r="J505" s="250"/>
      <c r="K505" s="250"/>
      <c r="L505" s="250"/>
      <c r="M505" s="252"/>
      <c r="N505" s="250"/>
      <c r="O505" s="250"/>
      <c r="P505" s="249"/>
      <c r="Q505" s="253"/>
      <c r="R505" s="253"/>
    </row>
    <row r="506" spans="1:18" ht="52.5" customHeight="1">
      <c r="A506" s="250"/>
      <c r="B506" s="250"/>
      <c r="C506" s="250"/>
      <c r="D506" s="249"/>
      <c r="E506" s="249"/>
      <c r="F506" s="250"/>
      <c r="G506" s="250"/>
      <c r="H506" s="250"/>
      <c r="I506" s="251"/>
      <c r="J506" s="250"/>
      <c r="K506" s="250"/>
      <c r="L506" s="250"/>
      <c r="M506" s="252"/>
      <c r="N506" s="250"/>
      <c r="O506" s="250"/>
      <c r="P506" s="249"/>
      <c r="Q506" s="253"/>
      <c r="R506" s="253"/>
    </row>
    <row r="507" spans="1:18">
      <c r="A507" s="250"/>
      <c r="B507" s="250"/>
      <c r="C507" s="250"/>
      <c r="D507" s="249"/>
      <c r="E507" s="249"/>
      <c r="F507" s="250"/>
      <c r="G507" s="250"/>
      <c r="H507" s="250"/>
      <c r="I507" s="251"/>
      <c r="J507" s="250"/>
      <c r="K507" s="250"/>
      <c r="L507" s="250"/>
      <c r="M507" s="252"/>
      <c r="N507" s="250"/>
      <c r="O507" s="250"/>
      <c r="P507" s="249"/>
      <c r="Q507" s="253"/>
      <c r="R507" s="253"/>
    </row>
    <row r="508" spans="1:18" ht="52.5" customHeight="1">
      <c r="A508" s="250"/>
      <c r="B508" s="250"/>
      <c r="C508" s="250"/>
      <c r="D508" s="249"/>
      <c r="E508" s="249"/>
      <c r="F508" s="250"/>
      <c r="G508" s="250"/>
      <c r="H508" s="250"/>
      <c r="I508" s="251"/>
      <c r="J508" s="250"/>
      <c r="K508" s="250"/>
      <c r="L508" s="250"/>
      <c r="M508" s="252"/>
      <c r="N508" s="250"/>
      <c r="O508" s="250"/>
      <c r="P508" s="249"/>
      <c r="Q508" s="253"/>
      <c r="R508" s="253"/>
    </row>
    <row r="509" spans="1:18">
      <c r="A509" s="250"/>
      <c r="B509" s="250"/>
      <c r="C509" s="250"/>
      <c r="D509" s="249"/>
      <c r="E509" s="249"/>
      <c r="F509" s="250"/>
      <c r="G509" s="250"/>
      <c r="H509" s="250"/>
      <c r="I509" s="251"/>
      <c r="J509" s="250"/>
      <c r="K509" s="250"/>
      <c r="L509" s="250"/>
      <c r="M509" s="252"/>
      <c r="N509" s="250"/>
      <c r="O509" s="250"/>
      <c r="P509" s="249"/>
      <c r="Q509" s="253"/>
      <c r="R509" s="253"/>
    </row>
    <row r="510" spans="1:18">
      <c r="A510" s="250"/>
      <c r="B510" s="250"/>
      <c r="C510" s="250"/>
      <c r="D510" s="249"/>
      <c r="E510" s="249"/>
      <c r="F510" s="250"/>
      <c r="G510" s="250"/>
      <c r="H510" s="250"/>
      <c r="I510" s="251"/>
      <c r="J510" s="250"/>
      <c r="K510" s="250"/>
      <c r="L510" s="250"/>
      <c r="M510" s="252"/>
      <c r="N510" s="250"/>
      <c r="O510" s="250"/>
      <c r="P510" s="249"/>
      <c r="Q510" s="253"/>
      <c r="R510" s="253"/>
    </row>
    <row r="511" spans="1:18" ht="42" customHeight="1">
      <c r="A511" s="250"/>
      <c r="B511" s="250"/>
      <c r="C511" s="250"/>
      <c r="D511" s="249"/>
      <c r="E511" s="249"/>
      <c r="F511" s="250"/>
      <c r="G511" s="250"/>
      <c r="H511" s="250"/>
      <c r="I511" s="251"/>
      <c r="J511" s="250"/>
      <c r="K511" s="250"/>
      <c r="L511" s="250"/>
      <c r="M511" s="252"/>
      <c r="N511" s="250"/>
      <c r="O511" s="250"/>
      <c r="P511" s="249"/>
      <c r="Q511" s="253"/>
      <c r="R511" s="253"/>
    </row>
    <row r="512" spans="1:18" ht="42" customHeight="1">
      <c r="A512" s="250"/>
      <c r="B512" s="250"/>
      <c r="C512" s="250"/>
      <c r="D512" s="249"/>
      <c r="E512" s="249"/>
      <c r="F512" s="250"/>
      <c r="G512" s="250"/>
      <c r="H512" s="250"/>
      <c r="I512" s="251"/>
      <c r="J512" s="250"/>
      <c r="K512" s="250"/>
      <c r="L512" s="250"/>
      <c r="M512" s="252"/>
      <c r="N512" s="250"/>
      <c r="O512" s="250"/>
      <c r="P512" s="249"/>
      <c r="Q512" s="253"/>
      <c r="R512" s="253"/>
    </row>
    <row r="513" spans="1:18" ht="42" customHeight="1">
      <c r="A513" s="250"/>
      <c r="B513" s="250"/>
      <c r="C513" s="250"/>
      <c r="D513" s="249"/>
      <c r="E513" s="249"/>
      <c r="F513" s="250"/>
      <c r="G513" s="250"/>
      <c r="H513" s="250"/>
      <c r="I513" s="251"/>
      <c r="J513" s="250"/>
      <c r="K513" s="250"/>
      <c r="L513" s="250"/>
      <c r="M513" s="252"/>
      <c r="N513" s="250"/>
      <c r="O513" s="250"/>
      <c r="P513" s="249"/>
      <c r="Q513" s="253"/>
      <c r="R513" s="253"/>
    </row>
    <row r="514" spans="1:18" ht="42" customHeight="1">
      <c r="A514" s="250"/>
      <c r="B514" s="250"/>
      <c r="C514" s="250"/>
      <c r="D514" s="249"/>
      <c r="E514" s="249"/>
      <c r="F514" s="250"/>
      <c r="G514" s="250"/>
      <c r="H514" s="250"/>
      <c r="I514" s="251"/>
      <c r="J514" s="250"/>
      <c r="K514" s="250"/>
      <c r="L514" s="250"/>
      <c r="M514" s="252"/>
      <c r="N514" s="250"/>
      <c r="O514" s="250"/>
      <c r="P514" s="249"/>
      <c r="Q514" s="253"/>
      <c r="R514" s="253"/>
    </row>
    <row r="515" spans="1:18" ht="42" customHeight="1">
      <c r="A515" s="250"/>
      <c r="B515" s="250"/>
      <c r="C515" s="250"/>
      <c r="D515" s="249"/>
      <c r="E515" s="249"/>
      <c r="F515" s="250"/>
      <c r="G515" s="250"/>
      <c r="H515" s="250"/>
      <c r="I515" s="251"/>
      <c r="J515" s="250"/>
      <c r="K515" s="250"/>
      <c r="L515" s="250"/>
      <c r="M515" s="252"/>
      <c r="N515" s="250"/>
      <c r="O515" s="250"/>
      <c r="P515" s="249"/>
      <c r="Q515" s="253"/>
      <c r="R515" s="253"/>
    </row>
    <row r="516" spans="1:18" ht="42" customHeight="1">
      <c r="A516" s="250"/>
      <c r="B516" s="250"/>
      <c r="C516" s="250"/>
      <c r="D516" s="249"/>
      <c r="E516" s="249"/>
      <c r="F516" s="250"/>
      <c r="G516" s="250"/>
      <c r="H516" s="250"/>
      <c r="I516" s="251"/>
      <c r="J516" s="250"/>
      <c r="K516" s="250"/>
      <c r="L516" s="250"/>
      <c r="M516" s="252"/>
      <c r="N516" s="250"/>
      <c r="O516" s="250"/>
      <c r="P516" s="249"/>
      <c r="Q516" s="253"/>
      <c r="R516" s="253"/>
    </row>
    <row r="517" spans="1:18" ht="42" customHeight="1">
      <c r="A517" s="250"/>
      <c r="B517" s="250"/>
      <c r="C517" s="250"/>
      <c r="D517" s="249"/>
      <c r="E517" s="249"/>
      <c r="F517" s="250"/>
      <c r="G517" s="250"/>
      <c r="H517" s="250"/>
      <c r="I517" s="251"/>
      <c r="J517" s="250"/>
      <c r="K517" s="250"/>
      <c r="L517" s="250"/>
      <c r="M517" s="252"/>
      <c r="N517" s="250"/>
      <c r="O517" s="250"/>
      <c r="P517" s="249"/>
      <c r="Q517" s="253"/>
      <c r="R517" s="253"/>
    </row>
    <row r="518" spans="1:18" ht="42" customHeight="1">
      <c r="A518" s="250"/>
      <c r="B518" s="250"/>
      <c r="C518" s="250"/>
      <c r="D518" s="249"/>
      <c r="E518" s="249"/>
      <c r="F518" s="250"/>
      <c r="G518" s="250"/>
      <c r="H518" s="250"/>
      <c r="I518" s="251"/>
      <c r="J518" s="250"/>
      <c r="K518" s="250"/>
      <c r="L518" s="250"/>
      <c r="M518" s="252"/>
      <c r="N518" s="250"/>
      <c r="O518" s="250"/>
      <c r="P518" s="249"/>
      <c r="Q518" s="253"/>
      <c r="R518" s="253"/>
    </row>
    <row r="519" spans="1:18" ht="42" customHeight="1">
      <c r="A519" s="250"/>
      <c r="B519" s="250"/>
      <c r="C519" s="250"/>
      <c r="D519" s="249"/>
      <c r="E519" s="249"/>
      <c r="F519" s="250"/>
      <c r="G519" s="250"/>
      <c r="H519" s="250"/>
      <c r="I519" s="251"/>
      <c r="J519" s="250"/>
      <c r="K519" s="250"/>
      <c r="L519" s="250"/>
      <c r="M519" s="252"/>
      <c r="N519" s="250"/>
      <c r="O519" s="250"/>
      <c r="P519" s="249"/>
      <c r="Q519" s="253"/>
      <c r="R519" s="253"/>
    </row>
    <row r="520" spans="1:18" ht="42" customHeight="1">
      <c r="A520" s="250"/>
      <c r="B520" s="250"/>
      <c r="C520" s="250"/>
      <c r="D520" s="249"/>
      <c r="E520" s="249"/>
      <c r="F520" s="250"/>
      <c r="G520" s="250"/>
      <c r="H520" s="250"/>
      <c r="I520" s="251"/>
      <c r="J520" s="250"/>
      <c r="K520" s="250"/>
      <c r="L520" s="250"/>
      <c r="M520" s="252"/>
      <c r="N520" s="250"/>
      <c r="O520" s="250"/>
      <c r="P520" s="249"/>
      <c r="Q520" s="253"/>
      <c r="R520" s="253"/>
    </row>
    <row r="521" spans="1:18" ht="63" customHeight="1">
      <c r="A521" s="250"/>
      <c r="B521" s="250"/>
      <c r="C521" s="250"/>
      <c r="D521" s="249"/>
      <c r="E521" s="249"/>
      <c r="F521" s="250"/>
      <c r="G521" s="250"/>
      <c r="H521" s="250"/>
      <c r="I521" s="251"/>
      <c r="J521" s="250"/>
      <c r="K521" s="250"/>
      <c r="L521" s="250"/>
      <c r="M521" s="252"/>
      <c r="N521" s="250"/>
      <c r="O521" s="250"/>
      <c r="P521" s="249"/>
      <c r="Q521" s="253"/>
      <c r="R521" s="253"/>
    </row>
    <row r="522" spans="1:18" ht="42" customHeight="1">
      <c r="A522" s="250"/>
      <c r="B522" s="250"/>
      <c r="C522" s="250"/>
      <c r="D522" s="249"/>
      <c r="E522" s="249"/>
      <c r="F522" s="250"/>
      <c r="G522" s="250"/>
      <c r="H522" s="250"/>
      <c r="I522" s="251"/>
      <c r="J522" s="250"/>
      <c r="K522" s="250"/>
      <c r="L522" s="250"/>
      <c r="M522" s="252"/>
      <c r="N522" s="250"/>
      <c r="O522" s="250"/>
      <c r="P522" s="249"/>
      <c r="Q522" s="253"/>
      <c r="R522" s="253"/>
    </row>
    <row r="523" spans="1:18" ht="42" customHeight="1">
      <c r="A523" s="250"/>
      <c r="B523" s="250"/>
      <c r="C523" s="250"/>
      <c r="D523" s="249"/>
      <c r="E523" s="249"/>
      <c r="F523" s="250"/>
      <c r="G523" s="250"/>
      <c r="H523" s="250"/>
      <c r="I523" s="251"/>
      <c r="J523" s="250"/>
      <c r="K523" s="250"/>
      <c r="L523" s="250"/>
      <c r="M523" s="252"/>
      <c r="N523" s="250"/>
      <c r="O523" s="250"/>
      <c r="P523" s="249"/>
      <c r="Q523" s="253"/>
      <c r="R523" s="253"/>
    </row>
    <row r="524" spans="1:18" ht="42" customHeight="1">
      <c r="A524" s="250"/>
      <c r="B524" s="250"/>
      <c r="C524" s="250"/>
      <c r="D524" s="249"/>
      <c r="E524" s="249"/>
      <c r="F524" s="250"/>
      <c r="G524" s="250"/>
      <c r="H524" s="250"/>
      <c r="I524" s="251"/>
      <c r="J524" s="250"/>
      <c r="K524" s="250"/>
      <c r="L524" s="250"/>
      <c r="M524" s="252"/>
      <c r="N524" s="250"/>
      <c r="O524" s="250"/>
      <c r="P524" s="249"/>
      <c r="Q524" s="253"/>
      <c r="R524" s="253"/>
    </row>
    <row r="525" spans="1:18" ht="42" customHeight="1">
      <c r="A525" s="250"/>
      <c r="B525" s="250"/>
      <c r="C525" s="250"/>
      <c r="D525" s="249"/>
      <c r="E525" s="249"/>
      <c r="F525" s="250"/>
      <c r="G525" s="250"/>
      <c r="H525" s="250"/>
      <c r="I525" s="251"/>
      <c r="J525" s="250"/>
      <c r="K525" s="250"/>
      <c r="L525" s="250"/>
      <c r="M525" s="252"/>
      <c r="N525" s="250"/>
      <c r="O525" s="250"/>
      <c r="P525" s="249"/>
      <c r="Q525" s="253"/>
      <c r="R525" s="253"/>
    </row>
    <row r="526" spans="1:18" ht="42" customHeight="1">
      <c r="A526" s="250"/>
      <c r="B526" s="250"/>
      <c r="C526" s="250"/>
      <c r="D526" s="249"/>
      <c r="E526" s="249"/>
      <c r="F526" s="250"/>
      <c r="G526" s="250"/>
      <c r="H526" s="250"/>
      <c r="I526" s="251"/>
      <c r="J526" s="250"/>
      <c r="K526" s="250"/>
      <c r="L526" s="250"/>
      <c r="M526" s="252"/>
      <c r="N526" s="250"/>
      <c r="O526" s="250"/>
      <c r="P526" s="249"/>
      <c r="Q526" s="253"/>
      <c r="R526" s="253"/>
    </row>
    <row r="527" spans="1:18" ht="42" customHeight="1">
      <c r="A527" s="250"/>
      <c r="B527" s="250"/>
      <c r="C527" s="250"/>
      <c r="D527" s="249"/>
      <c r="E527" s="249"/>
      <c r="F527" s="250"/>
      <c r="G527" s="250"/>
      <c r="H527" s="250"/>
      <c r="I527" s="251"/>
      <c r="J527" s="250"/>
      <c r="K527" s="250"/>
      <c r="L527" s="250"/>
      <c r="M527" s="252"/>
      <c r="N527" s="250"/>
      <c r="O527" s="250"/>
      <c r="P527" s="249"/>
      <c r="Q527" s="253"/>
      <c r="R527" s="253"/>
    </row>
    <row r="528" spans="1:18" ht="42" customHeight="1">
      <c r="A528" s="250"/>
      <c r="B528" s="250"/>
      <c r="C528" s="250"/>
      <c r="D528" s="249"/>
      <c r="E528" s="249"/>
      <c r="F528" s="250"/>
      <c r="G528" s="250"/>
      <c r="H528" s="250"/>
      <c r="I528" s="251"/>
      <c r="J528" s="250"/>
      <c r="K528" s="250"/>
      <c r="L528" s="250"/>
      <c r="M528" s="252"/>
      <c r="N528" s="250"/>
      <c r="O528" s="250"/>
      <c r="P528" s="249"/>
      <c r="Q528" s="253"/>
      <c r="R528" s="253"/>
    </row>
    <row r="529" spans="1:18" ht="42" customHeight="1">
      <c r="A529" s="250"/>
      <c r="B529" s="250"/>
      <c r="C529" s="250"/>
      <c r="D529" s="249"/>
      <c r="E529" s="249"/>
      <c r="F529" s="250"/>
      <c r="G529" s="250"/>
      <c r="H529" s="250"/>
      <c r="I529" s="251"/>
      <c r="J529" s="250"/>
      <c r="K529" s="250"/>
      <c r="L529" s="250"/>
      <c r="M529" s="252"/>
      <c r="N529" s="250"/>
      <c r="O529" s="250"/>
      <c r="P529" s="249"/>
      <c r="Q529" s="253"/>
      <c r="R529" s="253"/>
    </row>
    <row r="530" spans="1:18" ht="42" customHeight="1">
      <c r="A530" s="250"/>
      <c r="B530" s="250"/>
      <c r="C530" s="250"/>
      <c r="D530" s="249"/>
      <c r="E530" s="249"/>
      <c r="F530" s="250"/>
      <c r="G530" s="250"/>
      <c r="H530" s="250"/>
      <c r="I530" s="251"/>
      <c r="J530" s="250"/>
      <c r="K530" s="250"/>
      <c r="L530" s="250"/>
      <c r="M530" s="252"/>
      <c r="N530" s="250"/>
      <c r="O530" s="250"/>
      <c r="P530" s="249"/>
      <c r="Q530" s="253"/>
      <c r="R530" s="253"/>
    </row>
    <row r="531" spans="1:18" ht="42" customHeight="1">
      <c r="A531" s="250"/>
      <c r="B531" s="250"/>
      <c r="C531" s="250"/>
      <c r="D531" s="249"/>
      <c r="E531" s="249"/>
      <c r="F531" s="250"/>
      <c r="G531" s="250"/>
      <c r="H531" s="250"/>
      <c r="I531" s="251"/>
      <c r="J531" s="250"/>
      <c r="K531" s="250"/>
      <c r="L531" s="250"/>
      <c r="M531" s="252"/>
      <c r="N531" s="250"/>
      <c r="O531" s="250"/>
      <c r="P531" s="249"/>
      <c r="Q531" s="253"/>
      <c r="R531" s="253"/>
    </row>
    <row r="532" spans="1:18" ht="42" customHeight="1">
      <c r="A532" s="250"/>
      <c r="B532" s="250"/>
      <c r="C532" s="250"/>
      <c r="D532" s="249"/>
      <c r="E532" s="249"/>
      <c r="F532" s="250"/>
      <c r="G532" s="250"/>
      <c r="H532" s="250"/>
      <c r="I532" s="251"/>
      <c r="J532" s="250"/>
      <c r="K532" s="250"/>
      <c r="L532" s="250"/>
      <c r="M532" s="252"/>
      <c r="N532" s="250"/>
      <c r="O532" s="250"/>
      <c r="P532" s="249"/>
      <c r="Q532" s="253"/>
      <c r="R532" s="253"/>
    </row>
    <row r="533" spans="1:18" ht="42" customHeight="1">
      <c r="A533" s="250"/>
      <c r="B533" s="250"/>
      <c r="C533" s="250"/>
      <c r="D533" s="249"/>
      <c r="E533" s="249"/>
      <c r="F533" s="250"/>
      <c r="G533" s="250"/>
      <c r="H533" s="250"/>
      <c r="I533" s="251"/>
      <c r="J533" s="250"/>
      <c r="K533" s="250"/>
      <c r="L533" s="250"/>
      <c r="M533" s="252"/>
      <c r="N533" s="250"/>
      <c r="O533" s="250"/>
      <c r="P533" s="249"/>
      <c r="Q533" s="253"/>
      <c r="R533" s="253"/>
    </row>
    <row r="534" spans="1:18" ht="42" customHeight="1">
      <c r="A534" s="250"/>
      <c r="B534" s="250"/>
      <c r="C534" s="250"/>
      <c r="D534" s="249"/>
      <c r="E534" s="249"/>
      <c r="F534" s="250"/>
      <c r="G534" s="250"/>
      <c r="H534" s="250"/>
      <c r="I534" s="251"/>
      <c r="J534" s="250"/>
      <c r="K534" s="250"/>
      <c r="L534" s="250"/>
      <c r="M534" s="252"/>
      <c r="N534" s="250"/>
      <c r="O534" s="250"/>
      <c r="P534" s="249"/>
      <c r="Q534" s="253"/>
      <c r="R534" s="253"/>
    </row>
    <row r="535" spans="1:18" ht="42" customHeight="1">
      <c r="A535" s="250"/>
      <c r="B535" s="250"/>
      <c r="C535" s="250"/>
      <c r="D535" s="249"/>
      <c r="E535" s="249"/>
      <c r="F535" s="250"/>
      <c r="G535" s="250"/>
      <c r="H535" s="250"/>
      <c r="I535" s="251"/>
      <c r="J535" s="250"/>
      <c r="K535" s="250"/>
      <c r="L535" s="250"/>
      <c r="M535" s="252"/>
      <c r="N535" s="250"/>
      <c r="O535" s="250"/>
      <c r="P535" s="249"/>
      <c r="Q535" s="253"/>
      <c r="R535" s="253"/>
    </row>
    <row r="536" spans="1:18" ht="42" customHeight="1">
      <c r="A536" s="250"/>
      <c r="B536" s="250"/>
      <c r="C536" s="250"/>
      <c r="D536" s="249"/>
      <c r="E536" s="249"/>
      <c r="F536" s="250"/>
      <c r="G536" s="250"/>
      <c r="H536" s="250"/>
      <c r="I536" s="251"/>
      <c r="J536" s="250"/>
      <c r="K536" s="250"/>
      <c r="L536" s="250"/>
      <c r="M536" s="252"/>
      <c r="N536" s="250"/>
      <c r="O536" s="250"/>
      <c r="P536" s="249"/>
      <c r="Q536" s="253"/>
      <c r="R536" s="253"/>
    </row>
    <row r="537" spans="1:18" ht="42" customHeight="1">
      <c r="A537" s="250"/>
      <c r="B537" s="250"/>
      <c r="C537" s="250"/>
      <c r="D537" s="249"/>
      <c r="E537" s="249"/>
      <c r="F537" s="250"/>
      <c r="G537" s="250"/>
      <c r="H537" s="250"/>
      <c r="I537" s="251"/>
      <c r="J537" s="250"/>
      <c r="K537" s="250"/>
      <c r="L537" s="250"/>
      <c r="M537" s="252"/>
      <c r="N537" s="250"/>
      <c r="O537" s="250"/>
      <c r="P537" s="249"/>
      <c r="Q537" s="253"/>
      <c r="R537" s="253"/>
    </row>
    <row r="538" spans="1:18" ht="42" customHeight="1">
      <c r="A538" s="250"/>
      <c r="B538" s="250"/>
      <c r="C538" s="250"/>
      <c r="D538" s="249"/>
      <c r="E538" s="249"/>
      <c r="F538" s="250"/>
      <c r="G538" s="250"/>
      <c r="H538" s="250"/>
      <c r="I538" s="251"/>
      <c r="J538" s="250"/>
      <c r="K538" s="250"/>
      <c r="L538" s="250"/>
      <c r="M538" s="252"/>
      <c r="N538" s="250"/>
      <c r="O538" s="250"/>
      <c r="P538" s="249"/>
      <c r="Q538" s="253"/>
      <c r="R538" s="253"/>
    </row>
    <row r="539" spans="1:18" ht="42" customHeight="1">
      <c r="A539" s="250"/>
      <c r="B539" s="250"/>
      <c r="C539" s="250"/>
      <c r="D539" s="249"/>
      <c r="E539" s="249"/>
      <c r="F539" s="250"/>
      <c r="G539" s="250"/>
      <c r="H539" s="250"/>
      <c r="I539" s="251"/>
      <c r="J539" s="250"/>
      <c r="K539" s="250"/>
      <c r="L539" s="250"/>
      <c r="M539" s="252"/>
      <c r="N539" s="250"/>
      <c r="O539" s="250"/>
      <c r="P539" s="249"/>
      <c r="Q539" s="253"/>
      <c r="R539" s="253"/>
    </row>
    <row r="540" spans="1:18" ht="42" customHeight="1">
      <c r="A540" s="250"/>
      <c r="B540" s="250"/>
      <c r="C540" s="250"/>
      <c r="D540" s="249"/>
      <c r="E540" s="249"/>
      <c r="F540" s="250"/>
      <c r="G540" s="250"/>
      <c r="H540" s="250"/>
      <c r="I540" s="251"/>
      <c r="J540" s="250"/>
      <c r="K540" s="250"/>
      <c r="L540" s="250"/>
      <c r="M540" s="252"/>
      <c r="N540" s="250"/>
      <c r="O540" s="250"/>
      <c r="P540" s="249"/>
      <c r="Q540" s="253"/>
      <c r="R540" s="253"/>
    </row>
    <row r="541" spans="1:18" ht="42" customHeight="1">
      <c r="A541" s="250"/>
      <c r="B541" s="250"/>
      <c r="C541" s="250"/>
      <c r="D541" s="249"/>
      <c r="E541" s="249"/>
      <c r="F541" s="250"/>
      <c r="G541" s="250"/>
      <c r="H541" s="250"/>
      <c r="I541" s="251"/>
      <c r="J541" s="250"/>
      <c r="K541" s="250"/>
      <c r="L541" s="250"/>
      <c r="M541" s="252"/>
      <c r="N541" s="250"/>
      <c r="O541" s="250"/>
      <c r="P541" s="249"/>
      <c r="Q541" s="253"/>
      <c r="R541" s="253"/>
    </row>
    <row r="542" spans="1:18" ht="42" customHeight="1">
      <c r="A542" s="250"/>
      <c r="B542" s="250"/>
      <c r="C542" s="250"/>
      <c r="D542" s="249"/>
      <c r="E542" s="249"/>
      <c r="F542" s="250"/>
      <c r="G542" s="250"/>
      <c r="H542" s="250"/>
      <c r="I542" s="251"/>
      <c r="J542" s="250"/>
      <c r="K542" s="250"/>
      <c r="L542" s="250"/>
      <c r="M542" s="252"/>
      <c r="N542" s="250"/>
      <c r="O542" s="250"/>
      <c r="P542" s="249"/>
      <c r="Q542" s="253"/>
      <c r="R542" s="253"/>
    </row>
    <row r="543" spans="1:18" ht="42" customHeight="1">
      <c r="A543" s="250"/>
      <c r="B543" s="250"/>
      <c r="C543" s="250"/>
      <c r="D543" s="249"/>
      <c r="E543" s="249"/>
      <c r="F543" s="250"/>
      <c r="G543" s="250"/>
      <c r="H543" s="250"/>
      <c r="I543" s="251"/>
      <c r="J543" s="250"/>
      <c r="K543" s="250"/>
      <c r="L543" s="250"/>
      <c r="M543" s="252"/>
      <c r="N543" s="250"/>
      <c r="O543" s="250"/>
      <c r="P543" s="249"/>
      <c r="Q543" s="253"/>
      <c r="R543" s="253"/>
    </row>
    <row r="544" spans="1:18" ht="42" customHeight="1">
      <c r="A544" s="250"/>
      <c r="B544" s="250"/>
      <c r="C544" s="250"/>
      <c r="D544" s="249"/>
      <c r="E544" s="249"/>
      <c r="F544" s="250"/>
      <c r="G544" s="250"/>
      <c r="H544" s="250"/>
      <c r="I544" s="251"/>
      <c r="J544" s="250"/>
      <c r="K544" s="250"/>
      <c r="L544" s="250"/>
      <c r="M544" s="252"/>
      <c r="N544" s="250"/>
      <c r="O544" s="250"/>
      <c r="P544" s="249"/>
      <c r="Q544" s="253"/>
      <c r="R544" s="253"/>
    </row>
    <row r="545" spans="1:18" ht="42" customHeight="1">
      <c r="A545" s="250"/>
      <c r="B545" s="250"/>
      <c r="C545" s="250"/>
      <c r="D545" s="249"/>
      <c r="E545" s="249"/>
      <c r="F545" s="250"/>
      <c r="G545" s="250"/>
      <c r="H545" s="250"/>
      <c r="I545" s="251"/>
      <c r="J545" s="250"/>
      <c r="K545" s="250"/>
      <c r="L545" s="250"/>
      <c r="M545" s="252"/>
      <c r="N545" s="250"/>
      <c r="O545" s="250"/>
      <c r="P545" s="249"/>
      <c r="Q545" s="253"/>
      <c r="R545" s="253"/>
    </row>
    <row r="546" spans="1:18" ht="42" customHeight="1">
      <c r="A546" s="250"/>
      <c r="B546" s="250"/>
      <c r="C546" s="250"/>
      <c r="D546" s="249"/>
      <c r="E546" s="249"/>
      <c r="F546" s="250"/>
      <c r="G546" s="250"/>
      <c r="H546" s="250"/>
      <c r="I546" s="251"/>
      <c r="J546" s="250"/>
      <c r="K546" s="250"/>
      <c r="L546" s="250"/>
      <c r="M546" s="252"/>
      <c r="N546" s="250"/>
      <c r="O546" s="250"/>
      <c r="P546" s="249"/>
      <c r="Q546" s="253"/>
      <c r="R546" s="253"/>
    </row>
    <row r="547" spans="1:18">
      <c r="A547" s="250"/>
      <c r="B547" s="250"/>
      <c r="C547" s="250"/>
      <c r="D547" s="249"/>
      <c r="E547" s="249"/>
      <c r="F547" s="250"/>
      <c r="G547" s="250"/>
      <c r="H547" s="250"/>
      <c r="I547" s="251"/>
      <c r="J547" s="250"/>
      <c r="K547" s="250"/>
      <c r="L547" s="250"/>
      <c r="M547" s="252"/>
      <c r="N547" s="250"/>
      <c r="O547" s="250"/>
      <c r="P547" s="249"/>
      <c r="Q547" s="253"/>
      <c r="R547" s="253"/>
    </row>
    <row r="548" spans="1:18" ht="42" customHeight="1">
      <c r="A548" s="250"/>
      <c r="B548" s="250"/>
      <c r="C548" s="250"/>
      <c r="D548" s="249"/>
      <c r="E548" s="249"/>
      <c r="F548" s="250"/>
      <c r="G548" s="250"/>
      <c r="H548" s="250"/>
      <c r="I548" s="251"/>
      <c r="J548" s="250"/>
      <c r="K548" s="250"/>
      <c r="L548" s="250"/>
      <c r="M548" s="252"/>
      <c r="N548" s="250"/>
      <c r="O548" s="250"/>
      <c r="P548" s="249"/>
      <c r="Q548" s="253"/>
      <c r="R548" s="253"/>
    </row>
    <row r="549" spans="1:18" ht="42" customHeight="1">
      <c r="A549" s="250"/>
      <c r="B549" s="250"/>
      <c r="C549" s="250"/>
      <c r="D549" s="249"/>
      <c r="E549" s="249"/>
      <c r="F549" s="250"/>
      <c r="G549" s="250"/>
      <c r="H549" s="250"/>
      <c r="I549" s="251"/>
      <c r="J549" s="250"/>
      <c r="K549" s="250"/>
      <c r="L549" s="250"/>
      <c r="M549" s="252"/>
      <c r="N549" s="250"/>
      <c r="O549" s="250"/>
      <c r="P549" s="249"/>
      <c r="Q549" s="253"/>
      <c r="R549" s="253"/>
    </row>
    <row r="550" spans="1:18" ht="42" customHeight="1">
      <c r="A550" s="250"/>
      <c r="B550" s="250"/>
      <c r="C550" s="250"/>
      <c r="D550" s="249"/>
      <c r="E550" s="249"/>
      <c r="F550" s="250"/>
      <c r="G550" s="250"/>
      <c r="H550" s="250"/>
      <c r="I550" s="251"/>
      <c r="J550" s="250"/>
      <c r="K550" s="250"/>
      <c r="L550" s="250"/>
      <c r="M550" s="252"/>
      <c r="N550" s="250"/>
      <c r="O550" s="250"/>
      <c r="P550" s="249"/>
      <c r="Q550" s="253"/>
      <c r="R550" s="253"/>
    </row>
    <row r="551" spans="1:18" ht="42" customHeight="1">
      <c r="A551" s="250"/>
      <c r="B551" s="250"/>
      <c r="C551" s="250"/>
      <c r="D551" s="249"/>
      <c r="E551" s="249"/>
      <c r="F551" s="250"/>
      <c r="G551" s="250"/>
      <c r="H551" s="250"/>
      <c r="I551" s="251"/>
      <c r="J551" s="250"/>
      <c r="K551" s="250"/>
      <c r="L551" s="250"/>
      <c r="M551" s="252"/>
      <c r="N551" s="250"/>
      <c r="O551" s="250"/>
      <c r="P551" s="249"/>
      <c r="Q551" s="253"/>
      <c r="R551" s="253"/>
    </row>
    <row r="552" spans="1:18" ht="42" customHeight="1">
      <c r="A552" s="250"/>
      <c r="B552" s="250"/>
      <c r="C552" s="250"/>
      <c r="D552" s="249"/>
      <c r="E552" s="249"/>
      <c r="F552" s="250"/>
      <c r="G552" s="250"/>
      <c r="H552" s="250"/>
      <c r="I552" s="251"/>
      <c r="J552" s="250"/>
      <c r="K552" s="250"/>
      <c r="L552" s="250"/>
      <c r="M552" s="252"/>
      <c r="N552" s="250"/>
      <c r="O552" s="250"/>
      <c r="P552" s="249"/>
      <c r="Q552" s="253"/>
      <c r="R552" s="253"/>
    </row>
    <row r="553" spans="1:18" ht="42" customHeight="1">
      <c r="A553" s="250"/>
      <c r="B553" s="250"/>
      <c r="C553" s="250"/>
      <c r="D553" s="249"/>
      <c r="E553" s="249"/>
      <c r="F553" s="250"/>
      <c r="G553" s="250"/>
      <c r="H553" s="250"/>
      <c r="I553" s="251"/>
      <c r="J553" s="250"/>
      <c r="K553" s="250"/>
      <c r="L553" s="250"/>
      <c r="M553" s="252"/>
      <c r="N553" s="250"/>
      <c r="O553" s="250"/>
      <c r="P553" s="249"/>
      <c r="Q553" s="253"/>
      <c r="R553" s="253"/>
    </row>
    <row r="554" spans="1:18" ht="42" customHeight="1">
      <c r="A554" s="250"/>
      <c r="B554" s="250"/>
      <c r="C554" s="250"/>
      <c r="D554" s="249"/>
      <c r="E554" s="249"/>
      <c r="F554" s="250"/>
      <c r="G554" s="250"/>
      <c r="H554" s="250"/>
      <c r="I554" s="251"/>
      <c r="J554" s="250"/>
      <c r="K554" s="250"/>
      <c r="L554" s="250"/>
      <c r="M554" s="252"/>
      <c r="N554" s="250"/>
      <c r="O554" s="250"/>
      <c r="P554" s="249"/>
      <c r="Q554" s="253"/>
      <c r="R554" s="253"/>
    </row>
    <row r="555" spans="1:18" ht="42" customHeight="1">
      <c r="A555" s="250"/>
      <c r="B555" s="250"/>
      <c r="C555" s="250"/>
      <c r="D555" s="249"/>
      <c r="E555" s="249"/>
      <c r="F555" s="250"/>
      <c r="G555" s="250"/>
      <c r="H555" s="250"/>
      <c r="I555" s="251"/>
      <c r="J555" s="250"/>
      <c r="K555" s="250"/>
      <c r="L555" s="250"/>
      <c r="M555" s="252"/>
      <c r="N555" s="250"/>
      <c r="O555" s="250"/>
      <c r="P555" s="249"/>
      <c r="Q555" s="253"/>
      <c r="R555" s="253"/>
    </row>
    <row r="556" spans="1:18">
      <c r="A556" s="250"/>
      <c r="B556" s="250"/>
      <c r="C556" s="250"/>
      <c r="D556" s="249"/>
      <c r="E556" s="249"/>
      <c r="F556" s="250"/>
      <c r="G556" s="250"/>
      <c r="H556" s="250"/>
      <c r="I556" s="251"/>
      <c r="J556" s="250"/>
      <c r="K556" s="250"/>
      <c r="L556" s="250"/>
      <c r="M556" s="252"/>
      <c r="N556" s="250"/>
      <c r="O556" s="250"/>
      <c r="P556" s="249"/>
      <c r="Q556" s="253"/>
      <c r="R556" s="253"/>
    </row>
    <row r="557" spans="1:18" ht="42" customHeight="1">
      <c r="A557" s="250"/>
      <c r="B557" s="250"/>
      <c r="C557" s="250"/>
      <c r="D557" s="249"/>
      <c r="E557" s="249"/>
      <c r="F557" s="250"/>
      <c r="G557" s="250"/>
      <c r="H557" s="250"/>
      <c r="I557" s="251"/>
      <c r="J557" s="250"/>
      <c r="K557" s="250"/>
      <c r="L557" s="250"/>
      <c r="M557" s="252"/>
      <c r="N557" s="250"/>
      <c r="O557" s="250"/>
      <c r="P557" s="249"/>
      <c r="Q557" s="253"/>
      <c r="R557" s="253"/>
    </row>
    <row r="558" spans="1:18" ht="42" customHeight="1">
      <c r="A558" s="250"/>
      <c r="B558" s="250"/>
      <c r="C558" s="250"/>
      <c r="D558" s="249"/>
      <c r="E558" s="249"/>
      <c r="F558" s="250"/>
      <c r="G558" s="250"/>
      <c r="H558" s="250"/>
      <c r="I558" s="251"/>
      <c r="J558" s="250"/>
      <c r="K558" s="250"/>
      <c r="L558" s="250"/>
      <c r="M558" s="252"/>
      <c r="N558" s="250"/>
      <c r="O558" s="250"/>
      <c r="P558" s="249"/>
      <c r="Q558" s="253"/>
      <c r="R558" s="253"/>
    </row>
    <row r="559" spans="1:18" ht="42" customHeight="1">
      <c r="A559" s="250"/>
      <c r="B559" s="250"/>
      <c r="C559" s="250"/>
      <c r="D559" s="249"/>
      <c r="E559" s="249"/>
      <c r="F559" s="250"/>
      <c r="G559" s="250"/>
      <c r="H559" s="250"/>
      <c r="I559" s="251"/>
      <c r="J559" s="250"/>
      <c r="K559" s="250"/>
      <c r="L559" s="250"/>
      <c r="M559" s="252"/>
      <c r="N559" s="250"/>
      <c r="O559" s="250"/>
      <c r="P559" s="249"/>
      <c r="Q559" s="253"/>
      <c r="R559" s="253"/>
    </row>
    <row r="560" spans="1:18" ht="42" customHeight="1">
      <c r="A560" s="250"/>
      <c r="B560" s="250"/>
      <c r="C560" s="250"/>
      <c r="D560" s="249"/>
      <c r="E560" s="249"/>
      <c r="F560" s="250"/>
      <c r="G560" s="250"/>
      <c r="H560" s="250"/>
      <c r="I560" s="251"/>
      <c r="J560" s="250"/>
      <c r="K560" s="250"/>
      <c r="L560" s="250"/>
      <c r="M560" s="252"/>
      <c r="N560" s="250"/>
      <c r="O560" s="250"/>
      <c r="P560" s="249"/>
      <c r="Q560" s="253"/>
      <c r="R560" s="253"/>
    </row>
    <row r="561" spans="1:18" ht="52.5" customHeight="1">
      <c r="A561" s="250"/>
      <c r="B561" s="250"/>
      <c r="C561" s="250"/>
      <c r="D561" s="249"/>
      <c r="E561" s="249"/>
      <c r="F561" s="250"/>
      <c r="G561" s="250"/>
      <c r="H561" s="250"/>
      <c r="I561" s="251"/>
      <c r="J561" s="250"/>
      <c r="K561" s="250"/>
      <c r="L561" s="250"/>
      <c r="M561" s="252"/>
      <c r="N561" s="250"/>
      <c r="O561" s="250"/>
      <c r="P561" s="249"/>
      <c r="Q561" s="253"/>
      <c r="R561" s="253"/>
    </row>
    <row r="562" spans="1:18">
      <c r="A562" s="250"/>
      <c r="B562" s="250"/>
      <c r="C562" s="250"/>
      <c r="D562" s="249"/>
      <c r="E562" s="249"/>
      <c r="F562" s="250"/>
      <c r="G562" s="250"/>
      <c r="H562" s="250"/>
      <c r="I562" s="251"/>
      <c r="J562" s="250"/>
      <c r="K562" s="250"/>
      <c r="L562" s="250"/>
      <c r="M562" s="252"/>
      <c r="N562" s="250"/>
      <c r="O562" s="250"/>
      <c r="P562" s="249"/>
      <c r="Q562" s="253"/>
      <c r="R562" s="253"/>
    </row>
    <row r="563" spans="1:18">
      <c r="A563" s="250"/>
      <c r="B563" s="250"/>
      <c r="C563" s="250"/>
      <c r="D563" s="249"/>
      <c r="E563" s="249"/>
      <c r="F563" s="250"/>
      <c r="G563" s="250"/>
      <c r="H563" s="250"/>
      <c r="I563" s="251"/>
      <c r="J563" s="250"/>
      <c r="K563" s="250"/>
      <c r="L563" s="250"/>
      <c r="M563" s="252"/>
      <c r="N563" s="250"/>
      <c r="O563" s="250"/>
      <c r="P563" s="249"/>
      <c r="Q563" s="253"/>
      <c r="R563" s="253"/>
    </row>
    <row r="564" spans="1:18" ht="42" customHeight="1">
      <c r="A564" s="250"/>
      <c r="B564" s="250"/>
      <c r="C564" s="250"/>
      <c r="D564" s="249"/>
      <c r="E564" s="249"/>
      <c r="F564" s="250"/>
      <c r="G564" s="250"/>
      <c r="H564" s="250"/>
      <c r="I564" s="251"/>
      <c r="J564" s="250"/>
      <c r="K564" s="250"/>
      <c r="L564" s="250"/>
      <c r="M564" s="252"/>
      <c r="N564" s="250"/>
      <c r="O564" s="250"/>
      <c r="P564" s="249"/>
      <c r="Q564" s="253"/>
      <c r="R564" s="253"/>
    </row>
    <row r="565" spans="1:18" ht="42" customHeight="1">
      <c r="A565" s="250"/>
      <c r="B565" s="250"/>
      <c r="C565" s="250"/>
      <c r="D565" s="249"/>
      <c r="E565" s="249"/>
      <c r="F565" s="250"/>
      <c r="G565" s="250"/>
      <c r="H565" s="250"/>
      <c r="I565" s="251"/>
      <c r="J565" s="250"/>
      <c r="K565" s="250"/>
      <c r="L565" s="250"/>
      <c r="M565" s="252"/>
      <c r="N565" s="250"/>
      <c r="O565" s="250"/>
      <c r="P565" s="249"/>
      <c r="Q565" s="253"/>
      <c r="R565" s="253"/>
    </row>
    <row r="566" spans="1:18" ht="63" customHeight="1">
      <c r="A566" s="250"/>
      <c r="B566" s="250"/>
      <c r="C566" s="250"/>
      <c r="D566" s="249"/>
      <c r="E566" s="249"/>
      <c r="F566" s="250"/>
      <c r="G566" s="250"/>
      <c r="H566" s="250"/>
      <c r="I566" s="251"/>
      <c r="J566" s="250"/>
      <c r="K566" s="250"/>
      <c r="L566" s="250"/>
      <c r="M566" s="252"/>
      <c r="N566" s="250"/>
      <c r="O566" s="250"/>
      <c r="P566" s="249"/>
      <c r="Q566" s="253"/>
      <c r="R566" s="253"/>
    </row>
    <row r="567" spans="1:18" ht="42" customHeight="1">
      <c r="A567" s="250"/>
      <c r="B567" s="250"/>
      <c r="C567" s="250"/>
      <c r="D567" s="249"/>
      <c r="E567" s="249"/>
      <c r="F567" s="250"/>
      <c r="G567" s="250"/>
      <c r="H567" s="250"/>
      <c r="I567" s="251"/>
      <c r="J567" s="250"/>
      <c r="K567" s="250"/>
      <c r="L567" s="250"/>
      <c r="M567" s="252"/>
      <c r="N567" s="250"/>
      <c r="O567" s="250"/>
      <c r="P567" s="249"/>
      <c r="Q567" s="253"/>
      <c r="R567" s="253"/>
    </row>
    <row r="568" spans="1:18" ht="42" customHeight="1">
      <c r="A568" s="250"/>
      <c r="B568" s="250"/>
      <c r="C568" s="250"/>
      <c r="D568" s="249"/>
      <c r="E568" s="249"/>
      <c r="F568" s="250"/>
      <c r="G568" s="250"/>
      <c r="H568" s="250"/>
      <c r="I568" s="251"/>
      <c r="J568" s="250"/>
      <c r="K568" s="250"/>
      <c r="L568" s="250"/>
      <c r="M568" s="252"/>
      <c r="N568" s="250"/>
      <c r="O568" s="250"/>
      <c r="P568" s="249"/>
      <c r="Q568" s="253"/>
      <c r="R568" s="253"/>
    </row>
    <row r="569" spans="1:18" ht="42" customHeight="1">
      <c r="A569" s="250"/>
      <c r="B569" s="250"/>
      <c r="C569" s="250"/>
      <c r="D569" s="249"/>
      <c r="E569" s="249"/>
      <c r="F569" s="250"/>
      <c r="G569" s="250"/>
      <c r="H569" s="250"/>
      <c r="I569" s="251"/>
      <c r="J569" s="250"/>
      <c r="K569" s="250"/>
      <c r="L569" s="250"/>
      <c r="M569" s="252"/>
      <c r="N569" s="250"/>
      <c r="O569" s="250"/>
      <c r="P569" s="249"/>
      <c r="Q569" s="253"/>
      <c r="R569" s="253"/>
    </row>
    <row r="570" spans="1:18" ht="42" customHeight="1">
      <c r="A570" s="250"/>
      <c r="B570" s="250"/>
      <c r="C570" s="250"/>
      <c r="D570" s="249"/>
      <c r="E570" s="249"/>
      <c r="F570" s="250"/>
      <c r="G570" s="250"/>
      <c r="H570" s="250"/>
      <c r="I570" s="251"/>
      <c r="J570" s="250"/>
      <c r="K570" s="250"/>
      <c r="L570" s="250"/>
      <c r="M570" s="252"/>
      <c r="N570" s="250"/>
      <c r="O570" s="250"/>
      <c r="P570" s="249"/>
      <c r="Q570" s="253"/>
      <c r="R570" s="253"/>
    </row>
    <row r="571" spans="1:18" ht="42" customHeight="1">
      <c r="A571" s="250"/>
      <c r="B571" s="250"/>
      <c r="C571" s="250"/>
      <c r="D571" s="249"/>
      <c r="E571" s="249"/>
      <c r="F571" s="250"/>
      <c r="G571" s="250"/>
      <c r="H571" s="250"/>
      <c r="I571" s="251"/>
      <c r="J571" s="250"/>
      <c r="K571" s="250"/>
      <c r="L571" s="250"/>
      <c r="M571" s="252"/>
      <c r="N571" s="250"/>
      <c r="O571" s="250"/>
      <c r="P571" s="249"/>
      <c r="Q571" s="253"/>
      <c r="R571" s="253"/>
    </row>
    <row r="572" spans="1:18" ht="42" customHeight="1">
      <c r="A572" s="250"/>
      <c r="B572" s="250"/>
      <c r="C572" s="250"/>
      <c r="D572" s="249"/>
      <c r="E572" s="249"/>
      <c r="F572" s="250"/>
      <c r="G572" s="250"/>
      <c r="H572" s="250"/>
      <c r="I572" s="251"/>
      <c r="J572" s="250"/>
      <c r="K572" s="250"/>
      <c r="L572" s="250"/>
      <c r="M572" s="252"/>
      <c r="N572" s="250"/>
      <c r="O572" s="250"/>
      <c r="P572" s="249"/>
      <c r="Q572" s="253"/>
      <c r="R572" s="253"/>
    </row>
    <row r="573" spans="1:18" ht="42" customHeight="1">
      <c r="A573" s="250"/>
      <c r="B573" s="250"/>
      <c r="C573" s="250"/>
      <c r="D573" s="249"/>
      <c r="E573" s="249"/>
      <c r="F573" s="250"/>
      <c r="G573" s="250"/>
      <c r="H573" s="250"/>
      <c r="I573" s="251"/>
      <c r="J573" s="250"/>
      <c r="K573" s="250"/>
      <c r="L573" s="250"/>
      <c r="M573" s="252"/>
      <c r="N573" s="250"/>
      <c r="O573" s="250"/>
      <c r="P573" s="249"/>
      <c r="Q573" s="253"/>
      <c r="R573" s="253"/>
    </row>
    <row r="574" spans="1:18" ht="42" customHeight="1">
      <c r="A574" s="250"/>
      <c r="B574" s="250"/>
      <c r="C574" s="250"/>
      <c r="D574" s="249"/>
      <c r="E574" s="249"/>
      <c r="F574" s="250"/>
      <c r="G574" s="250"/>
      <c r="H574" s="250"/>
      <c r="I574" s="251"/>
      <c r="J574" s="250"/>
      <c r="K574" s="250"/>
      <c r="L574" s="250"/>
      <c r="M574" s="252"/>
      <c r="N574" s="250"/>
      <c r="O574" s="250"/>
      <c r="P574" s="249"/>
      <c r="Q574" s="253"/>
      <c r="R574" s="253"/>
    </row>
    <row r="575" spans="1:18" ht="42" customHeight="1">
      <c r="A575" s="250"/>
      <c r="B575" s="250"/>
      <c r="C575" s="250"/>
      <c r="D575" s="249"/>
      <c r="E575" s="249"/>
      <c r="F575" s="250"/>
      <c r="G575" s="250"/>
      <c r="H575" s="250"/>
      <c r="I575" s="251"/>
      <c r="J575" s="250"/>
      <c r="K575" s="250"/>
      <c r="L575" s="250"/>
      <c r="M575" s="252"/>
      <c r="N575" s="250"/>
      <c r="O575" s="250"/>
      <c r="P575" s="249"/>
      <c r="Q575" s="253"/>
      <c r="R575" s="253"/>
    </row>
    <row r="576" spans="1:18" ht="42" customHeight="1">
      <c r="A576" s="250"/>
      <c r="B576" s="250"/>
      <c r="C576" s="250"/>
      <c r="D576" s="249"/>
      <c r="E576" s="249"/>
      <c r="F576" s="250"/>
      <c r="G576" s="250"/>
      <c r="H576" s="250"/>
      <c r="I576" s="251"/>
      <c r="J576" s="250"/>
      <c r="K576" s="250"/>
      <c r="L576" s="250"/>
      <c r="M576" s="252"/>
      <c r="N576" s="250"/>
      <c r="O576" s="250"/>
      <c r="P576" s="249"/>
      <c r="Q576" s="253"/>
      <c r="R576" s="253"/>
    </row>
    <row r="577" spans="1:18" ht="42" customHeight="1">
      <c r="A577" s="250"/>
      <c r="B577" s="250"/>
      <c r="C577" s="250"/>
      <c r="D577" s="249"/>
      <c r="E577" s="249"/>
      <c r="F577" s="250"/>
      <c r="G577" s="250"/>
      <c r="H577" s="250"/>
      <c r="I577" s="251"/>
      <c r="J577" s="250"/>
      <c r="K577" s="250"/>
      <c r="L577" s="250"/>
      <c r="M577" s="252"/>
      <c r="N577" s="250"/>
      <c r="O577" s="250"/>
      <c r="P577" s="249"/>
      <c r="Q577" s="253"/>
      <c r="R577" s="253"/>
    </row>
    <row r="578" spans="1:18" ht="42" customHeight="1">
      <c r="A578" s="250"/>
      <c r="B578" s="250"/>
      <c r="C578" s="250"/>
      <c r="D578" s="249"/>
      <c r="E578" s="249"/>
      <c r="F578" s="250"/>
      <c r="G578" s="250"/>
      <c r="H578" s="250"/>
      <c r="I578" s="251"/>
      <c r="J578" s="250"/>
      <c r="K578" s="250"/>
      <c r="L578" s="250"/>
      <c r="M578" s="252"/>
      <c r="N578" s="250"/>
      <c r="O578" s="250"/>
      <c r="P578" s="249"/>
      <c r="Q578" s="253"/>
      <c r="R578" s="253"/>
    </row>
    <row r="579" spans="1:18" ht="42" customHeight="1">
      <c r="A579" s="250"/>
      <c r="B579" s="250"/>
      <c r="C579" s="250"/>
      <c r="D579" s="249"/>
      <c r="E579" s="249"/>
      <c r="F579" s="250"/>
      <c r="G579" s="250"/>
      <c r="H579" s="250"/>
      <c r="I579" s="251"/>
      <c r="J579" s="250"/>
      <c r="K579" s="250"/>
      <c r="L579" s="250"/>
      <c r="M579" s="252"/>
      <c r="N579" s="250"/>
      <c r="O579" s="250"/>
      <c r="P579" s="249"/>
      <c r="Q579" s="253"/>
      <c r="R579" s="253"/>
    </row>
    <row r="580" spans="1:18" ht="42" customHeight="1">
      <c r="A580" s="250"/>
      <c r="B580" s="250"/>
      <c r="C580" s="250"/>
      <c r="D580" s="249"/>
      <c r="E580" s="249"/>
      <c r="F580" s="250"/>
      <c r="G580" s="250"/>
      <c r="H580" s="250"/>
      <c r="I580" s="251"/>
      <c r="J580" s="250"/>
      <c r="K580" s="250"/>
      <c r="L580" s="250"/>
      <c r="M580" s="252"/>
      <c r="N580" s="250"/>
      <c r="O580" s="250"/>
      <c r="P580" s="249"/>
      <c r="Q580" s="253"/>
      <c r="R580" s="253"/>
    </row>
    <row r="581" spans="1:18" ht="42" customHeight="1">
      <c r="A581" s="250"/>
      <c r="B581" s="250"/>
      <c r="C581" s="250"/>
      <c r="D581" s="249"/>
      <c r="E581" s="249"/>
      <c r="F581" s="250"/>
      <c r="G581" s="250"/>
      <c r="H581" s="250"/>
      <c r="I581" s="251"/>
      <c r="J581" s="250"/>
      <c r="K581" s="250"/>
      <c r="L581" s="250"/>
      <c r="M581" s="252"/>
      <c r="N581" s="250"/>
      <c r="O581" s="250"/>
      <c r="P581" s="249"/>
      <c r="Q581" s="253"/>
      <c r="R581" s="253"/>
    </row>
    <row r="582" spans="1:18" ht="42" customHeight="1">
      <c r="A582" s="250"/>
      <c r="B582" s="250"/>
      <c r="C582" s="250"/>
      <c r="D582" s="249"/>
      <c r="E582" s="249"/>
      <c r="F582" s="250"/>
      <c r="G582" s="250"/>
      <c r="H582" s="250"/>
      <c r="I582" s="251"/>
      <c r="J582" s="250"/>
      <c r="K582" s="250"/>
      <c r="L582" s="250"/>
      <c r="M582" s="252"/>
      <c r="N582" s="250"/>
      <c r="O582" s="250"/>
      <c r="P582" s="249"/>
      <c r="Q582" s="253"/>
      <c r="R582" s="253"/>
    </row>
    <row r="583" spans="1:18" ht="42" customHeight="1">
      <c r="A583" s="250"/>
      <c r="B583" s="250"/>
      <c r="C583" s="250"/>
      <c r="D583" s="249"/>
      <c r="E583" s="249"/>
      <c r="F583" s="250"/>
      <c r="G583" s="250"/>
      <c r="H583" s="250"/>
      <c r="I583" s="251"/>
      <c r="J583" s="250"/>
      <c r="K583" s="250"/>
      <c r="L583" s="250"/>
      <c r="M583" s="252"/>
      <c r="N583" s="250"/>
      <c r="O583" s="250"/>
      <c r="P583" s="249"/>
      <c r="Q583" s="253"/>
      <c r="R583" s="253"/>
    </row>
    <row r="584" spans="1:18" ht="42" customHeight="1">
      <c r="A584" s="250"/>
      <c r="B584" s="250"/>
      <c r="C584" s="250"/>
      <c r="D584" s="249"/>
      <c r="E584" s="249"/>
      <c r="F584" s="250"/>
      <c r="G584" s="250"/>
      <c r="H584" s="250"/>
      <c r="I584" s="251"/>
      <c r="J584" s="250"/>
      <c r="K584" s="250"/>
      <c r="L584" s="250"/>
      <c r="M584" s="252"/>
      <c r="N584" s="250"/>
      <c r="O584" s="250"/>
      <c r="P584" s="249"/>
      <c r="Q584" s="253"/>
      <c r="R584" s="253"/>
    </row>
    <row r="585" spans="1:18" ht="42" customHeight="1">
      <c r="A585" s="250"/>
      <c r="B585" s="250"/>
      <c r="C585" s="250"/>
      <c r="D585" s="249"/>
      <c r="E585" s="249"/>
      <c r="F585" s="250"/>
      <c r="G585" s="250"/>
      <c r="H585" s="250"/>
      <c r="I585" s="251"/>
      <c r="J585" s="250"/>
      <c r="K585" s="250"/>
      <c r="L585" s="250"/>
      <c r="M585" s="252"/>
      <c r="N585" s="250"/>
      <c r="O585" s="250"/>
      <c r="P585" s="249"/>
      <c r="Q585" s="253"/>
      <c r="R585" s="253"/>
    </row>
    <row r="586" spans="1:18" ht="42" customHeight="1">
      <c r="A586" s="250"/>
      <c r="B586" s="250"/>
      <c r="C586" s="250"/>
      <c r="D586" s="249"/>
      <c r="E586" s="249"/>
      <c r="F586" s="250"/>
      <c r="G586" s="250"/>
      <c r="H586" s="250"/>
      <c r="I586" s="251"/>
      <c r="J586" s="250"/>
      <c r="K586" s="250"/>
      <c r="L586" s="250"/>
      <c r="M586" s="252"/>
      <c r="N586" s="250"/>
      <c r="O586" s="250"/>
      <c r="P586" s="249"/>
      <c r="Q586" s="253"/>
      <c r="R586" s="253"/>
    </row>
    <row r="587" spans="1:18" ht="42" customHeight="1">
      <c r="A587" s="250"/>
      <c r="B587" s="250"/>
      <c r="C587" s="250"/>
      <c r="D587" s="249"/>
      <c r="E587" s="249"/>
      <c r="F587" s="250"/>
      <c r="G587" s="250"/>
      <c r="H587" s="250"/>
      <c r="I587" s="251"/>
      <c r="J587" s="250"/>
      <c r="K587" s="250"/>
      <c r="L587" s="250"/>
      <c r="M587" s="252"/>
      <c r="N587" s="250"/>
      <c r="O587" s="250"/>
      <c r="P587" s="249"/>
      <c r="Q587" s="253"/>
      <c r="R587" s="253"/>
    </row>
    <row r="588" spans="1:18" ht="42" customHeight="1">
      <c r="A588" s="250"/>
      <c r="B588" s="250"/>
      <c r="C588" s="250"/>
      <c r="D588" s="249"/>
      <c r="E588" s="249"/>
      <c r="F588" s="250"/>
      <c r="G588" s="250"/>
      <c r="H588" s="250"/>
      <c r="I588" s="251"/>
      <c r="J588" s="250"/>
      <c r="K588" s="250"/>
      <c r="L588" s="250"/>
      <c r="M588" s="252"/>
      <c r="N588" s="250"/>
      <c r="O588" s="250"/>
      <c r="P588" s="249"/>
      <c r="Q588" s="253"/>
      <c r="R588" s="253"/>
    </row>
    <row r="589" spans="1:18" ht="52.5" customHeight="1">
      <c r="A589" s="250"/>
      <c r="B589" s="250"/>
      <c r="C589" s="250"/>
      <c r="D589" s="249"/>
      <c r="E589" s="249"/>
      <c r="F589" s="250"/>
      <c r="G589" s="250"/>
      <c r="H589" s="250"/>
      <c r="I589" s="251"/>
      <c r="J589" s="250"/>
      <c r="K589" s="250"/>
      <c r="L589" s="250"/>
      <c r="M589" s="252"/>
      <c r="N589" s="250"/>
      <c r="O589" s="250"/>
      <c r="P589" s="249"/>
      <c r="Q589" s="253"/>
      <c r="R589" s="253"/>
    </row>
    <row r="590" spans="1:18" ht="42" customHeight="1">
      <c r="A590" s="250"/>
      <c r="B590" s="250"/>
      <c r="C590" s="250"/>
      <c r="D590" s="249"/>
      <c r="E590" s="249"/>
      <c r="F590" s="250"/>
      <c r="G590" s="250"/>
      <c r="H590" s="250"/>
      <c r="I590" s="251"/>
      <c r="J590" s="250"/>
      <c r="K590" s="250"/>
      <c r="L590" s="250"/>
      <c r="M590" s="252"/>
      <c r="N590" s="250"/>
      <c r="O590" s="250"/>
      <c r="P590" s="249"/>
      <c r="Q590" s="253"/>
      <c r="R590" s="253"/>
    </row>
    <row r="591" spans="1:18" ht="42" customHeight="1">
      <c r="A591" s="250"/>
      <c r="B591" s="250"/>
      <c r="C591" s="250"/>
      <c r="D591" s="249"/>
      <c r="E591" s="249"/>
      <c r="F591" s="250"/>
      <c r="G591" s="250"/>
      <c r="H591" s="250"/>
      <c r="I591" s="251"/>
      <c r="J591" s="250"/>
      <c r="K591" s="250"/>
      <c r="L591" s="250"/>
      <c r="M591" s="252"/>
      <c r="N591" s="250"/>
      <c r="O591" s="250"/>
      <c r="P591" s="249"/>
      <c r="Q591" s="253"/>
      <c r="R591" s="253"/>
    </row>
    <row r="592" spans="1:18" ht="52.5" customHeight="1">
      <c r="A592" s="250"/>
      <c r="B592" s="250"/>
      <c r="C592" s="250"/>
      <c r="D592" s="249"/>
      <c r="E592" s="249"/>
      <c r="F592" s="250"/>
      <c r="G592" s="250"/>
      <c r="H592" s="250"/>
      <c r="I592" s="251"/>
      <c r="J592" s="250"/>
      <c r="K592" s="250"/>
      <c r="L592" s="250"/>
      <c r="M592" s="252"/>
      <c r="N592" s="250"/>
      <c r="O592" s="250"/>
      <c r="P592" s="249"/>
      <c r="Q592" s="253"/>
      <c r="R592" s="253"/>
    </row>
    <row r="593" spans="1:18" ht="42" customHeight="1">
      <c r="A593" s="250"/>
      <c r="B593" s="250"/>
      <c r="C593" s="250"/>
      <c r="D593" s="249"/>
      <c r="E593" s="249"/>
      <c r="F593" s="250"/>
      <c r="G593" s="250"/>
      <c r="H593" s="250"/>
      <c r="I593" s="251"/>
      <c r="J593" s="250"/>
      <c r="K593" s="250"/>
      <c r="L593" s="250"/>
      <c r="M593" s="252"/>
      <c r="N593" s="250"/>
      <c r="O593" s="250"/>
      <c r="P593" s="249"/>
      <c r="Q593" s="253"/>
      <c r="R593" s="253"/>
    </row>
    <row r="594" spans="1:18" ht="42" customHeight="1">
      <c r="A594" s="250"/>
      <c r="B594" s="250"/>
      <c r="C594" s="250"/>
      <c r="D594" s="249"/>
      <c r="E594" s="249"/>
      <c r="F594" s="250"/>
      <c r="G594" s="250"/>
      <c r="H594" s="250"/>
      <c r="I594" s="251"/>
      <c r="J594" s="250"/>
      <c r="K594" s="250"/>
      <c r="L594" s="250"/>
      <c r="M594" s="252"/>
      <c r="N594" s="250"/>
      <c r="O594" s="250"/>
      <c r="P594" s="249"/>
      <c r="Q594" s="253"/>
      <c r="R594" s="253"/>
    </row>
    <row r="595" spans="1:18" ht="42" customHeight="1">
      <c r="A595" s="250"/>
      <c r="B595" s="250"/>
      <c r="C595" s="250"/>
      <c r="D595" s="249"/>
      <c r="E595" s="249"/>
      <c r="F595" s="250"/>
      <c r="G595" s="250"/>
      <c r="H595" s="250"/>
      <c r="I595" s="251"/>
      <c r="J595" s="250"/>
      <c r="K595" s="250"/>
      <c r="L595" s="250"/>
      <c r="M595" s="252"/>
      <c r="N595" s="250"/>
      <c r="O595" s="250"/>
      <c r="P595" s="249"/>
      <c r="Q595" s="253"/>
      <c r="R595" s="253"/>
    </row>
    <row r="596" spans="1:18" ht="42" customHeight="1">
      <c r="A596" s="250"/>
      <c r="B596" s="250"/>
      <c r="C596" s="250"/>
      <c r="D596" s="249"/>
      <c r="E596" s="249"/>
      <c r="F596" s="250"/>
      <c r="G596" s="250"/>
      <c r="H596" s="250"/>
      <c r="I596" s="251"/>
      <c r="J596" s="250"/>
      <c r="K596" s="250"/>
      <c r="L596" s="250"/>
      <c r="M596" s="252"/>
      <c r="N596" s="250"/>
      <c r="O596" s="250"/>
      <c r="P596" s="249"/>
      <c r="Q596" s="253"/>
      <c r="R596" s="253"/>
    </row>
    <row r="597" spans="1:18" ht="42" customHeight="1">
      <c r="A597" s="250"/>
      <c r="B597" s="250"/>
      <c r="C597" s="250"/>
      <c r="D597" s="249"/>
      <c r="E597" s="249"/>
      <c r="F597" s="250"/>
      <c r="G597" s="250"/>
      <c r="H597" s="250"/>
      <c r="I597" s="251"/>
      <c r="J597" s="250"/>
      <c r="K597" s="250"/>
      <c r="L597" s="250"/>
      <c r="M597" s="252"/>
      <c r="N597" s="250"/>
      <c r="O597" s="250"/>
      <c r="P597" s="249"/>
      <c r="Q597" s="253"/>
      <c r="R597" s="253"/>
    </row>
    <row r="598" spans="1:18" ht="42" customHeight="1">
      <c r="A598" s="250"/>
      <c r="B598" s="250"/>
      <c r="C598" s="250"/>
      <c r="D598" s="249"/>
      <c r="E598" s="249"/>
      <c r="F598" s="250"/>
      <c r="G598" s="250"/>
      <c r="H598" s="250"/>
      <c r="I598" s="251"/>
      <c r="J598" s="250"/>
      <c r="K598" s="250"/>
      <c r="L598" s="250"/>
      <c r="M598" s="252"/>
      <c r="N598" s="250"/>
      <c r="O598" s="250"/>
      <c r="P598" s="249"/>
      <c r="Q598" s="253"/>
      <c r="R598" s="253"/>
    </row>
    <row r="599" spans="1:18" ht="52.5" customHeight="1">
      <c r="A599" s="250"/>
      <c r="B599" s="250"/>
      <c r="C599" s="250"/>
      <c r="D599" s="249"/>
      <c r="E599" s="249"/>
      <c r="F599" s="250"/>
      <c r="G599" s="250"/>
      <c r="H599" s="250"/>
      <c r="I599" s="251"/>
      <c r="J599" s="250"/>
      <c r="K599" s="250"/>
      <c r="L599" s="250"/>
      <c r="M599" s="252"/>
      <c r="N599" s="250"/>
      <c r="O599" s="250"/>
      <c r="P599" s="249"/>
      <c r="Q599" s="253"/>
      <c r="R599" s="253"/>
    </row>
    <row r="600" spans="1:18" ht="52.5" customHeight="1">
      <c r="A600" s="250"/>
      <c r="B600" s="250"/>
      <c r="C600" s="250"/>
      <c r="D600" s="249"/>
      <c r="E600" s="249"/>
      <c r="F600" s="250"/>
      <c r="G600" s="250"/>
      <c r="H600" s="250"/>
      <c r="I600" s="251"/>
      <c r="J600" s="250"/>
      <c r="K600" s="250"/>
      <c r="L600" s="250"/>
      <c r="M600" s="252"/>
      <c r="N600" s="250"/>
      <c r="O600" s="250"/>
      <c r="P600" s="249"/>
      <c r="Q600" s="253"/>
      <c r="R600" s="253"/>
    </row>
    <row r="601" spans="1:18" ht="42" customHeight="1">
      <c r="A601" s="250"/>
      <c r="B601" s="250"/>
      <c r="C601" s="250"/>
      <c r="D601" s="249"/>
      <c r="E601" s="249"/>
      <c r="F601" s="250"/>
      <c r="G601" s="250"/>
      <c r="H601" s="250"/>
      <c r="I601" s="251"/>
      <c r="J601" s="250"/>
      <c r="K601" s="250"/>
      <c r="L601" s="250"/>
      <c r="M601" s="252"/>
      <c r="N601" s="250"/>
      <c r="O601" s="250"/>
      <c r="P601" s="249"/>
      <c r="Q601" s="253"/>
      <c r="R601" s="253"/>
    </row>
    <row r="602" spans="1:18" ht="42" customHeight="1">
      <c r="A602" s="250"/>
      <c r="B602" s="250"/>
      <c r="C602" s="250"/>
      <c r="D602" s="249"/>
      <c r="E602" s="249"/>
      <c r="F602" s="250"/>
      <c r="G602" s="250"/>
      <c r="H602" s="250"/>
      <c r="I602" s="251"/>
      <c r="J602" s="250"/>
      <c r="K602" s="250"/>
      <c r="L602" s="250"/>
      <c r="M602" s="252"/>
      <c r="N602" s="250"/>
      <c r="O602" s="250"/>
      <c r="P602" s="249"/>
      <c r="Q602" s="253"/>
      <c r="R602" s="253"/>
    </row>
    <row r="603" spans="1:18" ht="52.5" customHeight="1">
      <c r="A603" s="250"/>
      <c r="B603" s="250"/>
      <c r="C603" s="250"/>
      <c r="D603" s="249"/>
      <c r="E603" s="249"/>
      <c r="F603" s="250"/>
      <c r="G603" s="250"/>
      <c r="H603" s="250"/>
      <c r="I603" s="251"/>
      <c r="J603" s="250"/>
      <c r="K603" s="250"/>
      <c r="L603" s="250"/>
      <c r="M603" s="252"/>
      <c r="N603" s="250"/>
      <c r="O603" s="250"/>
      <c r="P603" s="249"/>
      <c r="Q603" s="253"/>
      <c r="R603" s="253"/>
    </row>
    <row r="604" spans="1:18" ht="52.5" customHeight="1">
      <c r="A604" s="250"/>
      <c r="B604" s="250"/>
      <c r="C604" s="250"/>
      <c r="D604" s="249"/>
      <c r="E604" s="249"/>
      <c r="F604" s="250"/>
      <c r="G604" s="250"/>
      <c r="H604" s="250"/>
      <c r="I604" s="251"/>
      <c r="J604" s="250"/>
      <c r="K604" s="250"/>
      <c r="L604" s="250"/>
      <c r="M604" s="252"/>
      <c r="N604" s="250"/>
      <c r="O604" s="250"/>
      <c r="P604" s="249"/>
      <c r="Q604" s="253"/>
      <c r="R604" s="253"/>
    </row>
    <row r="605" spans="1:18" ht="42" customHeight="1">
      <c r="A605" s="250"/>
      <c r="B605" s="250"/>
      <c r="C605" s="250"/>
      <c r="D605" s="249"/>
      <c r="E605" s="249"/>
      <c r="F605" s="250"/>
      <c r="G605" s="250"/>
      <c r="H605" s="250"/>
      <c r="I605" s="251"/>
      <c r="J605" s="250"/>
      <c r="K605" s="250"/>
      <c r="L605" s="250"/>
      <c r="M605" s="252"/>
      <c r="N605" s="250"/>
      <c r="O605" s="250"/>
      <c r="P605" s="249"/>
      <c r="Q605" s="253"/>
      <c r="R605" s="253"/>
    </row>
    <row r="606" spans="1:18" ht="42" customHeight="1">
      <c r="A606" s="250"/>
      <c r="B606" s="250"/>
      <c r="C606" s="250"/>
      <c r="D606" s="249"/>
      <c r="E606" s="249"/>
      <c r="F606" s="250"/>
      <c r="G606" s="250"/>
      <c r="H606" s="250"/>
      <c r="I606" s="251"/>
      <c r="J606" s="250"/>
      <c r="K606" s="250"/>
      <c r="L606" s="250"/>
      <c r="M606" s="252"/>
      <c r="N606" s="250"/>
      <c r="O606" s="250"/>
      <c r="P606" s="249"/>
      <c r="Q606" s="253"/>
      <c r="R606" s="253"/>
    </row>
    <row r="607" spans="1:18" ht="42" customHeight="1">
      <c r="A607" s="250"/>
      <c r="B607" s="250"/>
      <c r="C607" s="250"/>
      <c r="D607" s="249"/>
      <c r="E607" s="249"/>
      <c r="F607" s="250"/>
      <c r="G607" s="250"/>
      <c r="H607" s="250"/>
      <c r="I607" s="251"/>
      <c r="J607" s="250"/>
      <c r="K607" s="250"/>
      <c r="L607" s="250"/>
      <c r="M607" s="252"/>
      <c r="N607" s="250"/>
      <c r="O607" s="250"/>
      <c r="P607" s="249"/>
      <c r="Q607" s="253"/>
      <c r="R607" s="253"/>
    </row>
    <row r="608" spans="1:18" ht="52.5" customHeight="1">
      <c r="A608" s="250"/>
      <c r="B608" s="250"/>
      <c r="C608" s="250"/>
      <c r="D608" s="249"/>
      <c r="E608" s="249"/>
      <c r="F608" s="250"/>
      <c r="G608" s="250"/>
      <c r="H608" s="250"/>
      <c r="I608" s="251"/>
      <c r="J608" s="250"/>
      <c r="K608" s="250"/>
      <c r="L608" s="250"/>
      <c r="M608" s="252"/>
      <c r="N608" s="250"/>
      <c r="O608" s="250"/>
      <c r="P608" s="249"/>
      <c r="Q608" s="253"/>
      <c r="R608" s="253"/>
    </row>
    <row r="609" spans="1:18" ht="63" customHeight="1">
      <c r="A609" s="250"/>
      <c r="B609" s="250"/>
      <c r="C609" s="250"/>
      <c r="D609" s="249"/>
      <c r="E609" s="249"/>
      <c r="F609" s="250"/>
      <c r="G609" s="250"/>
      <c r="H609" s="250"/>
      <c r="I609" s="251"/>
      <c r="J609" s="250"/>
      <c r="K609" s="250"/>
      <c r="L609" s="250"/>
      <c r="M609" s="252"/>
      <c r="N609" s="250"/>
      <c r="O609" s="250"/>
      <c r="P609" s="249"/>
      <c r="Q609" s="253"/>
      <c r="R609" s="253"/>
    </row>
    <row r="610" spans="1:18" ht="52.5" customHeight="1">
      <c r="A610" s="250"/>
      <c r="B610" s="250"/>
      <c r="C610" s="250"/>
      <c r="D610" s="249"/>
      <c r="E610" s="249"/>
      <c r="F610" s="250"/>
      <c r="G610" s="250"/>
      <c r="H610" s="250"/>
      <c r="I610" s="251"/>
      <c r="J610" s="250"/>
      <c r="K610" s="250"/>
      <c r="L610" s="250"/>
      <c r="M610" s="252"/>
      <c r="N610" s="250"/>
      <c r="O610" s="250"/>
      <c r="P610" s="249"/>
      <c r="Q610" s="253"/>
      <c r="R610" s="253"/>
    </row>
    <row r="611" spans="1:18" ht="63" customHeight="1">
      <c r="A611" s="250"/>
      <c r="B611" s="250"/>
      <c r="C611" s="250"/>
      <c r="D611" s="249"/>
      <c r="E611" s="249"/>
      <c r="F611" s="250"/>
      <c r="G611" s="250"/>
      <c r="H611" s="250"/>
      <c r="I611" s="251"/>
      <c r="J611" s="250"/>
      <c r="K611" s="250"/>
      <c r="L611" s="250"/>
      <c r="M611" s="252"/>
      <c r="N611" s="250"/>
      <c r="O611" s="250"/>
      <c r="P611" s="249"/>
      <c r="Q611" s="253"/>
      <c r="R611" s="253"/>
    </row>
    <row r="612" spans="1:18" ht="42" customHeight="1">
      <c r="A612" s="250"/>
      <c r="B612" s="250"/>
      <c r="C612" s="250"/>
      <c r="D612" s="249"/>
      <c r="E612" s="249"/>
      <c r="F612" s="250"/>
      <c r="G612" s="250"/>
      <c r="H612" s="250"/>
      <c r="I612" s="251"/>
      <c r="J612" s="250"/>
      <c r="K612" s="250"/>
      <c r="L612" s="250"/>
      <c r="M612" s="252"/>
      <c r="N612" s="250"/>
      <c r="O612" s="250"/>
      <c r="P612" s="249"/>
      <c r="Q612" s="253"/>
      <c r="R612" s="253"/>
    </row>
    <row r="613" spans="1:18" ht="42" customHeight="1">
      <c r="A613" s="250"/>
      <c r="B613" s="250"/>
      <c r="C613" s="250"/>
      <c r="D613" s="249"/>
      <c r="E613" s="249"/>
      <c r="F613" s="250"/>
      <c r="G613" s="250"/>
      <c r="H613" s="250"/>
      <c r="I613" s="251"/>
      <c r="J613" s="250"/>
      <c r="K613" s="250"/>
      <c r="L613" s="250"/>
      <c r="M613" s="252"/>
      <c r="N613" s="250"/>
      <c r="O613" s="250"/>
      <c r="P613" s="249"/>
      <c r="Q613" s="253"/>
      <c r="R613" s="253"/>
    </row>
    <row r="614" spans="1:18">
      <c r="A614" s="250"/>
      <c r="B614" s="250"/>
      <c r="C614" s="250"/>
      <c r="D614" s="249"/>
      <c r="E614" s="249"/>
      <c r="F614" s="250"/>
      <c r="G614" s="250"/>
      <c r="H614" s="250"/>
      <c r="I614" s="251"/>
      <c r="J614" s="250"/>
      <c r="K614" s="250"/>
      <c r="L614" s="250"/>
      <c r="M614" s="252"/>
      <c r="N614" s="250"/>
      <c r="O614" s="250"/>
      <c r="P614" s="249"/>
      <c r="Q614" s="253"/>
      <c r="R614" s="253"/>
    </row>
    <row r="615" spans="1:18" ht="42" customHeight="1">
      <c r="A615" s="250"/>
      <c r="B615" s="250"/>
      <c r="C615" s="250"/>
      <c r="D615" s="249"/>
      <c r="E615" s="249"/>
      <c r="F615" s="250"/>
      <c r="G615" s="250"/>
      <c r="H615" s="250"/>
      <c r="I615" s="251"/>
      <c r="J615" s="250"/>
      <c r="K615" s="250"/>
      <c r="L615" s="250"/>
      <c r="M615" s="252"/>
      <c r="N615" s="250"/>
      <c r="O615" s="250"/>
      <c r="P615" s="249"/>
      <c r="Q615" s="253"/>
      <c r="R615" s="253"/>
    </row>
    <row r="616" spans="1:18" ht="42" customHeight="1">
      <c r="A616" s="250"/>
      <c r="B616" s="250"/>
      <c r="C616" s="250"/>
      <c r="D616" s="249"/>
      <c r="E616" s="249"/>
      <c r="F616" s="250"/>
      <c r="G616" s="250"/>
      <c r="H616" s="250"/>
      <c r="I616" s="251"/>
      <c r="J616" s="250"/>
      <c r="K616" s="250"/>
      <c r="L616" s="250"/>
      <c r="M616" s="252"/>
      <c r="N616" s="250"/>
      <c r="O616" s="250"/>
      <c r="P616" s="249"/>
      <c r="Q616" s="253"/>
      <c r="R616" s="253"/>
    </row>
  </sheetData>
  <autoFilter ref="A1:R489">
    <filterColumn colId="7">
      <filters>
        <filter val="АО &quot;Экс-Мар&quot;"/>
        <filter val="ЗАО &quot;СИБПРО&quot;"/>
        <filter val="ИП &quot;Бобрович Евгений Дмитриевич&quot;"/>
        <filter val="ИП Лобода Александр Николаевич"/>
        <filter val="ИП Тарасенко Роман Олегович"/>
        <filter val="ОАО &quot;Дезирс&quot;"/>
        <filter val="ООО &quot;Водотеплотех&quot;"/>
        <filter val="ООО &quot;Гарант- Специалист&quot;"/>
        <filter val="ООО &quot;ДезМастер&quot;"/>
        <filter val="ООО &quot;Дизайн Пласт&quot; Логистик"/>
        <filter val="ООО &quot;КЛИНИКА ЭКСПЕРТ ИРКУТСК&quot;"/>
        <filter val="ООО &quot;Лабора&quot;"/>
        <filter val="ООО &quot;МЕТИС&quot;"/>
        <filter val="ООО &quot;Фарватер&quot;"/>
        <filter val="ООО &quot;ХИМЭКОЦЕНТР&quot;"/>
      </filters>
    </filterColumn>
    <filterColumn colId="9">
      <filters>
        <filter val="225"/>
        <filter val="226"/>
        <filter val="310"/>
        <filter val="341"/>
        <filter val="344"/>
        <filter val="346"/>
      </filters>
    </filterColumn>
    <filterColumn colId="15">
      <filters>
        <filter val="№ 07/21 от 24.06.2021"/>
        <filter val="№ 11/06/А-2021 от 11.06.2021"/>
        <filter val="№ 110521/3у от 08.06.2021"/>
        <filter val="№ 125 от 01.01.2021"/>
        <filter val="№ 17103 от 24.06.2021"/>
        <filter val="№ 3331 от 11.01.2021"/>
        <filter val="№ 3524 от 09.07.2021"/>
        <filter val="№ 3-696 от 11.01.2021"/>
        <filter val="№ 3-842 от 11.01.2021"/>
        <filter val="№ 5-6 от 11.01.2021"/>
        <filter val="№ 6997-ИО от 01.01.2021"/>
        <filter val="№ 74/21 от 06.08.2021"/>
        <filter val="№ 77 от 15.07.2021"/>
        <filter val="№ 80 от 20.08.2021"/>
        <filter val="№ 865/2021 от 21.07.2021"/>
        <filter val="№ ИСЧЛМ000899 от 16.07.2021"/>
        <filter val="№ О83 от 28.06.2021"/>
        <filter val="№ ТМ-015/18 от 13.03.2018"/>
        <filter val="№ ТО-4/21 от 17.01.2021"/>
        <filter val="№ Ф/38-0166-03-ТП от 17.02.2021"/>
      </filters>
    </filterColumn>
  </autoFilter>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sheetPr filterMode="1"/>
  <dimension ref="A1:W595"/>
  <sheetViews>
    <sheetView workbookViewId="0">
      <selection activeCell="R405" sqref="R405"/>
    </sheetView>
  </sheetViews>
  <sheetFormatPr defaultRowHeight="15"/>
  <cols>
    <col min="1" max="1" width="4.5703125" style="135" customWidth="1"/>
    <col min="2" max="2" width="6.28515625" style="135" customWidth="1"/>
    <col min="3" max="4" width="9.140625" style="135"/>
    <col min="5" max="5" width="32.140625" style="135" customWidth="1"/>
    <col min="6" max="7" width="9.140625" style="135"/>
    <col min="8" max="8" width="29.85546875" style="135" customWidth="1"/>
    <col min="9" max="16384" width="9.140625" style="135"/>
  </cols>
  <sheetData>
    <row r="1" spans="1:21">
      <c r="A1" s="246" t="s">
        <v>1276</v>
      </c>
      <c r="B1" s="246" t="s">
        <v>1065</v>
      </c>
      <c r="C1" s="247" t="s">
        <v>1663</v>
      </c>
      <c r="D1" s="247" t="s">
        <v>1664</v>
      </c>
      <c r="E1" s="247" t="s">
        <v>1665</v>
      </c>
      <c r="F1" s="248" t="s">
        <v>1705</v>
      </c>
      <c r="G1" s="248" t="s">
        <v>1284</v>
      </c>
      <c r="H1" s="248" t="s">
        <v>1712</v>
      </c>
      <c r="I1" s="248" t="s">
        <v>1718</v>
      </c>
      <c r="J1" s="247" t="s">
        <v>1666</v>
      </c>
      <c r="K1" s="247" t="s">
        <v>1667</v>
      </c>
      <c r="L1" s="247" t="s">
        <v>1668</v>
      </c>
      <c r="M1" s="247" t="s">
        <v>1669</v>
      </c>
      <c r="N1" s="248" t="s">
        <v>1670</v>
      </c>
      <c r="O1" s="248" t="s">
        <v>1671</v>
      </c>
      <c r="P1" s="248" t="s">
        <v>1672</v>
      </c>
      <c r="Q1" s="248" t="s">
        <v>1673</v>
      </c>
      <c r="R1" s="248" t="s">
        <v>1286</v>
      </c>
    </row>
    <row r="2" spans="1:21" ht="52.5" hidden="1">
      <c r="A2" s="234" t="s">
        <v>1276</v>
      </c>
      <c r="B2" s="234" t="s">
        <v>10383</v>
      </c>
      <c r="C2" s="235" t="s">
        <v>10384</v>
      </c>
      <c r="D2" s="236" t="s">
        <v>1055</v>
      </c>
      <c r="E2" s="236" t="s">
        <v>10385</v>
      </c>
      <c r="F2" s="237" t="s">
        <v>1180</v>
      </c>
      <c r="G2" s="237" t="s">
        <v>10384</v>
      </c>
      <c r="H2" s="237" t="s">
        <v>1077</v>
      </c>
      <c r="I2" s="238" t="s">
        <v>1078</v>
      </c>
      <c r="J2" s="239" t="s">
        <v>1690</v>
      </c>
      <c r="K2" s="239" t="s">
        <v>1691</v>
      </c>
      <c r="L2" s="239" t="s">
        <v>1063</v>
      </c>
      <c r="M2" s="240" t="s">
        <v>3490</v>
      </c>
      <c r="N2" s="237" t="s">
        <v>1665</v>
      </c>
      <c r="O2" s="237" t="s">
        <v>1685</v>
      </c>
      <c r="P2" s="241"/>
      <c r="Q2" s="242"/>
      <c r="R2" s="242">
        <v>699.62</v>
      </c>
      <c r="T2" s="135" t="s">
        <v>10361</v>
      </c>
    </row>
    <row r="3" spans="1:21" ht="52.5" hidden="1">
      <c r="A3" s="234" t="s">
        <v>1065</v>
      </c>
      <c r="B3" s="234" t="s">
        <v>10386</v>
      </c>
      <c r="C3" s="235" t="s">
        <v>10384</v>
      </c>
      <c r="D3" s="236" t="s">
        <v>1055</v>
      </c>
      <c r="E3" s="236" t="s">
        <v>10387</v>
      </c>
      <c r="F3" s="237" t="s">
        <v>10388</v>
      </c>
      <c r="G3" s="237" t="s">
        <v>10384</v>
      </c>
      <c r="H3" s="237" t="s">
        <v>1696</v>
      </c>
      <c r="I3" s="238" t="s">
        <v>1697</v>
      </c>
      <c r="J3" s="239" t="s">
        <v>1690</v>
      </c>
      <c r="K3" s="239" t="s">
        <v>1691</v>
      </c>
      <c r="L3" s="239" t="s">
        <v>1063</v>
      </c>
      <c r="M3" s="240" t="s">
        <v>3490</v>
      </c>
      <c r="N3" s="237" t="s">
        <v>1665</v>
      </c>
      <c r="O3" s="237" t="s">
        <v>1685</v>
      </c>
      <c r="P3" s="241"/>
      <c r="Q3" s="242"/>
      <c r="R3" s="242">
        <v>728.5</v>
      </c>
      <c r="T3" s="280" t="s">
        <v>1690</v>
      </c>
      <c r="U3" s="280" t="s">
        <v>2211</v>
      </c>
    </row>
    <row r="4" spans="1:21" ht="52.5" hidden="1">
      <c r="A4" s="234" t="s">
        <v>1663</v>
      </c>
      <c r="B4" s="234" t="s">
        <v>10389</v>
      </c>
      <c r="C4" s="235" t="s">
        <v>10390</v>
      </c>
      <c r="D4" s="236" t="s">
        <v>1055</v>
      </c>
      <c r="E4" s="236" t="s">
        <v>10391</v>
      </c>
      <c r="F4" s="237" t="s">
        <v>10392</v>
      </c>
      <c r="G4" s="237" t="s">
        <v>10390</v>
      </c>
      <c r="H4" s="237" t="s">
        <v>1696</v>
      </c>
      <c r="I4" s="238" t="s">
        <v>1697</v>
      </c>
      <c r="J4" s="239" t="s">
        <v>1690</v>
      </c>
      <c r="K4" s="239" t="s">
        <v>1691</v>
      </c>
      <c r="L4" s="239" t="s">
        <v>1063</v>
      </c>
      <c r="M4" s="240" t="s">
        <v>3490</v>
      </c>
      <c r="N4" s="237" t="s">
        <v>1665</v>
      </c>
      <c r="O4" s="237" t="s">
        <v>1685</v>
      </c>
      <c r="P4" s="241"/>
      <c r="Q4" s="242"/>
      <c r="R4" s="242">
        <v>6746.23</v>
      </c>
      <c r="T4" s="280" t="s">
        <v>1703</v>
      </c>
      <c r="U4" s="280" t="s">
        <v>2536</v>
      </c>
    </row>
    <row r="5" spans="1:21" ht="52.5" hidden="1">
      <c r="A5" s="234" t="s">
        <v>1664</v>
      </c>
      <c r="B5" s="234" t="s">
        <v>10393</v>
      </c>
      <c r="C5" s="235" t="s">
        <v>10390</v>
      </c>
      <c r="D5" s="236" t="s">
        <v>1055</v>
      </c>
      <c r="E5" s="236" t="s">
        <v>10394</v>
      </c>
      <c r="F5" s="237" t="s">
        <v>10395</v>
      </c>
      <c r="G5" s="237" t="s">
        <v>10390</v>
      </c>
      <c r="H5" s="237" t="s">
        <v>1077</v>
      </c>
      <c r="I5" s="238" t="s">
        <v>1078</v>
      </c>
      <c r="J5" s="239" t="s">
        <v>1690</v>
      </c>
      <c r="K5" s="239" t="s">
        <v>1691</v>
      </c>
      <c r="L5" s="239" t="s">
        <v>1063</v>
      </c>
      <c r="M5" s="240" t="s">
        <v>3490</v>
      </c>
      <c r="N5" s="237" t="s">
        <v>1665</v>
      </c>
      <c r="O5" s="237" t="s">
        <v>1685</v>
      </c>
      <c r="P5" s="241"/>
      <c r="Q5" s="242"/>
      <c r="R5" s="242">
        <v>3034.4</v>
      </c>
    </row>
    <row r="6" spans="1:21" ht="52.5" hidden="1">
      <c r="A6" s="234" t="s">
        <v>1665</v>
      </c>
      <c r="B6" s="234" t="s">
        <v>10396</v>
      </c>
      <c r="C6" s="235" t="s">
        <v>10390</v>
      </c>
      <c r="D6" s="236" t="s">
        <v>1214</v>
      </c>
      <c r="E6" s="236" t="s">
        <v>10397</v>
      </c>
      <c r="F6" s="237" t="s">
        <v>10396</v>
      </c>
      <c r="G6" s="237" t="s">
        <v>10390</v>
      </c>
      <c r="H6" s="237" t="s">
        <v>3524</v>
      </c>
      <c r="I6" s="238" t="s">
        <v>2133</v>
      </c>
      <c r="J6" s="239" t="s">
        <v>1690</v>
      </c>
      <c r="K6" s="239" t="s">
        <v>1691</v>
      </c>
      <c r="L6" s="239" t="s">
        <v>1063</v>
      </c>
      <c r="M6" s="240" t="s">
        <v>1722</v>
      </c>
      <c r="N6" s="237" t="s">
        <v>1665</v>
      </c>
      <c r="O6" s="237" t="s">
        <v>9182</v>
      </c>
      <c r="P6" s="241"/>
      <c r="Q6" s="242"/>
      <c r="R6" s="242">
        <v>6091.96</v>
      </c>
    </row>
    <row r="7" spans="1:21" ht="73.5" hidden="1">
      <c r="A7" s="234" t="s">
        <v>1705</v>
      </c>
      <c r="B7" s="234" t="s">
        <v>10398</v>
      </c>
      <c r="C7" s="235" t="s">
        <v>10390</v>
      </c>
      <c r="D7" s="236" t="s">
        <v>1214</v>
      </c>
      <c r="E7" s="236" t="s">
        <v>10399</v>
      </c>
      <c r="F7" s="237" t="s">
        <v>10398</v>
      </c>
      <c r="G7" s="237" t="s">
        <v>10390</v>
      </c>
      <c r="H7" s="237" t="s">
        <v>3524</v>
      </c>
      <c r="I7" s="238" t="s">
        <v>2133</v>
      </c>
      <c r="J7" s="239" t="s">
        <v>1690</v>
      </c>
      <c r="K7" s="239" t="s">
        <v>1691</v>
      </c>
      <c r="L7" s="239" t="s">
        <v>1063</v>
      </c>
      <c r="M7" s="240" t="s">
        <v>1722</v>
      </c>
      <c r="N7" s="237" t="s">
        <v>1665</v>
      </c>
      <c r="O7" s="237" t="s">
        <v>9182</v>
      </c>
      <c r="P7" s="241"/>
      <c r="Q7" s="242"/>
      <c r="R7" s="242">
        <v>6888.72</v>
      </c>
    </row>
    <row r="8" spans="1:21" ht="73.5" hidden="1">
      <c r="A8" s="234" t="s">
        <v>1284</v>
      </c>
      <c r="B8" s="234" t="s">
        <v>10400</v>
      </c>
      <c r="C8" s="235" t="s">
        <v>10390</v>
      </c>
      <c r="D8" s="236" t="s">
        <v>1214</v>
      </c>
      <c r="E8" s="236" t="s">
        <v>10401</v>
      </c>
      <c r="F8" s="237" t="s">
        <v>10400</v>
      </c>
      <c r="G8" s="237" t="s">
        <v>10390</v>
      </c>
      <c r="H8" s="237" t="s">
        <v>3524</v>
      </c>
      <c r="I8" s="238" t="s">
        <v>2133</v>
      </c>
      <c r="J8" s="239" t="s">
        <v>1690</v>
      </c>
      <c r="K8" s="239" t="s">
        <v>1691</v>
      </c>
      <c r="L8" s="239" t="s">
        <v>1063</v>
      </c>
      <c r="M8" s="240" t="s">
        <v>1722</v>
      </c>
      <c r="N8" s="237" t="s">
        <v>1665</v>
      </c>
      <c r="O8" s="237" t="s">
        <v>9182</v>
      </c>
      <c r="P8" s="241"/>
      <c r="Q8" s="242"/>
      <c r="R8" s="242">
        <v>5718.44</v>
      </c>
    </row>
    <row r="9" spans="1:21" ht="52.5" hidden="1">
      <c r="A9" s="234" t="s">
        <v>1712</v>
      </c>
      <c r="B9" s="234" t="s">
        <v>10402</v>
      </c>
      <c r="C9" s="235" t="s">
        <v>10390</v>
      </c>
      <c r="D9" s="236" t="s">
        <v>1214</v>
      </c>
      <c r="E9" s="236" t="s">
        <v>10403</v>
      </c>
      <c r="F9" s="237" t="s">
        <v>10402</v>
      </c>
      <c r="G9" s="237" t="s">
        <v>10390</v>
      </c>
      <c r="H9" s="237" t="s">
        <v>3524</v>
      </c>
      <c r="I9" s="238" t="s">
        <v>2133</v>
      </c>
      <c r="J9" s="239" t="s">
        <v>1690</v>
      </c>
      <c r="K9" s="239" t="s">
        <v>1691</v>
      </c>
      <c r="L9" s="239" t="s">
        <v>1063</v>
      </c>
      <c r="M9" s="240" t="s">
        <v>1722</v>
      </c>
      <c r="N9" s="237" t="s">
        <v>1665</v>
      </c>
      <c r="O9" s="237" t="s">
        <v>9182</v>
      </c>
      <c r="P9" s="241"/>
      <c r="Q9" s="242"/>
      <c r="R9" s="242">
        <v>3691.13</v>
      </c>
    </row>
    <row r="10" spans="1:21" ht="52.5" hidden="1">
      <c r="A10" s="234" t="s">
        <v>1718</v>
      </c>
      <c r="B10" s="234" t="s">
        <v>10404</v>
      </c>
      <c r="C10" s="235" t="s">
        <v>10390</v>
      </c>
      <c r="D10" s="236" t="s">
        <v>1214</v>
      </c>
      <c r="E10" s="236" t="s">
        <v>10405</v>
      </c>
      <c r="F10" s="237" t="s">
        <v>10404</v>
      </c>
      <c r="G10" s="237" t="s">
        <v>10390</v>
      </c>
      <c r="H10" s="237" t="s">
        <v>3524</v>
      </c>
      <c r="I10" s="238" t="s">
        <v>2133</v>
      </c>
      <c r="J10" s="239" t="s">
        <v>1690</v>
      </c>
      <c r="K10" s="239" t="s">
        <v>1691</v>
      </c>
      <c r="L10" s="239" t="s">
        <v>1063</v>
      </c>
      <c r="M10" s="240" t="s">
        <v>1722</v>
      </c>
      <c r="N10" s="237" t="s">
        <v>1665</v>
      </c>
      <c r="O10" s="237" t="s">
        <v>9182</v>
      </c>
      <c r="P10" s="241"/>
      <c r="Q10" s="242"/>
      <c r="R10" s="242">
        <v>1792.51</v>
      </c>
    </row>
    <row r="11" spans="1:21" ht="63" hidden="1">
      <c r="A11" s="234" t="s">
        <v>1666</v>
      </c>
      <c r="B11" s="234" t="s">
        <v>10406</v>
      </c>
      <c r="C11" s="235" t="s">
        <v>10390</v>
      </c>
      <c r="D11" s="236" t="s">
        <v>1214</v>
      </c>
      <c r="E11" s="236" t="s">
        <v>10407</v>
      </c>
      <c r="F11" s="237" t="s">
        <v>10406</v>
      </c>
      <c r="G11" s="237" t="s">
        <v>10390</v>
      </c>
      <c r="H11" s="237" t="s">
        <v>3524</v>
      </c>
      <c r="I11" s="238" t="s">
        <v>2133</v>
      </c>
      <c r="J11" s="239" t="s">
        <v>1690</v>
      </c>
      <c r="K11" s="239" t="s">
        <v>1691</v>
      </c>
      <c r="L11" s="239" t="s">
        <v>1063</v>
      </c>
      <c r="M11" s="240" t="s">
        <v>1722</v>
      </c>
      <c r="N11" s="237" t="s">
        <v>1665</v>
      </c>
      <c r="O11" s="237" t="s">
        <v>9182</v>
      </c>
      <c r="P11" s="241"/>
      <c r="Q11" s="242"/>
      <c r="R11" s="242">
        <v>4473</v>
      </c>
    </row>
    <row r="12" spans="1:21" ht="52.5" hidden="1">
      <c r="A12" s="234" t="s">
        <v>1667</v>
      </c>
      <c r="B12" s="234" t="s">
        <v>10408</v>
      </c>
      <c r="C12" s="235" t="s">
        <v>10390</v>
      </c>
      <c r="D12" s="236" t="s">
        <v>1214</v>
      </c>
      <c r="E12" s="236" t="s">
        <v>10409</v>
      </c>
      <c r="F12" s="237" t="s">
        <v>10408</v>
      </c>
      <c r="G12" s="237" t="s">
        <v>10390</v>
      </c>
      <c r="H12" s="237" t="s">
        <v>3524</v>
      </c>
      <c r="I12" s="238" t="s">
        <v>2133</v>
      </c>
      <c r="J12" s="239" t="s">
        <v>1690</v>
      </c>
      <c r="K12" s="239" t="s">
        <v>1691</v>
      </c>
      <c r="L12" s="239" t="s">
        <v>1063</v>
      </c>
      <c r="M12" s="240" t="s">
        <v>1722</v>
      </c>
      <c r="N12" s="237" t="s">
        <v>1665</v>
      </c>
      <c r="O12" s="237" t="s">
        <v>9182</v>
      </c>
      <c r="P12" s="241"/>
      <c r="Q12" s="242"/>
      <c r="R12" s="242">
        <v>1158</v>
      </c>
    </row>
    <row r="13" spans="1:21" ht="52.5" hidden="1">
      <c r="A13" s="234" t="s">
        <v>1668</v>
      </c>
      <c r="B13" s="234" t="s">
        <v>10410</v>
      </c>
      <c r="C13" s="235" t="s">
        <v>10411</v>
      </c>
      <c r="D13" s="236" t="s">
        <v>1181</v>
      </c>
      <c r="E13" s="236" t="s">
        <v>10412</v>
      </c>
      <c r="F13" s="237" t="s">
        <v>10410</v>
      </c>
      <c r="G13" s="237" t="s">
        <v>10413</v>
      </c>
      <c r="H13" s="237" t="s">
        <v>1683</v>
      </c>
      <c r="I13" s="238" t="s">
        <v>1684</v>
      </c>
      <c r="J13" s="239" t="s">
        <v>1063</v>
      </c>
      <c r="K13" s="239" t="s">
        <v>1063</v>
      </c>
      <c r="L13" s="239" t="s">
        <v>1538</v>
      </c>
      <c r="M13" s="240" t="s">
        <v>1678</v>
      </c>
      <c r="N13" s="237" t="s">
        <v>1665</v>
      </c>
      <c r="O13" s="237" t="s">
        <v>10414</v>
      </c>
      <c r="P13" s="241"/>
      <c r="Q13" s="242">
        <v>22422.32</v>
      </c>
      <c r="R13" s="242"/>
    </row>
    <row r="14" spans="1:21" ht="52.5" hidden="1">
      <c r="A14" s="234" t="s">
        <v>1669</v>
      </c>
      <c r="B14" s="234" t="s">
        <v>10410</v>
      </c>
      <c r="C14" s="235" t="s">
        <v>10411</v>
      </c>
      <c r="D14" s="236" t="s">
        <v>1181</v>
      </c>
      <c r="E14" s="236" t="s">
        <v>10412</v>
      </c>
      <c r="F14" s="237" t="s">
        <v>10410</v>
      </c>
      <c r="G14" s="237" t="s">
        <v>10413</v>
      </c>
      <c r="H14" s="237" t="s">
        <v>1683</v>
      </c>
      <c r="I14" s="238" t="s">
        <v>1684</v>
      </c>
      <c r="J14" s="239" t="s">
        <v>1063</v>
      </c>
      <c r="K14" s="239" t="s">
        <v>1063</v>
      </c>
      <c r="L14" s="239" t="s">
        <v>1538</v>
      </c>
      <c r="M14" s="240" t="s">
        <v>1678</v>
      </c>
      <c r="N14" s="237" t="s">
        <v>1665</v>
      </c>
      <c r="O14" s="237" t="s">
        <v>10415</v>
      </c>
      <c r="P14" s="241"/>
      <c r="Q14" s="242">
        <v>537583.84</v>
      </c>
      <c r="R14" s="242"/>
    </row>
    <row r="15" spans="1:21" ht="42" hidden="1">
      <c r="A15" s="234" t="s">
        <v>1670</v>
      </c>
      <c r="B15" s="234" t="s">
        <v>10416</v>
      </c>
      <c r="C15" s="235" t="s">
        <v>10417</v>
      </c>
      <c r="D15" s="236" t="s">
        <v>1214</v>
      </c>
      <c r="E15" s="236" t="s">
        <v>10418</v>
      </c>
      <c r="F15" s="237" t="s">
        <v>10416</v>
      </c>
      <c r="G15" s="237" t="s">
        <v>10417</v>
      </c>
      <c r="H15" s="237" t="s">
        <v>3524</v>
      </c>
      <c r="I15" s="238" t="s">
        <v>2133</v>
      </c>
      <c r="J15" s="239" t="s">
        <v>1690</v>
      </c>
      <c r="K15" s="239" t="s">
        <v>1691</v>
      </c>
      <c r="L15" s="239" t="s">
        <v>1063</v>
      </c>
      <c r="M15" s="240" t="s">
        <v>3490</v>
      </c>
      <c r="N15" s="237" t="s">
        <v>1665</v>
      </c>
      <c r="O15" s="237" t="s">
        <v>1685</v>
      </c>
      <c r="P15" s="241"/>
      <c r="Q15" s="242"/>
      <c r="R15" s="242">
        <v>1434.41</v>
      </c>
    </row>
    <row r="16" spans="1:21" ht="73.5" hidden="1">
      <c r="A16" s="234" t="s">
        <v>1671</v>
      </c>
      <c r="B16" s="234" t="s">
        <v>10419</v>
      </c>
      <c r="C16" s="235" t="s">
        <v>10420</v>
      </c>
      <c r="D16" s="236" t="s">
        <v>1055</v>
      </c>
      <c r="E16" s="236" t="s">
        <v>10421</v>
      </c>
      <c r="F16" s="237" t="s">
        <v>10422</v>
      </c>
      <c r="G16" s="237" t="s">
        <v>10423</v>
      </c>
      <c r="H16" s="237" t="s">
        <v>10424</v>
      </c>
      <c r="I16" s="238" t="s">
        <v>10425</v>
      </c>
      <c r="J16" s="239" t="s">
        <v>1203</v>
      </c>
      <c r="K16" s="239" t="s">
        <v>1062</v>
      </c>
      <c r="L16" s="239" t="s">
        <v>1063</v>
      </c>
      <c r="M16" s="240" t="s">
        <v>10426</v>
      </c>
      <c r="N16" s="237" t="s">
        <v>1665</v>
      </c>
      <c r="O16" s="237" t="s">
        <v>10415</v>
      </c>
      <c r="P16" s="241" t="s">
        <v>10427</v>
      </c>
      <c r="Q16" s="242"/>
      <c r="R16" s="242">
        <v>230378.56</v>
      </c>
    </row>
    <row r="17" spans="1:18" ht="73.5" hidden="1">
      <c r="A17" s="234" t="s">
        <v>1672</v>
      </c>
      <c r="B17" s="234" t="s">
        <v>10428</v>
      </c>
      <c r="C17" s="235" t="s">
        <v>10420</v>
      </c>
      <c r="D17" s="236" t="s">
        <v>1055</v>
      </c>
      <c r="E17" s="236" t="s">
        <v>10421</v>
      </c>
      <c r="F17" s="237" t="s">
        <v>10429</v>
      </c>
      <c r="G17" s="237" t="s">
        <v>10423</v>
      </c>
      <c r="H17" s="237" t="s">
        <v>10424</v>
      </c>
      <c r="I17" s="238" t="s">
        <v>10425</v>
      </c>
      <c r="J17" s="239" t="s">
        <v>1203</v>
      </c>
      <c r="K17" s="239" t="s">
        <v>1062</v>
      </c>
      <c r="L17" s="239" t="s">
        <v>1063</v>
      </c>
      <c r="M17" s="240" t="s">
        <v>10426</v>
      </c>
      <c r="N17" s="237" t="s">
        <v>1665</v>
      </c>
      <c r="O17" s="237" t="s">
        <v>10414</v>
      </c>
      <c r="P17" s="241" t="s">
        <v>10427</v>
      </c>
      <c r="Q17" s="242"/>
      <c r="R17" s="242">
        <v>9599.1</v>
      </c>
    </row>
    <row r="18" spans="1:18" ht="52.5" hidden="1">
      <c r="A18" s="234" t="s">
        <v>1673</v>
      </c>
      <c r="B18" s="234" t="s">
        <v>10430</v>
      </c>
      <c r="C18" s="235" t="s">
        <v>10420</v>
      </c>
      <c r="D18" s="236" t="s">
        <v>1055</v>
      </c>
      <c r="E18" s="236" t="s">
        <v>10431</v>
      </c>
      <c r="F18" s="237" t="s">
        <v>10432</v>
      </c>
      <c r="G18" s="237" t="s">
        <v>10423</v>
      </c>
      <c r="H18" s="237" t="s">
        <v>10424</v>
      </c>
      <c r="I18" s="238" t="s">
        <v>10425</v>
      </c>
      <c r="J18" s="239" t="s">
        <v>1203</v>
      </c>
      <c r="K18" s="239" t="s">
        <v>1062</v>
      </c>
      <c r="L18" s="239" t="s">
        <v>1063</v>
      </c>
      <c r="M18" s="240" t="s">
        <v>10426</v>
      </c>
      <c r="N18" s="237" t="s">
        <v>1665</v>
      </c>
      <c r="O18" s="237" t="s">
        <v>10414</v>
      </c>
      <c r="P18" s="241" t="s">
        <v>10433</v>
      </c>
      <c r="Q18" s="242"/>
      <c r="R18" s="242">
        <v>12823.22</v>
      </c>
    </row>
    <row r="19" spans="1:18" ht="52.5" hidden="1">
      <c r="A19" s="234" t="s">
        <v>1286</v>
      </c>
      <c r="B19" s="234" t="s">
        <v>10434</v>
      </c>
      <c r="C19" s="235" t="s">
        <v>10420</v>
      </c>
      <c r="D19" s="236" t="s">
        <v>1055</v>
      </c>
      <c r="E19" s="236" t="s">
        <v>10431</v>
      </c>
      <c r="F19" s="237" t="s">
        <v>10435</v>
      </c>
      <c r="G19" s="237" t="s">
        <v>10423</v>
      </c>
      <c r="H19" s="237" t="s">
        <v>10424</v>
      </c>
      <c r="I19" s="238" t="s">
        <v>10425</v>
      </c>
      <c r="J19" s="239" t="s">
        <v>1203</v>
      </c>
      <c r="K19" s="239" t="s">
        <v>1062</v>
      </c>
      <c r="L19" s="239" t="s">
        <v>1063</v>
      </c>
      <c r="M19" s="240" t="s">
        <v>10426</v>
      </c>
      <c r="N19" s="237" t="s">
        <v>1665</v>
      </c>
      <c r="O19" s="237" t="s">
        <v>10415</v>
      </c>
      <c r="P19" s="241" t="s">
        <v>10433</v>
      </c>
      <c r="Q19" s="242"/>
      <c r="R19" s="242">
        <v>307205.28000000003</v>
      </c>
    </row>
    <row r="20" spans="1:18" ht="42" hidden="1">
      <c r="A20" s="234" t="s">
        <v>1292</v>
      </c>
      <c r="B20" s="234" t="s">
        <v>10436</v>
      </c>
      <c r="C20" s="235" t="s">
        <v>10423</v>
      </c>
      <c r="D20" s="236" t="s">
        <v>1055</v>
      </c>
      <c r="E20" s="236" t="s">
        <v>10437</v>
      </c>
      <c r="F20" s="237" t="s">
        <v>10438</v>
      </c>
      <c r="G20" s="237" t="s">
        <v>10423</v>
      </c>
      <c r="H20" s="237" t="s">
        <v>1701</v>
      </c>
      <c r="I20" s="238" t="s">
        <v>1702</v>
      </c>
      <c r="J20" s="239" t="s">
        <v>1703</v>
      </c>
      <c r="K20" s="239" t="s">
        <v>1704</v>
      </c>
      <c r="L20" s="239" t="s">
        <v>1063</v>
      </c>
      <c r="M20" s="240" t="s">
        <v>1722</v>
      </c>
      <c r="N20" s="237" t="s">
        <v>1665</v>
      </c>
      <c r="O20" s="237" t="s">
        <v>9182</v>
      </c>
      <c r="P20" s="241"/>
      <c r="Q20" s="242"/>
      <c r="R20" s="242">
        <v>2848.85</v>
      </c>
    </row>
    <row r="21" spans="1:18" ht="42" hidden="1">
      <c r="A21" s="234" t="s">
        <v>1829</v>
      </c>
      <c r="B21" s="234" t="s">
        <v>10439</v>
      </c>
      <c r="C21" s="235" t="s">
        <v>10423</v>
      </c>
      <c r="D21" s="236" t="s">
        <v>1055</v>
      </c>
      <c r="E21" s="236" t="s">
        <v>10440</v>
      </c>
      <c r="F21" s="237" t="s">
        <v>10441</v>
      </c>
      <c r="G21" s="237" t="s">
        <v>10423</v>
      </c>
      <c r="H21" s="237" t="s">
        <v>1701</v>
      </c>
      <c r="I21" s="238" t="s">
        <v>1702</v>
      </c>
      <c r="J21" s="239" t="s">
        <v>1703</v>
      </c>
      <c r="K21" s="239" t="s">
        <v>1704</v>
      </c>
      <c r="L21" s="239" t="s">
        <v>1063</v>
      </c>
      <c r="M21" s="240" t="s">
        <v>1722</v>
      </c>
      <c r="N21" s="237" t="s">
        <v>1665</v>
      </c>
      <c r="O21" s="237" t="s">
        <v>9182</v>
      </c>
      <c r="P21" s="241"/>
      <c r="Q21" s="242"/>
      <c r="R21" s="242">
        <v>25.75</v>
      </c>
    </row>
    <row r="22" spans="1:18" ht="52.5" hidden="1">
      <c r="A22" s="234" t="s">
        <v>1296</v>
      </c>
      <c r="B22" s="234" t="s">
        <v>10442</v>
      </c>
      <c r="C22" s="235" t="s">
        <v>10423</v>
      </c>
      <c r="D22" s="236" t="s">
        <v>1055</v>
      </c>
      <c r="E22" s="236" t="s">
        <v>10443</v>
      </c>
      <c r="F22" s="237" t="s">
        <v>10444</v>
      </c>
      <c r="G22" s="237" t="s">
        <v>10423</v>
      </c>
      <c r="H22" s="237" t="s">
        <v>1701</v>
      </c>
      <c r="I22" s="238" t="s">
        <v>1702</v>
      </c>
      <c r="J22" s="239" t="s">
        <v>1703</v>
      </c>
      <c r="K22" s="239" t="s">
        <v>1704</v>
      </c>
      <c r="L22" s="239" t="s">
        <v>1063</v>
      </c>
      <c r="M22" s="240" t="s">
        <v>1722</v>
      </c>
      <c r="N22" s="237" t="s">
        <v>1665</v>
      </c>
      <c r="O22" s="237" t="s">
        <v>9182</v>
      </c>
      <c r="P22" s="241"/>
      <c r="Q22" s="242"/>
      <c r="R22" s="242">
        <v>375.56</v>
      </c>
    </row>
    <row r="23" spans="1:18" ht="52.5" hidden="1">
      <c r="A23" s="234" t="s">
        <v>1305</v>
      </c>
      <c r="B23" s="234" t="s">
        <v>10445</v>
      </c>
      <c r="C23" s="235" t="s">
        <v>10423</v>
      </c>
      <c r="D23" s="236" t="s">
        <v>1055</v>
      </c>
      <c r="E23" s="236" t="s">
        <v>10446</v>
      </c>
      <c r="F23" s="237" t="s">
        <v>10447</v>
      </c>
      <c r="G23" s="237" t="s">
        <v>10423</v>
      </c>
      <c r="H23" s="237" t="s">
        <v>4117</v>
      </c>
      <c r="I23" s="238" t="s">
        <v>1717</v>
      </c>
      <c r="J23" s="239" t="s">
        <v>1703</v>
      </c>
      <c r="K23" s="239" t="s">
        <v>1704</v>
      </c>
      <c r="L23" s="239" t="s">
        <v>1063</v>
      </c>
      <c r="M23" s="240" t="s">
        <v>1722</v>
      </c>
      <c r="N23" s="237" t="s">
        <v>1665</v>
      </c>
      <c r="O23" s="237" t="s">
        <v>9182</v>
      </c>
      <c r="P23" s="241"/>
      <c r="Q23" s="242"/>
      <c r="R23" s="242">
        <v>25.94</v>
      </c>
    </row>
    <row r="24" spans="1:18" ht="52.5" hidden="1">
      <c r="A24" s="234" t="s">
        <v>1311</v>
      </c>
      <c r="B24" s="234" t="s">
        <v>10448</v>
      </c>
      <c r="C24" s="235" t="s">
        <v>10423</v>
      </c>
      <c r="D24" s="236" t="s">
        <v>1055</v>
      </c>
      <c r="E24" s="236" t="s">
        <v>10449</v>
      </c>
      <c r="F24" s="237" t="s">
        <v>10450</v>
      </c>
      <c r="G24" s="237" t="s">
        <v>10423</v>
      </c>
      <c r="H24" s="237" t="s">
        <v>1701</v>
      </c>
      <c r="I24" s="238" t="s">
        <v>1702</v>
      </c>
      <c r="J24" s="239" t="s">
        <v>1703</v>
      </c>
      <c r="K24" s="239" t="s">
        <v>1704</v>
      </c>
      <c r="L24" s="239" t="s">
        <v>1063</v>
      </c>
      <c r="M24" s="240" t="s">
        <v>1722</v>
      </c>
      <c r="N24" s="237" t="s">
        <v>1665</v>
      </c>
      <c r="O24" s="237" t="s">
        <v>9182</v>
      </c>
      <c r="P24" s="241"/>
      <c r="Q24" s="242"/>
      <c r="R24" s="242">
        <v>660.39</v>
      </c>
    </row>
    <row r="25" spans="1:18" ht="42" hidden="1">
      <c r="A25" s="234" t="s">
        <v>1842</v>
      </c>
      <c r="B25" s="234" t="s">
        <v>10451</v>
      </c>
      <c r="C25" s="235" t="s">
        <v>10420</v>
      </c>
      <c r="D25" s="236" t="s">
        <v>1055</v>
      </c>
      <c r="E25" s="236" t="s">
        <v>10440</v>
      </c>
      <c r="F25" s="237" t="s">
        <v>10452</v>
      </c>
      <c r="G25" s="237" t="s">
        <v>10420</v>
      </c>
      <c r="H25" s="237" t="s">
        <v>1701</v>
      </c>
      <c r="I25" s="238" t="s">
        <v>1702</v>
      </c>
      <c r="J25" s="239" t="s">
        <v>1703</v>
      </c>
      <c r="K25" s="239" t="s">
        <v>1704</v>
      </c>
      <c r="L25" s="239" t="s">
        <v>1063</v>
      </c>
      <c r="M25" s="240" t="s">
        <v>1722</v>
      </c>
      <c r="N25" s="237" t="s">
        <v>1665</v>
      </c>
      <c r="O25" s="237" t="s">
        <v>9182</v>
      </c>
      <c r="P25" s="241"/>
      <c r="Q25" s="242"/>
      <c r="R25" s="242">
        <v>40.46</v>
      </c>
    </row>
    <row r="26" spans="1:18" ht="52.5" hidden="1">
      <c r="A26" s="234" t="s">
        <v>1845</v>
      </c>
      <c r="B26" s="234" t="s">
        <v>10453</v>
      </c>
      <c r="C26" s="235" t="s">
        <v>10420</v>
      </c>
      <c r="D26" s="236" t="s">
        <v>1055</v>
      </c>
      <c r="E26" s="236" t="s">
        <v>10446</v>
      </c>
      <c r="F26" s="237" t="s">
        <v>10454</v>
      </c>
      <c r="G26" s="237" t="s">
        <v>10420</v>
      </c>
      <c r="H26" s="237" t="s">
        <v>4117</v>
      </c>
      <c r="I26" s="238" t="s">
        <v>1717</v>
      </c>
      <c r="J26" s="239" t="s">
        <v>1703</v>
      </c>
      <c r="K26" s="239" t="s">
        <v>1704</v>
      </c>
      <c r="L26" s="239" t="s">
        <v>1063</v>
      </c>
      <c r="M26" s="240" t="s">
        <v>1722</v>
      </c>
      <c r="N26" s="237" t="s">
        <v>1665</v>
      </c>
      <c r="O26" s="237" t="s">
        <v>9182</v>
      </c>
      <c r="P26" s="241"/>
      <c r="Q26" s="242"/>
      <c r="R26" s="242">
        <v>41.98</v>
      </c>
    </row>
    <row r="27" spans="1:18" ht="42" hidden="1">
      <c r="A27" s="234" t="s">
        <v>1848</v>
      </c>
      <c r="B27" s="234" t="s">
        <v>10455</v>
      </c>
      <c r="C27" s="235" t="s">
        <v>10420</v>
      </c>
      <c r="D27" s="236" t="s">
        <v>1055</v>
      </c>
      <c r="E27" s="236" t="s">
        <v>10437</v>
      </c>
      <c r="F27" s="237" t="s">
        <v>10456</v>
      </c>
      <c r="G27" s="237" t="s">
        <v>10420</v>
      </c>
      <c r="H27" s="237" t="s">
        <v>1701</v>
      </c>
      <c r="I27" s="238" t="s">
        <v>1702</v>
      </c>
      <c r="J27" s="239" t="s">
        <v>1703</v>
      </c>
      <c r="K27" s="239" t="s">
        <v>1704</v>
      </c>
      <c r="L27" s="239" t="s">
        <v>1063</v>
      </c>
      <c r="M27" s="240" t="s">
        <v>1722</v>
      </c>
      <c r="N27" s="237" t="s">
        <v>1665</v>
      </c>
      <c r="O27" s="237" t="s">
        <v>9182</v>
      </c>
      <c r="P27" s="241"/>
      <c r="Q27" s="242"/>
      <c r="R27" s="242">
        <v>4620.2700000000004</v>
      </c>
    </row>
    <row r="28" spans="1:18" ht="52.5" hidden="1">
      <c r="A28" s="234" t="s">
        <v>1674</v>
      </c>
      <c r="B28" s="234" t="s">
        <v>10457</v>
      </c>
      <c r="C28" s="235" t="s">
        <v>10420</v>
      </c>
      <c r="D28" s="236" t="s">
        <v>1055</v>
      </c>
      <c r="E28" s="236" t="s">
        <v>10443</v>
      </c>
      <c r="F28" s="237" t="s">
        <v>10458</v>
      </c>
      <c r="G28" s="237" t="s">
        <v>10420</v>
      </c>
      <c r="H28" s="237" t="s">
        <v>1701</v>
      </c>
      <c r="I28" s="238" t="s">
        <v>1702</v>
      </c>
      <c r="J28" s="239" t="s">
        <v>1703</v>
      </c>
      <c r="K28" s="239" t="s">
        <v>1704</v>
      </c>
      <c r="L28" s="239" t="s">
        <v>1063</v>
      </c>
      <c r="M28" s="240" t="s">
        <v>1722</v>
      </c>
      <c r="N28" s="237" t="s">
        <v>1665</v>
      </c>
      <c r="O28" s="237" t="s">
        <v>9182</v>
      </c>
      <c r="P28" s="241"/>
      <c r="Q28" s="242"/>
      <c r="R28" s="242">
        <v>609.01</v>
      </c>
    </row>
    <row r="29" spans="1:18" ht="52.5" hidden="1">
      <c r="A29" s="234" t="s">
        <v>1853</v>
      </c>
      <c r="B29" s="234" t="s">
        <v>10459</v>
      </c>
      <c r="C29" s="235" t="s">
        <v>10420</v>
      </c>
      <c r="D29" s="236" t="s">
        <v>1055</v>
      </c>
      <c r="E29" s="236" t="s">
        <v>10449</v>
      </c>
      <c r="F29" s="237" t="s">
        <v>10460</v>
      </c>
      <c r="G29" s="237" t="s">
        <v>10420</v>
      </c>
      <c r="H29" s="237" t="s">
        <v>1701</v>
      </c>
      <c r="I29" s="238" t="s">
        <v>1702</v>
      </c>
      <c r="J29" s="239" t="s">
        <v>1703</v>
      </c>
      <c r="K29" s="239" t="s">
        <v>1704</v>
      </c>
      <c r="L29" s="239" t="s">
        <v>1063</v>
      </c>
      <c r="M29" s="240" t="s">
        <v>1722</v>
      </c>
      <c r="N29" s="237" t="s">
        <v>1665</v>
      </c>
      <c r="O29" s="237" t="s">
        <v>9182</v>
      </c>
      <c r="P29" s="241"/>
      <c r="Q29" s="242"/>
      <c r="R29" s="242">
        <v>751.21</v>
      </c>
    </row>
    <row r="30" spans="1:18" ht="63" hidden="1">
      <c r="A30" s="234" t="s">
        <v>1860</v>
      </c>
      <c r="B30" s="234" t="s">
        <v>10461</v>
      </c>
      <c r="C30" s="235" t="s">
        <v>10462</v>
      </c>
      <c r="D30" s="236" t="s">
        <v>1055</v>
      </c>
      <c r="E30" s="236" t="s">
        <v>10463</v>
      </c>
      <c r="F30" s="237" t="s">
        <v>10464</v>
      </c>
      <c r="G30" s="237" t="s">
        <v>10465</v>
      </c>
      <c r="H30" s="237" t="s">
        <v>10466</v>
      </c>
      <c r="I30" s="238" t="s">
        <v>1684</v>
      </c>
      <c r="J30" s="239" t="s">
        <v>1063</v>
      </c>
      <c r="K30" s="239" t="s">
        <v>1063</v>
      </c>
      <c r="L30" s="239" t="s">
        <v>1538</v>
      </c>
      <c r="M30" s="240" t="s">
        <v>1692</v>
      </c>
      <c r="N30" s="237" t="s">
        <v>1665</v>
      </c>
      <c r="O30" s="237" t="s">
        <v>1685</v>
      </c>
      <c r="P30" s="241"/>
      <c r="Q30" s="242"/>
      <c r="R30" s="242">
        <v>1250</v>
      </c>
    </row>
    <row r="31" spans="1:18" ht="73.5" hidden="1">
      <c r="A31" s="234" t="s">
        <v>1864</v>
      </c>
      <c r="B31" s="234" t="s">
        <v>10467</v>
      </c>
      <c r="C31" s="235" t="s">
        <v>10465</v>
      </c>
      <c r="D31" s="236" t="s">
        <v>1214</v>
      </c>
      <c r="E31" s="236" t="s">
        <v>10468</v>
      </c>
      <c r="F31" s="237" t="s">
        <v>10467</v>
      </c>
      <c r="G31" s="237" t="s">
        <v>10465</v>
      </c>
      <c r="H31" s="237" t="s">
        <v>3524</v>
      </c>
      <c r="I31" s="238" t="s">
        <v>2133</v>
      </c>
      <c r="J31" s="239" t="s">
        <v>1690</v>
      </c>
      <c r="K31" s="239" t="s">
        <v>1691</v>
      </c>
      <c r="L31" s="239" t="s">
        <v>1063</v>
      </c>
      <c r="M31" s="240" t="s">
        <v>1722</v>
      </c>
      <c r="N31" s="237" t="s">
        <v>1665</v>
      </c>
      <c r="O31" s="237" t="s">
        <v>9182</v>
      </c>
      <c r="P31" s="241"/>
      <c r="Q31" s="242"/>
      <c r="R31" s="242">
        <v>2586.5100000000002</v>
      </c>
    </row>
    <row r="32" spans="1:18" ht="52.5" hidden="1">
      <c r="A32" s="234" t="s">
        <v>1868</v>
      </c>
      <c r="B32" s="234" t="s">
        <v>10469</v>
      </c>
      <c r="C32" s="235" t="s">
        <v>10465</v>
      </c>
      <c r="D32" s="236" t="s">
        <v>1214</v>
      </c>
      <c r="E32" s="236" t="s">
        <v>10470</v>
      </c>
      <c r="F32" s="237" t="s">
        <v>10469</v>
      </c>
      <c r="G32" s="237" t="s">
        <v>10465</v>
      </c>
      <c r="H32" s="237" t="s">
        <v>3524</v>
      </c>
      <c r="I32" s="238" t="s">
        <v>2133</v>
      </c>
      <c r="J32" s="239" t="s">
        <v>1690</v>
      </c>
      <c r="K32" s="239" t="s">
        <v>1691</v>
      </c>
      <c r="L32" s="239" t="s">
        <v>1063</v>
      </c>
      <c r="M32" s="240" t="s">
        <v>1722</v>
      </c>
      <c r="N32" s="237" t="s">
        <v>1665</v>
      </c>
      <c r="O32" s="237" t="s">
        <v>9182</v>
      </c>
      <c r="P32" s="241"/>
      <c r="Q32" s="242"/>
      <c r="R32" s="242">
        <v>531.96</v>
      </c>
    </row>
    <row r="33" spans="1:18" ht="42" hidden="1">
      <c r="A33" s="234" t="s">
        <v>1870</v>
      </c>
      <c r="B33" s="234" t="s">
        <v>10471</v>
      </c>
      <c r="C33" s="235" t="s">
        <v>10472</v>
      </c>
      <c r="D33" s="236" t="s">
        <v>1214</v>
      </c>
      <c r="E33" s="236" t="s">
        <v>10473</v>
      </c>
      <c r="F33" s="237" t="s">
        <v>10471</v>
      </c>
      <c r="G33" s="237" t="s">
        <v>10472</v>
      </c>
      <c r="H33" s="237" t="s">
        <v>3524</v>
      </c>
      <c r="I33" s="238" t="s">
        <v>2133</v>
      </c>
      <c r="J33" s="239" t="s">
        <v>1690</v>
      </c>
      <c r="K33" s="239" t="s">
        <v>1691</v>
      </c>
      <c r="L33" s="239" t="s">
        <v>1063</v>
      </c>
      <c r="M33" s="240" t="s">
        <v>1722</v>
      </c>
      <c r="N33" s="237" t="s">
        <v>1665</v>
      </c>
      <c r="O33" s="237" t="s">
        <v>9182</v>
      </c>
      <c r="P33" s="241"/>
      <c r="Q33" s="242"/>
      <c r="R33" s="242">
        <v>178.45</v>
      </c>
    </row>
    <row r="34" spans="1:18" ht="52.5" hidden="1">
      <c r="A34" s="234" t="s">
        <v>1874</v>
      </c>
      <c r="B34" s="234" t="s">
        <v>10474</v>
      </c>
      <c r="C34" s="235" t="s">
        <v>10475</v>
      </c>
      <c r="D34" s="236" t="s">
        <v>1055</v>
      </c>
      <c r="E34" s="236" t="s">
        <v>10476</v>
      </c>
      <c r="F34" s="237" t="s">
        <v>10477</v>
      </c>
      <c r="G34" s="237" t="s">
        <v>10475</v>
      </c>
      <c r="H34" s="237" t="s">
        <v>1077</v>
      </c>
      <c r="I34" s="238" t="s">
        <v>1078</v>
      </c>
      <c r="J34" s="239" t="s">
        <v>1690</v>
      </c>
      <c r="K34" s="239" t="s">
        <v>1691</v>
      </c>
      <c r="L34" s="239" t="s">
        <v>1063</v>
      </c>
      <c r="M34" s="240" t="s">
        <v>3490</v>
      </c>
      <c r="N34" s="237" t="s">
        <v>1665</v>
      </c>
      <c r="O34" s="237" t="s">
        <v>1685</v>
      </c>
      <c r="P34" s="241"/>
      <c r="Q34" s="242"/>
      <c r="R34" s="242">
        <v>1299.58</v>
      </c>
    </row>
    <row r="35" spans="1:18" ht="52.5" hidden="1">
      <c r="A35" s="234" t="s">
        <v>1879</v>
      </c>
      <c r="B35" s="234" t="s">
        <v>10478</v>
      </c>
      <c r="C35" s="235" t="s">
        <v>10475</v>
      </c>
      <c r="D35" s="236" t="s">
        <v>1055</v>
      </c>
      <c r="E35" s="236" t="s">
        <v>10479</v>
      </c>
      <c r="F35" s="237" t="s">
        <v>10480</v>
      </c>
      <c r="G35" s="237" t="s">
        <v>10475</v>
      </c>
      <c r="H35" s="237" t="s">
        <v>1696</v>
      </c>
      <c r="I35" s="238" t="s">
        <v>1697</v>
      </c>
      <c r="J35" s="239" t="s">
        <v>1690</v>
      </c>
      <c r="K35" s="239" t="s">
        <v>1691</v>
      </c>
      <c r="L35" s="239" t="s">
        <v>1063</v>
      </c>
      <c r="M35" s="240" t="s">
        <v>3490</v>
      </c>
      <c r="N35" s="237" t="s">
        <v>1665</v>
      </c>
      <c r="O35" s="237" t="s">
        <v>1685</v>
      </c>
      <c r="P35" s="241"/>
      <c r="Q35" s="242"/>
      <c r="R35" s="242">
        <v>7101.04</v>
      </c>
    </row>
    <row r="36" spans="1:18" ht="42" hidden="1">
      <c r="A36" s="234" t="s">
        <v>1884</v>
      </c>
      <c r="B36" s="234" t="s">
        <v>10481</v>
      </c>
      <c r="C36" s="235" t="s">
        <v>10475</v>
      </c>
      <c r="D36" s="236" t="s">
        <v>1055</v>
      </c>
      <c r="E36" s="236" t="s">
        <v>10482</v>
      </c>
      <c r="F36" s="237" t="s">
        <v>10483</v>
      </c>
      <c r="G36" s="237" t="s">
        <v>10475</v>
      </c>
      <c r="H36" s="237" t="s">
        <v>1701</v>
      </c>
      <c r="I36" s="238" t="s">
        <v>1702</v>
      </c>
      <c r="J36" s="239" t="s">
        <v>1690</v>
      </c>
      <c r="K36" s="239" t="s">
        <v>1691</v>
      </c>
      <c r="L36" s="239" t="s">
        <v>1063</v>
      </c>
      <c r="M36" s="240" t="s">
        <v>3490</v>
      </c>
      <c r="N36" s="237" t="s">
        <v>1665</v>
      </c>
      <c r="O36" s="237" t="s">
        <v>1685</v>
      </c>
      <c r="P36" s="241"/>
      <c r="Q36" s="242"/>
      <c r="R36" s="242">
        <v>2928</v>
      </c>
    </row>
    <row r="37" spans="1:18" ht="42" hidden="1">
      <c r="A37" s="215" t="s">
        <v>1276</v>
      </c>
      <c r="B37" s="215" t="s">
        <v>10484</v>
      </c>
      <c r="C37" s="216" t="s">
        <v>10485</v>
      </c>
      <c r="D37" s="217" t="s">
        <v>1055</v>
      </c>
      <c r="E37" s="217" t="s">
        <v>10486</v>
      </c>
      <c r="F37" s="218" t="s">
        <v>10487</v>
      </c>
      <c r="G37" s="218" t="s">
        <v>9739</v>
      </c>
      <c r="H37" s="218" t="s">
        <v>10488</v>
      </c>
      <c r="I37" s="219" t="s">
        <v>10489</v>
      </c>
      <c r="J37" s="220" t="s">
        <v>1450</v>
      </c>
      <c r="K37" s="220" t="s">
        <v>1062</v>
      </c>
      <c r="L37" s="220" t="s">
        <v>1063</v>
      </c>
      <c r="M37" s="221" t="s">
        <v>1451</v>
      </c>
      <c r="N37" s="218" t="s">
        <v>1664</v>
      </c>
      <c r="O37" s="218" t="s">
        <v>1828</v>
      </c>
      <c r="P37" s="222" t="s">
        <v>10490</v>
      </c>
      <c r="Q37" s="223"/>
      <c r="R37" s="223">
        <v>16552.75</v>
      </c>
    </row>
    <row r="38" spans="1:18" ht="42">
      <c r="A38" s="215" t="s">
        <v>1065</v>
      </c>
      <c r="B38" s="215" t="s">
        <v>10491</v>
      </c>
      <c r="C38" s="216" t="s">
        <v>10485</v>
      </c>
      <c r="D38" s="217" t="s">
        <v>1055</v>
      </c>
      <c r="E38" s="217" t="s">
        <v>10492</v>
      </c>
      <c r="F38" s="218" t="s">
        <v>10493</v>
      </c>
      <c r="G38" s="218" t="s">
        <v>9739</v>
      </c>
      <c r="H38" s="218" t="s">
        <v>10494</v>
      </c>
      <c r="I38" s="219" t="s">
        <v>10495</v>
      </c>
      <c r="J38" s="220" t="s">
        <v>1096</v>
      </c>
      <c r="K38" s="220" t="s">
        <v>1062</v>
      </c>
      <c r="L38" s="220" t="s">
        <v>1063</v>
      </c>
      <c r="M38" s="221" t="s">
        <v>1064</v>
      </c>
      <c r="N38" s="218" t="s">
        <v>1065</v>
      </c>
      <c r="O38" s="218" t="s">
        <v>3553</v>
      </c>
      <c r="P38" s="222"/>
      <c r="Q38" s="223">
        <v>1</v>
      </c>
      <c r="R38" s="223">
        <v>3630</v>
      </c>
    </row>
    <row r="39" spans="1:18" ht="42" hidden="1">
      <c r="A39" s="215" t="s">
        <v>1663</v>
      </c>
      <c r="B39" s="215" t="s">
        <v>10496</v>
      </c>
      <c r="C39" s="216" t="s">
        <v>10384</v>
      </c>
      <c r="D39" s="217" t="s">
        <v>1055</v>
      </c>
      <c r="E39" s="217" t="s">
        <v>10497</v>
      </c>
      <c r="F39" s="218" t="s">
        <v>10498</v>
      </c>
      <c r="G39" s="218" t="s">
        <v>10384</v>
      </c>
      <c r="H39" s="218" t="s">
        <v>1077</v>
      </c>
      <c r="I39" s="219" t="s">
        <v>1078</v>
      </c>
      <c r="J39" s="220" t="s">
        <v>1690</v>
      </c>
      <c r="K39" s="220" t="s">
        <v>1691</v>
      </c>
      <c r="L39" s="220" t="s">
        <v>1063</v>
      </c>
      <c r="M39" s="221" t="s">
        <v>1769</v>
      </c>
      <c r="N39" s="218" t="s">
        <v>1664</v>
      </c>
      <c r="O39" s="218" t="s">
        <v>1828</v>
      </c>
      <c r="P39" s="222"/>
      <c r="Q39" s="223"/>
      <c r="R39" s="223">
        <v>22521.279999999999</v>
      </c>
    </row>
    <row r="40" spans="1:18" ht="42" hidden="1">
      <c r="A40" s="215" t="s">
        <v>1664</v>
      </c>
      <c r="B40" s="215" t="s">
        <v>10499</v>
      </c>
      <c r="C40" s="216" t="s">
        <v>10384</v>
      </c>
      <c r="D40" s="217" t="s">
        <v>1055</v>
      </c>
      <c r="E40" s="217" t="s">
        <v>10500</v>
      </c>
      <c r="F40" s="218" t="s">
        <v>10501</v>
      </c>
      <c r="G40" s="218" t="s">
        <v>10384</v>
      </c>
      <c r="H40" s="218" t="s">
        <v>1077</v>
      </c>
      <c r="I40" s="219" t="s">
        <v>1078</v>
      </c>
      <c r="J40" s="220" t="s">
        <v>1690</v>
      </c>
      <c r="K40" s="220" t="s">
        <v>1691</v>
      </c>
      <c r="L40" s="220" t="s">
        <v>1063</v>
      </c>
      <c r="M40" s="221" t="s">
        <v>1769</v>
      </c>
      <c r="N40" s="218" t="s">
        <v>1065</v>
      </c>
      <c r="O40" s="218" t="s">
        <v>3553</v>
      </c>
      <c r="P40" s="222"/>
      <c r="Q40" s="223"/>
      <c r="R40" s="223">
        <v>5955.74</v>
      </c>
    </row>
    <row r="41" spans="1:18" ht="42" hidden="1">
      <c r="A41" s="215" t="s">
        <v>1665</v>
      </c>
      <c r="B41" s="215" t="s">
        <v>10502</v>
      </c>
      <c r="C41" s="216" t="s">
        <v>10384</v>
      </c>
      <c r="D41" s="217" t="s">
        <v>1055</v>
      </c>
      <c r="E41" s="217" t="s">
        <v>10503</v>
      </c>
      <c r="F41" s="218" t="s">
        <v>10504</v>
      </c>
      <c r="G41" s="218" t="s">
        <v>10384</v>
      </c>
      <c r="H41" s="218" t="s">
        <v>1077</v>
      </c>
      <c r="I41" s="219" t="s">
        <v>1078</v>
      </c>
      <c r="J41" s="220" t="s">
        <v>1690</v>
      </c>
      <c r="K41" s="220" t="s">
        <v>1691</v>
      </c>
      <c r="L41" s="220" t="s">
        <v>1063</v>
      </c>
      <c r="M41" s="221" t="s">
        <v>1769</v>
      </c>
      <c r="N41" s="218" t="s">
        <v>1065</v>
      </c>
      <c r="O41" s="218" t="s">
        <v>3553</v>
      </c>
      <c r="P41" s="222"/>
      <c r="Q41" s="223"/>
      <c r="R41" s="223">
        <v>123.53</v>
      </c>
    </row>
    <row r="42" spans="1:18" ht="42" hidden="1">
      <c r="A42" s="215" t="s">
        <v>1705</v>
      </c>
      <c r="B42" s="215" t="s">
        <v>10505</v>
      </c>
      <c r="C42" s="216" t="s">
        <v>10384</v>
      </c>
      <c r="D42" s="217" t="s">
        <v>1055</v>
      </c>
      <c r="E42" s="217" t="s">
        <v>10506</v>
      </c>
      <c r="F42" s="218" t="s">
        <v>10507</v>
      </c>
      <c r="G42" s="218" t="s">
        <v>10384</v>
      </c>
      <c r="H42" s="218" t="s">
        <v>1696</v>
      </c>
      <c r="I42" s="219" t="s">
        <v>1697</v>
      </c>
      <c r="J42" s="220" t="s">
        <v>1690</v>
      </c>
      <c r="K42" s="220" t="s">
        <v>1691</v>
      </c>
      <c r="L42" s="220" t="s">
        <v>1063</v>
      </c>
      <c r="M42" s="221" t="s">
        <v>1769</v>
      </c>
      <c r="N42" s="218" t="s">
        <v>1065</v>
      </c>
      <c r="O42" s="218" t="s">
        <v>3553</v>
      </c>
      <c r="P42" s="222"/>
      <c r="Q42" s="223"/>
      <c r="R42" s="223">
        <v>6317.52</v>
      </c>
    </row>
    <row r="43" spans="1:18" ht="52.5" hidden="1">
      <c r="A43" s="215" t="s">
        <v>1284</v>
      </c>
      <c r="B43" s="215" t="s">
        <v>10508</v>
      </c>
      <c r="C43" s="216" t="s">
        <v>10485</v>
      </c>
      <c r="D43" s="217" t="s">
        <v>1181</v>
      </c>
      <c r="E43" s="217" t="s">
        <v>10509</v>
      </c>
      <c r="F43" s="218" t="s">
        <v>10508</v>
      </c>
      <c r="G43" s="218" t="s">
        <v>10485</v>
      </c>
      <c r="H43" s="218" t="s">
        <v>10510</v>
      </c>
      <c r="I43" s="219" t="s">
        <v>1078</v>
      </c>
      <c r="J43" s="220" t="s">
        <v>1063</v>
      </c>
      <c r="K43" s="220" t="s">
        <v>1063</v>
      </c>
      <c r="L43" s="220" t="s">
        <v>1790</v>
      </c>
      <c r="M43" s="221" t="s">
        <v>1678</v>
      </c>
      <c r="N43" s="218" t="s">
        <v>1065</v>
      </c>
      <c r="O43" s="218" t="s">
        <v>3553</v>
      </c>
      <c r="P43" s="222"/>
      <c r="Q43" s="223">
        <v>3400</v>
      </c>
      <c r="R43" s="223"/>
    </row>
    <row r="44" spans="1:18" ht="52.5" hidden="1">
      <c r="A44" s="215" t="s">
        <v>1712</v>
      </c>
      <c r="B44" s="215" t="s">
        <v>10511</v>
      </c>
      <c r="C44" s="216" t="s">
        <v>10485</v>
      </c>
      <c r="D44" s="217" t="s">
        <v>1181</v>
      </c>
      <c r="E44" s="217" t="s">
        <v>10512</v>
      </c>
      <c r="F44" s="218" t="s">
        <v>10511</v>
      </c>
      <c r="G44" s="218" t="s">
        <v>10485</v>
      </c>
      <c r="H44" s="218" t="s">
        <v>10513</v>
      </c>
      <c r="I44" s="219" t="s">
        <v>1078</v>
      </c>
      <c r="J44" s="220" t="s">
        <v>1063</v>
      </c>
      <c r="K44" s="220" t="s">
        <v>1063</v>
      </c>
      <c r="L44" s="220" t="s">
        <v>1790</v>
      </c>
      <c r="M44" s="221" t="s">
        <v>1678</v>
      </c>
      <c r="N44" s="218" t="s">
        <v>1065</v>
      </c>
      <c r="O44" s="218" t="s">
        <v>3553</v>
      </c>
      <c r="P44" s="222"/>
      <c r="Q44" s="223">
        <v>3950</v>
      </c>
      <c r="R44" s="223"/>
    </row>
    <row r="45" spans="1:18" ht="52.5" hidden="1">
      <c r="A45" s="215" t="s">
        <v>1718</v>
      </c>
      <c r="B45" s="215" t="s">
        <v>4381</v>
      </c>
      <c r="C45" s="216" t="s">
        <v>10485</v>
      </c>
      <c r="D45" s="217" t="s">
        <v>1181</v>
      </c>
      <c r="E45" s="217" t="s">
        <v>1806</v>
      </c>
      <c r="F45" s="218" t="s">
        <v>4381</v>
      </c>
      <c r="G45" s="218" t="s">
        <v>10485</v>
      </c>
      <c r="H45" s="218" t="s">
        <v>1807</v>
      </c>
      <c r="I45" s="219" t="s">
        <v>1808</v>
      </c>
      <c r="J45" s="220" t="s">
        <v>1063</v>
      </c>
      <c r="K45" s="220" t="s">
        <v>1063</v>
      </c>
      <c r="L45" s="220" t="s">
        <v>1790</v>
      </c>
      <c r="M45" s="221" t="s">
        <v>1678</v>
      </c>
      <c r="N45" s="218" t="s">
        <v>1065</v>
      </c>
      <c r="O45" s="218" t="s">
        <v>3553</v>
      </c>
      <c r="P45" s="222"/>
      <c r="Q45" s="223">
        <v>4130</v>
      </c>
      <c r="R45" s="223"/>
    </row>
    <row r="46" spans="1:18" ht="52.5" hidden="1">
      <c r="A46" s="215" t="s">
        <v>1666</v>
      </c>
      <c r="B46" s="215" t="s">
        <v>10514</v>
      </c>
      <c r="C46" s="216" t="s">
        <v>10384</v>
      </c>
      <c r="D46" s="217" t="s">
        <v>1181</v>
      </c>
      <c r="E46" s="217" t="s">
        <v>10515</v>
      </c>
      <c r="F46" s="218" t="s">
        <v>10514</v>
      </c>
      <c r="G46" s="218" t="s">
        <v>10384</v>
      </c>
      <c r="H46" s="218" t="s">
        <v>1683</v>
      </c>
      <c r="I46" s="219" t="s">
        <v>1684</v>
      </c>
      <c r="J46" s="220" t="s">
        <v>1063</v>
      </c>
      <c r="K46" s="220" t="s">
        <v>1063</v>
      </c>
      <c r="L46" s="220" t="s">
        <v>1790</v>
      </c>
      <c r="M46" s="221" t="s">
        <v>1678</v>
      </c>
      <c r="N46" s="218" t="s">
        <v>1664</v>
      </c>
      <c r="O46" s="218" t="s">
        <v>1828</v>
      </c>
      <c r="P46" s="222"/>
      <c r="Q46" s="223">
        <v>108000</v>
      </c>
      <c r="R46" s="223"/>
    </row>
    <row r="47" spans="1:18" ht="52.5" hidden="1">
      <c r="A47" s="215" t="s">
        <v>1667</v>
      </c>
      <c r="B47" s="215" t="s">
        <v>10516</v>
      </c>
      <c r="C47" s="216" t="s">
        <v>10384</v>
      </c>
      <c r="D47" s="217" t="s">
        <v>1181</v>
      </c>
      <c r="E47" s="217" t="s">
        <v>10517</v>
      </c>
      <c r="F47" s="218" t="s">
        <v>10516</v>
      </c>
      <c r="G47" s="218" t="s">
        <v>10384</v>
      </c>
      <c r="H47" s="218" t="s">
        <v>10518</v>
      </c>
      <c r="I47" s="219" t="s">
        <v>1078</v>
      </c>
      <c r="J47" s="220" t="s">
        <v>1063</v>
      </c>
      <c r="K47" s="220" t="s">
        <v>1063</v>
      </c>
      <c r="L47" s="220" t="s">
        <v>1790</v>
      </c>
      <c r="M47" s="221" t="s">
        <v>1678</v>
      </c>
      <c r="N47" s="218" t="s">
        <v>1065</v>
      </c>
      <c r="O47" s="218" t="s">
        <v>3553</v>
      </c>
      <c r="P47" s="222"/>
      <c r="Q47" s="223">
        <v>7000</v>
      </c>
      <c r="R47" s="223"/>
    </row>
    <row r="48" spans="1:18" ht="52.5" hidden="1">
      <c r="A48" s="215" t="s">
        <v>1668</v>
      </c>
      <c r="B48" s="215" t="s">
        <v>10519</v>
      </c>
      <c r="C48" s="216" t="s">
        <v>10384</v>
      </c>
      <c r="D48" s="217" t="s">
        <v>1181</v>
      </c>
      <c r="E48" s="217" t="s">
        <v>10520</v>
      </c>
      <c r="F48" s="218" t="s">
        <v>10519</v>
      </c>
      <c r="G48" s="218" t="s">
        <v>10384</v>
      </c>
      <c r="H48" s="218" t="s">
        <v>10521</v>
      </c>
      <c r="I48" s="219" t="s">
        <v>1078</v>
      </c>
      <c r="J48" s="220" t="s">
        <v>1063</v>
      </c>
      <c r="K48" s="220" t="s">
        <v>1063</v>
      </c>
      <c r="L48" s="220" t="s">
        <v>1790</v>
      </c>
      <c r="M48" s="221" t="s">
        <v>1678</v>
      </c>
      <c r="N48" s="218" t="s">
        <v>1065</v>
      </c>
      <c r="O48" s="218" t="s">
        <v>3553</v>
      </c>
      <c r="P48" s="222"/>
      <c r="Q48" s="223">
        <v>20170</v>
      </c>
      <c r="R48" s="223"/>
    </row>
    <row r="49" spans="1:23" ht="63" hidden="1">
      <c r="A49" s="215" t="s">
        <v>1669</v>
      </c>
      <c r="B49" s="215" t="s">
        <v>10522</v>
      </c>
      <c r="C49" s="216" t="s">
        <v>10384</v>
      </c>
      <c r="D49" s="217" t="s">
        <v>1181</v>
      </c>
      <c r="E49" s="217" t="s">
        <v>10523</v>
      </c>
      <c r="F49" s="218" t="s">
        <v>10522</v>
      </c>
      <c r="G49" s="218" t="s">
        <v>10384</v>
      </c>
      <c r="H49" s="218" t="s">
        <v>1835</v>
      </c>
      <c r="I49" s="219" t="s">
        <v>1836</v>
      </c>
      <c r="J49" s="220" t="s">
        <v>1063</v>
      </c>
      <c r="K49" s="220" t="s">
        <v>1063</v>
      </c>
      <c r="L49" s="220" t="s">
        <v>1790</v>
      </c>
      <c r="M49" s="221" t="s">
        <v>1678</v>
      </c>
      <c r="N49" s="218" t="s">
        <v>1065</v>
      </c>
      <c r="O49" s="218" t="s">
        <v>3553</v>
      </c>
      <c r="P49" s="222"/>
      <c r="Q49" s="223">
        <v>23471.21</v>
      </c>
      <c r="R49" s="223"/>
    </row>
    <row r="50" spans="1:23" ht="52.5" hidden="1">
      <c r="A50" s="215" t="s">
        <v>1670</v>
      </c>
      <c r="B50" s="215" t="s">
        <v>1695</v>
      </c>
      <c r="C50" s="216" t="s">
        <v>10384</v>
      </c>
      <c r="D50" s="217" t="s">
        <v>1181</v>
      </c>
      <c r="E50" s="217" t="s">
        <v>10524</v>
      </c>
      <c r="F50" s="218" t="s">
        <v>1695</v>
      </c>
      <c r="G50" s="218" t="s">
        <v>10384</v>
      </c>
      <c r="H50" s="218" t="s">
        <v>2717</v>
      </c>
      <c r="I50" s="219" t="s">
        <v>2718</v>
      </c>
      <c r="J50" s="220" t="s">
        <v>1063</v>
      </c>
      <c r="K50" s="220" t="s">
        <v>1063</v>
      </c>
      <c r="L50" s="220" t="s">
        <v>1790</v>
      </c>
      <c r="M50" s="221" t="s">
        <v>1678</v>
      </c>
      <c r="N50" s="218" t="s">
        <v>1065</v>
      </c>
      <c r="O50" s="218" t="s">
        <v>3553</v>
      </c>
      <c r="P50" s="222"/>
      <c r="Q50" s="223">
        <v>1200</v>
      </c>
      <c r="R50" s="223"/>
    </row>
    <row r="51" spans="1:23" ht="52.5" hidden="1">
      <c r="A51" s="215" t="s">
        <v>1671</v>
      </c>
      <c r="B51" s="215" t="s">
        <v>2384</v>
      </c>
      <c r="C51" s="216" t="s">
        <v>10384</v>
      </c>
      <c r="D51" s="217" t="s">
        <v>1181</v>
      </c>
      <c r="E51" s="217" t="s">
        <v>1806</v>
      </c>
      <c r="F51" s="218" t="s">
        <v>2384</v>
      </c>
      <c r="G51" s="218" t="s">
        <v>10384</v>
      </c>
      <c r="H51" s="218" t="s">
        <v>1807</v>
      </c>
      <c r="I51" s="219" t="s">
        <v>1808</v>
      </c>
      <c r="J51" s="220" t="s">
        <v>1063</v>
      </c>
      <c r="K51" s="220" t="s">
        <v>1063</v>
      </c>
      <c r="L51" s="220" t="s">
        <v>1790</v>
      </c>
      <c r="M51" s="221" t="s">
        <v>1678</v>
      </c>
      <c r="N51" s="218" t="s">
        <v>1065</v>
      </c>
      <c r="O51" s="218" t="s">
        <v>3553</v>
      </c>
      <c r="P51" s="222"/>
      <c r="Q51" s="223">
        <v>5173</v>
      </c>
      <c r="R51" s="223"/>
      <c r="T51" s="280"/>
      <c r="U51" s="280"/>
      <c r="V51" s="280"/>
      <c r="W51" s="280"/>
    </row>
    <row r="52" spans="1:23" ht="52.5" hidden="1">
      <c r="A52" s="215" t="s">
        <v>1672</v>
      </c>
      <c r="B52" s="215" t="s">
        <v>10380</v>
      </c>
      <c r="C52" s="216" t="s">
        <v>10485</v>
      </c>
      <c r="D52" s="217" t="s">
        <v>1181</v>
      </c>
      <c r="E52" s="217" t="s">
        <v>10525</v>
      </c>
      <c r="F52" s="218" t="s">
        <v>10380</v>
      </c>
      <c r="G52" s="218" t="s">
        <v>10384</v>
      </c>
      <c r="H52" s="218" t="s">
        <v>3645</v>
      </c>
      <c r="I52" s="219" t="s">
        <v>3646</v>
      </c>
      <c r="J52" s="220" t="s">
        <v>1063</v>
      </c>
      <c r="K52" s="220" t="s">
        <v>1063</v>
      </c>
      <c r="L52" s="220" t="s">
        <v>1790</v>
      </c>
      <c r="M52" s="221" t="s">
        <v>1678</v>
      </c>
      <c r="N52" s="218" t="s">
        <v>1065</v>
      </c>
      <c r="O52" s="218" t="s">
        <v>3553</v>
      </c>
      <c r="P52" s="222"/>
      <c r="Q52" s="223">
        <v>900</v>
      </c>
      <c r="R52" s="223"/>
    </row>
    <row r="53" spans="1:23" ht="52.5" hidden="1">
      <c r="A53" s="215" t="s">
        <v>1673</v>
      </c>
      <c r="B53" s="215" t="s">
        <v>8772</v>
      </c>
      <c r="C53" s="216" t="s">
        <v>10384</v>
      </c>
      <c r="D53" s="217" t="s">
        <v>1181</v>
      </c>
      <c r="E53" s="217" t="s">
        <v>10526</v>
      </c>
      <c r="F53" s="218" t="s">
        <v>8772</v>
      </c>
      <c r="G53" s="218" t="s">
        <v>10384</v>
      </c>
      <c r="H53" s="218" t="s">
        <v>1924</v>
      </c>
      <c r="I53" s="219" t="s">
        <v>1925</v>
      </c>
      <c r="J53" s="220" t="s">
        <v>1063</v>
      </c>
      <c r="K53" s="220" t="s">
        <v>1063</v>
      </c>
      <c r="L53" s="220" t="s">
        <v>1790</v>
      </c>
      <c r="M53" s="221" t="s">
        <v>1678</v>
      </c>
      <c r="N53" s="218" t="s">
        <v>1065</v>
      </c>
      <c r="O53" s="218" t="s">
        <v>3553</v>
      </c>
      <c r="P53" s="222"/>
      <c r="Q53" s="223">
        <v>7125</v>
      </c>
      <c r="R53" s="223"/>
    </row>
    <row r="54" spans="1:23" ht="63" hidden="1">
      <c r="A54" s="215" t="s">
        <v>1286</v>
      </c>
      <c r="B54" s="215" t="s">
        <v>10527</v>
      </c>
      <c r="C54" s="216" t="s">
        <v>10384</v>
      </c>
      <c r="D54" s="217" t="s">
        <v>1181</v>
      </c>
      <c r="E54" s="217" t="s">
        <v>10528</v>
      </c>
      <c r="F54" s="218" t="s">
        <v>10527</v>
      </c>
      <c r="G54" s="218" t="s">
        <v>10384</v>
      </c>
      <c r="H54" s="218" t="s">
        <v>5689</v>
      </c>
      <c r="I54" s="219" t="s">
        <v>5690</v>
      </c>
      <c r="J54" s="220" t="s">
        <v>1063</v>
      </c>
      <c r="K54" s="220" t="s">
        <v>1063</v>
      </c>
      <c r="L54" s="220" t="s">
        <v>1790</v>
      </c>
      <c r="M54" s="221" t="s">
        <v>1678</v>
      </c>
      <c r="N54" s="218" t="s">
        <v>1065</v>
      </c>
      <c r="O54" s="218" t="s">
        <v>3553</v>
      </c>
      <c r="P54" s="222"/>
      <c r="Q54" s="223">
        <v>81775</v>
      </c>
      <c r="R54" s="223"/>
    </row>
    <row r="55" spans="1:23" ht="52.5" hidden="1">
      <c r="A55" s="215" t="s">
        <v>1292</v>
      </c>
      <c r="B55" s="215" t="s">
        <v>10529</v>
      </c>
      <c r="C55" s="216" t="s">
        <v>10530</v>
      </c>
      <c r="D55" s="217" t="s">
        <v>1181</v>
      </c>
      <c r="E55" s="217" t="s">
        <v>10531</v>
      </c>
      <c r="F55" s="218" t="s">
        <v>10529</v>
      </c>
      <c r="G55" s="218" t="s">
        <v>10530</v>
      </c>
      <c r="H55" s="218" t="s">
        <v>10532</v>
      </c>
      <c r="I55" s="219" t="s">
        <v>1078</v>
      </c>
      <c r="J55" s="220" t="s">
        <v>1063</v>
      </c>
      <c r="K55" s="220" t="s">
        <v>1063</v>
      </c>
      <c r="L55" s="220" t="s">
        <v>1790</v>
      </c>
      <c r="M55" s="221" t="s">
        <v>1678</v>
      </c>
      <c r="N55" s="218" t="s">
        <v>1065</v>
      </c>
      <c r="O55" s="218" t="s">
        <v>3553</v>
      </c>
      <c r="P55" s="222"/>
      <c r="Q55" s="223">
        <v>16400</v>
      </c>
      <c r="R55" s="223"/>
    </row>
    <row r="56" spans="1:23" ht="52.5" hidden="1">
      <c r="A56" s="215" t="s">
        <v>1829</v>
      </c>
      <c r="B56" s="215" t="s">
        <v>10533</v>
      </c>
      <c r="C56" s="216" t="s">
        <v>10530</v>
      </c>
      <c r="D56" s="217" t="s">
        <v>1181</v>
      </c>
      <c r="E56" s="217" t="s">
        <v>10534</v>
      </c>
      <c r="F56" s="218" t="s">
        <v>10533</v>
      </c>
      <c r="G56" s="218" t="s">
        <v>10530</v>
      </c>
      <c r="H56" s="218" t="s">
        <v>10535</v>
      </c>
      <c r="I56" s="219" t="s">
        <v>1078</v>
      </c>
      <c r="J56" s="220" t="s">
        <v>1063</v>
      </c>
      <c r="K56" s="220" t="s">
        <v>1063</v>
      </c>
      <c r="L56" s="220" t="s">
        <v>1790</v>
      </c>
      <c r="M56" s="221" t="s">
        <v>1678</v>
      </c>
      <c r="N56" s="218" t="s">
        <v>1065</v>
      </c>
      <c r="O56" s="218" t="s">
        <v>3553</v>
      </c>
      <c r="P56" s="222"/>
      <c r="Q56" s="223">
        <v>2201</v>
      </c>
      <c r="R56" s="223"/>
    </row>
    <row r="57" spans="1:23" ht="52.5" hidden="1">
      <c r="A57" s="215" t="s">
        <v>1296</v>
      </c>
      <c r="B57" s="215" t="s">
        <v>2799</v>
      </c>
      <c r="C57" s="216" t="s">
        <v>10530</v>
      </c>
      <c r="D57" s="217" t="s">
        <v>1181</v>
      </c>
      <c r="E57" s="217" t="s">
        <v>10536</v>
      </c>
      <c r="F57" s="218" t="s">
        <v>2799</v>
      </c>
      <c r="G57" s="218" t="s">
        <v>10530</v>
      </c>
      <c r="H57" s="218" t="s">
        <v>8666</v>
      </c>
      <c r="I57" s="219" t="s">
        <v>8667</v>
      </c>
      <c r="J57" s="220" t="s">
        <v>1063</v>
      </c>
      <c r="K57" s="220" t="s">
        <v>1063</v>
      </c>
      <c r="L57" s="220" t="s">
        <v>1790</v>
      </c>
      <c r="M57" s="221" t="s">
        <v>1678</v>
      </c>
      <c r="N57" s="218" t="s">
        <v>1065</v>
      </c>
      <c r="O57" s="218" t="s">
        <v>3553</v>
      </c>
      <c r="P57" s="222"/>
      <c r="Q57" s="223">
        <v>8415</v>
      </c>
      <c r="R57" s="223"/>
    </row>
    <row r="58" spans="1:23" ht="63" hidden="1">
      <c r="A58" s="215" t="s">
        <v>1305</v>
      </c>
      <c r="B58" s="215" t="s">
        <v>10537</v>
      </c>
      <c r="C58" s="216" t="s">
        <v>10530</v>
      </c>
      <c r="D58" s="217" t="s">
        <v>1181</v>
      </c>
      <c r="E58" s="217" t="s">
        <v>10538</v>
      </c>
      <c r="F58" s="218" t="s">
        <v>10537</v>
      </c>
      <c r="G58" s="218" t="s">
        <v>10530</v>
      </c>
      <c r="H58" s="218" t="s">
        <v>1835</v>
      </c>
      <c r="I58" s="219" t="s">
        <v>1836</v>
      </c>
      <c r="J58" s="220" t="s">
        <v>1063</v>
      </c>
      <c r="K58" s="220" t="s">
        <v>1063</v>
      </c>
      <c r="L58" s="220" t="s">
        <v>1790</v>
      </c>
      <c r="M58" s="221" t="s">
        <v>1678</v>
      </c>
      <c r="N58" s="218" t="s">
        <v>1065</v>
      </c>
      <c r="O58" s="218" t="s">
        <v>3553</v>
      </c>
      <c r="P58" s="222"/>
      <c r="Q58" s="223">
        <v>29380.01</v>
      </c>
      <c r="R58" s="223"/>
    </row>
    <row r="59" spans="1:23" ht="52.5" hidden="1">
      <c r="A59" s="215" t="s">
        <v>1311</v>
      </c>
      <c r="B59" s="215" t="s">
        <v>2652</v>
      </c>
      <c r="C59" s="216" t="s">
        <v>10530</v>
      </c>
      <c r="D59" s="217" t="s">
        <v>1181</v>
      </c>
      <c r="E59" s="217" t="s">
        <v>1806</v>
      </c>
      <c r="F59" s="218" t="s">
        <v>2652</v>
      </c>
      <c r="G59" s="218" t="s">
        <v>10530</v>
      </c>
      <c r="H59" s="218" t="s">
        <v>1807</v>
      </c>
      <c r="I59" s="219" t="s">
        <v>1808</v>
      </c>
      <c r="J59" s="220" t="s">
        <v>1063</v>
      </c>
      <c r="K59" s="220" t="s">
        <v>1063</v>
      </c>
      <c r="L59" s="220" t="s">
        <v>1790</v>
      </c>
      <c r="M59" s="221" t="s">
        <v>1678</v>
      </c>
      <c r="N59" s="218" t="s">
        <v>1065</v>
      </c>
      <c r="O59" s="218" t="s">
        <v>3553</v>
      </c>
      <c r="P59" s="222"/>
      <c r="Q59" s="223">
        <v>9066</v>
      </c>
      <c r="R59" s="223"/>
    </row>
    <row r="60" spans="1:23" ht="42">
      <c r="A60" s="215" t="s">
        <v>1842</v>
      </c>
      <c r="B60" s="215" t="s">
        <v>10539</v>
      </c>
      <c r="C60" s="216" t="s">
        <v>10540</v>
      </c>
      <c r="D60" s="217" t="s">
        <v>1055</v>
      </c>
      <c r="E60" s="217" t="s">
        <v>10541</v>
      </c>
      <c r="F60" s="218" t="s">
        <v>10542</v>
      </c>
      <c r="G60" s="218" t="s">
        <v>10540</v>
      </c>
      <c r="H60" s="218" t="s">
        <v>6947</v>
      </c>
      <c r="I60" s="219" t="s">
        <v>6948</v>
      </c>
      <c r="J60" s="220" t="s">
        <v>1110</v>
      </c>
      <c r="K60" s="220" t="s">
        <v>1062</v>
      </c>
      <c r="L60" s="220" t="s">
        <v>1063</v>
      </c>
      <c r="M60" s="221" t="s">
        <v>1111</v>
      </c>
      <c r="N60" s="218" t="s">
        <v>1065</v>
      </c>
      <c r="O60" s="218" t="s">
        <v>3553</v>
      </c>
      <c r="P60" s="222" t="s">
        <v>10543</v>
      </c>
      <c r="Q60" s="223">
        <v>1</v>
      </c>
      <c r="R60" s="223">
        <v>46000</v>
      </c>
    </row>
    <row r="61" spans="1:23" ht="42" hidden="1">
      <c r="A61" s="215" t="s">
        <v>1848</v>
      </c>
      <c r="B61" s="215" t="s">
        <v>3965</v>
      </c>
      <c r="C61" s="216" t="s">
        <v>10540</v>
      </c>
      <c r="D61" s="217" t="s">
        <v>1214</v>
      </c>
      <c r="E61" s="217" t="s">
        <v>10545</v>
      </c>
      <c r="F61" s="218" t="s">
        <v>10546</v>
      </c>
      <c r="G61" s="218" t="s">
        <v>10540</v>
      </c>
      <c r="H61" s="218" t="s">
        <v>10547</v>
      </c>
      <c r="I61" s="219" t="s">
        <v>10548</v>
      </c>
      <c r="J61" s="220" t="s">
        <v>1063</v>
      </c>
      <c r="K61" s="220" t="s">
        <v>1063</v>
      </c>
      <c r="L61" s="220" t="s">
        <v>1790</v>
      </c>
      <c r="M61" s="221" t="s">
        <v>1678</v>
      </c>
      <c r="N61" s="218" t="s">
        <v>1065</v>
      </c>
      <c r="O61" s="218" t="s">
        <v>3553</v>
      </c>
      <c r="P61" s="222"/>
      <c r="Q61" s="223">
        <v>7832</v>
      </c>
      <c r="R61" s="223"/>
    </row>
    <row r="62" spans="1:23" ht="52.5" hidden="1">
      <c r="A62" s="215" t="s">
        <v>1674</v>
      </c>
      <c r="B62" s="215" t="s">
        <v>10549</v>
      </c>
      <c r="C62" s="216" t="s">
        <v>10550</v>
      </c>
      <c r="D62" s="217" t="s">
        <v>1181</v>
      </c>
      <c r="E62" s="217" t="s">
        <v>10551</v>
      </c>
      <c r="F62" s="218" t="s">
        <v>10549</v>
      </c>
      <c r="G62" s="218" t="s">
        <v>10540</v>
      </c>
      <c r="H62" s="218" t="s">
        <v>10552</v>
      </c>
      <c r="I62" s="219" t="s">
        <v>1078</v>
      </c>
      <c r="J62" s="220" t="s">
        <v>1063</v>
      </c>
      <c r="K62" s="220" t="s">
        <v>1063</v>
      </c>
      <c r="L62" s="220" t="s">
        <v>1790</v>
      </c>
      <c r="M62" s="221" t="s">
        <v>1678</v>
      </c>
      <c r="N62" s="218" t="s">
        <v>1065</v>
      </c>
      <c r="O62" s="218" t="s">
        <v>3553</v>
      </c>
      <c r="P62" s="222"/>
      <c r="Q62" s="223">
        <v>1000</v>
      </c>
      <c r="R62" s="223"/>
    </row>
    <row r="63" spans="1:23" ht="52.5" hidden="1">
      <c r="A63" s="215" t="s">
        <v>1853</v>
      </c>
      <c r="B63" s="215" t="s">
        <v>10553</v>
      </c>
      <c r="C63" s="216" t="s">
        <v>10550</v>
      </c>
      <c r="D63" s="217" t="s">
        <v>1181</v>
      </c>
      <c r="E63" s="217" t="s">
        <v>10554</v>
      </c>
      <c r="F63" s="218" t="s">
        <v>10553</v>
      </c>
      <c r="G63" s="218" t="s">
        <v>10540</v>
      </c>
      <c r="H63" s="218" t="s">
        <v>10555</v>
      </c>
      <c r="I63" s="219" t="s">
        <v>1078</v>
      </c>
      <c r="J63" s="220" t="s">
        <v>1063</v>
      </c>
      <c r="K63" s="220" t="s">
        <v>1063</v>
      </c>
      <c r="L63" s="220" t="s">
        <v>1790</v>
      </c>
      <c r="M63" s="221" t="s">
        <v>1678</v>
      </c>
      <c r="N63" s="218" t="s">
        <v>1065</v>
      </c>
      <c r="O63" s="218" t="s">
        <v>3553</v>
      </c>
      <c r="P63" s="222"/>
      <c r="Q63" s="223">
        <v>1750</v>
      </c>
      <c r="R63" s="223"/>
    </row>
    <row r="64" spans="1:23" ht="52.5" hidden="1">
      <c r="A64" s="215" t="s">
        <v>1860</v>
      </c>
      <c r="B64" s="215" t="s">
        <v>2697</v>
      </c>
      <c r="C64" s="216" t="s">
        <v>10540</v>
      </c>
      <c r="D64" s="217" t="s">
        <v>1181</v>
      </c>
      <c r="E64" s="217" t="s">
        <v>10556</v>
      </c>
      <c r="F64" s="218" t="s">
        <v>2697</v>
      </c>
      <c r="G64" s="218" t="s">
        <v>10540</v>
      </c>
      <c r="H64" s="218" t="s">
        <v>2677</v>
      </c>
      <c r="I64" s="219" t="s">
        <v>2678</v>
      </c>
      <c r="J64" s="220" t="s">
        <v>1063</v>
      </c>
      <c r="K64" s="220" t="s">
        <v>1063</v>
      </c>
      <c r="L64" s="220" t="s">
        <v>1790</v>
      </c>
      <c r="M64" s="221" t="s">
        <v>1678</v>
      </c>
      <c r="N64" s="218" t="s">
        <v>1065</v>
      </c>
      <c r="O64" s="218" t="s">
        <v>3553</v>
      </c>
      <c r="P64" s="222"/>
      <c r="Q64" s="223">
        <v>3300</v>
      </c>
      <c r="R64" s="223"/>
    </row>
    <row r="65" spans="1:23" ht="52.5" hidden="1">
      <c r="A65" s="215" t="s">
        <v>1864</v>
      </c>
      <c r="B65" s="215" t="s">
        <v>10374</v>
      </c>
      <c r="C65" s="216" t="s">
        <v>10540</v>
      </c>
      <c r="D65" s="217" t="s">
        <v>1181</v>
      </c>
      <c r="E65" s="217" t="s">
        <v>1806</v>
      </c>
      <c r="F65" s="218" t="s">
        <v>10374</v>
      </c>
      <c r="G65" s="218" t="s">
        <v>10540</v>
      </c>
      <c r="H65" s="218" t="s">
        <v>1807</v>
      </c>
      <c r="I65" s="219" t="s">
        <v>1808</v>
      </c>
      <c r="J65" s="220" t="s">
        <v>1063</v>
      </c>
      <c r="K65" s="220" t="s">
        <v>1063</v>
      </c>
      <c r="L65" s="220" t="s">
        <v>1790</v>
      </c>
      <c r="M65" s="221" t="s">
        <v>1678</v>
      </c>
      <c r="N65" s="218" t="s">
        <v>1065</v>
      </c>
      <c r="O65" s="218" t="s">
        <v>3553</v>
      </c>
      <c r="P65" s="222"/>
      <c r="Q65" s="223">
        <v>5801</v>
      </c>
      <c r="R65" s="223"/>
    </row>
    <row r="66" spans="1:23" ht="52.5" hidden="1">
      <c r="A66" s="215" t="s">
        <v>1868</v>
      </c>
      <c r="B66" s="215" t="s">
        <v>10557</v>
      </c>
      <c r="C66" s="216" t="s">
        <v>10540</v>
      </c>
      <c r="D66" s="217" t="s">
        <v>1181</v>
      </c>
      <c r="E66" s="217" t="s">
        <v>10558</v>
      </c>
      <c r="F66" s="218" t="s">
        <v>10557</v>
      </c>
      <c r="G66" s="218" t="s">
        <v>10540</v>
      </c>
      <c r="H66" s="218" t="s">
        <v>8879</v>
      </c>
      <c r="I66" s="219" t="s">
        <v>8880</v>
      </c>
      <c r="J66" s="220" t="s">
        <v>1063</v>
      </c>
      <c r="K66" s="220" t="s">
        <v>1063</v>
      </c>
      <c r="L66" s="220" t="s">
        <v>1790</v>
      </c>
      <c r="M66" s="221" t="s">
        <v>1678</v>
      </c>
      <c r="N66" s="218" t="s">
        <v>1065</v>
      </c>
      <c r="O66" s="218" t="s">
        <v>3553</v>
      </c>
      <c r="P66" s="222"/>
      <c r="Q66" s="223">
        <v>2850</v>
      </c>
      <c r="R66" s="223"/>
    </row>
    <row r="67" spans="1:23" ht="52.5" hidden="1">
      <c r="A67" s="215" t="s">
        <v>1870</v>
      </c>
      <c r="B67" s="215" t="s">
        <v>3064</v>
      </c>
      <c r="C67" s="216" t="s">
        <v>10530</v>
      </c>
      <c r="D67" s="217" t="s">
        <v>1181</v>
      </c>
      <c r="E67" s="217" t="s">
        <v>7218</v>
      </c>
      <c r="F67" s="218" t="s">
        <v>3064</v>
      </c>
      <c r="G67" s="218" t="s">
        <v>10540</v>
      </c>
      <c r="H67" s="218" t="s">
        <v>4390</v>
      </c>
      <c r="I67" s="219" t="s">
        <v>4391</v>
      </c>
      <c r="J67" s="220" t="s">
        <v>1063</v>
      </c>
      <c r="K67" s="220" t="s">
        <v>1063</v>
      </c>
      <c r="L67" s="220" t="s">
        <v>1790</v>
      </c>
      <c r="M67" s="221" t="s">
        <v>1678</v>
      </c>
      <c r="N67" s="218" t="s">
        <v>1065</v>
      </c>
      <c r="O67" s="218" t="s">
        <v>3553</v>
      </c>
      <c r="P67" s="222"/>
      <c r="Q67" s="223">
        <v>182803.5</v>
      </c>
      <c r="R67" s="223"/>
    </row>
    <row r="68" spans="1:23" ht="52.5" hidden="1">
      <c r="A68" s="215" t="s">
        <v>1874</v>
      </c>
      <c r="B68" s="215" t="s">
        <v>10559</v>
      </c>
      <c r="C68" s="216" t="s">
        <v>10540</v>
      </c>
      <c r="D68" s="217" t="s">
        <v>1181</v>
      </c>
      <c r="E68" s="217" t="s">
        <v>10560</v>
      </c>
      <c r="F68" s="218" t="s">
        <v>10559</v>
      </c>
      <c r="G68" s="218" t="s">
        <v>10540</v>
      </c>
      <c r="H68" s="218" t="s">
        <v>10561</v>
      </c>
      <c r="I68" s="219" t="s">
        <v>10562</v>
      </c>
      <c r="J68" s="220" t="s">
        <v>1063</v>
      </c>
      <c r="K68" s="220" t="s">
        <v>1063</v>
      </c>
      <c r="L68" s="220" t="s">
        <v>1790</v>
      </c>
      <c r="M68" s="221" t="s">
        <v>1678</v>
      </c>
      <c r="N68" s="218" t="s">
        <v>1065</v>
      </c>
      <c r="O68" s="218" t="s">
        <v>3553</v>
      </c>
      <c r="P68" s="222"/>
      <c r="Q68" s="223">
        <v>17370</v>
      </c>
      <c r="R68" s="223"/>
    </row>
    <row r="69" spans="1:23" ht="42">
      <c r="A69" s="215" t="s">
        <v>1879</v>
      </c>
      <c r="B69" s="215" t="s">
        <v>10563</v>
      </c>
      <c r="C69" s="216" t="s">
        <v>10390</v>
      </c>
      <c r="D69" s="217" t="s">
        <v>1055</v>
      </c>
      <c r="E69" s="217" t="s">
        <v>10564</v>
      </c>
      <c r="F69" s="218" t="s">
        <v>10565</v>
      </c>
      <c r="G69" s="218" t="s">
        <v>10544</v>
      </c>
      <c r="H69" s="218" t="s">
        <v>917</v>
      </c>
      <c r="I69" s="219" t="s">
        <v>4181</v>
      </c>
      <c r="J69" s="220" t="s">
        <v>1203</v>
      </c>
      <c r="K69" s="220" t="s">
        <v>1062</v>
      </c>
      <c r="L69" s="220" t="s">
        <v>1063</v>
      </c>
      <c r="M69" s="221" t="s">
        <v>1064</v>
      </c>
      <c r="N69" s="218" t="s">
        <v>1065</v>
      </c>
      <c r="O69" s="218" t="s">
        <v>3553</v>
      </c>
      <c r="P69" s="222" t="s">
        <v>10566</v>
      </c>
      <c r="Q69" s="223">
        <v>1</v>
      </c>
      <c r="R69" s="223">
        <v>26495</v>
      </c>
    </row>
    <row r="70" spans="1:23" ht="52.5" hidden="1">
      <c r="A70" s="215" t="s">
        <v>1884</v>
      </c>
      <c r="B70" s="215" t="s">
        <v>4372</v>
      </c>
      <c r="C70" s="216" t="s">
        <v>10544</v>
      </c>
      <c r="D70" s="217" t="s">
        <v>1181</v>
      </c>
      <c r="E70" s="217" t="s">
        <v>1806</v>
      </c>
      <c r="F70" s="218" t="s">
        <v>4372</v>
      </c>
      <c r="G70" s="218" t="s">
        <v>10544</v>
      </c>
      <c r="H70" s="218" t="s">
        <v>1807</v>
      </c>
      <c r="I70" s="219" t="s">
        <v>1808</v>
      </c>
      <c r="J70" s="220" t="s">
        <v>1063</v>
      </c>
      <c r="K70" s="220" t="s">
        <v>1063</v>
      </c>
      <c r="L70" s="220" t="s">
        <v>1790</v>
      </c>
      <c r="M70" s="221" t="s">
        <v>1678</v>
      </c>
      <c r="N70" s="218" t="s">
        <v>1065</v>
      </c>
      <c r="O70" s="218" t="s">
        <v>3553</v>
      </c>
      <c r="P70" s="222"/>
      <c r="Q70" s="223">
        <v>4855</v>
      </c>
      <c r="R70" s="223"/>
    </row>
    <row r="71" spans="1:23" ht="52.5" hidden="1">
      <c r="A71" s="215" t="s">
        <v>1887</v>
      </c>
      <c r="B71" s="215" t="s">
        <v>10567</v>
      </c>
      <c r="C71" s="216" t="s">
        <v>10544</v>
      </c>
      <c r="D71" s="217" t="s">
        <v>1181</v>
      </c>
      <c r="E71" s="217" t="s">
        <v>10568</v>
      </c>
      <c r="F71" s="218" t="s">
        <v>10567</v>
      </c>
      <c r="G71" s="218" t="s">
        <v>10544</v>
      </c>
      <c r="H71" s="218" t="s">
        <v>10569</v>
      </c>
      <c r="I71" s="219" t="s">
        <v>1078</v>
      </c>
      <c r="J71" s="220" t="s">
        <v>1063</v>
      </c>
      <c r="K71" s="220" t="s">
        <v>1063</v>
      </c>
      <c r="L71" s="220" t="s">
        <v>1790</v>
      </c>
      <c r="M71" s="221" t="s">
        <v>1678</v>
      </c>
      <c r="N71" s="218" t="s">
        <v>1065</v>
      </c>
      <c r="O71" s="218" t="s">
        <v>3553</v>
      </c>
      <c r="P71" s="222"/>
      <c r="Q71" s="223">
        <v>6500</v>
      </c>
      <c r="R71" s="223"/>
    </row>
    <row r="72" spans="1:23" ht="63" hidden="1">
      <c r="A72" s="215" t="s">
        <v>1892</v>
      </c>
      <c r="B72" s="215" t="s">
        <v>10570</v>
      </c>
      <c r="C72" s="216" t="s">
        <v>10544</v>
      </c>
      <c r="D72" s="217" t="s">
        <v>1181</v>
      </c>
      <c r="E72" s="217" t="s">
        <v>10571</v>
      </c>
      <c r="F72" s="218" t="s">
        <v>10570</v>
      </c>
      <c r="G72" s="218" t="s">
        <v>10544</v>
      </c>
      <c r="H72" s="218" t="s">
        <v>1835</v>
      </c>
      <c r="I72" s="219" t="s">
        <v>1836</v>
      </c>
      <c r="J72" s="220" t="s">
        <v>1063</v>
      </c>
      <c r="K72" s="220" t="s">
        <v>1063</v>
      </c>
      <c r="L72" s="220" t="s">
        <v>1790</v>
      </c>
      <c r="M72" s="221" t="s">
        <v>1678</v>
      </c>
      <c r="N72" s="218" t="s">
        <v>1065</v>
      </c>
      <c r="O72" s="218" t="s">
        <v>3553</v>
      </c>
      <c r="P72" s="222"/>
      <c r="Q72" s="223">
        <v>17432.490000000002</v>
      </c>
      <c r="R72" s="223"/>
    </row>
    <row r="73" spans="1:23" ht="42" hidden="1">
      <c r="A73" s="215" t="s">
        <v>1896</v>
      </c>
      <c r="B73" s="215" t="s">
        <v>10572</v>
      </c>
      <c r="C73" s="216" t="s">
        <v>10573</v>
      </c>
      <c r="D73" s="217" t="s">
        <v>1055</v>
      </c>
      <c r="E73" s="217" t="s">
        <v>10574</v>
      </c>
      <c r="F73" s="218" t="s">
        <v>10575</v>
      </c>
      <c r="G73" s="218" t="s">
        <v>10390</v>
      </c>
      <c r="H73" s="218" t="s">
        <v>1077</v>
      </c>
      <c r="I73" s="219" t="s">
        <v>1078</v>
      </c>
      <c r="J73" s="220" t="s">
        <v>1690</v>
      </c>
      <c r="K73" s="220" t="s">
        <v>1691</v>
      </c>
      <c r="L73" s="220" t="s">
        <v>1063</v>
      </c>
      <c r="M73" s="221" t="s">
        <v>1769</v>
      </c>
      <c r="N73" s="218" t="s">
        <v>1065</v>
      </c>
      <c r="O73" s="218" t="s">
        <v>3553</v>
      </c>
      <c r="P73" s="222"/>
      <c r="Q73" s="223"/>
      <c r="R73" s="223">
        <v>18773.900000000001</v>
      </c>
    </row>
    <row r="74" spans="1:23" ht="42" hidden="1">
      <c r="A74" s="215" t="s">
        <v>1900</v>
      </c>
      <c r="B74" s="215" t="s">
        <v>10576</v>
      </c>
      <c r="C74" s="216" t="s">
        <v>10573</v>
      </c>
      <c r="D74" s="217" t="s">
        <v>1055</v>
      </c>
      <c r="E74" s="217" t="s">
        <v>10577</v>
      </c>
      <c r="F74" s="218" t="s">
        <v>10578</v>
      </c>
      <c r="G74" s="218" t="s">
        <v>10390</v>
      </c>
      <c r="H74" s="218" t="s">
        <v>1077</v>
      </c>
      <c r="I74" s="219" t="s">
        <v>1078</v>
      </c>
      <c r="J74" s="220" t="s">
        <v>1690</v>
      </c>
      <c r="K74" s="220" t="s">
        <v>1691</v>
      </c>
      <c r="L74" s="220" t="s">
        <v>1063</v>
      </c>
      <c r="M74" s="221" t="s">
        <v>1769</v>
      </c>
      <c r="N74" s="218" t="s">
        <v>1065</v>
      </c>
      <c r="O74" s="218" t="s">
        <v>1112</v>
      </c>
      <c r="P74" s="222"/>
      <c r="Q74" s="223"/>
      <c r="R74" s="223">
        <v>2325.5500000000002</v>
      </c>
    </row>
    <row r="75" spans="1:23" ht="42" hidden="1">
      <c r="A75" s="215" t="s">
        <v>1904</v>
      </c>
      <c r="B75" s="215" t="s">
        <v>10579</v>
      </c>
      <c r="C75" s="216" t="s">
        <v>10573</v>
      </c>
      <c r="D75" s="217" t="s">
        <v>1055</v>
      </c>
      <c r="E75" s="217" t="s">
        <v>10580</v>
      </c>
      <c r="F75" s="218" t="s">
        <v>10581</v>
      </c>
      <c r="G75" s="218" t="s">
        <v>10390</v>
      </c>
      <c r="H75" s="218" t="s">
        <v>1696</v>
      </c>
      <c r="I75" s="219" t="s">
        <v>1697</v>
      </c>
      <c r="J75" s="220" t="s">
        <v>1690</v>
      </c>
      <c r="K75" s="220" t="s">
        <v>1691</v>
      </c>
      <c r="L75" s="220" t="s">
        <v>1063</v>
      </c>
      <c r="M75" s="221" t="s">
        <v>1769</v>
      </c>
      <c r="N75" s="218" t="s">
        <v>1065</v>
      </c>
      <c r="O75" s="218" t="s">
        <v>3553</v>
      </c>
      <c r="P75" s="222"/>
      <c r="Q75" s="223"/>
      <c r="R75" s="223">
        <v>2860.07</v>
      </c>
    </row>
    <row r="76" spans="1:23" ht="42" hidden="1">
      <c r="A76" s="215" t="s">
        <v>1908</v>
      </c>
      <c r="B76" s="215" t="s">
        <v>10582</v>
      </c>
      <c r="C76" s="216" t="s">
        <v>10573</v>
      </c>
      <c r="D76" s="217" t="s">
        <v>1055</v>
      </c>
      <c r="E76" s="217" t="s">
        <v>10583</v>
      </c>
      <c r="F76" s="218" t="s">
        <v>10584</v>
      </c>
      <c r="G76" s="218" t="s">
        <v>10390</v>
      </c>
      <c r="H76" s="218" t="s">
        <v>1696</v>
      </c>
      <c r="I76" s="219" t="s">
        <v>1697</v>
      </c>
      <c r="J76" s="220" t="s">
        <v>1690</v>
      </c>
      <c r="K76" s="220" t="s">
        <v>1691</v>
      </c>
      <c r="L76" s="220" t="s">
        <v>1063</v>
      </c>
      <c r="M76" s="221" t="s">
        <v>1769</v>
      </c>
      <c r="N76" s="218" t="s">
        <v>1065</v>
      </c>
      <c r="O76" s="218" t="s">
        <v>3553</v>
      </c>
      <c r="P76" s="222"/>
      <c r="Q76" s="223"/>
      <c r="R76" s="223">
        <v>3228.81</v>
      </c>
    </row>
    <row r="77" spans="1:23" ht="42" hidden="1">
      <c r="A77" s="215" t="s">
        <v>1912</v>
      </c>
      <c r="B77" s="215" t="s">
        <v>10585</v>
      </c>
      <c r="C77" s="216" t="s">
        <v>10573</v>
      </c>
      <c r="D77" s="217" t="s">
        <v>1055</v>
      </c>
      <c r="E77" s="217" t="s">
        <v>10586</v>
      </c>
      <c r="F77" s="218" t="s">
        <v>10587</v>
      </c>
      <c r="G77" s="218" t="s">
        <v>10390</v>
      </c>
      <c r="H77" s="218" t="s">
        <v>1077</v>
      </c>
      <c r="I77" s="219" t="s">
        <v>1078</v>
      </c>
      <c r="J77" s="220" t="s">
        <v>1690</v>
      </c>
      <c r="K77" s="220" t="s">
        <v>1691</v>
      </c>
      <c r="L77" s="220" t="s">
        <v>1063</v>
      </c>
      <c r="M77" s="221" t="s">
        <v>1769</v>
      </c>
      <c r="N77" s="218" t="s">
        <v>1065</v>
      </c>
      <c r="O77" s="218" t="s">
        <v>3553</v>
      </c>
      <c r="P77" s="222"/>
      <c r="Q77" s="223"/>
      <c r="R77" s="223">
        <v>158.86000000000001</v>
      </c>
    </row>
    <row r="78" spans="1:23" ht="52.5" hidden="1">
      <c r="A78" s="215" t="s">
        <v>1916</v>
      </c>
      <c r="B78" s="215" t="s">
        <v>10588</v>
      </c>
      <c r="C78" s="216" t="s">
        <v>10390</v>
      </c>
      <c r="D78" s="217" t="s">
        <v>1181</v>
      </c>
      <c r="E78" s="217" t="s">
        <v>10589</v>
      </c>
      <c r="F78" s="218" t="s">
        <v>10588</v>
      </c>
      <c r="G78" s="218" t="s">
        <v>10390</v>
      </c>
      <c r="H78" s="218" t="s">
        <v>10590</v>
      </c>
      <c r="I78" s="219" t="s">
        <v>10591</v>
      </c>
      <c r="J78" s="220" t="s">
        <v>1063</v>
      </c>
      <c r="K78" s="220" t="s">
        <v>1063</v>
      </c>
      <c r="L78" s="220" t="s">
        <v>1790</v>
      </c>
      <c r="M78" s="221" t="s">
        <v>1678</v>
      </c>
      <c r="N78" s="218" t="s">
        <v>1065</v>
      </c>
      <c r="O78" s="218" t="s">
        <v>3553</v>
      </c>
      <c r="P78" s="222"/>
      <c r="Q78" s="223">
        <v>39065</v>
      </c>
      <c r="R78" s="223"/>
    </row>
    <row r="79" spans="1:23" ht="52.5" hidden="1">
      <c r="A79" s="215" t="s">
        <v>1919</v>
      </c>
      <c r="B79" s="215" t="s">
        <v>4363</v>
      </c>
      <c r="C79" s="216" t="s">
        <v>10390</v>
      </c>
      <c r="D79" s="217" t="s">
        <v>1181</v>
      </c>
      <c r="E79" s="217" t="s">
        <v>1806</v>
      </c>
      <c r="F79" s="218" t="s">
        <v>4363</v>
      </c>
      <c r="G79" s="218" t="s">
        <v>10390</v>
      </c>
      <c r="H79" s="218" t="s">
        <v>1807</v>
      </c>
      <c r="I79" s="219" t="s">
        <v>1808</v>
      </c>
      <c r="J79" s="220" t="s">
        <v>1063</v>
      </c>
      <c r="K79" s="220" t="s">
        <v>1063</v>
      </c>
      <c r="L79" s="220" t="s">
        <v>1790</v>
      </c>
      <c r="M79" s="221" t="s">
        <v>1678</v>
      </c>
      <c r="N79" s="218" t="s">
        <v>1065</v>
      </c>
      <c r="O79" s="218" t="s">
        <v>3553</v>
      </c>
      <c r="P79" s="222"/>
      <c r="Q79" s="223">
        <v>6967</v>
      </c>
      <c r="R79" s="223"/>
    </row>
    <row r="80" spans="1:23" ht="52.5" hidden="1">
      <c r="A80" s="215" t="s">
        <v>1921</v>
      </c>
      <c r="B80" s="215" t="s">
        <v>10592</v>
      </c>
      <c r="C80" s="216" t="s">
        <v>10390</v>
      </c>
      <c r="D80" s="217" t="s">
        <v>1181</v>
      </c>
      <c r="E80" s="217" t="s">
        <v>10593</v>
      </c>
      <c r="F80" s="218" t="s">
        <v>10592</v>
      </c>
      <c r="G80" s="218" t="s">
        <v>10390</v>
      </c>
      <c r="H80" s="218" t="s">
        <v>10594</v>
      </c>
      <c r="I80" s="219" t="s">
        <v>10595</v>
      </c>
      <c r="J80" s="220" t="s">
        <v>1063</v>
      </c>
      <c r="K80" s="220" t="s">
        <v>1063</v>
      </c>
      <c r="L80" s="220" t="s">
        <v>1790</v>
      </c>
      <c r="M80" s="221" t="s">
        <v>1678</v>
      </c>
      <c r="N80" s="218" t="s">
        <v>1065</v>
      </c>
      <c r="O80" s="218" t="s">
        <v>3553</v>
      </c>
      <c r="P80" s="222"/>
      <c r="Q80" s="223">
        <v>9420</v>
      </c>
      <c r="R80" s="223"/>
      <c r="T80" s="280"/>
      <c r="U80" s="280"/>
      <c r="V80" s="280"/>
      <c r="W80" s="280"/>
    </row>
    <row r="81" spans="1:18" ht="52.5" hidden="1">
      <c r="A81" s="215" t="s">
        <v>1926</v>
      </c>
      <c r="B81" s="215" t="s">
        <v>10381</v>
      </c>
      <c r="C81" s="216" t="s">
        <v>10390</v>
      </c>
      <c r="D81" s="217" t="s">
        <v>1181</v>
      </c>
      <c r="E81" s="217" t="s">
        <v>10596</v>
      </c>
      <c r="F81" s="218" t="s">
        <v>10381</v>
      </c>
      <c r="G81" s="218" t="s">
        <v>10390</v>
      </c>
      <c r="H81" s="218" t="s">
        <v>1882</v>
      </c>
      <c r="I81" s="219" t="s">
        <v>1883</v>
      </c>
      <c r="J81" s="220" t="s">
        <v>1063</v>
      </c>
      <c r="K81" s="220" t="s">
        <v>1063</v>
      </c>
      <c r="L81" s="220" t="s">
        <v>1790</v>
      </c>
      <c r="M81" s="221" t="s">
        <v>1678</v>
      </c>
      <c r="N81" s="218" t="s">
        <v>1065</v>
      </c>
      <c r="O81" s="218" t="s">
        <v>3553</v>
      </c>
      <c r="P81" s="222"/>
      <c r="Q81" s="223">
        <v>33312</v>
      </c>
      <c r="R81" s="223"/>
    </row>
    <row r="82" spans="1:18" ht="52.5" hidden="1">
      <c r="A82" s="215" t="s">
        <v>1315</v>
      </c>
      <c r="B82" s="215" t="s">
        <v>2866</v>
      </c>
      <c r="C82" s="216" t="s">
        <v>10390</v>
      </c>
      <c r="D82" s="217" t="s">
        <v>1181</v>
      </c>
      <c r="E82" s="217" t="s">
        <v>10597</v>
      </c>
      <c r="F82" s="218" t="s">
        <v>2866</v>
      </c>
      <c r="G82" s="218" t="s">
        <v>10390</v>
      </c>
      <c r="H82" s="218" t="s">
        <v>5859</v>
      </c>
      <c r="I82" s="219" t="s">
        <v>5860</v>
      </c>
      <c r="J82" s="220" t="s">
        <v>1063</v>
      </c>
      <c r="K82" s="220" t="s">
        <v>1063</v>
      </c>
      <c r="L82" s="220" t="s">
        <v>1790</v>
      </c>
      <c r="M82" s="221" t="s">
        <v>1678</v>
      </c>
      <c r="N82" s="218" t="s">
        <v>1065</v>
      </c>
      <c r="O82" s="218" t="s">
        <v>3553</v>
      </c>
      <c r="P82" s="222"/>
      <c r="Q82" s="223">
        <v>4659</v>
      </c>
      <c r="R82" s="223"/>
    </row>
    <row r="83" spans="1:18" ht="52.5" hidden="1">
      <c r="A83" s="215" t="s">
        <v>1320</v>
      </c>
      <c r="B83" s="215" t="s">
        <v>10598</v>
      </c>
      <c r="C83" s="216" t="s">
        <v>10390</v>
      </c>
      <c r="D83" s="217" t="s">
        <v>1181</v>
      </c>
      <c r="E83" s="217" t="s">
        <v>10599</v>
      </c>
      <c r="F83" s="218" t="s">
        <v>10598</v>
      </c>
      <c r="G83" s="218" t="s">
        <v>10390</v>
      </c>
      <c r="H83" s="218" t="s">
        <v>10600</v>
      </c>
      <c r="I83" s="219" t="s">
        <v>1078</v>
      </c>
      <c r="J83" s="220" t="s">
        <v>1063</v>
      </c>
      <c r="K83" s="220" t="s">
        <v>1063</v>
      </c>
      <c r="L83" s="220" t="s">
        <v>1790</v>
      </c>
      <c r="M83" s="221" t="s">
        <v>1678</v>
      </c>
      <c r="N83" s="218" t="s">
        <v>1065</v>
      </c>
      <c r="O83" s="218" t="s">
        <v>3553</v>
      </c>
      <c r="P83" s="222"/>
      <c r="Q83" s="223">
        <v>2250</v>
      </c>
      <c r="R83" s="223"/>
    </row>
    <row r="84" spans="1:18" ht="52.5" hidden="1">
      <c r="A84" s="215" t="s">
        <v>1327</v>
      </c>
      <c r="B84" s="215" t="s">
        <v>10601</v>
      </c>
      <c r="C84" s="216" t="s">
        <v>10390</v>
      </c>
      <c r="D84" s="217" t="s">
        <v>1181</v>
      </c>
      <c r="E84" s="217" t="s">
        <v>10602</v>
      </c>
      <c r="F84" s="218" t="s">
        <v>10601</v>
      </c>
      <c r="G84" s="218" t="s">
        <v>10390</v>
      </c>
      <c r="H84" s="218" t="s">
        <v>4077</v>
      </c>
      <c r="I84" s="219" t="s">
        <v>4078</v>
      </c>
      <c r="J84" s="220" t="s">
        <v>1063</v>
      </c>
      <c r="K84" s="220" t="s">
        <v>1063</v>
      </c>
      <c r="L84" s="220" t="s">
        <v>1790</v>
      </c>
      <c r="M84" s="221" t="s">
        <v>1678</v>
      </c>
      <c r="N84" s="218" t="s">
        <v>1065</v>
      </c>
      <c r="O84" s="218" t="s">
        <v>3553</v>
      </c>
      <c r="P84" s="222"/>
      <c r="Q84" s="223">
        <v>522948</v>
      </c>
      <c r="R84" s="223"/>
    </row>
    <row r="85" spans="1:18" ht="52.5" hidden="1">
      <c r="A85" s="215" t="s">
        <v>1052</v>
      </c>
      <c r="B85" s="215" t="s">
        <v>10603</v>
      </c>
      <c r="C85" s="216" t="s">
        <v>10390</v>
      </c>
      <c r="D85" s="217" t="s">
        <v>1181</v>
      </c>
      <c r="E85" s="217" t="s">
        <v>10604</v>
      </c>
      <c r="F85" s="218" t="s">
        <v>10603</v>
      </c>
      <c r="G85" s="218" t="s">
        <v>10390</v>
      </c>
      <c r="H85" s="218" t="s">
        <v>4077</v>
      </c>
      <c r="I85" s="219" t="s">
        <v>4078</v>
      </c>
      <c r="J85" s="220" t="s">
        <v>1063</v>
      </c>
      <c r="K85" s="220" t="s">
        <v>1063</v>
      </c>
      <c r="L85" s="220" t="s">
        <v>1790</v>
      </c>
      <c r="M85" s="221" t="s">
        <v>1678</v>
      </c>
      <c r="N85" s="218" t="s">
        <v>1065</v>
      </c>
      <c r="O85" s="218" t="s">
        <v>3553</v>
      </c>
      <c r="P85" s="222"/>
      <c r="Q85" s="223">
        <v>20432</v>
      </c>
      <c r="R85" s="223"/>
    </row>
    <row r="86" spans="1:18" ht="42" hidden="1">
      <c r="A86" s="215" t="s">
        <v>1068</v>
      </c>
      <c r="B86" s="215" t="s">
        <v>10605</v>
      </c>
      <c r="C86" s="216" t="s">
        <v>10411</v>
      </c>
      <c r="D86" s="217" t="s">
        <v>1055</v>
      </c>
      <c r="E86" s="217" t="s">
        <v>10606</v>
      </c>
      <c r="F86" s="218" t="s">
        <v>10607</v>
      </c>
      <c r="G86" s="218" t="s">
        <v>10573</v>
      </c>
      <c r="H86" s="218" t="s">
        <v>1059</v>
      </c>
      <c r="I86" s="219" t="s">
        <v>1060</v>
      </c>
      <c r="J86" s="220" t="s">
        <v>1061</v>
      </c>
      <c r="K86" s="220" t="s">
        <v>1062</v>
      </c>
      <c r="L86" s="220" t="s">
        <v>1063</v>
      </c>
      <c r="M86" s="221" t="s">
        <v>1064</v>
      </c>
      <c r="N86" s="218" t="s">
        <v>1065</v>
      </c>
      <c r="O86" s="218" t="s">
        <v>3553</v>
      </c>
      <c r="P86" s="222" t="s">
        <v>1067</v>
      </c>
      <c r="Q86" s="223"/>
      <c r="R86" s="223">
        <v>370</v>
      </c>
    </row>
    <row r="87" spans="1:18" ht="42" hidden="1">
      <c r="A87" s="215" t="s">
        <v>1344</v>
      </c>
      <c r="B87" s="215" t="s">
        <v>10608</v>
      </c>
      <c r="C87" s="216" t="s">
        <v>10411</v>
      </c>
      <c r="D87" s="217" t="s">
        <v>1055</v>
      </c>
      <c r="E87" s="217" t="s">
        <v>10609</v>
      </c>
      <c r="F87" s="218" t="s">
        <v>10610</v>
      </c>
      <c r="G87" s="218" t="s">
        <v>10573</v>
      </c>
      <c r="H87" s="218" t="s">
        <v>1059</v>
      </c>
      <c r="I87" s="219" t="s">
        <v>1060</v>
      </c>
      <c r="J87" s="220" t="s">
        <v>1061</v>
      </c>
      <c r="K87" s="220" t="s">
        <v>1062</v>
      </c>
      <c r="L87" s="220" t="s">
        <v>1063</v>
      </c>
      <c r="M87" s="221" t="s">
        <v>1064</v>
      </c>
      <c r="N87" s="218" t="s">
        <v>1065</v>
      </c>
      <c r="O87" s="218" t="s">
        <v>3553</v>
      </c>
      <c r="P87" s="222" t="s">
        <v>1067</v>
      </c>
      <c r="Q87" s="223"/>
      <c r="R87" s="223">
        <v>18089.2</v>
      </c>
    </row>
    <row r="88" spans="1:18" ht="42">
      <c r="A88" s="215" t="s">
        <v>1350</v>
      </c>
      <c r="B88" s="215" t="s">
        <v>10611</v>
      </c>
      <c r="C88" s="216" t="s">
        <v>10411</v>
      </c>
      <c r="D88" s="217" t="s">
        <v>1055</v>
      </c>
      <c r="E88" s="217" t="s">
        <v>10612</v>
      </c>
      <c r="F88" s="218" t="s">
        <v>10613</v>
      </c>
      <c r="G88" s="218" t="s">
        <v>10573</v>
      </c>
      <c r="H88" s="218" t="s">
        <v>868</v>
      </c>
      <c r="I88" s="219" t="s">
        <v>2464</v>
      </c>
      <c r="J88" s="220" t="s">
        <v>1088</v>
      </c>
      <c r="K88" s="220" t="s">
        <v>1062</v>
      </c>
      <c r="L88" s="220" t="s">
        <v>1063</v>
      </c>
      <c r="M88" s="221" t="s">
        <v>1064</v>
      </c>
      <c r="N88" s="218" t="s">
        <v>1065</v>
      </c>
      <c r="O88" s="218" t="s">
        <v>3553</v>
      </c>
      <c r="P88" s="222" t="s">
        <v>10614</v>
      </c>
      <c r="Q88" s="223">
        <v>1</v>
      </c>
      <c r="R88" s="223">
        <v>8172</v>
      </c>
    </row>
    <row r="89" spans="1:18" ht="42" hidden="1">
      <c r="A89" s="215" t="s">
        <v>1958</v>
      </c>
      <c r="B89" s="215" t="s">
        <v>10615</v>
      </c>
      <c r="C89" s="216" t="s">
        <v>10573</v>
      </c>
      <c r="D89" s="217" t="s">
        <v>1214</v>
      </c>
      <c r="E89" s="217" t="s">
        <v>10616</v>
      </c>
      <c r="F89" s="218" t="s">
        <v>10615</v>
      </c>
      <c r="G89" s="218" t="s">
        <v>10573</v>
      </c>
      <c r="H89" s="218" t="s">
        <v>3524</v>
      </c>
      <c r="I89" s="219" t="s">
        <v>2133</v>
      </c>
      <c r="J89" s="220" t="s">
        <v>1690</v>
      </c>
      <c r="K89" s="220" t="s">
        <v>1691</v>
      </c>
      <c r="L89" s="220" t="s">
        <v>1063</v>
      </c>
      <c r="M89" s="221" t="s">
        <v>1769</v>
      </c>
      <c r="N89" s="218" t="s">
        <v>1065</v>
      </c>
      <c r="O89" s="218" t="s">
        <v>3553</v>
      </c>
      <c r="P89" s="222"/>
      <c r="Q89" s="223"/>
      <c r="R89" s="223">
        <v>610369.76</v>
      </c>
    </row>
    <row r="90" spans="1:18" ht="52.5" hidden="1">
      <c r="A90" s="215" t="s">
        <v>1962</v>
      </c>
      <c r="B90" s="215" t="s">
        <v>10617</v>
      </c>
      <c r="C90" s="216" t="s">
        <v>10573</v>
      </c>
      <c r="D90" s="217" t="s">
        <v>1214</v>
      </c>
      <c r="E90" s="217" t="s">
        <v>10618</v>
      </c>
      <c r="F90" s="218" t="s">
        <v>10619</v>
      </c>
      <c r="G90" s="218" t="s">
        <v>10573</v>
      </c>
      <c r="H90" s="218" t="s">
        <v>3691</v>
      </c>
      <c r="I90" s="219" t="s">
        <v>2040</v>
      </c>
      <c r="J90" s="220" t="s">
        <v>1063</v>
      </c>
      <c r="K90" s="220" t="s">
        <v>1063</v>
      </c>
      <c r="L90" s="220" t="s">
        <v>1790</v>
      </c>
      <c r="M90" s="221" t="s">
        <v>1678</v>
      </c>
      <c r="N90" s="218" t="s">
        <v>1065</v>
      </c>
      <c r="O90" s="218" t="s">
        <v>3553</v>
      </c>
      <c r="P90" s="222"/>
      <c r="Q90" s="223">
        <v>45493</v>
      </c>
      <c r="R90" s="223"/>
    </row>
    <row r="91" spans="1:18" ht="52.5" hidden="1">
      <c r="A91" s="215" t="s">
        <v>1963</v>
      </c>
      <c r="B91" s="215" t="s">
        <v>10396</v>
      </c>
      <c r="C91" s="216" t="s">
        <v>10390</v>
      </c>
      <c r="D91" s="217" t="s">
        <v>1214</v>
      </c>
      <c r="E91" s="217" t="s">
        <v>10397</v>
      </c>
      <c r="F91" s="218" t="s">
        <v>10620</v>
      </c>
      <c r="G91" s="218" t="s">
        <v>10573</v>
      </c>
      <c r="H91" s="218" t="s">
        <v>3524</v>
      </c>
      <c r="I91" s="219" t="s">
        <v>2133</v>
      </c>
      <c r="J91" s="220" t="s">
        <v>1690</v>
      </c>
      <c r="K91" s="220" t="s">
        <v>1691</v>
      </c>
      <c r="L91" s="220" t="s">
        <v>1063</v>
      </c>
      <c r="M91" s="221" t="s">
        <v>1769</v>
      </c>
      <c r="N91" s="218" t="s">
        <v>1065</v>
      </c>
      <c r="O91" s="218" t="s">
        <v>3553</v>
      </c>
      <c r="P91" s="222"/>
      <c r="Q91" s="223">
        <v>6091.96</v>
      </c>
      <c r="R91" s="223"/>
    </row>
    <row r="92" spans="1:18" ht="73.5" hidden="1">
      <c r="A92" s="215" t="s">
        <v>1966</v>
      </c>
      <c r="B92" s="215" t="s">
        <v>10398</v>
      </c>
      <c r="C92" s="216" t="s">
        <v>10390</v>
      </c>
      <c r="D92" s="217" t="s">
        <v>1214</v>
      </c>
      <c r="E92" s="217" t="s">
        <v>10399</v>
      </c>
      <c r="F92" s="218" t="s">
        <v>10621</v>
      </c>
      <c r="G92" s="218" t="s">
        <v>10573</v>
      </c>
      <c r="H92" s="218" t="s">
        <v>3524</v>
      </c>
      <c r="I92" s="219" t="s">
        <v>2133</v>
      </c>
      <c r="J92" s="220" t="s">
        <v>1690</v>
      </c>
      <c r="K92" s="220" t="s">
        <v>1691</v>
      </c>
      <c r="L92" s="220" t="s">
        <v>1063</v>
      </c>
      <c r="M92" s="221" t="s">
        <v>1769</v>
      </c>
      <c r="N92" s="218" t="s">
        <v>1065</v>
      </c>
      <c r="O92" s="218" t="s">
        <v>3553</v>
      </c>
      <c r="P92" s="222"/>
      <c r="Q92" s="223">
        <v>6888.72</v>
      </c>
      <c r="R92" s="223"/>
    </row>
    <row r="93" spans="1:18" ht="73.5" hidden="1">
      <c r="A93" s="215" t="s">
        <v>1970</v>
      </c>
      <c r="B93" s="215" t="s">
        <v>10400</v>
      </c>
      <c r="C93" s="216" t="s">
        <v>10390</v>
      </c>
      <c r="D93" s="217" t="s">
        <v>1214</v>
      </c>
      <c r="E93" s="217" t="s">
        <v>10401</v>
      </c>
      <c r="F93" s="218" t="s">
        <v>10622</v>
      </c>
      <c r="G93" s="218" t="s">
        <v>10573</v>
      </c>
      <c r="H93" s="218" t="s">
        <v>3524</v>
      </c>
      <c r="I93" s="219" t="s">
        <v>2133</v>
      </c>
      <c r="J93" s="220" t="s">
        <v>1690</v>
      </c>
      <c r="K93" s="220" t="s">
        <v>1691</v>
      </c>
      <c r="L93" s="220" t="s">
        <v>1063</v>
      </c>
      <c r="M93" s="221" t="s">
        <v>1769</v>
      </c>
      <c r="N93" s="218" t="s">
        <v>1065</v>
      </c>
      <c r="O93" s="218" t="s">
        <v>3553</v>
      </c>
      <c r="P93" s="222"/>
      <c r="Q93" s="223">
        <v>5718.44</v>
      </c>
      <c r="R93" s="223"/>
    </row>
    <row r="94" spans="1:18" ht="52.5" hidden="1">
      <c r="A94" s="215" t="s">
        <v>1072</v>
      </c>
      <c r="B94" s="215" t="s">
        <v>10402</v>
      </c>
      <c r="C94" s="216" t="s">
        <v>10390</v>
      </c>
      <c r="D94" s="217" t="s">
        <v>1214</v>
      </c>
      <c r="E94" s="217" t="s">
        <v>10403</v>
      </c>
      <c r="F94" s="218" t="s">
        <v>10623</v>
      </c>
      <c r="G94" s="218" t="s">
        <v>10573</v>
      </c>
      <c r="H94" s="218" t="s">
        <v>3524</v>
      </c>
      <c r="I94" s="219" t="s">
        <v>2133</v>
      </c>
      <c r="J94" s="220" t="s">
        <v>1690</v>
      </c>
      <c r="K94" s="220" t="s">
        <v>1691</v>
      </c>
      <c r="L94" s="220" t="s">
        <v>1063</v>
      </c>
      <c r="M94" s="221" t="s">
        <v>1769</v>
      </c>
      <c r="N94" s="218" t="s">
        <v>1065</v>
      </c>
      <c r="O94" s="218" t="s">
        <v>3553</v>
      </c>
      <c r="P94" s="222"/>
      <c r="Q94" s="223">
        <v>3691.13</v>
      </c>
      <c r="R94" s="223"/>
    </row>
    <row r="95" spans="1:18" ht="52.5" hidden="1">
      <c r="A95" s="215" t="s">
        <v>1978</v>
      </c>
      <c r="B95" s="215" t="s">
        <v>10404</v>
      </c>
      <c r="C95" s="216" t="s">
        <v>10390</v>
      </c>
      <c r="D95" s="217" t="s">
        <v>1214</v>
      </c>
      <c r="E95" s="217" t="s">
        <v>10405</v>
      </c>
      <c r="F95" s="218" t="s">
        <v>10624</v>
      </c>
      <c r="G95" s="218" t="s">
        <v>10573</v>
      </c>
      <c r="H95" s="218" t="s">
        <v>3524</v>
      </c>
      <c r="I95" s="219" t="s">
        <v>2133</v>
      </c>
      <c r="J95" s="220" t="s">
        <v>1690</v>
      </c>
      <c r="K95" s="220" t="s">
        <v>1691</v>
      </c>
      <c r="L95" s="220" t="s">
        <v>1063</v>
      </c>
      <c r="M95" s="221" t="s">
        <v>1769</v>
      </c>
      <c r="N95" s="218" t="s">
        <v>1065</v>
      </c>
      <c r="O95" s="218" t="s">
        <v>3553</v>
      </c>
      <c r="P95" s="222"/>
      <c r="Q95" s="223">
        <v>1792.51</v>
      </c>
      <c r="R95" s="223"/>
    </row>
    <row r="96" spans="1:18" ht="63" hidden="1">
      <c r="A96" s="215" t="s">
        <v>1982</v>
      </c>
      <c r="B96" s="215" t="s">
        <v>10406</v>
      </c>
      <c r="C96" s="216" t="s">
        <v>10390</v>
      </c>
      <c r="D96" s="217" t="s">
        <v>1214</v>
      </c>
      <c r="E96" s="217" t="s">
        <v>10407</v>
      </c>
      <c r="F96" s="218" t="s">
        <v>10625</v>
      </c>
      <c r="G96" s="218" t="s">
        <v>10573</v>
      </c>
      <c r="H96" s="218" t="s">
        <v>3524</v>
      </c>
      <c r="I96" s="219" t="s">
        <v>2133</v>
      </c>
      <c r="J96" s="220" t="s">
        <v>1690</v>
      </c>
      <c r="K96" s="220" t="s">
        <v>1691</v>
      </c>
      <c r="L96" s="220" t="s">
        <v>1063</v>
      </c>
      <c r="M96" s="221" t="s">
        <v>1769</v>
      </c>
      <c r="N96" s="218" t="s">
        <v>1065</v>
      </c>
      <c r="O96" s="218" t="s">
        <v>3553</v>
      </c>
      <c r="P96" s="222"/>
      <c r="Q96" s="223">
        <v>4473</v>
      </c>
      <c r="R96" s="223"/>
    </row>
    <row r="97" spans="1:18" ht="52.5" hidden="1">
      <c r="A97" s="215" t="s">
        <v>1081</v>
      </c>
      <c r="B97" s="215" t="s">
        <v>10408</v>
      </c>
      <c r="C97" s="216" t="s">
        <v>10390</v>
      </c>
      <c r="D97" s="217" t="s">
        <v>1214</v>
      </c>
      <c r="E97" s="217" t="s">
        <v>10409</v>
      </c>
      <c r="F97" s="218" t="s">
        <v>10626</v>
      </c>
      <c r="G97" s="218" t="s">
        <v>10573</v>
      </c>
      <c r="H97" s="218" t="s">
        <v>3524</v>
      </c>
      <c r="I97" s="219" t="s">
        <v>2133</v>
      </c>
      <c r="J97" s="220" t="s">
        <v>1690</v>
      </c>
      <c r="K97" s="220" t="s">
        <v>1691</v>
      </c>
      <c r="L97" s="220" t="s">
        <v>1063</v>
      </c>
      <c r="M97" s="221" t="s">
        <v>1769</v>
      </c>
      <c r="N97" s="218" t="s">
        <v>1065</v>
      </c>
      <c r="O97" s="218" t="s">
        <v>3553</v>
      </c>
      <c r="P97" s="222"/>
      <c r="Q97" s="223">
        <v>1158</v>
      </c>
      <c r="R97" s="223"/>
    </row>
    <row r="98" spans="1:18" ht="52.5" hidden="1">
      <c r="A98" s="215" t="s">
        <v>1090</v>
      </c>
      <c r="B98" s="215" t="s">
        <v>8168</v>
      </c>
      <c r="C98" s="216" t="s">
        <v>10573</v>
      </c>
      <c r="D98" s="217" t="s">
        <v>1181</v>
      </c>
      <c r="E98" s="217" t="s">
        <v>10627</v>
      </c>
      <c r="F98" s="218" t="s">
        <v>8168</v>
      </c>
      <c r="G98" s="218" t="s">
        <v>10573</v>
      </c>
      <c r="H98" s="218" t="s">
        <v>2184</v>
      </c>
      <c r="I98" s="219" t="s">
        <v>2185</v>
      </c>
      <c r="J98" s="220" t="s">
        <v>1063</v>
      </c>
      <c r="K98" s="220" t="s">
        <v>1063</v>
      </c>
      <c r="L98" s="220" t="s">
        <v>1790</v>
      </c>
      <c r="M98" s="221" t="s">
        <v>1678</v>
      </c>
      <c r="N98" s="218" t="s">
        <v>1065</v>
      </c>
      <c r="O98" s="218" t="s">
        <v>3553</v>
      </c>
      <c r="P98" s="222"/>
      <c r="Q98" s="223">
        <v>23083</v>
      </c>
      <c r="R98" s="223"/>
    </row>
    <row r="99" spans="1:18" ht="63" hidden="1">
      <c r="A99" s="215" t="s">
        <v>1098</v>
      </c>
      <c r="B99" s="215" t="s">
        <v>10628</v>
      </c>
      <c r="C99" s="216" t="s">
        <v>10573</v>
      </c>
      <c r="D99" s="217" t="s">
        <v>1181</v>
      </c>
      <c r="E99" s="217" t="s">
        <v>10629</v>
      </c>
      <c r="F99" s="218" t="s">
        <v>10628</v>
      </c>
      <c r="G99" s="218" t="s">
        <v>10573</v>
      </c>
      <c r="H99" s="218" t="s">
        <v>1835</v>
      </c>
      <c r="I99" s="219" t="s">
        <v>1836</v>
      </c>
      <c r="J99" s="220" t="s">
        <v>1063</v>
      </c>
      <c r="K99" s="220" t="s">
        <v>1063</v>
      </c>
      <c r="L99" s="220" t="s">
        <v>1790</v>
      </c>
      <c r="M99" s="221" t="s">
        <v>1678</v>
      </c>
      <c r="N99" s="218" t="s">
        <v>1065</v>
      </c>
      <c r="O99" s="218" t="s">
        <v>3553</v>
      </c>
      <c r="P99" s="222"/>
      <c r="Q99" s="223">
        <v>29461.08</v>
      </c>
      <c r="R99" s="223"/>
    </row>
    <row r="100" spans="1:18" ht="52.5" hidden="1">
      <c r="A100" s="215" t="s">
        <v>2002</v>
      </c>
      <c r="B100" s="215" t="s">
        <v>1875</v>
      </c>
      <c r="C100" s="216" t="s">
        <v>10573</v>
      </c>
      <c r="D100" s="217" t="s">
        <v>1181</v>
      </c>
      <c r="E100" s="217" t="s">
        <v>1806</v>
      </c>
      <c r="F100" s="218" t="s">
        <v>1875</v>
      </c>
      <c r="G100" s="218" t="s">
        <v>10573</v>
      </c>
      <c r="H100" s="218" t="s">
        <v>1807</v>
      </c>
      <c r="I100" s="219" t="s">
        <v>1808</v>
      </c>
      <c r="J100" s="220" t="s">
        <v>1063</v>
      </c>
      <c r="K100" s="220" t="s">
        <v>1063</v>
      </c>
      <c r="L100" s="220" t="s">
        <v>1790</v>
      </c>
      <c r="M100" s="221" t="s">
        <v>1678</v>
      </c>
      <c r="N100" s="218" t="s">
        <v>1065</v>
      </c>
      <c r="O100" s="218" t="s">
        <v>3553</v>
      </c>
      <c r="P100" s="222"/>
      <c r="Q100" s="223">
        <v>10151</v>
      </c>
      <c r="R100" s="223"/>
    </row>
    <row r="101" spans="1:18" ht="52.5" hidden="1">
      <c r="A101" s="215" t="s">
        <v>2006</v>
      </c>
      <c r="B101" s="215" t="s">
        <v>10630</v>
      </c>
      <c r="C101" s="216" t="s">
        <v>10573</v>
      </c>
      <c r="D101" s="217" t="s">
        <v>1181</v>
      </c>
      <c r="E101" s="217" t="s">
        <v>10631</v>
      </c>
      <c r="F101" s="218" t="s">
        <v>10630</v>
      </c>
      <c r="G101" s="218" t="s">
        <v>10573</v>
      </c>
      <c r="H101" s="218" t="s">
        <v>10632</v>
      </c>
      <c r="I101" s="219" t="s">
        <v>1078</v>
      </c>
      <c r="J101" s="220" t="s">
        <v>1063</v>
      </c>
      <c r="K101" s="220" t="s">
        <v>1063</v>
      </c>
      <c r="L101" s="220" t="s">
        <v>1790</v>
      </c>
      <c r="M101" s="221" t="s">
        <v>1678</v>
      </c>
      <c r="N101" s="218" t="s">
        <v>1065</v>
      </c>
      <c r="O101" s="218" t="s">
        <v>3553</v>
      </c>
      <c r="P101" s="222"/>
      <c r="Q101" s="223">
        <v>2200</v>
      </c>
      <c r="R101" s="223"/>
    </row>
    <row r="102" spans="1:18" ht="42" hidden="1">
      <c r="A102" s="215" t="s">
        <v>2009</v>
      </c>
      <c r="B102" s="215" t="s">
        <v>10633</v>
      </c>
      <c r="C102" s="216" t="s">
        <v>10413</v>
      </c>
      <c r="D102" s="217" t="s">
        <v>1055</v>
      </c>
      <c r="E102" s="217" t="s">
        <v>10634</v>
      </c>
      <c r="F102" s="218" t="s">
        <v>10635</v>
      </c>
      <c r="G102" s="218" t="s">
        <v>10413</v>
      </c>
      <c r="H102" s="218" t="s">
        <v>10488</v>
      </c>
      <c r="I102" s="219" t="s">
        <v>10489</v>
      </c>
      <c r="J102" s="220" t="s">
        <v>1450</v>
      </c>
      <c r="K102" s="220" t="s">
        <v>1062</v>
      </c>
      <c r="L102" s="220" t="s">
        <v>1063</v>
      </c>
      <c r="M102" s="221" t="s">
        <v>1451</v>
      </c>
      <c r="N102" s="218" t="s">
        <v>1664</v>
      </c>
      <c r="O102" s="218" t="s">
        <v>1828</v>
      </c>
      <c r="P102" s="222" t="s">
        <v>10490</v>
      </c>
      <c r="Q102" s="223"/>
      <c r="R102" s="223">
        <v>11791</v>
      </c>
    </row>
    <row r="103" spans="1:18" ht="42">
      <c r="A103" s="215" t="s">
        <v>2014</v>
      </c>
      <c r="B103" s="215" t="s">
        <v>10636</v>
      </c>
      <c r="C103" s="216" t="s">
        <v>10413</v>
      </c>
      <c r="D103" s="217" t="s">
        <v>1055</v>
      </c>
      <c r="E103" s="217" t="s">
        <v>10637</v>
      </c>
      <c r="F103" s="218" t="s">
        <v>10638</v>
      </c>
      <c r="G103" s="218" t="s">
        <v>10413</v>
      </c>
      <c r="H103" s="218" t="s">
        <v>1137</v>
      </c>
      <c r="I103" s="219" t="s">
        <v>1138</v>
      </c>
      <c r="J103" s="220" t="s">
        <v>1079</v>
      </c>
      <c r="K103" s="220" t="s">
        <v>1062</v>
      </c>
      <c r="L103" s="220" t="s">
        <v>1063</v>
      </c>
      <c r="M103" s="221" t="s">
        <v>1064</v>
      </c>
      <c r="N103" s="218" t="s">
        <v>1065</v>
      </c>
      <c r="O103" s="218" t="s">
        <v>3553</v>
      </c>
      <c r="P103" s="222" t="s">
        <v>10639</v>
      </c>
      <c r="Q103" s="223">
        <v>1</v>
      </c>
      <c r="R103" s="223">
        <v>1552</v>
      </c>
    </row>
    <row r="104" spans="1:18" ht="63" hidden="1">
      <c r="A104" s="215" t="s">
        <v>2019</v>
      </c>
      <c r="B104" s="215" t="s">
        <v>10640</v>
      </c>
      <c r="C104" s="216" t="s">
        <v>10413</v>
      </c>
      <c r="D104" s="217" t="s">
        <v>1214</v>
      </c>
      <c r="E104" s="217" t="s">
        <v>10083</v>
      </c>
      <c r="F104" s="218" t="s">
        <v>10640</v>
      </c>
      <c r="G104" s="218" t="s">
        <v>10413</v>
      </c>
      <c r="H104" s="218" t="s">
        <v>922</v>
      </c>
      <c r="I104" s="219" t="s">
        <v>2111</v>
      </c>
      <c r="J104" s="220" t="s">
        <v>1079</v>
      </c>
      <c r="K104" s="220" t="s">
        <v>1062</v>
      </c>
      <c r="L104" s="220" t="s">
        <v>1063</v>
      </c>
      <c r="M104" s="221" t="s">
        <v>1064</v>
      </c>
      <c r="N104" s="218" t="s">
        <v>1065</v>
      </c>
      <c r="O104" s="218" t="s">
        <v>3553</v>
      </c>
      <c r="P104" s="222" t="s">
        <v>2112</v>
      </c>
      <c r="Q104" s="223"/>
      <c r="R104" s="223">
        <v>20130</v>
      </c>
    </row>
    <row r="105" spans="1:18" ht="42" hidden="1">
      <c r="A105" s="215" t="s">
        <v>2023</v>
      </c>
      <c r="B105" s="215" t="s">
        <v>10641</v>
      </c>
      <c r="C105" s="216" t="s">
        <v>10413</v>
      </c>
      <c r="D105" s="217" t="s">
        <v>1055</v>
      </c>
      <c r="E105" s="217" t="s">
        <v>10642</v>
      </c>
      <c r="F105" s="218" t="s">
        <v>10643</v>
      </c>
      <c r="G105" s="218" t="s">
        <v>10413</v>
      </c>
      <c r="H105" s="218" t="s">
        <v>919</v>
      </c>
      <c r="I105" s="219" t="s">
        <v>1127</v>
      </c>
      <c r="J105" s="220" t="s">
        <v>1079</v>
      </c>
      <c r="K105" s="220" t="s">
        <v>1062</v>
      </c>
      <c r="L105" s="220" t="s">
        <v>1063</v>
      </c>
      <c r="M105" s="221" t="s">
        <v>1064</v>
      </c>
      <c r="N105" s="218" t="s">
        <v>1065</v>
      </c>
      <c r="O105" s="218" t="s">
        <v>3553</v>
      </c>
      <c r="P105" s="222" t="s">
        <v>10644</v>
      </c>
      <c r="Q105" s="223"/>
      <c r="R105" s="223">
        <v>2200</v>
      </c>
    </row>
    <row r="106" spans="1:18" ht="42" hidden="1">
      <c r="A106" s="215" t="s">
        <v>2027</v>
      </c>
      <c r="B106" s="215" t="s">
        <v>10645</v>
      </c>
      <c r="C106" s="216" t="s">
        <v>10413</v>
      </c>
      <c r="D106" s="217" t="s">
        <v>1055</v>
      </c>
      <c r="E106" s="217" t="s">
        <v>10646</v>
      </c>
      <c r="F106" s="218" t="s">
        <v>10647</v>
      </c>
      <c r="G106" s="218" t="s">
        <v>10413</v>
      </c>
      <c r="H106" s="218" t="s">
        <v>919</v>
      </c>
      <c r="I106" s="219" t="s">
        <v>1127</v>
      </c>
      <c r="J106" s="220" t="s">
        <v>1079</v>
      </c>
      <c r="K106" s="220" t="s">
        <v>1062</v>
      </c>
      <c r="L106" s="220" t="s">
        <v>1063</v>
      </c>
      <c r="M106" s="221" t="s">
        <v>1064</v>
      </c>
      <c r="N106" s="218" t="s">
        <v>1065</v>
      </c>
      <c r="O106" s="218" t="s">
        <v>3553</v>
      </c>
      <c r="P106" s="222" t="s">
        <v>10644</v>
      </c>
      <c r="Q106" s="223"/>
      <c r="R106" s="223">
        <v>9960</v>
      </c>
    </row>
    <row r="107" spans="1:18" ht="42">
      <c r="A107" s="215" t="s">
        <v>2031</v>
      </c>
      <c r="B107" s="215" t="s">
        <v>10648</v>
      </c>
      <c r="C107" s="216" t="s">
        <v>10413</v>
      </c>
      <c r="D107" s="217" t="s">
        <v>1055</v>
      </c>
      <c r="E107" s="217" t="s">
        <v>10649</v>
      </c>
      <c r="F107" s="218" t="s">
        <v>10650</v>
      </c>
      <c r="G107" s="218" t="s">
        <v>10413</v>
      </c>
      <c r="H107" s="218" t="s">
        <v>1209</v>
      </c>
      <c r="I107" s="219" t="s">
        <v>1210</v>
      </c>
      <c r="J107" s="220" t="s">
        <v>1079</v>
      </c>
      <c r="K107" s="220" t="s">
        <v>1062</v>
      </c>
      <c r="L107" s="220" t="s">
        <v>1063</v>
      </c>
      <c r="M107" s="221" t="s">
        <v>1064</v>
      </c>
      <c r="N107" s="218" t="s">
        <v>1065</v>
      </c>
      <c r="O107" s="218" t="s">
        <v>3553</v>
      </c>
      <c r="P107" s="222" t="s">
        <v>1211</v>
      </c>
      <c r="Q107" s="223">
        <v>1</v>
      </c>
      <c r="R107" s="223">
        <v>4560</v>
      </c>
    </row>
    <row r="108" spans="1:18" ht="52.5">
      <c r="A108" s="215" t="s">
        <v>2035</v>
      </c>
      <c r="B108" s="215" t="s">
        <v>10651</v>
      </c>
      <c r="C108" s="216" t="s">
        <v>10413</v>
      </c>
      <c r="D108" s="217" t="s">
        <v>1055</v>
      </c>
      <c r="E108" s="217" t="s">
        <v>10652</v>
      </c>
      <c r="F108" s="218" t="s">
        <v>10653</v>
      </c>
      <c r="G108" s="218" t="s">
        <v>10413</v>
      </c>
      <c r="H108" s="218" t="s">
        <v>10654</v>
      </c>
      <c r="I108" s="219" t="s">
        <v>10655</v>
      </c>
      <c r="J108" s="220" t="s">
        <v>1110</v>
      </c>
      <c r="K108" s="220" t="s">
        <v>1062</v>
      </c>
      <c r="L108" s="220" t="s">
        <v>1063</v>
      </c>
      <c r="M108" s="221" t="s">
        <v>1111</v>
      </c>
      <c r="N108" s="218" t="s">
        <v>1664</v>
      </c>
      <c r="O108" s="218" t="s">
        <v>1828</v>
      </c>
      <c r="P108" s="222" t="s">
        <v>10656</v>
      </c>
      <c r="Q108" s="223">
        <v>1</v>
      </c>
      <c r="R108" s="223">
        <v>51000</v>
      </c>
    </row>
    <row r="109" spans="1:18" ht="42" hidden="1">
      <c r="A109" s="215" t="s">
        <v>1357</v>
      </c>
      <c r="B109" s="215" t="s">
        <v>10657</v>
      </c>
      <c r="C109" s="216" t="s">
        <v>10413</v>
      </c>
      <c r="D109" s="217" t="s">
        <v>1055</v>
      </c>
      <c r="E109" s="217" t="s">
        <v>10658</v>
      </c>
      <c r="F109" s="218" t="s">
        <v>10659</v>
      </c>
      <c r="G109" s="218" t="s">
        <v>10413</v>
      </c>
      <c r="H109" s="218" t="s">
        <v>209</v>
      </c>
      <c r="I109" s="219" t="s">
        <v>1149</v>
      </c>
      <c r="J109" s="220" t="s">
        <v>1121</v>
      </c>
      <c r="K109" s="220" t="s">
        <v>1062</v>
      </c>
      <c r="L109" s="220" t="s">
        <v>1063</v>
      </c>
      <c r="M109" s="221" t="s">
        <v>1064</v>
      </c>
      <c r="N109" s="218" t="s">
        <v>1065</v>
      </c>
      <c r="O109" s="218" t="s">
        <v>3553</v>
      </c>
      <c r="P109" s="222" t="s">
        <v>9506</v>
      </c>
      <c r="Q109" s="223"/>
      <c r="R109" s="223">
        <v>13296.34</v>
      </c>
    </row>
    <row r="110" spans="1:18" ht="42" hidden="1">
      <c r="A110" s="215" t="s">
        <v>1364</v>
      </c>
      <c r="B110" s="215" t="s">
        <v>10660</v>
      </c>
      <c r="C110" s="216" t="s">
        <v>10413</v>
      </c>
      <c r="D110" s="217" t="s">
        <v>1055</v>
      </c>
      <c r="E110" s="217" t="s">
        <v>10661</v>
      </c>
      <c r="F110" s="218" t="s">
        <v>10662</v>
      </c>
      <c r="G110" s="218" t="s">
        <v>10413</v>
      </c>
      <c r="H110" s="218" t="s">
        <v>209</v>
      </c>
      <c r="I110" s="219" t="s">
        <v>1149</v>
      </c>
      <c r="J110" s="220" t="s">
        <v>1121</v>
      </c>
      <c r="K110" s="220" t="s">
        <v>1062</v>
      </c>
      <c r="L110" s="220" t="s">
        <v>1063</v>
      </c>
      <c r="M110" s="221" t="s">
        <v>1064</v>
      </c>
      <c r="N110" s="218" t="s">
        <v>1065</v>
      </c>
      <c r="O110" s="218" t="s">
        <v>3553</v>
      </c>
      <c r="P110" s="222" t="s">
        <v>9510</v>
      </c>
      <c r="Q110" s="223"/>
      <c r="R110" s="223">
        <v>47996.7</v>
      </c>
    </row>
    <row r="111" spans="1:18" ht="52.5" hidden="1">
      <c r="A111" s="215" t="s">
        <v>1372</v>
      </c>
      <c r="B111" s="215" t="s">
        <v>10663</v>
      </c>
      <c r="C111" s="216" t="s">
        <v>10411</v>
      </c>
      <c r="D111" s="217" t="s">
        <v>1181</v>
      </c>
      <c r="E111" s="217" t="s">
        <v>10664</v>
      </c>
      <c r="F111" s="218" t="s">
        <v>10663</v>
      </c>
      <c r="G111" s="218" t="s">
        <v>10411</v>
      </c>
      <c r="H111" s="218" t="s">
        <v>10665</v>
      </c>
      <c r="I111" s="219" t="s">
        <v>1078</v>
      </c>
      <c r="J111" s="220" t="s">
        <v>1063</v>
      </c>
      <c r="K111" s="220" t="s">
        <v>1063</v>
      </c>
      <c r="L111" s="220" t="s">
        <v>1790</v>
      </c>
      <c r="M111" s="221" t="s">
        <v>1678</v>
      </c>
      <c r="N111" s="218" t="s">
        <v>1065</v>
      </c>
      <c r="O111" s="218" t="s">
        <v>3553</v>
      </c>
      <c r="P111" s="222"/>
      <c r="Q111" s="223">
        <v>4500</v>
      </c>
      <c r="R111" s="223"/>
    </row>
    <row r="112" spans="1:18" ht="52.5" hidden="1">
      <c r="A112" s="215" t="s">
        <v>1376</v>
      </c>
      <c r="B112" s="215" t="s">
        <v>5431</v>
      </c>
      <c r="C112" s="216" t="s">
        <v>10411</v>
      </c>
      <c r="D112" s="217" t="s">
        <v>1181</v>
      </c>
      <c r="E112" s="217" t="s">
        <v>10666</v>
      </c>
      <c r="F112" s="218" t="s">
        <v>5431</v>
      </c>
      <c r="G112" s="218" t="s">
        <v>10411</v>
      </c>
      <c r="H112" s="218" t="s">
        <v>2256</v>
      </c>
      <c r="I112" s="219" t="s">
        <v>2257</v>
      </c>
      <c r="J112" s="220" t="s">
        <v>1063</v>
      </c>
      <c r="K112" s="220" t="s">
        <v>1063</v>
      </c>
      <c r="L112" s="220" t="s">
        <v>1790</v>
      </c>
      <c r="M112" s="221" t="s">
        <v>1678</v>
      </c>
      <c r="N112" s="218" t="s">
        <v>1065</v>
      </c>
      <c r="O112" s="218" t="s">
        <v>3553</v>
      </c>
      <c r="P112" s="222"/>
      <c r="Q112" s="223">
        <v>4901</v>
      </c>
      <c r="R112" s="223"/>
    </row>
    <row r="113" spans="1:23" ht="52.5" hidden="1">
      <c r="A113" s="215" t="s">
        <v>1380</v>
      </c>
      <c r="B113" s="215" t="s">
        <v>10667</v>
      </c>
      <c r="C113" s="216" t="s">
        <v>10411</v>
      </c>
      <c r="D113" s="217" t="s">
        <v>1181</v>
      </c>
      <c r="E113" s="217" t="s">
        <v>10668</v>
      </c>
      <c r="F113" s="218" t="s">
        <v>10667</v>
      </c>
      <c r="G113" s="218" t="s">
        <v>10411</v>
      </c>
      <c r="H113" s="218" t="s">
        <v>1835</v>
      </c>
      <c r="I113" s="219" t="s">
        <v>1836</v>
      </c>
      <c r="J113" s="220" t="s">
        <v>1063</v>
      </c>
      <c r="K113" s="220" t="s">
        <v>1063</v>
      </c>
      <c r="L113" s="220" t="s">
        <v>1790</v>
      </c>
      <c r="M113" s="221" t="s">
        <v>1678</v>
      </c>
      <c r="N113" s="218" t="s">
        <v>1065</v>
      </c>
      <c r="O113" s="218" t="s">
        <v>3553</v>
      </c>
      <c r="P113" s="222"/>
      <c r="Q113" s="223">
        <v>10208.44</v>
      </c>
      <c r="R113" s="223"/>
    </row>
    <row r="114" spans="1:23" ht="52.5" hidden="1">
      <c r="A114" s="215" t="s">
        <v>1386</v>
      </c>
      <c r="B114" s="215" t="s">
        <v>10669</v>
      </c>
      <c r="C114" s="216" t="s">
        <v>10411</v>
      </c>
      <c r="D114" s="217" t="s">
        <v>1181</v>
      </c>
      <c r="E114" s="217" t="s">
        <v>10670</v>
      </c>
      <c r="F114" s="218" t="s">
        <v>10669</v>
      </c>
      <c r="G114" s="218" t="s">
        <v>10411</v>
      </c>
      <c r="H114" s="218" t="s">
        <v>2044</v>
      </c>
      <c r="I114" s="219" t="s">
        <v>2045</v>
      </c>
      <c r="J114" s="220" t="s">
        <v>1063</v>
      </c>
      <c r="K114" s="220" t="s">
        <v>1063</v>
      </c>
      <c r="L114" s="220" t="s">
        <v>1790</v>
      </c>
      <c r="M114" s="221" t="s">
        <v>1678</v>
      </c>
      <c r="N114" s="218" t="s">
        <v>1065</v>
      </c>
      <c r="O114" s="218" t="s">
        <v>3553</v>
      </c>
      <c r="P114" s="222"/>
      <c r="Q114" s="223">
        <v>43732</v>
      </c>
      <c r="R114" s="223"/>
    </row>
    <row r="115" spans="1:23" ht="52.5" hidden="1">
      <c r="A115" s="215" t="s">
        <v>2061</v>
      </c>
      <c r="B115" s="215" t="s">
        <v>9336</v>
      </c>
      <c r="C115" s="216" t="s">
        <v>10411</v>
      </c>
      <c r="D115" s="217" t="s">
        <v>1181</v>
      </c>
      <c r="E115" s="217" t="s">
        <v>10671</v>
      </c>
      <c r="F115" s="218" t="s">
        <v>9336</v>
      </c>
      <c r="G115" s="218" t="s">
        <v>10411</v>
      </c>
      <c r="H115" s="218" t="s">
        <v>3698</v>
      </c>
      <c r="I115" s="219" t="s">
        <v>3699</v>
      </c>
      <c r="J115" s="220" t="s">
        <v>1063</v>
      </c>
      <c r="K115" s="220" t="s">
        <v>1063</v>
      </c>
      <c r="L115" s="220" t="s">
        <v>1790</v>
      </c>
      <c r="M115" s="221" t="s">
        <v>1678</v>
      </c>
      <c r="N115" s="218" t="s">
        <v>1065</v>
      </c>
      <c r="O115" s="218" t="s">
        <v>3553</v>
      </c>
      <c r="P115" s="222"/>
      <c r="Q115" s="223">
        <v>73309</v>
      </c>
      <c r="R115" s="223"/>
    </row>
    <row r="116" spans="1:23" ht="52.5" hidden="1">
      <c r="A116" s="215" t="s">
        <v>1104</v>
      </c>
      <c r="B116" s="215" t="s">
        <v>3274</v>
      </c>
      <c r="C116" s="216" t="s">
        <v>10411</v>
      </c>
      <c r="D116" s="217" t="s">
        <v>1181</v>
      </c>
      <c r="E116" s="217" t="s">
        <v>10672</v>
      </c>
      <c r="F116" s="218" t="s">
        <v>3274</v>
      </c>
      <c r="G116" s="218" t="s">
        <v>10411</v>
      </c>
      <c r="H116" s="218" t="s">
        <v>1882</v>
      </c>
      <c r="I116" s="219" t="s">
        <v>1883</v>
      </c>
      <c r="J116" s="220" t="s">
        <v>1063</v>
      </c>
      <c r="K116" s="220" t="s">
        <v>1063</v>
      </c>
      <c r="L116" s="220" t="s">
        <v>1790</v>
      </c>
      <c r="M116" s="221" t="s">
        <v>1678</v>
      </c>
      <c r="N116" s="218" t="s">
        <v>1065</v>
      </c>
      <c r="O116" s="218" t="s">
        <v>3553</v>
      </c>
      <c r="P116" s="222"/>
      <c r="Q116" s="223">
        <v>76782</v>
      </c>
      <c r="R116" s="223"/>
    </row>
    <row r="117" spans="1:23" ht="52.5" hidden="1">
      <c r="A117" s="215" t="s">
        <v>1392</v>
      </c>
      <c r="B117" s="215" t="s">
        <v>2645</v>
      </c>
      <c r="C117" s="216" t="s">
        <v>10411</v>
      </c>
      <c r="D117" s="217" t="s">
        <v>1181</v>
      </c>
      <c r="E117" s="217" t="s">
        <v>1806</v>
      </c>
      <c r="F117" s="218" t="s">
        <v>2645</v>
      </c>
      <c r="G117" s="218" t="s">
        <v>10411</v>
      </c>
      <c r="H117" s="218" t="s">
        <v>1807</v>
      </c>
      <c r="I117" s="219" t="s">
        <v>1808</v>
      </c>
      <c r="J117" s="220" t="s">
        <v>1063</v>
      </c>
      <c r="K117" s="220" t="s">
        <v>1063</v>
      </c>
      <c r="L117" s="220" t="s">
        <v>1790</v>
      </c>
      <c r="M117" s="221" t="s">
        <v>1678</v>
      </c>
      <c r="N117" s="218" t="s">
        <v>1065</v>
      </c>
      <c r="O117" s="218" t="s">
        <v>3553</v>
      </c>
      <c r="P117" s="222"/>
      <c r="Q117" s="223">
        <v>3841</v>
      </c>
      <c r="R117" s="223"/>
    </row>
    <row r="118" spans="1:23" ht="42" hidden="1">
      <c r="A118" s="215" t="s">
        <v>1410</v>
      </c>
      <c r="B118" s="215" t="s">
        <v>5240</v>
      </c>
      <c r="C118" s="216" t="s">
        <v>10673</v>
      </c>
      <c r="D118" s="217" t="s">
        <v>1214</v>
      </c>
      <c r="E118" s="217" t="s">
        <v>10674</v>
      </c>
      <c r="F118" s="218" t="s">
        <v>10675</v>
      </c>
      <c r="G118" s="218" t="s">
        <v>10673</v>
      </c>
      <c r="H118" s="218" t="s">
        <v>5571</v>
      </c>
      <c r="I118" s="219" t="s">
        <v>5572</v>
      </c>
      <c r="J118" s="220" t="s">
        <v>1063</v>
      </c>
      <c r="K118" s="220" t="s">
        <v>1063</v>
      </c>
      <c r="L118" s="220" t="s">
        <v>1790</v>
      </c>
      <c r="M118" s="221" t="s">
        <v>1678</v>
      </c>
      <c r="N118" s="218" t="s">
        <v>1065</v>
      </c>
      <c r="O118" s="218" t="s">
        <v>3553</v>
      </c>
      <c r="P118" s="222"/>
      <c r="Q118" s="223">
        <v>7705</v>
      </c>
      <c r="R118" s="223"/>
    </row>
    <row r="119" spans="1:23" ht="63" hidden="1">
      <c r="A119" s="215" t="s">
        <v>1414</v>
      </c>
      <c r="B119" s="215" t="s">
        <v>10676</v>
      </c>
      <c r="C119" s="216" t="s">
        <v>10677</v>
      </c>
      <c r="D119" s="217" t="s">
        <v>1055</v>
      </c>
      <c r="E119" s="217" t="s">
        <v>10678</v>
      </c>
      <c r="F119" s="218" t="s">
        <v>10679</v>
      </c>
      <c r="G119" s="218" t="s">
        <v>10673</v>
      </c>
      <c r="H119" s="218" t="s">
        <v>1077</v>
      </c>
      <c r="I119" s="219" t="s">
        <v>1078</v>
      </c>
      <c r="J119" s="220" t="s">
        <v>1690</v>
      </c>
      <c r="K119" s="220" t="s">
        <v>1691</v>
      </c>
      <c r="L119" s="220" t="s">
        <v>1063</v>
      </c>
      <c r="M119" s="221" t="s">
        <v>1769</v>
      </c>
      <c r="N119" s="218" t="s">
        <v>1065</v>
      </c>
      <c r="O119" s="218" t="s">
        <v>3553</v>
      </c>
      <c r="P119" s="222"/>
      <c r="Q119" s="223"/>
      <c r="R119" s="223">
        <v>13278.02</v>
      </c>
      <c r="T119" s="280"/>
      <c r="U119" s="280"/>
      <c r="V119" s="280"/>
      <c r="W119" s="280"/>
    </row>
    <row r="120" spans="1:23" ht="63" hidden="1">
      <c r="A120" s="215" t="s">
        <v>1421</v>
      </c>
      <c r="B120" s="215" t="s">
        <v>10680</v>
      </c>
      <c r="C120" s="216" t="s">
        <v>10411</v>
      </c>
      <c r="D120" s="217" t="s">
        <v>1181</v>
      </c>
      <c r="E120" s="217" t="s">
        <v>10681</v>
      </c>
      <c r="F120" s="218" t="s">
        <v>10680</v>
      </c>
      <c r="G120" s="218" t="s">
        <v>10413</v>
      </c>
      <c r="H120" s="218" t="s">
        <v>10682</v>
      </c>
      <c r="I120" s="219" t="s">
        <v>10683</v>
      </c>
      <c r="J120" s="220" t="s">
        <v>1063</v>
      </c>
      <c r="K120" s="220" t="s">
        <v>1063</v>
      </c>
      <c r="L120" s="220" t="s">
        <v>1790</v>
      </c>
      <c r="M120" s="221" t="s">
        <v>1678</v>
      </c>
      <c r="N120" s="218" t="s">
        <v>1065</v>
      </c>
      <c r="O120" s="218" t="s">
        <v>3553</v>
      </c>
      <c r="P120" s="222"/>
      <c r="Q120" s="223">
        <v>379705</v>
      </c>
      <c r="R120" s="223"/>
    </row>
    <row r="121" spans="1:23" ht="73.5" hidden="1">
      <c r="A121" s="215" t="s">
        <v>1428</v>
      </c>
      <c r="B121" s="215" t="s">
        <v>10684</v>
      </c>
      <c r="C121" s="216" t="s">
        <v>10411</v>
      </c>
      <c r="D121" s="217" t="s">
        <v>1181</v>
      </c>
      <c r="E121" s="217" t="s">
        <v>10685</v>
      </c>
      <c r="F121" s="218" t="s">
        <v>10684</v>
      </c>
      <c r="G121" s="218" t="s">
        <v>10413</v>
      </c>
      <c r="H121" s="218" t="s">
        <v>10682</v>
      </c>
      <c r="I121" s="219" t="s">
        <v>10683</v>
      </c>
      <c r="J121" s="220" t="s">
        <v>1063</v>
      </c>
      <c r="K121" s="220" t="s">
        <v>1063</v>
      </c>
      <c r="L121" s="220" t="s">
        <v>1790</v>
      </c>
      <c r="M121" s="221" t="s">
        <v>1678</v>
      </c>
      <c r="N121" s="218" t="s">
        <v>1065</v>
      </c>
      <c r="O121" s="218" t="s">
        <v>3553</v>
      </c>
      <c r="P121" s="222"/>
      <c r="Q121" s="223">
        <v>29162</v>
      </c>
      <c r="R121" s="223"/>
    </row>
    <row r="122" spans="1:23" ht="63" hidden="1">
      <c r="A122" s="215" t="s">
        <v>2084</v>
      </c>
      <c r="B122" s="215" t="s">
        <v>10686</v>
      </c>
      <c r="C122" s="216" t="s">
        <v>10411</v>
      </c>
      <c r="D122" s="217" t="s">
        <v>1181</v>
      </c>
      <c r="E122" s="217" t="s">
        <v>10687</v>
      </c>
      <c r="F122" s="218" t="s">
        <v>10686</v>
      </c>
      <c r="G122" s="218" t="s">
        <v>10413</v>
      </c>
      <c r="H122" s="218" t="s">
        <v>10682</v>
      </c>
      <c r="I122" s="219" t="s">
        <v>10683</v>
      </c>
      <c r="J122" s="220" t="s">
        <v>1063</v>
      </c>
      <c r="K122" s="220" t="s">
        <v>1063</v>
      </c>
      <c r="L122" s="220" t="s">
        <v>1790</v>
      </c>
      <c r="M122" s="221" t="s">
        <v>1678</v>
      </c>
      <c r="N122" s="218" t="s">
        <v>1065</v>
      </c>
      <c r="O122" s="218" t="s">
        <v>3553</v>
      </c>
      <c r="P122" s="222"/>
      <c r="Q122" s="223">
        <v>1500000</v>
      </c>
      <c r="R122" s="223"/>
    </row>
    <row r="123" spans="1:23" ht="52.5" hidden="1">
      <c r="A123" s="215" t="s">
        <v>2088</v>
      </c>
      <c r="B123" s="215" t="s">
        <v>10688</v>
      </c>
      <c r="C123" s="216" t="s">
        <v>10689</v>
      </c>
      <c r="D123" s="217" t="s">
        <v>1181</v>
      </c>
      <c r="E123" s="217" t="s">
        <v>10690</v>
      </c>
      <c r="F123" s="218" t="s">
        <v>10688</v>
      </c>
      <c r="G123" s="218" t="s">
        <v>10413</v>
      </c>
      <c r="H123" s="218" t="s">
        <v>10691</v>
      </c>
      <c r="I123" s="219" t="s">
        <v>1078</v>
      </c>
      <c r="J123" s="220" t="s">
        <v>1063</v>
      </c>
      <c r="K123" s="220" t="s">
        <v>1063</v>
      </c>
      <c r="L123" s="220" t="s">
        <v>1790</v>
      </c>
      <c r="M123" s="221" t="s">
        <v>1678</v>
      </c>
      <c r="N123" s="218" t="s">
        <v>1065</v>
      </c>
      <c r="O123" s="218" t="s">
        <v>3553</v>
      </c>
      <c r="P123" s="222"/>
      <c r="Q123" s="223">
        <v>3250</v>
      </c>
      <c r="R123" s="223"/>
    </row>
    <row r="124" spans="1:23" ht="52.5" hidden="1">
      <c r="A124" s="215" t="s">
        <v>2092</v>
      </c>
      <c r="B124" s="215" t="s">
        <v>3379</v>
      </c>
      <c r="C124" s="216" t="s">
        <v>10411</v>
      </c>
      <c r="D124" s="217" t="s">
        <v>1181</v>
      </c>
      <c r="E124" s="217" t="s">
        <v>10692</v>
      </c>
      <c r="F124" s="218" t="s">
        <v>3379</v>
      </c>
      <c r="G124" s="218" t="s">
        <v>10413</v>
      </c>
      <c r="H124" s="218" t="s">
        <v>2734</v>
      </c>
      <c r="I124" s="219" t="s">
        <v>2735</v>
      </c>
      <c r="J124" s="220" t="s">
        <v>1063</v>
      </c>
      <c r="K124" s="220" t="s">
        <v>1063</v>
      </c>
      <c r="L124" s="220" t="s">
        <v>1790</v>
      </c>
      <c r="M124" s="221" t="s">
        <v>1678</v>
      </c>
      <c r="N124" s="218" t="s">
        <v>1065</v>
      </c>
      <c r="O124" s="218" t="s">
        <v>3553</v>
      </c>
      <c r="P124" s="222"/>
      <c r="Q124" s="223">
        <v>245456</v>
      </c>
      <c r="R124" s="223"/>
    </row>
    <row r="125" spans="1:23" ht="52.5" hidden="1">
      <c r="A125" s="215" t="s">
        <v>2096</v>
      </c>
      <c r="B125" s="215" t="s">
        <v>2893</v>
      </c>
      <c r="C125" s="216" t="s">
        <v>10413</v>
      </c>
      <c r="D125" s="217" t="s">
        <v>1181</v>
      </c>
      <c r="E125" s="217" t="s">
        <v>10693</v>
      </c>
      <c r="F125" s="218" t="s">
        <v>2893</v>
      </c>
      <c r="G125" s="218" t="s">
        <v>10413</v>
      </c>
      <c r="H125" s="218" t="s">
        <v>3645</v>
      </c>
      <c r="I125" s="219" t="s">
        <v>3646</v>
      </c>
      <c r="J125" s="220" t="s">
        <v>1063</v>
      </c>
      <c r="K125" s="220" t="s">
        <v>1063</v>
      </c>
      <c r="L125" s="220" t="s">
        <v>1790</v>
      </c>
      <c r="M125" s="221" t="s">
        <v>1678</v>
      </c>
      <c r="N125" s="218" t="s">
        <v>1065</v>
      </c>
      <c r="O125" s="218" t="s">
        <v>3553</v>
      </c>
      <c r="P125" s="222"/>
      <c r="Q125" s="223">
        <v>1575</v>
      </c>
      <c r="R125" s="223"/>
    </row>
    <row r="126" spans="1:23" ht="63" hidden="1">
      <c r="A126" s="215" t="s">
        <v>2100</v>
      </c>
      <c r="B126" s="215" t="s">
        <v>10694</v>
      </c>
      <c r="C126" s="216" t="s">
        <v>10413</v>
      </c>
      <c r="D126" s="217" t="s">
        <v>1181</v>
      </c>
      <c r="E126" s="217" t="s">
        <v>10695</v>
      </c>
      <c r="F126" s="218" t="s">
        <v>10694</v>
      </c>
      <c r="G126" s="218" t="s">
        <v>10413</v>
      </c>
      <c r="H126" s="218" t="s">
        <v>1835</v>
      </c>
      <c r="I126" s="219" t="s">
        <v>1836</v>
      </c>
      <c r="J126" s="220" t="s">
        <v>1063</v>
      </c>
      <c r="K126" s="220" t="s">
        <v>1063</v>
      </c>
      <c r="L126" s="220" t="s">
        <v>1790</v>
      </c>
      <c r="M126" s="221" t="s">
        <v>1678</v>
      </c>
      <c r="N126" s="218" t="s">
        <v>1065</v>
      </c>
      <c r="O126" s="218" t="s">
        <v>3553</v>
      </c>
      <c r="P126" s="222"/>
      <c r="Q126" s="223">
        <v>16341.57</v>
      </c>
      <c r="R126" s="223"/>
    </row>
    <row r="127" spans="1:23" ht="52.5" hidden="1">
      <c r="A127" s="215" t="s">
        <v>2104</v>
      </c>
      <c r="B127" s="215" t="s">
        <v>6676</v>
      </c>
      <c r="C127" s="216" t="s">
        <v>10413</v>
      </c>
      <c r="D127" s="217" t="s">
        <v>1181</v>
      </c>
      <c r="E127" s="217" t="s">
        <v>1806</v>
      </c>
      <c r="F127" s="218" t="s">
        <v>6676</v>
      </c>
      <c r="G127" s="218" t="s">
        <v>10413</v>
      </c>
      <c r="H127" s="218" t="s">
        <v>1807</v>
      </c>
      <c r="I127" s="219" t="s">
        <v>1808</v>
      </c>
      <c r="J127" s="220" t="s">
        <v>1063</v>
      </c>
      <c r="K127" s="220" t="s">
        <v>1063</v>
      </c>
      <c r="L127" s="220" t="s">
        <v>1790</v>
      </c>
      <c r="M127" s="221" t="s">
        <v>1678</v>
      </c>
      <c r="N127" s="218" t="s">
        <v>1065</v>
      </c>
      <c r="O127" s="218" t="s">
        <v>3553</v>
      </c>
      <c r="P127" s="222"/>
      <c r="Q127" s="223">
        <v>5170</v>
      </c>
      <c r="R127" s="223"/>
    </row>
    <row r="128" spans="1:23" ht="52.5" hidden="1">
      <c r="A128" s="215" t="s">
        <v>2108</v>
      </c>
      <c r="B128" s="215" t="s">
        <v>7367</v>
      </c>
      <c r="C128" s="216" t="s">
        <v>10413</v>
      </c>
      <c r="D128" s="217" t="s">
        <v>1181</v>
      </c>
      <c r="E128" s="217" t="s">
        <v>10696</v>
      </c>
      <c r="F128" s="218" t="s">
        <v>7367</v>
      </c>
      <c r="G128" s="218" t="s">
        <v>10413</v>
      </c>
      <c r="H128" s="218" t="s">
        <v>2050</v>
      </c>
      <c r="I128" s="219" t="s">
        <v>2048</v>
      </c>
      <c r="J128" s="220" t="s">
        <v>1063</v>
      </c>
      <c r="K128" s="220" t="s">
        <v>1063</v>
      </c>
      <c r="L128" s="220" t="s">
        <v>1790</v>
      </c>
      <c r="M128" s="221" t="s">
        <v>1678</v>
      </c>
      <c r="N128" s="218" t="s">
        <v>1065</v>
      </c>
      <c r="O128" s="218" t="s">
        <v>3553</v>
      </c>
      <c r="P128" s="222"/>
      <c r="Q128" s="223">
        <v>27199</v>
      </c>
      <c r="R128" s="223"/>
    </row>
    <row r="129" spans="1:18" ht="42" hidden="1">
      <c r="A129" s="215" t="s">
        <v>2113</v>
      </c>
      <c r="B129" s="215" t="s">
        <v>10697</v>
      </c>
      <c r="C129" s="216" t="s">
        <v>10677</v>
      </c>
      <c r="D129" s="217" t="s">
        <v>1055</v>
      </c>
      <c r="E129" s="217" t="s">
        <v>10698</v>
      </c>
      <c r="F129" s="218" t="s">
        <v>10699</v>
      </c>
      <c r="G129" s="218" t="s">
        <v>10673</v>
      </c>
      <c r="H129" s="218" t="s">
        <v>1701</v>
      </c>
      <c r="I129" s="219" t="s">
        <v>1702</v>
      </c>
      <c r="J129" s="220" t="s">
        <v>1690</v>
      </c>
      <c r="K129" s="220" t="s">
        <v>1691</v>
      </c>
      <c r="L129" s="220" t="s">
        <v>1063</v>
      </c>
      <c r="M129" s="221" t="s">
        <v>1769</v>
      </c>
      <c r="N129" s="218" t="s">
        <v>1065</v>
      </c>
      <c r="O129" s="218" t="s">
        <v>3553</v>
      </c>
      <c r="P129" s="222"/>
      <c r="Q129" s="223"/>
      <c r="R129" s="223">
        <v>1984</v>
      </c>
    </row>
    <row r="130" spans="1:18" ht="42" hidden="1">
      <c r="A130" s="215" t="s">
        <v>2120</v>
      </c>
      <c r="B130" s="215" t="s">
        <v>10700</v>
      </c>
      <c r="C130" s="216" t="s">
        <v>10677</v>
      </c>
      <c r="D130" s="217" t="s">
        <v>1055</v>
      </c>
      <c r="E130" s="217" t="s">
        <v>10701</v>
      </c>
      <c r="F130" s="218" t="s">
        <v>10702</v>
      </c>
      <c r="G130" s="218" t="s">
        <v>10673</v>
      </c>
      <c r="H130" s="218" t="s">
        <v>1701</v>
      </c>
      <c r="I130" s="219" t="s">
        <v>1702</v>
      </c>
      <c r="J130" s="220" t="s">
        <v>1703</v>
      </c>
      <c r="K130" s="220" t="s">
        <v>1704</v>
      </c>
      <c r="L130" s="220" t="s">
        <v>1063</v>
      </c>
      <c r="M130" s="221" t="s">
        <v>1769</v>
      </c>
      <c r="N130" s="218" t="s">
        <v>1065</v>
      </c>
      <c r="O130" s="218" t="s">
        <v>3553</v>
      </c>
      <c r="P130" s="222"/>
      <c r="Q130" s="223"/>
      <c r="R130" s="223">
        <v>337901.03</v>
      </c>
    </row>
    <row r="131" spans="1:18" ht="42" hidden="1">
      <c r="A131" s="215" t="s">
        <v>2124</v>
      </c>
      <c r="B131" s="215" t="s">
        <v>10703</v>
      </c>
      <c r="C131" s="216" t="s">
        <v>10677</v>
      </c>
      <c r="D131" s="217" t="s">
        <v>1055</v>
      </c>
      <c r="E131" s="217" t="s">
        <v>10704</v>
      </c>
      <c r="F131" s="218" t="s">
        <v>10705</v>
      </c>
      <c r="G131" s="218" t="s">
        <v>10673</v>
      </c>
      <c r="H131" s="218" t="s">
        <v>1701</v>
      </c>
      <c r="I131" s="219" t="s">
        <v>1702</v>
      </c>
      <c r="J131" s="220" t="s">
        <v>1703</v>
      </c>
      <c r="K131" s="220" t="s">
        <v>1704</v>
      </c>
      <c r="L131" s="220" t="s">
        <v>1063</v>
      </c>
      <c r="M131" s="221" t="s">
        <v>1769</v>
      </c>
      <c r="N131" s="218" t="s">
        <v>1065</v>
      </c>
      <c r="O131" s="218" t="s">
        <v>3553</v>
      </c>
      <c r="P131" s="222"/>
      <c r="Q131" s="223"/>
      <c r="R131" s="223">
        <v>940.45</v>
      </c>
    </row>
    <row r="132" spans="1:18" ht="42" hidden="1">
      <c r="A132" s="215" t="s">
        <v>2129</v>
      </c>
      <c r="B132" s="215" t="s">
        <v>10706</v>
      </c>
      <c r="C132" s="216" t="s">
        <v>10677</v>
      </c>
      <c r="D132" s="217" t="s">
        <v>1055</v>
      </c>
      <c r="E132" s="217" t="s">
        <v>10707</v>
      </c>
      <c r="F132" s="218" t="s">
        <v>10708</v>
      </c>
      <c r="G132" s="218" t="s">
        <v>10673</v>
      </c>
      <c r="H132" s="218" t="s">
        <v>1701</v>
      </c>
      <c r="I132" s="219" t="s">
        <v>1702</v>
      </c>
      <c r="J132" s="220" t="s">
        <v>1703</v>
      </c>
      <c r="K132" s="220" t="s">
        <v>1704</v>
      </c>
      <c r="L132" s="220" t="s">
        <v>1063</v>
      </c>
      <c r="M132" s="221" t="s">
        <v>1769</v>
      </c>
      <c r="N132" s="218" t="s">
        <v>1065</v>
      </c>
      <c r="O132" s="218" t="s">
        <v>3553</v>
      </c>
      <c r="P132" s="222"/>
      <c r="Q132" s="223"/>
      <c r="R132" s="223">
        <v>43419.13</v>
      </c>
    </row>
    <row r="133" spans="1:18" ht="63" hidden="1">
      <c r="A133" s="215" t="s">
        <v>2134</v>
      </c>
      <c r="B133" s="215" t="s">
        <v>10709</v>
      </c>
      <c r="C133" s="216" t="s">
        <v>10677</v>
      </c>
      <c r="D133" s="217" t="s">
        <v>1055</v>
      </c>
      <c r="E133" s="217" t="s">
        <v>10710</v>
      </c>
      <c r="F133" s="218" t="s">
        <v>10711</v>
      </c>
      <c r="G133" s="218" t="s">
        <v>10673</v>
      </c>
      <c r="H133" s="218" t="s">
        <v>7911</v>
      </c>
      <c r="I133" s="219" t="s">
        <v>1717</v>
      </c>
      <c r="J133" s="220" t="s">
        <v>1703</v>
      </c>
      <c r="K133" s="220" t="s">
        <v>1704</v>
      </c>
      <c r="L133" s="220" t="s">
        <v>1063</v>
      </c>
      <c r="M133" s="221" t="s">
        <v>1769</v>
      </c>
      <c r="N133" s="218" t="s">
        <v>1065</v>
      </c>
      <c r="O133" s="218" t="s">
        <v>3553</v>
      </c>
      <c r="P133" s="222"/>
      <c r="Q133" s="223"/>
      <c r="R133" s="223">
        <v>3071.79</v>
      </c>
    </row>
    <row r="134" spans="1:18" ht="42" hidden="1">
      <c r="A134" s="215" t="s">
        <v>2138</v>
      </c>
      <c r="B134" s="215" t="s">
        <v>10712</v>
      </c>
      <c r="C134" s="216" t="s">
        <v>10677</v>
      </c>
      <c r="D134" s="217" t="s">
        <v>1055</v>
      </c>
      <c r="E134" s="217" t="s">
        <v>10713</v>
      </c>
      <c r="F134" s="218" t="s">
        <v>10714</v>
      </c>
      <c r="G134" s="218" t="s">
        <v>10673</v>
      </c>
      <c r="H134" s="218" t="s">
        <v>1701</v>
      </c>
      <c r="I134" s="219" t="s">
        <v>1702</v>
      </c>
      <c r="J134" s="220" t="s">
        <v>1703</v>
      </c>
      <c r="K134" s="220" t="s">
        <v>1704</v>
      </c>
      <c r="L134" s="220" t="s">
        <v>1063</v>
      </c>
      <c r="M134" s="221" t="s">
        <v>1769</v>
      </c>
      <c r="N134" s="218" t="s">
        <v>1065</v>
      </c>
      <c r="O134" s="218" t="s">
        <v>3553</v>
      </c>
      <c r="P134" s="222"/>
      <c r="Q134" s="223"/>
      <c r="R134" s="223">
        <v>78331.66</v>
      </c>
    </row>
    <row r="135" spans="1:18" ht="42" hidden="1">
      <c r="A135" s="215" t="s">
        <v>2141</v>
      </c>
      <c r="B135" s="215" t="s">
        <v>10715</v>
      </c>
      <c r="C135" s="216" t="s">
        <v>10677</v>
      </c>
      <c r="D135" s="217" t="s">
        <v>1055</v>
      </c>
      <c r="E135" s="217" t="s">
        <v>10701</v>
      </c>
      <c r="F135" s="218" t="s">
        <v>10716</v>
      </c>
      <c r="G135" s="218" t="s">
        <v>10673</v>
      </c>
      <c r="H135" s="218" t="s">
        <v>1701</v>
      </c>
      <c r="I135" s="219" t="s">
        <v>1702</v>
      </c>
      <c r="J135" s="220" t="s">
        <v>1703</v>
      </c>
      <c r="K135" s="220" t="s">
        <v>1704</v>
      </c>
      <c r="L135" s="220" t="s">
        <v>1063</v>
      </c>
      <c r="M135" s="221" t="s">
        <v>1769</v>
      </c>
      <c r="N135" s="218" t="s">
        <v>1065</v>
      </c>
      <c r="O135" s="218" t="s">
        <v>1112</v>
      </c>
      <c r="P135" s="222"/>
      <c r="Q135" s="223"/>
      <c r="R135" s="223">
        <v>9213.7900000000009</v>
      </c>
    </row>
    <row r="136" spans="1:18" ht="42" hidden="1">
      <c r="A136" s="215" t="s">
        <v>2144</v>
      </c>
      <c r="B136" s="215" t="s">
        <v>10717</v>
      </c>
      <c r="C136" s="216" t="s">
        <v>10677</v>
      </c>
      <c r="D136" s="217" t="s">
        <v>1055</v>
      </c>
      <c r="E136" s="217" t="s">
        <v>10707</v>
      </c>
      <c r="F136" s="218" t="s">
        <v>10718</v>
      </c>
      <c r="G136" s="218" t="s">
        <v>10673</v>
      </c>
      <c r="H136" s="218" t="s">
        <v>1701</v>
      </c>
      <c r="I136" s="219" t="s">
        <v>1702</v>
      </c>
      <c r="J136" s="220" t="s">
        <v>1703</v>
      </c>
      <c r="K136" s="220" t="s">
        <v>1704</v>
      </c>
      <c r="L136" s="220" t="s">
        <v>1063</v>
      </c>
      <c r="M136" s="221" t="s">
        <v>1769</v>
      </c>
      <c r="N136" s="218" t="s">
        <v>1065</v>
      </c>
      <c r="O136" s="218" t="s">
        <v>1112</v>
      </c>
      <c r="P136" s="222"/>
      <c r="Q136" s="223"/>
      <c r="R136" s="223">
        <v>1214.57</v>
      </c>
    </row>
    <row r="137" spans="1:18" ht="63" hidden="1">
      <c r="A137" s="215" t="s">
        <v>2147</v>
      </c>
      <c r="B137" s="215" t="s">
        <v>10719</v>
      </c>
      <c r="C137" s="216" t="s">
        <v>10677</v>
      </c>
      <c r="D137" s="217" t="s">
        <v>1055</v>
      </c>
      <c r="E137" s="217" t="s">
        <v>10710</v>
      </c>
      <c r="F137" s="218" t="s">
        <v>10720</v>
      </c>
      <c r="G137" s="218" t="s">
        <v>10673</v>
      </c>
      <c r="H137" s="218" t="s">
        <v>7911</v>
      </c>
      <c r="I137" s="219" t="s">
        <v>1717</v>
      </c>
      <c r="J137" s="220" t="s">
        <v>1703</v>
      </c>
      <c r="K137" s="220" t="s">
        <v>1704</v>
      </c>
      <c r="L137" s="220" t="s">
        <v>1063</v>
      </c>
      <c r="M137" s="221" t="s">
        <v>1769</v>
      </c>
      <c r="N137" s="218" t="s">
        <v>1065</v>
      </c>
      <c r="O137" s="218" t="s">
        <v>1112</v>
      </c>
      <c r="P137" s="222"/>
      <c r="Q137" s="223"/>
      <c r="R137" s="223">
        <v>83.76</v>
      </c>
    </row>
    <row r="138" spans="1:18" ht="42" hidden="1">
      <c r="A138" s="215" t="s">
        <v>2150</v>
      </c>
      <c r="B138" s="215" t="s">
        <v>10721</v>
      </c>
      <c r="C138" s="216" t="s">
        <v>10677</v>
      </c>
      <c r="D138" s="217" t="s">
        <v>1055</v>
      </c>
      <c r="E138" s="217" t="s">
        <v>10713</v>
      </c>
      <c r="F138" s="218" t="s">
        <v>10722</v>
      </c>
      <c r="G138" s="218" t="s">
        <v>10673</v>
      </c>
      <c r="H138" s="218" t="s">
        <v>1701</v>
      </c>
      <c r="I138" s="219" t="s">
        <v>1702</v>
      </c>
      <c r="J138" s="220" t="s">
        <v>1703</v>
      </c>
      <c r="K138" s="220" t="s">
        <v>1704</v>
      </c>
      <c r="L138" s="220" t="s">
        <v>1063</v>
      </c>
      <c r="M138" s="221" t="s">
        <v>1769</v>
      </c>
      <c r="N138" s="218" t="s">
        <v>1065</v>
      </c>
      <c r="O138" s="218" t="s">
        <v>1112</v>
      </c>
      <c r="P138" s="222"/>
      <c r="Q138" s="223"/>
      <c r="R138" s="223">
        <v>2135.91</v>
      </c>
    </row>
    <row r="139" spans="1:18" ht="42" hidden="1">
      <c r="A139" s="215" t="s">
        <v>2154</v>
      </c>
      <c r="B139" s="215" t="s">
        <v>4762</v>
      </c>
      <c r="C139" s="216" t="s">
        <v>10413</v>
      </c>
      <c r="D139" s="217" t="s">
        <v>1214</v>
      </c>
      <c r="E139" s="217" t="s">
        <v>10723</v>
      </c>
      <c r="F139" s="218" t="s">
        <v>10724</v>
      </c>
      <c r="G139" s="218" t="s">
        <v>10673</v>
      </c>
      <c r="H139" s="218" t="s">
        <v>10547</v>
      </c>
      <c r="I139" s="219" t="s">
        <v>10548</v>
      </c>
      <c r="J139" s="220" t="s">
        <v>1063</v>
      </c>
      <c r="K139" s="220" t="s">
        <v>1063</v>
      </c>
      <c r="L139" s="220" t="s">
        <v>1790</v>
      </c>
      <c r="M139" s="221" t="s">
        <v>1678</v>
      </c>
      <c r="N139" s="218" t="s">
        <v>1065</v>
      </c>
      <c r="O139" s="218" t="s">
        <v>3553</v>
      </c>
      <c r="P139" s="222"/>
      <c r="Q139" s="223">
        <v>11901</v>
      </c>
      <c r="R139" s="223"/>
    </row>
    <row r="140" spans="1:18" ht="52.5" hidden="1">
      <c r="A140" s="215" t="s">
        <v>2157</v>
      </c>
      <c r="B140" s="215" t="s">
        <v>10725</v>
      </c>
      <c r="C140" s="216" t="s">
        <v>10677</v>
      </c>
      <c r="D140" s="217" t="s">
        <v>1055</v>
      </c>
      <c r="E140" s="217" t="s">
        <v>10726</v>
      </c>
      <c r="F140" s="218" t="s">
        <v>10727</v>
      </c>
      <c r="G140" s="218" t="s">
        <v>10673</v>
      </c>
      <c r="H140" s="218" t="s">
        <v>1077</v>
      </c>
      <c r="I140" s="219" t="s">
        <v>1078</v>
      </c>
      <c r="J140" s="220" t="s">
        <v>1690</v>
      </c>
      <c r="K140" s="220" t="s">
        <v>1691</v>
      </c>
      <c r="L140" s="220" t="s">
        <v>1063</v>
      </c>
      <c r="M140" s="221" t="s">
        <v>1769</v>
      </c>
      <c r="N140" s="218" t="s">
        <v>1065</v>
      </c>
      <c r="O140" s="218" t="s">
        <v>3553</v>
      </c>
      <c r="P140" s="222"/>
      <c r="Q140" s="223"/>
      <c r="R140" s="223">
        <v>627270.34</v>
      </c>
    </row>
    <row r="141" spans="1:18" ht="52.5" hidden="1">
      <c r="A141" s="215" t="s">
        <v>2160</v>
      </c>
      <c r="B141" s="215" t="s">
        <v>10728</v>
      </c>
      <c r="C141" s="216" t="s">
        <v>10677</v>
      </c>
      <c r="D141" s="217" t="s">
        <v>1055</v>
      </c>
      <c r="E141" s="217" t="s">
        <v>10729</v>
      </c>
      <c r="F141" s="218" t="s">
        <v>10730</v>
      </c>
      <c r="G141" s="218" t="s">
        <v>10673</v>
      </c>
      <c r="H141" s="218" t="s">
        <v>1077</v>
      </c>
      <c r="I141" s="219" t="s">
        <v>1078</v>
      </c>
      <c r="J141" s="220" t="s">
        <v>1690</v>
      </c>
      <c r="K141" s="220" t="s">
        <v>1691</v>
      </c>
      <c r="L141" s="220" t="s">
        <v>1063</v>
      </c>
      <c r="M141" s="221" t="s">
        <v>1769</v>
      </c>
      <c r="N141" s="218" t="s">
        <v>1065</v>
      </c>
      <c r="O141" s="218" t="s">
        <v>1112</v>
      </c>
      <c r="P141" s="222"/>
      <c r="Q141" s="223"/>
      <c r="R141" s="223">
        <v>21700.77</v>
      </c>
    </row>
    <row r="142" spans="1:18" ht="42" hidden="1">
      <c r="A142" s="215" t="s">
        <v>1691</v>
      </c>
      <c r="B142" s="215" t="s">
        <v>10731</v>
      </c>
      <c r="C142" s="216" t="s">
        <v>10677</v>
      </c>
      <c r="D142" s="217" t="s">
        <v>1055</v>
      </c>
      <c r="E142" s="217" t="s">
        <v>10732</v>
      </c>
      <c r="F142" s="218" t="s">
        <v>10733</v>
      </c>
      <c r="G142" s="218" t="s">
        <v>10673</v>
      </c>
      <c r="H142" s="218" t="s">
        <v>1696</v>
      </c>
      <c r="I142" s="219" t="s">
        <v>1697</v>
      </c>
      <c r="J142" s="220" t="s">
        <v>1690</v>
      </c>
      <c r="K142" s="220" t="s">
        <v>1691</v>
      </c>
      <c r="L142" s="220" t="s">
        <v>1063</v>
      </c>
      <c r="M142" s="221" t="s">
        <v>1769</v>
      </c>
      <c r="N142" s="218" t="s">
        <v>1065</v>
      </c>
      <c r="O142" s="218" t="s">
        <v>3553</v>
      </c>
      <c r="P142" s="222"/>
      <c r="Q142" s="223"/>
      <c r="R142" s="223">
        <v>253198.19</v>
      </c>
    </row>
    <row r="143" spans="1:18" ht="42" hidden="1">
      <c r="A143" s="215" t="s">
        <v>1080</v>
      </c>
      <c r="B143" s="215" t="s">
        <v>10734</v>
      </c>
      <c r="C143" s="216" t="s">
        <v>10677</v>
      </c>
      <c r="D143" s="217" t="s">
        <v>1055</v>
      </c>
      <c r="E143" s="217" t="s">
        <v>10735</v>
      </c>
      <c r="F143" s="218" t="s">
        <v>10736</v>
      </c>
      <c r="G143" s="218" t="s">
        <v>10673</v>
      </c>
      <c r="H143" s="218" t="s">
        <v>1696</v>
      </c>
      <c r="I143" s="219" t="s">
        <v>1697</v>
      </c>
      <c r="J143" s="220" t="s">
        <v>1690</v>
      </c>
      <c r="K143" s="220" t="s">
        <v>1691</v>
      </c>
      <c r="L143" s="220" t="s">
        <v>1063</v>
      </c>
      <c r="M143" s="221" t="s">
        <v>1769</v>
      </c>
      <c r="N143" s="218" t="s">
        <v>1065</v>
      </c>
      <c r="O143" s="218" t="s">
        <v>1112</v>
      </c>
      <c r="P143" s="222"/>
      <c r="Q143" s="223"/>
      <c r="R143" s="223">
        <v>7275.89</v>
      </c>
    </row>
    <row r="144" spans="1:18" ht="52.5" hidden="1">
      <c r="A144" s="215" t="s">
        <v>2168</v>
      </c>
      <c r="B144" s="215" t="s">
        <v>10737</v>
      </c>
      <c r="C144" s="216" t="s">
        <v>10677</v>
      </c>
      <c r="D144" s="217" t="s">
        <v>1055</v>
      </c>
      <c r="E144" s="217" t="s">
        <v>10738</v>
      </c>
      <c r="F144" s="218" t="s">
        <v>10739</v>
      </c>
      <c r="G144" s="218" t="s">
        <v>10673</v>
      </c>
      <c r="H144" s="218" t="s">
        <v>1077</v>
      </c>
      <c r="I144" s="219" t="s">
        <v>1078</v>
      </c>
      <c r="J144" s="220" t="s">
        <v>1690</v>
      </c>
      <c r="K144" s="220" t="s">
        <v>1691</v>
      </c>
      <c r="L144" s="220" t="s">
        <v>1063</v>
      </c>
      <c r="M144" s="221" t="s">
        <v>1769</v>
      </c>
      <c r="N144" s="218" t="s">
        <v>1664</v>
      </c>
      <c r="O144" s="218" t="s">
        <v>1828</v>
      </c>
      <c r="P144" s="222"/>
      <c r="Q144" s="223"/>
      <c r="R144" s="223">
        <v>22368.36</v>
      </c>
    </row>
    <row r="145" spans="1:23" ht="42" hidden="1">
      <c r="A145" s="215" t="s">
        <v>2171</v>
      </c>
      <c r="B145" s="215" t="s">
        <v>10740</v>
      </c>
      <c r="C145" s="216" t="s">
        <v>10677</v>
      </c>
      <c r="D145" s="217" t="s">
        <v>1055</v>
      </c>
      <c r="E145" s="217" t="s">
        <v>10741</v>
      </c>
      <c r="F145" s="218" t="s">
        <v>10742</v>
      </c>
      <c r="G145" s="218" t="s">
        <v>10673</v>
      </c>
      <c r="H145" s="218" t="s">
        <v>1696</v>
      </c>
      <c r="I145" s="219" t="s">
        <v>1697</v>
      </c>
      <c r="J145" s="220" t="s">
        <v>1690</v>
      </c>
      <c r="K145" s="220" t="s">
        <v>1691</v>
      </c>
      <c r="L145" s="220" t="s">
        <v>1063</v>
      </c>
      <c r="M145" s="221" t="s">
        <v>1769</v>
      </c>
      <c r="N145" s="218" t="s">
        <v>1664</v>
      </c>
      <c r="O145" s="218" t="s">
        <v>1828</v>
      </c>
      <c r="P145" s="222"/>
      <c r="Q145" s="223"/>
      <c r="R145" s="223">
        <v>11266.89</v>
      </c>
    </row>
    <row r="146" spans="1:23" ht="52.5" hidden="1">
      <c r="A146" s="215" t="s">
        <v>1432</v>
      </c>
      <c r="B146" s="215" t="s">
        <v>10743</v>
      </c>
      <c r="C146" s="216" t="s">
        <v>10677</v>
      </c>
      <c r="D146" s="217" t="s">
        <v>1055</v>
      </c>
      <c r="E146" s="217" t="s">
        <v>10744</v>
      </c>
      <c r="F146" s="218" t="s">
        <v>10745</v>
      </c>
      <c r="G146" s="218" t="s">
        <v>10673</v>
      </c>
      <c r="H146" s="218" t="s">
        <v>1077</v>
      </c>
      <c r="I146" s="219" t="s">
        <v>1078</v>
      </c>
      <c r="J146" s="220" t="s">
        <v>2211</v>
      </c>
      <c r="K146" s="220" t="s">
        <v>1691</v>
      </c>
      <c r="L146" s="220" t="s">
        <v>1063</v>
      </c>
      <c r="M146" s="221" t="s">
        <v>1769</v>
      </c>
      <c r="N146" s="218" t="s">
        <v>1065</v>
      </c>
      <c r="O146" s="218" t="s">
        <v>3553</v>
      </c>
      <c r="P146" s="222"/>
      <c r="Q146" s="223"/>
      <c r="R146" s="223">
        <v>185.39</v>
      </c>
    </row>
    <row r="147" spans="1:23" ht="52.5" hidden="1">
      <c r="A147" s="215" t="s">
        <v>1436</v>
      </c>
      <c r="B147" s="215" t="s">
        <v>10746</v>
      </c>
      <c r="C147" s="216" t="s">
        <v>10677</v>
      </c>
      <c r="D147" s="217" t="s">
        <v>1055</v>
      </c>
      <c r="E147" s="217" t="s">
        <v>10747</v>
      </c>
      <c r="F147" s="218" t="s">
        <v>10748</v>
      </c>
      <c r="G147" s="218" t="s">
        <v>10673</v>
      </c>
      <c r="H147" s="218" t="s">
        <v>1077</v>
      </c>
      <c r="I147" s="219" t="s">
        <v>1078</v>
      </c>
      <c r="J147" s="220" t="s">
        <v>2211</v>
      </c>
      <c r="K147" s="220" t="s">
        <v>1691</v>
      </c>
      <c r="L147" s="220" t="s">
        <v>1063</v>
      </c>
      <c r="M147" s="221" t="s">
        <v>1769</v>
      </c>
      <c r="N147" s="218" t="s">
        <v>1065</v>
      </c>
      <c r="O147" s="218" t="s">
        <v>1112</v>
      </c>
      <c r="P147" s="222"/>
      <c r="Q147" s="223"/>
      <c r="R147" s="223">
        <v>783.68</v>
      </c>
    </row>
    <row r="148" spans="1:23" ht="52.5" hidden="1">
      <c r="A148" s="215" t="s">
        <v>2178</v>
      </c>
      <c r="B148" s="215" t="s">
        <v>10749</v>
      </c>
      <c r="C148" s="216" t="s">
        <v>10677</v>
      </c>
      <c r="D148" s="217" t="s">
        <v>1055</v>
      </c>
      <c r="E148" s="217" t="s">
        <v>10750</v>
      </c>
      <c r="F148" s="218" t="s">
        <v>10751</v>
      </c>
      <c r="G148" s="218" t="s">
        <v>10673</v>
      </c>
      <c r="H148" s="218" t="s">
        <v>1696</v>
      </c>
      <c r="I148" s="219" t="s">
        <v>1697</v>
      </c>
      <c r="J148" s="220" t="s">
        <v>2211</v>
      </c>
      <c r="K148" s="220" t="s">
        <v>1691</v>
      </c>
      <c r="L148" s="220" t="s">
        <v>1063</v>
      </c>
      <c r="M148" s="221" t="s">
        <v>1769</v>
      </c>
      <c r="N148" s="218" t="s">
        <v>1065</v>
      </c>
      <c r="O148" s="218" t="s">
        <v>3553</v>
      </c>
      <c r="P148" s="222"/>
      <c r="Q148" s="223"/>
      <c r="R148" s="223">
        <v>604.78</v>
      </c>
    </row>
    <row r="149" spans="1:23" ht="52.5" hidden="1">
      <c r="A149" s="215" t="s">
        <v>2182</v>
      </c>
      <c r="B149" s="215" t="s">
        <v>10752</v>
      </c>
      <c r="C149" s="216" t="s">
        <v>10677</v>
      </c>
      <c r="D149" s="217" t="s">
        <v>1055</v>
      </c>
      <c r="E149" s="217" t="s">
        <v>10753</v>
      </c>
      <c r="F149" s="218" t="s">
        <v>7064</v>
      </c>
      <c r="G149" s="218" t="s">
        <v>10673</v>
      </c>
      <c r="H149" s="218" t="s">
        <v>1696</v>
      </c>
      <c r="I149" s="219" t="s">
        <v>1697</v>
      </c>
      <c r="J149" s="220" t="s">
        <v>2211</v>
      </c>
      <c r="K149" s="220" t="s">
        <v>1691</v>
      </c>
      <c r="L149" s="220" t="s">
        <v>1063</v>
      </c>
      <c r="M149" s="221" t="s">
        <v>1769</v>
      </c>
      <c r="N149" s="218" t="s">
        <v>1065</v>
      </c>
      <c r="O149" s="218" t="s">
        <v>1112</v>
      </c>
      <c r="P149" s="222"/>
      <c r="Q149" s="223"/>
      <c r="R149" s="223">
        <v>783.13</v>
      </c>
    </row>
    <row r="150" spans="1:23" ht="52.5" hidden="1">
      <c r="A150" s="215" t="s">
        <v>1704</v>
      </c>
      <c r="B150" s="215" t="s">
        <v>10754</v>
      </c>
      <c r="C150" s="216" t="s">
        <v>10677</v>
      </c>
      <c r="D150" s="217" t="s">
        <v>1055</v>
      </c>
      <c r="E150" s="217" t="s">
        <v>10755</v>
      </c>
      <c r="F150" s="218" t="s">
        <v>10756</v>
      </c>
      <c r="G150" s="218" t="s">
        <v>10673</v>
      </c>
      <c r="H150" s="218" t="s">
        <v>1077</v>
      </c>
      <c r="I150" s="219" t="s">
        <v>1078</v>
      </c>
      <c r="J150" s="220" t="s">
        <v>2211</v>
      </c>
      <c r="K150" s="220" t="s">
        <v>1691</v>
      </c>
      <c r="L150" s="220" t="s">
        <v>1063</v>
      </c>
      <c r="M150" s="221" t="s">
        <v>1769</v>
      </c>
      <c r="N150" s="218" t="s">
        <v>1065</v>
      </c>
      <c r="O150" s="218" t="s">
        <v>3553</v>
      </c>
      <c r="P150" s="222"/>
      <c r="Q150" s="223"/>
      <c r="R150" s="223">
        <v>320.14999999999998</v>
      </c>
    </row>
    <row r="151" spans="1:23" ht="52.5" hidden="1">
      <c r="A151" s="215" t="s">
        <v>2187</v>
      </c>
      <c r="B151" s="215" t="s">
        <v>10757</v>
      </c>
      <c r="C151" s="216" t="s">
        <v>10677</v>
      </c>
      <c r="D151" s="217" t="s">
        <v>1055</v>
      </c>
      <c r="E151" s="217" t="s">
        <v>10758</v>
      </c>
      <c r="F151" s="218" t="s">
        <v>10759</v>
      </c>
      <c r="G151" s="218" t="s">
        <v>10673</v>
      </c>
      <c r="H151" s="218" t="s">
        <v>1077</v>
      </c>
      <c r="I151" s="219" t="s">
        <v>1078</v>
      </c>
      <c r="J151" s="220" t="s">
        <v>2211</v>
      </c>
      <c r="K151" s="220" t="s">
        <v>1691</v>
      </c>
      <c r="L151" s="220" t="s">
        <v>1063</v>
      </c>
      <c r="M151" s="221" t="s">
        <v>1769</v>
      </c>
      <c r="N151" s="218" t="s">
        <v>1065</v>
      </c>
      <c r="O151" s="218" t="s">
        <v>3553</v>
      </c>
      <c r="P151" s="222"/>
      <c r="Q151" s="223"/>
      <c r="R151" s="223">
        <v>248.58</v>
      </c>
    </row>
    <row r="152" spans="1:23" ht="52.5" hidden="1">
      <c r="A152" s="215" t="s">
        <v>2190</v>
      </c>
      <c r="B152" s="215" t="s">
        <v>10760</v>
      </c>
      <c r="C152" s="216" t="s">
        <v>10677</v>
      </c>
      <c r="D152" s="217" t="s">
        <v>1055</v>
      </c>
      <c r="E152" s="217" t="s">
        <v>10761</v>
      </c>
      <c r="F152" s="218" t="s">
        <v>10762</v>
      </c>
      <c r="G152" s="218" t="s">
        <v>10673</v>
      </c>
      <c r="H152" s="218" t="s">
        <v>1696</v>
      </c>
      <c r="I152" s="219" t="s">
        <v>1697</v>
      </c>
      <c r="J152" s="220" t="s">
        <v>2211</v>
      </c>
      <c r="K152" s="220" t="s">
        <v>1691</v>
      </c>
      <c r="L152" s="220" t="s">
        <v>1063</v>
      </c>
      <c r="M152" s="221" t="s">
        <v>1769</v>
      </c>
      <c r="N152" s="218" t="s">
        <v>1065</v>
      </c>
      <c r="O152" s="218" t="s">
        <v>3553</v>
      </c>
      <c r="P152" s="222"/>
      <c r="Q152" s="223"/>
      <c r="R152" s="223">
        <v>190.41</v>
      </c>
    </row>
    <row r="153" spans="1:23" ht="52.5" hidden="1">
      <c r="A153" s="215" t="s">
        <v>2194</v>
      </c>
      <c r="B153" s="215" t="s">
        <v>10763</v>
      </c>
      <c r="C153" s="216" t="s">
        <v>10677</v>
      </c>
      <c r="D153" s="217" t="s">
        <v>1055</v>
      </c>
      <c r="E153" s="217" t="s">
        <v>10764</v>
      </c>
      <c r="F153" s="218" t="s">
        <v>10765</v>
      </c>
      <c r="G153" s="218" t="s">
        <v>10673</v>
      </c>
      <c r="H153" s="218" t="s">
        <v>1696</v>
      </c>
      <c r="I153" s="219" t="s">
        <v>1697</v>
      </c>
      <c r="J153" s="220" t="s">
        <v>2211</v>
      </c>
      <c r="K153" s="220" t="s">
        <v>1691</v>
      </c>
      <c r="L153" s="220" t="s">
        <v>1063</v>
      </c>
      <c r="M153" s="221" t="s">
        <v>1769</v>
      </c>
      <c r="N153" s="218" t="s">
        <v>1065</v>
      </c>
      <c r="O153" s="218" t="s">
        <v>3553</v>
      </c>
      <c r="P153" s="222"/>
      <c r="Q153" s="223"/>
      <c r="R153" s="223">
        <v>109.79</v>
      </c>
    </row>
    <row r="154" spans="1:23" ht="42" hidden="1">
      <c r="A154" s="215" t="s">
        <v>1114</v>
      </c>
      <c r="B154" s="215" t="s">
        <v>10766</v>
      </c>
      <c r="C154" s="216" t="s">
        <v>10677</v>
      </c>
      <c r="D154" s="217" t="s">
        <v>1055</v>
      </c>
      <c r="E154" s="217" t="s">
        <v>9290</v>
      </c>
      <c r="F154" s="218" t="s">
        <v>10767</v>
      </c>
      <c r="G154" s="218" t="s">
        <v>10673</v>
      </c>
      <c r="H154" s="218" t="s">
        <v>1701</v>
      </c>
      <c r="I154" s="219" t="s">
        <v>1702</v>
      </c>
      <c r="J154" s="220" t="s">
        <v>1690</v>
      </c>
      <c r="K154" s="220" t="s">
        <v>1691</v>
      </c>
      <c r="L154" s="220" t="s">
        <v>1063</v>
      </c>
      <c r="M154" s="221" t="s">
        <v>1769</v>
      </c>
      <c r="N154" s="218" t="s">
        <v>1664</v>
      </c>
      <c r="O154" s="218" t="s">
        <v>1828</v>
      </c>
      <c r="P154" s="222"/>
      <c r="Q154" s="223"/>
      <c r="R154" s="223">
        <v>10067</v>
      </c>
    </row>
    <row r="155" spans="1:23" ht="42" hidden="1">
      <c r="A155" s="215" t="s">
        <v>1123</v>
      </c>
      <c r="B155" s="215" t="s">
        <v>10768</v>
      </c>
      <c r="C155" s="216" t="s">
        <v>10677</v>
      </c>
      <c r="D155" s="217" t="s">
        <v>1055</v>
      </c>
      <c r="E155" s="217" t="s">
        <v>9290</v>
      </c>
      <c r="F155" s="218" t="s">
        <v>10769</v>
      </c>
      <c r="G155" s="218" t="s">
        <v>10673</v>
      </c>
      <c r="H155" s="218" t="s">
        <v>1701</v>
      </c>
      <c r="I155" s="219" t="s">
        <v>1702</v>
      </c>
      <c r="J155" s="220" t="s">
        <v>1690</v>
      </c>
      <c r="K155" s="220" t="s">
        <v>1691</v>
      </c>
      <c r="L155" s="220" t="s">
        <v>1063</v>
      </c>
      <c r="M155" s="221" t="s">
        <v>1769</v>
      </c>
      <c r="N155" s="218" t="s">
        <v>1065</v>
      </c>
      <c r="O155" s="218" t="s">
        <v>1112</v>
      </c>
      <c r="P155" s="222"/>
      <c r="Q155" s="223"/>
      <c r="R155" s="223">
        <v>4295</v>
      </c>
    </row>
    <row r="156" spans="1:23" ht="42" hidden="1">
      <c r="A156" s="215" t="s">
        <v>1129</v>
      </c>
      <c r="B156" s="215" t="s">
        <v>10770</v>
      </c>
      <c r="C156" s="216" t="s">
        <v>10677</v>
      </c>
      <c r="D156" s="217" t="s">
        <v>1055</v>
      </c>
      <c r="E156" s="217" t="s">
        <v>9290</v>
      </c>
      <c r="F156" s="218" t="s">
        <v>10771</v>
      </c>
      <c r="G156" s="218" t="s">
        <v>10673</v>
      </c>
      <c r="H156" s="218" t="s">
        <v>1701</v>
      </c>
      <c r="I156" s="219" t="s">
        <v>1702</v>
      </c>
      <c r="J156" s="220" t="s">
        <v>1690</v>
      </c>
      <c r="K156" s="220" t="s">
        <v>1691</v>
      </c>
      <c r="L156" s="220" t="s">
        <v>1063</v>
      </c>
      <c r="M156" s="221" t="s">
        <v>1769</v>
      </c>
      <c r="N156" s="218" t="s">
        <v>1065</v>
      </c>
      <c r="O156" s="218" t="s">
        <v>3553</v>
      </c>
      <c r="P156" s="222"/>
      <c r="Q156" s="223"/>
      <c r="R156" s="223">
        <v>147455</v>
      </c>
    </row>
    <row r="157" spans="1:23" ht="42" hidden="1">
      <c r="A157" s="215" t="s">
        <v>1133</v>
      </c>
      <c r="B157" s="215" t="s">
        <v>10772</v>
      </c>
      <c r="C157" s="216" t="s">
        <v>10677</v>
      </c>
      <c r="D157" s="217" t="s">
        <v>1055</v>
      </c>
      <c r="E157" s="217" t="s">
        <v>9294</v>
      </c>
      <c r="F157" s="218" t="s">
        <v>10773</v>
      </c>
      <c r="G157" s="218" t="s">
        <v>10673</v>
      </c>
      <c r="H157" s="218" t="s">
        <v>1701</v>
      </c>
      <c r="I157" s="219" t="s">
        <v>1702</v>
      </c>
      <c r="J157" s="220" t="s">
        <v>2211</v>
      </c>
      <c r="K157" s="220" t="s">
        <v>1691</v>
      </c>
      <c r="L157" s="220" t="s">
        <v>1063</v>
      </c>
      <c r="M157" s="221" t="s">
        <v>1769</v>
      </c>
      <c r="N157" s="218" t="s">
        <v>1065</v>
      </c>
      <c r="O157" s="218" t="s">
        <v>3553</v>
      </c>
      <c r="P157" s="222"/>
      <c r="Q157" s="223"/>
      <c r="R157" s="223">
        <v>92</v>
      </c>
    </row>
    <row r="158" spans="1:23" ht="42" hidden="1">
      <c r="A158" s="215" t="s">
        <v>1140</v>
      </c>
      <c r="B158" s="215" t="s">
        <v>10774</v>
      </c>
      <c r="C158" s="216" t="s">
        <v>10677</v>
      </c>
      <c r="D158" s="217" t="s">
        <v>1055</v>
      </c>
      <c r="E158" s="217" t="s">
        <v>9294</v>
      </c>
      <c r="F158" s="218" t="s">
        <v>10775</v>
      </c>
      <c r="G158" s="218" t="s">
        <v>10673</v>
      </c>
      <c r="H158" s="218" t="s">
        <v>1701</v>
      </c>
      <c r="I158" s="219" t="s">
        <v>1702</v>
      </c>
      <c r="J158" s="220" t="s">
        <v>2211</v>
      </c>
      <c r="K158" s="220" t="s">
        <v>1691</v>
      </c>
      <c r="L158" s="220" t="s">
        <v>1063</v>
      </c>
      <c r="M158" s="221" t="s">
        <v>1769</v>
      </c>
      <c r="N158" s="218" t="s">
        <v>1065</v>
      </c>
      <c r="O158" s="218" t="s">
        <v>1112</v>
      </c>
      <c r="P158" s="222"/>
      <c r="Q158" s="223"/>
      <c r="R158" s="223">
        <v>199</v>
      </c>
    </row>
    <row r="159" spans="1:23" ht="42" hidden="1">
      <c r="A159" s="215" t="s">
        <v>1440</v>
      </c>
      <c r="B159" s="215" t="s">
        <v>10776</v>
      </c>
      <c r="C159" s="216" t="s">
        <v>10677</v>
      </c>
      <c r="D159" s="217" t="s">
        <v>1055</v>
      </c>
      <c r="E159" s="217" t="s">
        <v>9294</v>
      </c>
      <c r="F159" s="218" t="s">
        <v>10777</v>
      </c>
      <c r="G159" s="218" t="s">
        <v>10673</v>
      </c>
      <c r="H159" s="218" t="s">
        <v>1701</v>
      </c>
      <c r="I159" s="219" t="s">
        <v>1702</v>
      </c>
      <c r="J159" s="220" t="s">
        <v>2211</v>
      </c>
      <c r="K159" s="220" t="s">
        <v>1691</v>
      </c>
      <c r="L159" s="220" t="s">
        <v>1063</v>
      </c>
      <c r="M159" s="221" t="s">
        <v>1769</v>
      </c>
      <c r="N159" s="218" t="s">
        <v>1065</v>
      </c>
      <c r="O159" s="218" t="s">
        <v>3553</v>
      </c>
      <c r="P159" s="222"/>
      <c r="Q159" s="223"/>
      <c r="R159" s="223">
        <v>56</v>
      </c>
    </row>
    <row r="160" spans="1:23" ht="42" hidden="1">
      <c r="A160" s="215" t="s">
        <v>1444</v>
      </c>
      <c r="B160" s="215" t="s">
        <v>10778</v>
      </c>
      <c r="C160" s="216" t="s">
        <v>10677</v>
      </c>
      <c r="D160" s="217" t="s">
        <v>1055</v>
      </c>
      <c r="E160" s="217" t="s">
        <v>9294</v>
      </c>
      <c r="F160" s="218" t="s">
        <v>10779</v>
      </c>
      <c r="G160" s="218" t="s">
        <v>10673</v>
      </c>
      <c r="H160" s="218" t="s">
        <v>1701</v>
      </c>
      <c r="I160" s="219" t="s">
        <v>1702</v>
      </c>
      <c r="J160" s="220" t="s">
        <v>2211</v>
      </c>
      <c r="K160" s="220" t="s">
        <v>1691</v>
      </c>
      <c r="L160" s="220" t="s">
        <v>1063</v>
      </c>
      <c r="M160" s="221" t="s">
        <v>1769</v>
      </c>
      <c r="N160" s="218" t="s">
        <v>1065</v>
      </c>
      <c r="O160" s="218" t="s">
        <v>3553</v>
      </c>
      <c r="P160" s="222"/>
      <c r="Q160" s="223"/>
      <c r="R160" s="223">
        <v>76</v>
      </c>
      <c r="T160" s="280"/>
      <c r="U160" s="280"/>
      <c r="V160" s="280"/>
      <c r="W160" s="280"/>
    </row>
    <row r="161" spans="1:18" ht="42" hidden="1">
      <c r="A161" s="215" t="s">
        <v>1790</v>
      </c>
      <c r="B161" s="215" t="s">
        <v>10780</v>
      </c>
      <c r="C161" s="216" t="s">
        <v>10677</v>
      </c>
      <c r="D161" s="217" t="s">
        <v>1214</v>
      </c>
      <c r="E161" s="217" t="s">
        <v>10781</v>
      </c>
      <c r="F161" s="218" t="s">
        <v>10780</v>
      </c>
      <c r="G161" s="218" t="s">
        <v>10677</v>
      </c>
      <c r="H161" s="218" t="s">
        <v>3524</v>
      </c>
      <c r="I161" s="219" t="s">
        <v>2133</v>
      </c>
      <c r="J161" s="220" t="s">
        <v>1690</v>
      </c>
      <c r="K161" s="220" t="s">
        <v>1691</v>
      </c>
      <c r="L161" s="220" t="s">
        <v>1063</v>
      </c>
      <c r="M161" s="221" t="s">
        <v>1769</v>
      </c>
      <c r="N161" s="218" t="s">
        <v>1065</v>
      </c>
      <c r="O161" s="218" t="s">
        <v>3553</v>
      </c>
      <c r="P161" s="222"/>
      <c r="Q161" s="223"/>
      <c r="R161" s="223">
        <v>300641.77</v>
      </c>
    </row>
    <row r="162" spans="1:18" ht="42" hidden="1">
      <c r="A162" s="215" t="s">
        <v>2214</v>
      </c>
      <c r="B162" s="215" t="s">
        <v>10782</v>
      </c>
      <c r="C162" s="216" t="s">
        <v>10677</v>
      </c>
      <c r="D162" s="217" t="s">
        <v>1055</v>
      </c>
      <c r="E162" s="217" t="s">
        <v>10783</v>
      </c>
      <c r="F162" s="218" t="s">
        <v>10784</v>
      </c>
      <c r="G162" s="218" t="s">
        <v>10677</v>
      </c>
      <c r="H162" s="218" t="s">
        <v>1488</v>
      </c>
      <c r="I162" s="219" t="s">
        <v>1489</v>
      </c>
      <c r="J162" s="220" t="s">
        <v>1079</v>
      </c>
      <c r="K162" s="220" t="s">
        <v>1062</v>
      </c>
      <c r="L162" s="220" t="s">
        <v>1063</v>
      </c>
      <c r="M162" s="221" t="s">
        <v>1064</v>
      </c>
      <c r="N162" s="218" t="s">
        <v>1065</v>
      </c>
      <c r="O162" s="218" t="s">
        <v>3553</v>
      </c>
      <c r="P162" s="222" t="s">
        <v>10785</v>
      </c>
      <c r="Q162" s="223"/>
      <c r="R162" s="223">
        <v>11000</v>
      </c>
    </row>
    <row r="163" spans="1:18" ht="52.5" hidden="1">
      <c r="A163" s="215" t="s">
        <v>1453</v>
      </c>
      <c r="B163" s="215" t="s">
        <v>10786</v>
      </c>
      <c r="C163" s="216" t="s">
        <v>10673</v>
      </c>
      <c r="D163" s="217" t="s">
        <v>1181</v>
      </c>
      <c r="E163" s="217" t="s">
        <v>10787</v>
      </c>
      <c r="F163" s="218" t="s">
        <v>10786</v>
      </c>
      <c r="G163" s="218" t="s">
        <v>10673</v>
      </c>
      <c r="H163" s="218" t="s">
        <v>10788</v>
      </c>
      <c r="I163" s="219" t="s">
        <v>1078</v>
      </c>
      <c r="J163" s="220" t="s">
        <v>1063</v>
      </c>
      <c r="K163" s="220" t="s">
        <v>1063</v>
      </c>
      <c r="L163" s="220" t="s">
        <v>1790</v>
      </c>
      <c r="M163" s="221" t="s">
        <v>1678</v>
      </c>
      <c r="N163" s="218" t="s">
        <v>1065</v>
      </c>
      <c r="O163" s="218" t="s">
        <v>3553</v>
      </c>
      <c r="P163" s="222"/>
      <c r="Q163" s="223">
        <v>2599</v>
      </c>
      <c r="R163" s="223"/>
    </row>
    <row r="164" spans="1:18" ht="63" hidden="1">
      <c r="A164" s="215" t="s">
        <v>2221</v>
      </c>
      <c r="B164" s="215" t="s">
        <v>10789</v>
      </c>
      <c r="C164" s="216" t="s">
        <v>10673</v>
      </c>
      <c r="D164" s="217" t="s">
        <v>1181</v>
      </c>
      <c r="E164" s="217" t="s">
        <v>10790</v>
      </c>
      <c r="F164" s="218" t="s">
        <v>10789</v>
      </c>
      <c r="G164" s="218" t="s">
        <v>10673</v>
      </c>
      <c r="H164" s="218" t="s">
        <v>1835</v>
      </c>
      <c r="I164" s="219" t="s">
        <v>1836</v>
      </c>
      <c r="J164" s="220" t="s">
        <v>1063</v>
      </c>
      <c r="K164" s="220" t="s">
        <v>1063</v>
      </c>
      <c r="L164" s="220" t="s">
        <v>1790</v>
      </c>
      <c r="M164" s="221" t="s">
        <v>1678</v>
      </c>
      <c r="N164" s="218" t="s">
        <v>1065</v>
      </c>
      <c r="O164" s="218" t="s">
        <v>3553</v>
      </c>
      <c r="P164" s="222"/>
      <c r="Q164" s="223">
        <v>30312.49</v>
      </c>
      <c r="R164" s="223"/>
    </row>
    <row r="165" spans="1:18" ht="52.5" hidden="1">
      <c r="A165" s="215" t="s">
        <v>1145</v>
      </c>
      <c r="B165" s="215" t="s">
        <v>6142</v>
      </c>
      <c r="C165" s="216" t="s">
        <v>10673</v>
      </c>
      <c r="D165" s="217" t="s">
        <v>1181</v>
      </c>
      <c r="E165" s="217" t="s">
        <v>10791</v>
      </c>
      <c r="F165" s="218" t="s">
        <v>6142</v>
      </c>
      <c r="G165" s="218" t="s">
        <v>10673</v>
      </c>
      <c r="H165" s="218" t="s">
        <v>5763</v>
      </c>
      <c r="I165" s="219" t="s">
        <v>5764</v>
      </c>
      <c r="J165" s="220" t="s">
        <v>1063</v>
      </c>
      <c r="K165" s="220" t="s">
        <v>1063</v>
      </c>
      <c r="L165" s="220" t="s">
        <v>1790</v>
      </c>
      <c r="M165" s="221" t="s">
        <v>1678</v>
      </c>
      <c r="N165" s="218" t="s">
        <v>1065</v>
      </c>
      <c r="O165" s="218" t="s">
        <v>3553</v>
      </c>
      <c r="P165" s="222"/>
      <c r="Q165" s="223">
        <v>65938</v>
      </c>
      <c r="R165" s="223"/>
    </row>
    <row r="166" spans="1:18" ht="52.5" hidden="1">
      <c r="A166" s="215" t="s">
        <v>1150</v>
      </c>
      <c r="B166" s="215" t="s">
        <v>10792</v>
      </c>
      <c r="C166" s="216" t="s">
        <v>10673</v>
      </c>
      <c r="D166" s="217" t="s">
        <v>1181</v>
      </c>
      <c r="E166" s="217" t="s">
        <v>10793</v>
      </c>
      <c r="F166" s="218" t="s">
        <v>10792</v>
      </c>
      <c r="G166" s="218" t="s">
        <v>10673</v>
      </c>
      <c r="H166" s="218" t="s">
        <v>10794</v>
      </c>
      <c r="I166" s="219" t="s">
        <v>10795</v>
      </c>
      <c r="J166" s="220" t="s">
        <v>1063</v>
      </c>
      <c r="K166" s="220" t="s">
        <v>1063</v>
      </c>
      <c r="L166" s="220" t="s">
        <v>1790</v>
      </c>
      <c r="M166" s="221" t="s">
        <v>1678</v>
      </c>
      <c r="N166" s="218" t="s">
        <v>1065</v>
      </c>
      <c r="O166" s="218" t="s">
        <v>3553</v>
      </c>
      <c r="P166" s="222"/>
      <c r="Q166" s="223">
        <v>2475</v>
      </c>
      <c r="R166" s="223"/>
    </row>
    <row r="167" spans="1:18" ht="52.5" hidden="1">
      <c r="A167" s="215" t="s">
        <v>1467</v>
      </c>
      <c r="B167" s="215" t="s">
        <v>2741</v>
      </c>
      <c r="C167" s="216" t="s">
        <v>10673</v>
      </c>
      <c r="D167" s="217" t="s">
        <v>1181</v>
      </c>
      <c r="E167" s="217" t="s">
        <v>1806</v>
      </c>
      <c r="F167" s="218" t="s">
        <v>2741</v>
      </c>
      <c r="G167" s="218" t="s">
        <v>10673</v>
      </c>
      <c r="H167" s="218" t="s">
        <v>1807</v>
      </c>
      <c r="I167" s="219" t="s">
        <v>1808</v>
      </c>
      <c r="J167" s="220" t="s">
        <v>1063</v>
      </c>
      <c r="K167" s="220" t="s">
        <v>1063</v>
      </c>
      <c r="L167" s="220" t="s">
        <v>1790</v>
      </c>
      <c r="M167" s="221" t="s">
        <v>1678</v>
      </c>
      <c r="N167" s="218" t="s">
        <v>1065</v>
      </c>
      <c r="O167" s="218" t="s">
        <v>3553</v>
      </c>
      <c r="P167" s="222"/>
      <c r="Q167" s="223">
        <v>11949</v>
      </c>
      <c r="R167" s="223"/>
    </row>
    <row r="168" spans="1:18" ht="52.5" hidden="1">
      <c r="A168" s="215" t="s">
        <v>1473</v>
      </c>
      <c r="B168" s="215" t="s">
        <v>10382</v>
      </c>
      <c r="C168" s="216" t="s">
        <v>10673</v>
      </c>
      <c r="D168" s="217" t="s">
        <v>1181</v>
      </c>
      <c r="E168" s="217" t="s">
        <v>10796</v>
      </c>
      <c r="F168" s="218" t="s">
        <v>10382</v>
      </c>
      <c r="G168" s="218" t="s">
        <v>10673</v>
      </c>
      <c r="H168" s="218" t="s">
        <v>3900</v>
      </c>
      <c r="I168" s="219" t="s">
        <v>3901</v>
      </c>
      <c r="J168" s="220" t="s">
        <v>1063</v>
      </c>
      <c r="K168" s="220" t="s">
        <v>1063</v>
      </c>
      <c r="L168" s="220" t="s">
        <v>1790</v>
      </c>
      <c r="M168" s="221" t="s">
        <v>1678</v>
      </c>
      <c r="N168" s="218" t="s">
        <v>1065</v>
      </c>
      <c r="O168" s="218" t="s">
        <v>3553</v>
      </c>
      <c r="P168" s="222"/>
      <c r="Q168" s="223">
        <v>122803</v>
      </c>
      <c r="R168" s="223"/>
    </row>
    <row r="169" spans="1:18" ht="42" hidden="1">
      <c r="A169" s="215" t="s">
        <v>1476</v>
      </c>
      <c r="B169" s="215" t="s">
        <v>10797</v>
      </c>
      <c r="C169" s="216" t="s">
        <v>10798</v>
      </c>
      <c r="D169" s="217" t="s">
        <v>1055</v>
      </c>
      <c r="E169" s="217" t="s">
        <v>10799</v>
      </c>
      <c r="F169" s="218" t="s">
        <v>1896</v>
      </c>
      <c r="G169" s="218" t="s">
        <v>10677</v>
      </c>
      <c r="H169" s="218" t="s">
        <v>2132</v>
      </c>
      <c r="I169" s="219" t="s">
        <v>2133</v>
      </c>
      <c r="J169" s="220" t="s">
        <v>1690</v>
      </c>
      <c r="K169" s="220" t="s">
        <v>1691</v>
      </c>
      <c r="L169" s="220" t="s">
        <v>1063</v>
      </c>
      <c r="M169" s="221" t="s">
        <v>1769</v>
      </c>
      <c r="N169" s="218" t="s">
        <v>1065</v>
      </c>
      <c r="O169" s="218" t="s">
        <v>3553</v>
      </c>
      <c r="P169" s="222"/>
      <c r="Q169" s="223"/>
      <c r="R169" s="223">
        <v>16250.82</v>
      </c>
    </row>
    <row r="170" spans="1:18" ht="42" hidden="1">
      <c r="A170" s="215" t="s">
        <v>1154</v>
      </c>
      <c r="B170" s="215" t="s">
        <v>10800</v>
      </c>
      <c r="C170" s="216" t="s">
        <v>10798</v>
      </c>
      <c r="D170" s="217" t="s">
        <v>1055</v>
      </c>
      <c r="E170" s="217" t="s">
        <v>9290</v>
      </c>
      <c r="F170" s="218" t="s">
        <v>10801</v>
      </c>
      <c r="G170" s="218" t="s">
        <v>10677</v>
      </c>
      <c r="H170" s="218" t="s">
        <v>1701</v>
      </c>
      <c r="I170" s="219" t="s">
        <v>1702</v>
      </c>
      <c r="J170" s="220" t="s">
        <v>1690</v>
      </c>
      <c r="K170" s="220" t="s">
        <v>1691</v>
      </c>
      <c r="L170" s="220" t="s">
        <v>1063</v>
      </c>
      <c r="M170" s="221" t="s">
        <v>1769</v>
      </c>
      <c r="N170" s="218" t="s">
        <v>1065</v>
      </c>
      <c r="O170" s="218" t="s">
        <v>3553</v>
      </c>
      <c r="P170" s="222"/>
      <c r="Q170" s="223"/>
      <c r="R170" s="223">
        <v>2428</v>
      </c>
    </row>
    <row r="171" spans="1:18" ht="42" hidden="1">
      <c r="A171" s="215" t="s">
        <v>1484</v>
      </c>
      <c r="B171" s="215" t="s">
        <v>10802</v>
      </c>
      <c r="C171" s="216" t="s">
        <v>10798</v>
      </c>
      <c r="D171" s="217" t="s">
        <v>1214</v>
      </c>
      <c r="E171" s="217" t="s">
        <v>10803</v>
      </c>
      <c r="F171" s="218" t="s">
        <v>10802</v>
      </c>
      <c r="G171" s="218" t="s">
        <v>10798</v>
      </c>
      <c r="H171" s="218" t="s">
        <v>3524</v>
      </c>
      <c r="I171" s="219" t="s">
        <v>2133</v>
      </c>
      <c r="J171" s="220" t="s">
        <v>1690</v>
      </c>
      <c r="K171" s="220" t="s">
        <v>1691</v>
      </c>
      <c r="L171" s="220" t="s">
        <v>1063</v>
      </c>
      <c r="M171" s="221" t="s">
        <v>1769</v>
      </c>
      <c r="N171" s="218" t="s">
        <v>1065</v>
      </c>
      <c r="O171" s="218" t="s">
        <v>3553</v>
      </c>
      <c r="P171" s="222"/>
      <c r="Q171" s="223"/>
      <c r="R171" s="223">
        <v>619654.61</v>
      </c>
    </row>
    <row r="172" spans="1:18" ht="42" hidden="1">
      <c r="A172" s="215" t="s">
        <v>1491</v>
      </c>
      <c r="B172" s="215" t="s">
        <v>10804</v>
      </c>
      <c r="C172" s="216" t="s">
        <v>10798</v>
      </c>
      <c r="D172" s="217" t="s">
        <v>1055</v>
      </c>
      <c r="E172" s="217" t="s">
        <v>10805</v>
      </c>
      <c r="F172" s="218" t="s">
        <v>10806</v>
      </c>
      <c r="G172" s="218" t="s">
        <v>10798</v>
      </c>
      <c r="H172" s="218" t="s">
        <v>1696</v>
      </c>
      <c r="I172" s="219" t="s">
        <v>1697</v>
      </c>
      <c r="J172" s="220" t="s">
        <v>1690</v>
      </c>
      <c r="K172" s="220" t="s">
        <v>1691</v>
      </c>
      <c r="L172" s="220" t="s">
        <v>1063</v>
      </c>
      <c r="M172" s="221" t="s">
        <v>1769</v>
      </c>
      <c r="N172" s="218" t="s">
        <v>1065</v>
      </c>
      <c r="O172" s="218" t="s">
        <v>3553</v>
      </c>
      <c r="P172" s="222"/>
      <c r="Q172" s="223"/>
      <c r="R172" s="223">
        <v>1594.58</v>
      </c>
    </row>
    <row r="173" spans="1:18" ht="42" hidden="1">
      <c r="A173" s="215" t="s">
        <v>1496</v>
      </c>
      <c r="B173" s="215" t="s">
        <v>10807</v>
      </c>
      <c r="C173" s="216" t="s">
        <v>10798</v>
      </c>
      <c r="D173" s="217" t="s">
        <v>1055</v>
      </c>
      <c r="E173" s="217" t="s">
        <v>10808</v>
      </c>
      <c r="F173" s="218" t="s">
        <v>10809</v>
      </c>
      <c r="G173" s="218" t="s">
        <v>10798</v>
      </c>
      <c r="H173" s="218" t="s">
        <v>1077</v>
      </c>
      <c r="I173" s="219" t="s">
        <v>1078</v>
      </c>
      <c r="J173" s="220" t="s">
        <v>1690</v>
      </c>
      <c r="K173" s="220" t="s">
        <v>1691</v>
      </c>
      <c r="L173" s="220" t="s">
        <v>1063</v>
      </c>
      <c r="M173" s="221" t="s">
        <v>1769</v>
      </c>
      <c r="N173" s="218" t="s">
        <v>1065</v>
      </c>
      <c r="O173" s="218" t="s">
        <v>3553</v>
      </c>
      <c r="P173" s="222"/>
      <c r="Q173" s="223"/>
      <c r="R173" s="223">
        <v>643.67999999999995</v>
      </c>
    </row>
    <row r="174" spans="1:18" ht="52.5">
      <c r="A174" s="215" t="s">
        <v>1503</v>
      </c>
      <c r="B174" s="215" t="s">
        <v>10810</v>
      </c>
      <c r="C174" s="216" t="s">
        <v>10798</v>
      </c>
      <c r="D174" s="217" t="s">
        <v>1055</v>
      </c>
      <c r="E174" s="217" t="s">
        <v>10811</v>
      </c>
      <c r="F174" s="218" t="s">
        <v>10812</v>
      </c>
      <c r="G174" s="218" t="s">
        <v>10798</v>
      </c>
      <c r="H174" s="218" t="s">
        <v>1077</v>
      </c>
      <c r="I174" s="219" t="s">
        <v>1078</v>
      </c>
      <c r="J174" s="220" t="s">
        <v>1061</v>
      </c>
      <c r="K174" s="220" t="s">
        <v>1062</v>
      </c>
      <c r="L174" s="220" t="s">
        <v>1063</v>
      </c>
      <c r="M174" s="221" t="s">
        <v>1064</v>
      </c>
      <c r="N174" s="218" t="s">
        <v>1065</v>
      </c>
      <c r="O174" s="218" t="s">
        <v>3553</v>
      </c>
      <c r="P174" s="222"/>
      <c r="Q174" s="223">
        <v>1</v>
      </c>
      <c r="R174" s="223">
        <v>325.5</v>
      </c>
    </row>
    <row r="175" spans="1:18" ht="63">
      <c r="A175" s="215" t="s">
        <v>1162</v>
      </c>
      <c r="B175" s="215" t="s">
        <v>10813</v>
      </c>
      <c r="C175" s="216" t="s">
        <v>10798</v>
      </c>
      <c r="D175" s="217" t="s">
        <v>1055</v>
      </c>
      <c r="E175" s="217" t="s">
        <v>10814</v>
      </c>
      <c r="F175" s="218" t="s">
        <v>10815</v>
      </c>
      <c r="G175" s="218" t="s">
        <v>10798</v>
      </c>
      <c r="H175" s="218" t="s">
        <v>1077</v>
      </c>
      <c r="I175" s="219" t="s">
        <v>1078</v>
      </c>
      <c r="J175" s="220" t="s">
        <v>1096</v>
      </c>
      <c r="K175" s="220" t="s">
        <v>1062</v>
      </c>
      <c r="L175" s="220" t="s">
        <v>1063</v>
      </c>
      <c r="M175" s="221" t="s">
        <v>1064</v>
      </c>
      <c r="N175" s="218" t="s">
        <v>1065</v>
      </c>
      <c r="O175" s="218" t="s">
        <v>3553</v>
      </c>
      <c r="P175" s="222"/>
      <c r="Q175" s="223">
        <v>1</v>
      </c>
      <c r="R175" s="223">
        <v>2204</v>
      </c>
    </row>
    <row r="176" spans="1:18" ht="52.5">
      <c r="A176" s="215" t="s">
        <v>1172</v>
      </c>
      <c r="B176" s="215" t="s">
        <v>10816</v>
      </c>
      <c r="C176" s="216" t="s">
        <v>10798</v>
      </c>
      <c r="D176" s="217" t="s">
        <v>1055</v>
      </c>
      <c r="E176" s="217" t="s">
        <v>10817</v>
      </c>
      <c r="F176" s="218" t="s">
        <v>10818</v>
      </c>
      <c r="G176" s="218" t="s">
        <v>10798</v>
      </c>
      <c r="H176" s="218" t="s">
        <v>1696</v>
      </c>
      <c r="I176" s="219" t="s">
        <v>1697</v>
      </c>
      <c r="J176" s="220" t="s">
        <v>1450</v>
      </c>
      <c r="K176" s="220" t="s">
        <v>1062</v>
      </c>
      <c r="L176" s="220" t="s">
        <v>1063</v>
      </c>
      <c r="M176" s="221" t="s">
        <v>1451</v>
      </c>
      <c r="N176" s="218" t="s">
        <v>1065</v>
      </c>
      <c r="O176" s="218" t="s">
        <v>3553</v>
      </c>
      <c r="P176" s="222"/>
      <c r="Q176" s="223">
        <v>1</v>
      </c>
      <c r="R176" s="223">
        <v>971</v>
      </c>
    </row>
    <row r="177" spans="1:18" ht="63" hidden="1">
      <c r="A177" s="215" t="s">
        <v>1515</v>
      </c>
      <c r="B177" s="215" t="s">
        <v>10819</v>
      </c>
      <c r="C177" s="216" t="s">
        <v>10677</v>
      </c>
      <c r="D177" s="217" t="s">
        <v>1181</v>
      </c>
      <c r="E177" s="217" t="s">
        <v>10820</v>
      </c>
      <c r="F177" s="218" t="s">
        <v>10819</v>
      </c>
      <c r="G177" s="218" t="s">
        <v>10677</v>
      </c>
      <c r="H177" s="218" t="s">
        <v>2309</v>
      </c>
      <c r="I177" s="219" t="s">
        <v>1717</v>
      </c>
      <c r="J177" s="220" t="s">
        <v>1063</v>
      </c>
      <c r="K177" s="220" t="s">
        <v>1063</v>
      </c>
      <c r="L177" s="220" t="s">
        <v>1790</v>
      </c>
      <c r="M177" s="221" t="s">
        <v>1678</v>
      </c>
      <c r="N177" s="218" t="s">
        <v>1065</v>
      </c>
      <c r="O177" s="218" t="s">
        <v>1112</v>
      </c>
      <c r="P177" s="222"/>
      <c r="Q177" s="223">
        <v>67000</v>
      </c>
      <c r="R177" s="223"/>
    </row>
    <row r="178" spans="1:18" ht="42" hidden="1">
      <c r="A178" s="215" t="s">
        <v>1522</v>
      </c>
      <c r="B178" s="215" t="s">
        <v>10821</v>
      </c>
      <c r="C178" s="216" t="s">
        <v>10417</v>
      </c>
      <c r="D178" s="217" t="s">
        <v>1055</v>
      </c>
      <c r="E178" s="217" t="s">
        <v>10707</v>
      </c>
      <c r="F178" s="218" t="s">
        <v>10822</v>
      </c>
      <c r="G178" s="218" t="s">
        <v>10798</v>
      </c>
      <c r="H178" s="218" t="s">
        <v>1701</v>
      </c>
      <c r="I178" s="219" t="s">
        <v>1702</v>
      </c>
      <c r="J178" s="220" t="s">
        <v>1703</v>
      </c>
      <c r="K178" s="220" t="s">
        <v>1704</v>
      </c>
      <c r="L178" s="220" t="s">
        <v>1063</v>
      </c>
      <c r="M178" s="221" t="s">
        <v>1769</v>
      </c>
      <c r="N178" s="218" t="s">
        <v>1664</v>
      </c>
      <c r="O178" s="218" t="s">
        <v>1828</v>
      </c>
      <c r="P178" s="222"/>
      <c r="Q178" s="223"/>
      <c r="R178" s="223">
        <v>3359.25</v>
      </c>
    </row>
    <row r="179" spans="1:18" ht="63" hidden="1">
      <c r="A179" s="215" t="s">
        <v>1179</v>
      </c>
      <c r="B179" s="215" t="s">
        <v>10823</v>
      </c>
      <c r="C179" s="216" t="s">
        <v>10417</v>
      </c>
      <c r="D179" s="217" t="s">
        <v>1055</v>
      </c>
      <c r="E179" s="217" t="s">
        <v>10710</v>
      </c>
      <c r="F179" s="218" t="s">
        <v>10824</v>
      </c>
      <c r="G179" s="218" t="s">
        <v>10798</v>
      </c>
      <c r="H179" s="218" t="s">
        <v>7911</v>
      </c>
      <c r="I179" s="219" t="s">
        <v>1717</v>
      </c>
      <c r="J179" s="220" t="s">
        <v>1703</v>
      </c>
      <c r="K179" s="220" t="s">
        <v>1704</v>
      </c>
      <c r="L179" s="220" t="s">
        <v>1063</v>
      </c>
      <c r="M179" s="221" t="s">
        <v>1769</v>
      </c>
      <c r="N179" s="218" t="s">
        <v>1664</v>
      </c>
      <c r="O179" s="218" t="s">
        <v>1828</v>
      </c>
      <c r="P179" s="222"/>
      <c r="Q179" s="223"/>
      <c r="R179" s="223">
        <v>231.67</v>
      </c>
    </row>
    <row r="180" spans="1:18" ht="42" hidden="1">
      <c r="A180" s="215" t="s">
        <v>1531</v>
      </c>
      <c r="B180" s="215" t="s">
        <v>10825</v>
      </c>
      <c r="C180" s="216" t="s">
        <v>10417</v>
      </c>
      <c r="D180" s="217" t="s">
        <v>1055</v>
      </c>
      <c r="E180" s="217" t="s">
        <v>10713</v>
      </c>
      <c r="F180" s="218" t="s">
        <v>10826</v>
      </c>
      <c r="G180" s="218" t="s">
        <v>10798</v>
      </c>
      <c r="H180" s="218" t="s">
        <v>1701</v>
      </c>
      <c r="I180" s="219" t="s">
        <v>1702</v>
      </c>
      <c r="J180" s="220" t="s">
        <v>1703</v>
      </c>
      <c r="K180" s="220" t="s">
        <v>1704</v>
      </c>
      <c r="L180" s="220" t="s">
        <v>1063</v>
      </c>
      <c r="M180" s="221" t="s">
        <v>1769</v>
      </c>
      <c r="N180" s="218" t="s">
        <v>1664</v>
      </c>
      <c r="O180" s="218" t="s">
        <v>1828</v>
      </c>
      <c r="P180" s="222"/>
      <c r="Q180" s="223"/>
      <c r="R180" s="223">
        <v>5907.68</v>
      </c>
    </row>
    <row r="181" spans="1:18" ht="52.5" hidden="1">
      <c r="A181" s="215" t="s">
        <v>1538</v>
      </c>
      <c r="B181" s="215" t="s">
        <v>10827</v>
      </c>
      <c r="C181" s="216" t="s">
        <v>10677</v>
      </c>
      <c r="D181" s="217" t="s">
        <v>1181</v>
      </c>
      <c r="E181" s="217" t="s">
        <v>10828</v>
      </c>
      <c r="F181" s="218" t="s">
        <v>10827</v>
      </c>
      <c r="G181" s="218" t="s">
        <v>10677</v>
      </c>
      <c r="H181" s="218" t="s">
        <v>10829</v>
      </c>
      <c r="I181" s="219" t="s">
        <v>1078</v>
      </c>
      <c r="J181" s="220" t="s">
        <v>1063</v>
      </c>
      <c r="K181" s="220" t="s">
        <v>1063</v>
      </c>
      <c r="L181" s="220" t="s">
        <v>1790</v>
      </c>
      <c r="M181" s="221" t="s">
        <v>1678</v>
      </c>
      <c r="N181" s="218" t="s">
        <v>1065</v>
      </c>
      <c r="O181" s="218" t="s">
        <v>3553</v>
      </c>
      <c r="P181" s="222"/>
      <c r="Q181" s="223">
        <v>1300</v>
      </c>
      <c r="R181" s="223"/>
    </row>
    <row r="182" spans="1:18" ht="52.5" hidden="1">
      <c r="A182" s="215" t="s">
        <v>1542</v>
      </c>
      <c r="B182" s="215" t="s">
        <v>10830</v>
      </c>
      <c r="C182" s="216" t="s">
        <v>10677</v>
      </c>
      <c r="D182" s="217" t="s">
        <v>1181</v>
      </c>
      <c r="E182" s="217" t="s">
        <v>10831</v>
      </c>
      <c r="F182" s="218" t="s">
        <v>10830</v>
      </c>
      <c r="G182" s="218" t="s">
        <v>10677</v>
      </c>
      <c r="H182" s="218" t="s">
        <v>1835</v>
      </c>
      <c r="I182" s="219" t="s">
        <v>1836</v>
      </c>
      <c r="J182" s="220" t="s">
        <v>1063</v>
      </c>
      <c r="K182" s="220" t="s">
        <v>1063</v>
      </c>
      <c r="L182" s="220" t="s">
        <v>1790</v>
      </c>
      <c r="M182" s="221" t="s">
        <v>1678</v>
      </c>
      <c r="N182" s="218" t="s">
        <v>1065</v>
      </c>
      <c r="O182" s="218" t="s">
        <v>3553</v>
      </c>
      <c r="P182" s="222"/>
      <c r="Q182" s="223">
        <v>10682.58</v>
      </c>
      <c r="R182" s="223"/>
    </row>
    <row r="183" spans="1:18" ht="52.5" hidden="1">
      <c r="A183" s="215" t="s">
        <v>1545</v>
      </c>
      <c r="B183" s="215" t="s">
        <v>2719</v>
      </c>
      <c r="C183" s="216" t="s">
        <v>10677</v>
      </c>
      <c r="D183" s="217" t="s">
        <v>1181</v>
      </c>
      <c r="E183" s="217" t="s">
        <v>1806</v>
      </c>
      <c r="F183" s="218" t="s">
        <v>2719</v>
      </c>
      <c r="G183" s="218" t="s">
        <v>10677</v>
      </c>
      <c r="H183" s="218" t="s">
        <v>1807</v>
      </c>
      <c r="I183" s="219" t="s">
        <v>1808</v>
      </c>
      <c r="J183" s="220" t="s">
        <v>1063</v>
      </c>
      <c r="K183" s="220" t="s">
        <v>1063</v>
      </c>
      <c r="L183" s="220" t="s">
        <v>1790</v>
      </c>
      <c r="M183" s="221" t="s">
        <v>1678</v>
      </c>
      <c r="N183" s="218" t="s">
        <v>1065</v>
      </c>
      <c r="O183" s="218" t="s">
        <v>3553</v>
      </c>
      <c r="P183" s="222"/>
      <c r="Q183" s="223">
        <v>35082</v>
      </c>
      <c r="R183" s="223"/>
    </row>
    <row r="184" spans="1:18" ht="42" hidden="1">
      <c r="A184" s="215" t="s">
        <v>1551</v>
      </c>
      <c r="B184" s="215" t="s">
        <v>10832</v>
      </c>
      <c r="C184" s="216" t="s">
        <v>10417</v>
      </c>
      <c r="D184" s="217" t="s">
        <v>1055</v>
      </c>
      <c r="E184" s="217" t="s">
        <v>10701</v>
      </c>
      <c r="F184" s="218" t="s">
        <v>10833</v>
      </c>
      <c r="G184" s="218" t="s">
        <v>10798</v>
      </c>
      <c r="H184" s="218" t="s">
        <v>1701</v>
      </c>
      <c r="I184" s="219" t="s">
        <v>1702</v>
      </c>
      <c r="J184" s="220" t="s">
        <v>1703</v>
      </c>
      <c r="K184" s="220" t="s">
        <v>1704</v>
      </c>
      <c r="L184" s="220" t="s">
        <v>1063</v>
      </c>
      <c r="M184" s="221" t="s">
        <v>1769</v>
      </c>
      <c r="N184" s="218" t="s">
        <v>1664</v>
      </c>
      <c r="O184" s="218" t="s">
        <v>1828</v>
      </c>
      <c r="P184" s="222"/>
      <c r="Q184" s="223"/>
      <c r="R184" s="223">
        <v>11024.15</v>
      </c>
    </row>
    <row r="185" spans="1:18" ht="42" hidden="1">
      <c r="A185" s="215" t="s">
        <v>1556</v>
      </c>
      <c r="B185" s="215" t="s">
        <v>10834</v>
      </c>
      <c r="C185" s="216" t="s">
        <v>10835</v>
      </c>
      <c r="D185" s="217" t="s">
        <v>1055</v>
      </c>
      <c r="E185" s="217" t="s">
        <v>10836</v>
      </c>
      <c r="F185" s="218" t="s">
        <v>10837</v>
      </c>
      <c r="G185" s="218" t="s">
        <v>10417</v>
      </c>
      <c r="H185" s="218" t="s">
        <v>9306</v>
      </c>
      <c r="I185" s="219" t="s">
        <v>9307</v>
      </c>
      <c r="J185" s="220" t="s">
        <v>1079</v>
      </c>
      <c r="K185" s="220" t="s">
        <v>1062</v>
      </c>
      <c r="L185" s="220" t="s">
        <v>1063</v>
      </c>
      <c r="M185" s="221" t="s">
        <v>1064</v>
      </c>
      <c r="N185" s="218" t="s">
        <v>1065</v>
      </c>
      <c r="O185" s="218" t="s">
        <v>3553</v>
      </c>
      <c r="P185" s="222" t="s">
        <v>9308</v>
      </c>
      <c r="Q185" s="223"/>
      <c r="R185" s="223">
        <v>257990</v>
      </c>
    </row>
    <row r="186" spans="1:18" ht="42" hidden="1">
      <c r="A186" s="215" t="s">
        <v>1563</v>
      </c>
      <c r="B186" s="215" t="s">
        <v>10838</v>
      </c>
      <c r="C186" s="216" t="s">
        <v>10835</v>
      </c>
      <c r="D186" s="217" t="s">
        <v>1055</v>
      </c>
      <c r="E186" s="217" t="s">
        <v>10839</v>
      </c>
      <c r="F186" s="218" t="s">
        <v>10840</v>
      </c>
      <c r="G186" s="218" t="s">
        <v>10417</v>
      </c>
      <c r="H186" s="218" t="s">
        <v>4839</v>
      </c>
      <c r="I186" s="219" t="s">
        <v>4840</v>
      </c>
      <c r="J186" s="220" t="s">
        <v>1110</v>
      </c>
      <c r="K186" s="220" t="s">
        <v>1062</v>
      </c>
      <c r="L186" s="220" t="s">
        <v>1063</v>
      </c>
      <c r="M186" s="221" t="s">
        <v>1111</v>
      </c>
      <c r="N186" s="218" t="s">
        <v>1065</v>
      </c>
      <c r="O186" s="218" t="s">
        <v>3553</v>
      </c>
      <c r="P186" s="222" t="s">
        <v>8933</v>
      </c>
      <c r="Q186" s="223"/>
      <c r="R186" s="223">
        <v>75917</v>
      </c>
    </row>
    <row r="187" spans="1:18" ht="42" hidden="1">
      <c r="A187" s="215" t="s">
        <v>1570</v>
      </c>
      <c r="B187" s="215" t="s">
        <v>10841</v>
      </c>
      <c r="C187" s="216" t="s">
        <v>10835</v>
      </c>
      <c r="D187" s="217" t="s">
        <v>1055</v>
      </c>
      <c r="E187" s="217" t="s">
        <v>10842</v>
      </c>
      <c r="F187" s="218" t="s">
        <v>10843</v>
      </c>
      <c r="G187" s="218" t="s">
        <v>10417</v>
      </c>
      <c r="H187" s="218" t="s">
        <v>818</v>
      </c>
      <c r="I187" s="219" t="s">
        <v>1262</v>
      </c>
      <c r="J187" s="220" t="s">
        <v>1079</v>
      </c>
      <c r="K187" s="220" t="s">
        <v>1062</v>
      </c>
      <c r="L187" s="220" t="s">
        <v>1063</v>
      </c>
      <c r="M187" s="221" t="s">
        <v>1064</v>
      </c>
      <c r="N187" s="218" t="s">
        <v>1065</v>
      </c>
      <c r="O187" s="218" t="s">
        <v>3553</v>
      </c>
      <c r="P187" s="222" t="s">
        <v>4168</v>
      </c>
      <c r="Q187" s="223"/>
      <c r="R187" s="223">
        <v>16800</v>
      </c>
    </row>
    <row r="188" spans="1:18" ht="52.5" hidden="1">
      <c r="A188" s="215" t="s">
        <v>1574</v>
      </c>
      <c r="B188" s="215" t="s">
        <v>10844</v>
      </c>
      <c r="C188" s="216" t="s">
        <v>10798</v>
      </c>
      <c r="D188" s="217" t="s">
        <v>1181</v>
      </c>
      <c r="E188" s="217" t="s">
        <v>10845</v>
      </c>
      <c r="F188" s="218" t="s">
        <v>10844</v>
      </c>
      <c r="G188" s="218" t="s">
        <v>10798</v>
      </c>
      <c r="H188" s="218" t="s">
        <v>10846</v>
      </c>
      <c r="I188" s="219" t="s">
        <v>1078</v>
      </c>
      <c r="J188" s="220" t="s">
        <v>1063</v>
      </c>
      <c r="K188" s="220" t="s">
        <v>1063</v>
      </c>
      <c r="L188" s="220" t="s">
        <v>1790</v>
      </c>
      <c r="M188" s="221" t="s">
        <v>1678</v>
      </c>
      <c r="N188" s="218" t="s">
        <v>1065</v>
      </c>
      <c r="O188" s="218" t="s">
        <v>3553</v>
      </c>
      <c r="P188" s="222"/>
      <c r="Q188" s="223">
        <v>3000</v>
      </c>
      <c r="R188" s="223"/>
    </row>
    <row r="189" spans="1:18" ht="52.5" hidden="1">
      <c r="A189" s="215" t="s">
        <v>1184</v>
      </c>
      <c r="B189" s="215" t="s">
        <v>2712</v>
      </c>
      <c r="C189" s="216" t="s">
        <v>10798</v>
      </c>
      <c r="D189" s="217" t="s">
        <v>1181</v>
      </c>
      <c r="E189" s="217" t="s">
        <v>1806</v>
      </c>
      <c r="F189" s="218" t="s">
        <v>2712</v>
      </c>
      <c r="G189" s="218" t="s">
        <v>10798</v>
      </c>
      <c r="H189" s="218" t="s">
        <v>1807</v>
      </c>
      <c r="I189" s="219" t="s">
        <v>1808</v>
      </c>
      <c r="J189" s="220" t="s">
        <v>1063</v>
      </c>
      <c r="K189" s="220" t="s">
        <v>1063</v>
      </c>
      <c r="L189" s="220" t="s">
        <v>1790</v>
      </c>
      <c r="M189" s="221" t="s">
        <v>1678</v>
      </c>
      <c r="N189" s="218" t="s">
        <v>1065</v>
      </c>
      <c r="O189" s="218" t="s">
        <v>3553</v>
      </c>
      <c r="P189" s="222"/>
      <c r="Q189" s="223">
        <v>13870</v>
      </c>
      <c r="R189" s="223"/>
    </row>
    <row r="190" spans="1:18" ht="52.5" hidden="1">
      <c r="A190" s="215" t="s">
        <v>1192</v>
      </c>
      <c r="B190" s="215" t="s">
        <v>10847</v>
      </c>
      <c r="C190" s="216" t="s">
        <v>10798</v>
      </c>
      <c r="D190" s="217" t="s">
        <v>1181</v>
      </c>
      <c r="E190" s="217" t="s">
        <v>10848</v>
      </c>
      <c r="F190" s="218" t="s">
        <v>10847</v>
      </c>
      <c r="G190" s="218" t="s">
        <v>10798</v>
      </c>
      <c r="H190" s="218" t="s">
        <v>2192</v>
      </c>
      <c r="I190" s="219" t="s">
        <v>2193</v>
      </c>
      <c r="J190" s="220" t="s">
        <v>1063</v>
      </c>
      <c r="K190" s="220" t="s">
        <v>1063</v>
      </c>
      <c r="L190" s="220" t="s">
        <v>1790</v>
      </c>
      <c r="M190" s="221" t="s">
        <v>1678</v>
      </c>
      <c r="N190" s="218" t="s">
        <v>1065</v>
      </c>
      <c r="O190" s="218" t="s">
        <v>3553</v>
      </c>
      <c r="P190" s="222"/>
      <c r="Q190" s="223">
        <v>8846</v>
      </c>
      <c r="R190" s="223"/>
    </row>
    <row r="191" spans="1:18" ht="52.5" hidden="1">
      <c r="A191" s="215" t="s">
        <v>1198</v>
      </c>
      <c r="B191" s="215" t="s">
        <v>10849</v>
      </c>
      <c r="C191" s="216" t="s">
        <v>10798</v>
      </c>
      <c r="D191" s="217" t="s">
        <v>1181</v>
      </c>
      <c r="E191" s="217" t="s">
        <v>10850</v>
      </c>
      <c r="F191" s="218" t="s">
        <v>10849</v>
      </c>
      <c r="G191" s="218" t="s">
        <v>10798</v>
      </c>
      <c r="H191" s="218" t="s">
        <v>8879</v>
      </c>
      <c r="I191" s="219" t="s">
        <v>8880</v>
      </c>
      <c r="J191" s="220" t="s">
        <v>1063</v>
      </c>
      <c r="K191" s="220" t="s">
        <v>1063</v>
      </c>
      <c r="L191" s="220" t="s">
        <v>1790</v>
      </c>
      <c r="M191" s="221" t="s">
        <v>1678</v>
      </c>
      <c r="N191" s="218" t="s">
        <v>1065</v>
      </c>
      <c r="O191" s="218" t="s">
        <v>3553</v>
      </c>
      <c r="P191" s="222"/>
      <c r="Q191" s="223">
        <v>2250</v>
      </c>
      <c r="R191" s="223"/>
    </row>
    <row r="192" spans="1:18" ht="42" hidden="1">
      <c r="A192" s="215" t="s">
        <v>1205</v>
      </c>
      <c r="B192" s="215" t="s">
        <v>10851</v>
      </c>
      <c r="C192" s="216" t="s">
        <v>10835</v>
      </c>
      <c r="D192" s="217" t="s">
        <v>1055</v>
      </c>
      <c r="E192" s="217" t="s">
        <v>10852</v>
      </c>
      <c r="F192" s="218" t="s">
        <v>10853</v>
      </c>
      <c r="G192" s="218" t="s">
        <v>10417</v>
      </c>
      <c r="H192" s="218" t="s">
        <v>1488</v>
      </c>
      <c r="I192" s="219" t="s">
        <v>1489</v>
      </c>
      <c r="J192" s="220" t="s">
        <v>1079</v>
      </c>
      <c r="K192" s="220" t="s">
        <v>1062</v>
      </c>
      <c r="L192" s="220" t="s">
        <v>1063</v>
      </c>
      <c r="M192" s="221" t="s">
        <v>1064</v>
      </c>
      <c r="N192" s="218" t="s">
        <v>1065</v>
      </c>
      <c r="O192" s="218" t="s">
        <v>3553</v>
      </c>
      <c r="P192" s="222" t="s">
        <v>10854</v>
      </c>
      <c r="Q192" s="223"/>
      <c r="R192" s="223">
        <v>11000</v>
      </c>
    </row>
    <row r="193" spans="1:18" ht="42" hidden="1">
      <c r="A193" s="215" t="s">
        <v>1212</v>
      </c>
      <c r="B193" s="215" t="s">
        <v>10855</v>
      </c>
      <c r="C193" s="216" t="s">
        <v>10835</v>
      </c>
      <c r="D193" s="217" t="s">
        <v>1055</v>
      </c>
      <c r="E193" s="217" t="s">
        <v>3924</v>
      </c>
      <c r="F193" s="218" t="s">
        <v>10856</v>
      </c>
      <c r="G193" s="218" t="s">
        <v>10417</v>
      </c>
      <c r="H193" s="218" t="s">
        <v>5518</v>
      </c>
      <c r="I193" s="219" t="s">
        <v>5519</v>
      </c>
      <c r="J193" s="220" t="s">
        <v>1690</v>
      </c>
      <c r="K193" s="220" t="s">
        <v>1691</v>
      </c>
      <c r="L193" s="220" t="s">
        <v>1063</v>
      </c>
      <c r="M193" s="221" t="s">
        <v>1769</v>
      </c>
      <c r="N193" s="218" t="s">
        <v>1065</v>
      </c>
      <c r="O193" s="218" t="s">
        <v>3553</v>
      </c>
      <c r="P193" s="222"/>
      <c r="Q193" s="223"/>
      <c r="R193" s="223">
        <v>466.92</v>
      </c>
    </row>
    <row r="194" spans="1:18" ht="42" hidden="1">
      <c r="A194" s="215" t="s">
        <v>1219</v>
      </c>
      <c r="B194" s="215" t="s">
        <v>10857</v>
      </c>
      <c r="C194" s="216" t="s">
        <v>10835</v>
      </c>
      <c r="D194" s="217" t="s">
        <v>1055</v>
      </c>
      <c r="E194" s="217" t="s">
        <v>10858</v>
      </c>
      <c r="F194" s="218" t="s">
        <v>10859</v>
      </c>
      <c r="G194" s="218" t="s">
        <v>10417</v>
      </c>
      <c r="H194" s="218" t="s">
        <v>2274</v>
      </c>
      <c r="I194" s="219" t="s">
        <v>2275</v>
      </c>
      <c r="J194" s="220" t="s">
        <v>1690</v>
      </c>
      <c r="K194" s="220" t="s">
        <v>1691</v>
      </c>
      <c r="L194" s="220" t="s">
        <v>1063</v>
      </c>
      <c r="M194" s="221" t="s">
        <v>1769</v>
      </c>
      <c r="N194" s="218" t="s">
        <v>1065</v>
      </c>
      <c r="O194" s="218" t="s">
        <v>3553</v>
      </c>
      <c r="P194" s="222"/>
      <c r="Q194" s="223"/>
      <c r="R194" s="223">
        <v>1502.54</v>
      </c>
    </row>
    <row r="195" spans="1:18" ht="63" hidden="1">
      <c r="A195" s="215" t="s">
        <v>1603</v>
      </c>
      <c r="B195" s="215" t="s">
        <v>10860</v>
      </c>
      <c r="C195" s="216" t="s">
        <v>10835</v>
      </c>
      <c r="D195" s="217" t="s">
        <v>1055</v>
      </c>
      <c r="E195" s="217" t="s">
        <v>10861</v>
      </c>
      <c r="F195" s="218" t="s">
        <v>10862</v>
      </c>
      <c r="G195" s="218" t="s">
        <v>10417</v>
      </c>
      <c r="H195" s="218" t="s">
        <v>4117</v>
      </c>
      <c r="I195" s="219" t="s">
        <v>1717</v>
      </c>
      <c r="J195" s="220" t="s">
        <v>2536</v>
      </c>
      <c r="K195" s="220" t="s">
        <v>2537</v>
      </c>
      <c r="L195" s="220" t="s">
        <v>1063</v>
      </c>
      <c r="M195" s="221" t="s">
        <v>1064</v>
      </c>
      <c r="N195" s="218" t="s">
        <v>1065</v>
      </c>
      <c r="O195" s="218" t="s">
        <v>3553</v>
      </c>
      <c r="P195" s="222"/>
      <c r="Q195" s="223"/>
      <c r="R195" s="223">
        <v>2.82</v>
      </c>
    </row>
    <row r="196" spans="1:18" ht="42" hidden="1">
      <c r="A196" s="215" t="s">
        <v>1606</v>
      </c>
      <c r="B196" s="215" t="s">
        <v>10416</v>
      </c>
      <c r="C196" s="216" t="s">
        <v>10417</v>
      </c>
      <c r="D196" s="217" t="s">
        <v>1214</v>
      </c>
      <c r="E196" s="217" t="s">
        <v>10418</v>
      </c>
      <c r="F196" s="218" t="s">
        <v>10863</v>
      </c>
      <c r="G196" s="218" t="s">
        <v>10417</v>
      </c>
      <c r="H196" s="218" t="s">
        <v>3524</v>
      </c>
      <c r="I196" s="219" t="s">
        <v>2133</v>
      </c>
      <c r="J196" s="220" t="s">
        <v>1690</v>
      </c>
      <c r="K196" s="220" t="s">
        <v>1691</v>
      </c>
      <c r="L196" s="220" t="s">
        <v>1063</v>
      </c>
      <c r="M196" s="221" t="s">
        <v>1769</v>
      </c>
      <c r="N196" s="218" t="s">
        <v>1065</v>
      </c>
      <c r="O196" s="218" t="s">
        <v>3553</v>
      </c>
      <c r="P196" s="222"/>
      <c r="Q196" s="223">
        <v>1434.41</v>
      </c>
      <c r="R196" s="223"/>
    </row>
    <row r="197" spans="1:18" ht="42">
      <c r="A197" s="215" t="s">
        <v>1225</v>
      </c>
      <c r="B197" s="215" t="s">
        <v>10864</v>
      </c>
      <c r="C197" s="216" t="s">
        <v>10835</v>
      </c>
      <c r="D197" s="217" t="s">
        <v>1055</v>
      </c>
      <c r="E197" s="217" t="s">
        <v>10865</v>
      </c>
      <c r="F197" s="218" t="s">
        <v>10866</v>
      </c>
      <c r="G197" s="218" t="s">
        <v>10417</v>
      </c>
      <c r="H197" s="218" t="s">
        <v>917</v>
      </c>
      <c r="I197" s="219" t="s">
        <v>4181</v>
      </c>
      <c r="J197" s="220" t="s">
        <v>1203</v>
      </c>
      <c r="K197" s="220" t="s">
        <v>1062</v>
      </c>
      <c r="L197" s="220" t="s">
        <v>1063</v>
      </c>
      <c r="M197" s="221" t="s">
        <v>1064</v>
      </c>
      <c r="N197" s="218" t="s">
        <v>1065</v>
      </c>
      <c r="O197" s="218" t="s">
        <v>3553</v>
      </c>
      <c r="P197" s="222" t="s">
        <v>10867</v>
      </c>
      <c r="Q197" s="223">
        <v>1</v>
      </c>
      <c r="R197" s="223">
        <v>34999</v>
      </c>
    </row>
    <row r="198" spans="1:18" ht="42">
      <c r="A198" s="215" t="s">
        <v>1233</v>
      </c>
      <c r="B198" s="215" t="s">
        <v>10868</v>
      </c>
      <c r="C198" s="216" t="s">
        <v>10835</v>
      </c>
      <c r="D198" s="217" t="s">
        <v>1055</v>
      </c>
      <c r="E198" s="217" t="s">
        <v>10869</v>
      </c>
      <c r="F198" s="218" t="s">
        <v>10870</v>
      </c>
      <c r="G198" s="218" t="s">
        <v>10417</v>
      </c>
      <c r="H198" s="218" t="s">
        <v>10871</v>
      </c>
      <c r="I198" s="219" t="s">
        <v>10872</v>
      </c>
      <c r="J198" s="220" t="s">
        <v>1079</v>
      </c>
      <c r="K198" s="220" t="s">
        <v>1062</v>
      </c>
      <c r="L198" s="220" t="s">
        <v>1063</v>
      </c>
      <c r="M198" s="221" t="s">
        <v>1064</v>
      </c>
      <c r="N198" s="218" t="s">
        <v>1065</v>
      </c>
      <c r="O198" s="218" t="s">
        <v>3553</v>
      </c>
      <c r="P198" s="222" t="s">
        <v>10873</v>
      </c>
      <c r="Q198" s="223">
        <v>1</v>
      </c>
      <c r="R198" s="223">
        <v>8000</v>
      </c>
    </row>
    <row r="199" spans="1:18" ht="42" hidden="1">
      <c r="A199" s="215" t="s">
        <v>1616</v>
      </c>
      <c r="B199" s="215" t="s">
        <v>10874</v>
      </c>
      <c r="C199" s="216" t="s">
        <v>10835</v>
      </c>
      <c r="D199" s="217" t="s">
        <v>1055</v>
      </c>
      <c r="E199" s="217" t="s">
        <v>10875</v>
      </c>
      <c r="F199" s="218" t="s">
        <v>10876</v>
      </c>
      <c r="G199" s="218" t="s">
        <v>10417</v>
      </c>
      <c r="H199" s="218" t="s">
        <v>10877</v>
      </c>
      <c r="I199" s="219" t="s">
        <v>10878</v>
      </c>
      <c r="J199" s="220" t="s">
        <v>1203</v>
      </c>
      <c r="K199" s="220" t="s">
        <v>1062</v>
      </c>
      <c r="L199" s="220" t="s">
        <v>1063</v>
      </c>
      <c r="M199" s="221" t="s">
        <v>1064</v>
      </c>
      <c r="N199" s="218" t="s">
        <v>1065</v>
      </c>
      <c r="O199" s="218" t="s">
        <v>3553</v>
      </c>
      <c r="P199" s="222" t="s">
        <v>10879</v>
      </c>
      <c r="Q199" s="223"/>
      <c r="R199" s="223">
        <v>140778</v>
      </c>
    </row>
    <row r="200" spans="1:18" ht="42">
      <c r="A200" s="215" t="s">
        <v>2326</v>
      </c>
      <c r="B200" s="215" t="s">
        <v>10880</v>
      </c>
      <c r="C200" s="216" t="s">
        <v>10835</v>
      </c>
      <c r="D200" s="217" t="s">
        <v>1055</v>
      </c>
      <c r="E200" s="217" t="s">
        <v>10541</v>
      </c>
      <c r="F200" s="218" t="s">
        <v>10881</v>
      </c>
      <c r="G200" s="218" t="s">
        <v>10417</v>
      </c>
      <c r="H200" s="218" t="s">
        <v>6947</v>
      </c>
      <c r="I200" s="219" t="s">
        <v>6948</v>
      </c>
      <c r="J200" s="220" t="s">
        <v>1110</v>
      </c>
      <c r="K200" s="220" t="s">
        <v>1062</v>
      </c>
      <c r="L200" s="220" t="s">
        <v>1063</v>
      </c>
      <c r="M200" s="221" t="s">
        <v>1111</v>
      </c>
      <c r="N200" s="218" t="s">
        <v>1065</v>
      </c>
      <c r="O200" s="218" t="s">
        <v>3553</v>
      </c>
      <c r="P200" s="222" t="s">
        <v>10543</v>
      </c>
      <c r="Q200" s="223">
        <v>1</v>
      </c>
      <c r="R200" s="223">
        <v>50000</v>
      </c>
    </row>
    <row r="201" spans="1:18" ht="52.5" hidden="1">
      <c r="A201" s="215" t="s">
        <v>1620</v>
      </c>
      <c r="B201" s="215" t="s">
        <v>10882</v>
      </c>
      <c r="C201" s="216" t="s">
        <v>10417</v>
      </c>
      <c r="D201" s="217" t="s">
        <v>1181</v>
      </c>
      <c r="E201" s="217" t="s">
        <v>10883</v>
      </c>
      <c r="F201" s="218" t="s">
        <v>10882</v>
      </c>
      <c r="G201" s="218" t="s">
        <v>10417</v>
      </c>
      <c r="H201" s="218" t="s">
        <v>2055</v>
      </c>
      <c r="I201" s="219" t="s">
        <v>2056</v>
      </c>
      <c r="J201" s="220" t="s">
        <v>1063</v>
      </c>
      <c r="K201" s="220" t="s">
        <v>1063</v>
      </c>
      <c r="L201" s="220" t="s">
        <v>1790</v>
      </c>
      <c r="M201" s="221" t="s">
        <v>1678</v>
      </c>
      <c r="N201" s="218" t="s">
        <v>1065</v>
      </c>
      <c r="O201" s="218" t="s">
        <v>3553</v>
      </c>
      <c r="P201" s="222"/>
      <c r="Q201" s="223">
        <v>18417</v>
      </c>
      <c r="R201" s="223"/>
    </row>
    <row r="202" spans="1:18" ht="52.5" hidden="1">
      <c r="A202" s="215" t="s">
        <v>2331</v>
      </c>
      <c r="B202" s="215" t="s">
        <v>1076</v>
      </c>
      <c r="C202" s="216" t="s">
        <v>10417</v>
      </c>
      <c r="D202" s="217" t="s">
        <v>1181</v>
      </c>
      <c r="E202" s="217" t="s">
        <v>10884</v>
      </c>
      <c r="F202" s="218" t="s">
        <v>1076</v>
      </c>
      <c r="G202" s="218" t="s">
        <v>10417</v>
      </c>
      <c r="H202" s="218" t="s">
        <v>2643</v>
      </c>
      <c r="I202" s="219" t="s">
        <v>2644</v>
      </c>
      <c r="J202" s="220" t="s">
        <v>1063</v>
      </c>
      <c r="K202" s="220" t="s">
        <v>1063</v>
      </c>
      <c r="L202" s="220" t="s">
        <v>1790</v>
      </c>
      <c r="M202" s="221" t="s">
        <v>1678</v>
      </c>
      <c r="N202" s="218" t="s">
        <v>1065</v>
      </c>
      <c r="O202" s="218" t="s">
        <v>3553</v>
      </c>
      <c r="P202" s="222"/>
      <c r="Q202" s="223">
        <v>750</v>
      </c>
      <c r="R202" s="223"/>
    </row>
    <row r="203" spans="1:18" ht="63" hidden="1">
      <c r="A203" s="215" t="s">
        <v>2334</v>
      </c>
      <c r="B203" s="215" t="s">
        <v>10885</v>
      </c>
      <c r="C203" s="216" t="s">
        <v>10417</v>
      </c>
      <c r="D203" s="217" t="s">
        <v>1181</v>
      </c>
      <c r="E203" s="217" t="s">
        <v>10886</v>
      </c>
      <c r="F203" s="218" t="s">
        <v>10885</v>
      </c>
      <c r="G203" s="218" t="s">
        <v>10417</v>
      </c>
      <c r="H203" s="218" t="s">
        <v>1835</v>
      </c>
      <c r="I203" s="219" t="s">
        <v>1836</v>
      </c>
      <c r="J203" s="220" t="s">
        <v>1063</v>
      </c>
      <c r="K203" s="220" t="s">
        <v>1063</v>
      </c>
      <c r="L203" s="220" t="s">
        <v>1790</v>
      </c>
      <c r="M203" s="221" t="s">
        <v>1678</v>
      </c>
      <c r="N203" s="218" t="s">
        <v>1065</v>
      </c>
      <c r="O203" s="218" t="s">
        <v>3553</v>
      </c>
      <c r="P203" s="222"/>
      <c r="Q203" s="223">
        <v>22414.46</v>
      </c>
      <c r="R203" s="223"/>
    </row>
    <row r="204" spans="1:18" ht="52.5" hidden="1">
      <c r="A204" s="215" t="s">
        <v>2337</v>
      </c>
      <c r="B204" s="215" t="s">
        <v>10378</v>
      </c>
      <c r="C204" s="216" t="s">
        <v>10417</v>
      </c>
      <c r="D204" s="217" t="s">
        <v>1181</v>
      </c>
      <c r="E204" s="217" t="s">
        <v>10887</v>
      </c>
      <c r="F204" s="218" t="s">
        <v>10378</v>
      </c>
      <c r="G204" s="218" t="s">
        <v>10417</v>
      </c>
      <c r="H204" s="218" t="s">
        <v>5680</v>
      </c>
      <c r="I204" s="219" t="s">
        <v>5681</v>
      </c>
      <c r="J204" s="220" t="s">
        <v>1063</v>
      </c>
      <c r="K204" s="220" t="s">
        <v>1063</v>
      </c>
      <c r="L204" s="220" t="s">
        <v>1790</v>
      </c>
      <c r="M204" s="221" t="s">
        <v>1678</v>
      </c>
      <c r="N204" s="218" t="s">
        <v>1065</v>
      </c>
      <c r="O204" s="218" t="s">
        <v>3553</v>
      </c>
      <c r="P204" s="222"/>
      <c r="Q204" s="223">
        <v>14087</v>
      </c>
      <c r="R204" s="223"/>
    </row>
    <row r="205" spans="1:18" ht="52.5" hidden="1">
      <c r="A205" s="215" t="s">
        <v>2340</v>
      </c>
      <c r="B205" s="215" t="s">
        <v>1303</v>
      </c>
      <c r="C205" s="216" t="s">
        <v>10417</v>
      </c>
      <c r="D205" s="217" t="s">
        <v>1181</v>
      </c>
      <c r="E205" s="217" t="s">
        <v>1806</v>
      </c>
      <c r="F205" s="218" t="s">
        <v>1303</v>
      </c>
      <c r="G205" s="218" t="s">
        <v>10417</v>
      </c>
      <c r="H205" s="218" t="s">
        <v>1807</v>
      </c>
      <c r="I205" s="219" t="s">
        <v>1808</v>
      </c>
      <c r="J205" s="220" t="s">
        <v>1063</v>
      </c>
      <c r="K205" s="220" t="s">
        <v>1063</v>
      </c>
      <c r="L205" s="220" t="s">
        <v>1790</v>
      </c>
      <c r="M205" s="221" t="s">
        <v>1678</v>
      </c>
      <c r="N205" s="218" t="s">
        <v>1065</v>
      </c>
      <c r="O205" s="218" t="s">
        <v>3553</v>
      </c>
      <c r="P205" s="222"/>
      <c r="Q205" s="223">
        <v>7821</v>
      </c>
      <c r="R205" s="223"/>
    </row>
    <row r="206" spans="1:18" ht="52.5" hidden="1">
      <c r="A206" s="215" t="s">
        <v>2343</v>
      </c>
      <c r="B206" s="215" t="s">
        <v>7301</v>
      </c>
      <c r="C206" s="216" t="s">
        <v>10417</v>
      </c>
      <c r="D206" s="217" t="s">
        <v>1181</v>
      </c>
      <c r="E206" s="217" t="s">
        <v>10888</v>
      </c>
      <c r="F206" s="218" t="s">
        <v>7301</v>
      </c>
      <c r="G206" s="218" t="s">
        <v>10417</v>
      </c>
      <c r="H206" s="218" t="s">
        <v>10889</v>
      </c>
      <c r="I206" s="219" t="s">
        <v>10890</v>
      </c>
      <c r="J206" s="220" t="s">
        <v>1063</v>
      </c>
      <c r="K206" s="220" t="s">
        <v>1063</v>
      </c>
      <c r="L206" s="220" t="s">
        <v>1790</v>
      </c>
      <c r="M206" s="221" t="s">
        <v>1678</v>
      </c>
      <c r="N206" s="218" t="s">
        <v>1065</v>
      </c>
      <c r="O206" s="218" t="s">
        <v>3553</v>
      </c>
      <c r="P206" s="222"/>
      <c r="Q206" s="223">
        <v>4620</v>
      </c>
      <c r="R206" s="223"/>
    </row>
    <row r="207" spans="1:18" ht="52.5" hidden="1">
      <c r="A207" s="215" t="s">
        <v>1624</v>
      </c>
      <c r="B207" s="215" t="s">
        <v>10891</v>
      </c>
      <c r="C207" s="216" t="s">
        <v>10892</v>
      </c>
      <c r="D207" s="217" t="s">
        <v>1181</v>
      </c>
      <c r="E207" s="217" t="s">
        <v>10893</v>
      </c>
      <c r="F207" s="218" t="s">
        <v>10891</v>
      </c>
      <c r="G207" s="218" t="s">
        <v>10835</v>
      </c>
      <c r="H207" s="218" t="s">
        <v>10894</v>
      </c>
      <c r="I207" s="219" t="s">
        <v>1078</v>
      </c>
      <c r="J207" s="220" t="s">
        <v>1063</v>
      </c>
      <c r="K207" s="220" t="s">
        <v>1063</v>
      </c>
      <c r="L207" s="220" t="s">
        <v>1790</v>
      </c>
      <c r="M207" s="221" t="s">
        <v>1678</v>
      </c>
      <c r="N207" s="218" t="s">
        <v>1065</v>
      </c>
      <c r="O207" s="218" t="s">
        <v>3553</v>
      </c>
      <c r="P207" s="222"/>
      <c r="Q207" s="223">
        <v>2550</v>
      </c>
      <c r="R207" s="223"/>
    </row>
    <row r="208" spans="1:18" ht="63" hidden="1">
      <c r="A208" s="215" t="s">
        <v>2348</v>
      </c>
      <c r="B208" s="215" t="s">
        <v>10895</v>
      </c>
      <c r="C208" s="216" t="s">
        <v>10835</v>
      </c>
      <c r="D208" s="217" t="s">
        <v>1181</v>
      </c>
      <c r="E208" s="217" t="s">
        <v>10896</v>
      </c>
      <c r="F208" s="218" t="s">
        <v>10895</v>
      </c>
      <c r="G208" s="218" t="s">
        <v>10835</v>
      </c>
      <c r="H208" s="218" t="s">
        <v>1835</v>
      </c>
      <c r="I208" s="219" t="s">
        <v>1836</v>
      </c>
      <c r="J208" s="220" t="s">
        <v>1063</v>
      </c>
      <c r="K208" s="220" t="s">
        <v>1063</v>
      </c>
      <c r="L208" s="220" t="s">
        <v>1790</v>
      </c>
      <c r="M208" s="221" t="s">
        <v>1678</v>
      </c>
      <c r="N208" s="218" t="s">
        <v>1065</v>
      </c>
      <c r="O208" s="218" t="s">
        <v>3553</v>
      </c>
      <c r="P208" s="222"/>
      <c r="Q208" s="223">
        <v>13107.5</v>
      </c>
      <c r="R208" s="223"/>
    </row>
    <row r="209" spans="1:18" ht="52.5" hidden="1">
      <c r="A209" s="215" t="s">
        <v>2351</v>
      </c>
      <c r="B209" s="215" t="s">
        <v>10897</v>
      </c>
      <c r="C209" s="216" t="s">
        <v>10835</v>
      </c>
      <c r="D209" s="217" t="s">
        <v>1181</v>
      </c>
      <c r="E209" s="217" t="s">
        <v>10898</v>
      </c>
      <c r="F209" s="218" t="s">
        <v>10897</v>
      </c>
      <c r="G209" s="218" t="s">
        <v>10835</v>
      </c>
      <c r="H209" s="218" t="s">
        <v>9772</v>
      </c>
      <c r="I209" s="219" t="s">
        <v>9773</v>
      </c>
      <c r="J209" s="220" t="s">
        <v>1063</v>
      </c>
      <c r="K209" s="220" t="s">
        <v>1063</v>
      </c>
      <c r="L209" s="220" t="s">
        <v>1790</v>
      </c>
      <c r="M209" s="221" t="s">
        <v>1678</v>
      </c>
      <c r="N209" s="218" t="s">
        <v>1065</v>
      </c>
      <c r="O209" s="218" t="s">
        <v>3553</v>
      </c>
      <c r="P209" s="222"/>
      <c r="Q209" s="223">
        <v>5319</v>
      </c>
      <c r="R209" s="223"/>
    </row>
    <row r="210" spans="1:18" ht="52.5" hidden="1">
      <c r="A210" s="215" t="s">
        <v>2354</v>
      </c>
      <c r="B210" s="215" t="s">
        <v>2579</v>
      </c>
      <c r="C210" s="216" t="s">
        <v>10835</v>
      </c>
      <c r="D210" s="217" t="s">
        <v>1181</v>
      </c>
      <c r="E210" s="217" t="s">
        <v>1806</v>
      </c>
      <c r="F210" s="218" t="s">
        <v>2579</v>
      </c>
      <c r="G210" s="218" t="s">
        <v>10835</v>
      </c>
      <c r="H210" s="218" t="s">
        <v>1807</v>
      </c>
      <c r="I210" s="219" t="s">
        <v>1808</v>
      </c>
      <c r="J210" s="220" t="s">
        <v>1063</v>
      </c>
      <c r="K210" s="220" t="s">
        <v>1063</v>
      </c>
      <c r="L210" s="220" t="s">
        <v>1790</v>
      </c>
      <c r="M210" s="221" t="s">
        <v>1678</v>
      </c>
      <c r="N210" s="218" t="s">
        <v>1065</v>
      </c>
      <c r="O210" s="218" t="s">
        <v>3553</v>
      </c>
      <c r="P210" s="222"/>
      <c r="Q210" s="223">
        <v>24125</v>
      </c>
      <c r="R210" s="223"/>
    </row>
    <row r="211" spans="1:18" ht="52.5" hidden="1">
      <c r="A211" s="215" t="s">
        <v>2357</v>
      </c>
      <c r="B211" s="215" t="s">
        <v>10899</v>
      </c>
      <c r="C211" s="216" t="s">
        <v>10423</v>
      </c>
      <c r="D211" s="217" t="s">
        <v>1055</v>
      </c>
      <c r="E211" s="217" t="s">
        <v>10900</v>
      </c>
      <c r="F211" s="218" t="s">
        <v>10901</v>
      </c>
      <c r="G211" s="218" t="s">
        <v>10423</v>
      </c>
      <c r="H211" s="218" t="s">
        <v>1696</v>
      </c>
      <c r="I211" s="219" t="s">
        <v>1697</v>
      </c>
      <c r="J211" s="220" t="s">
        <v>1690</v>
      </c>
      <c r="K211" s="220" t="s">
        <v>1691</v>
      </c>
      <c r="L211" s="220" t="s">
        <v>1063</v>
      </c>
      <c r="M211" s="221" t="s">
        <v>1769</v>
      </c>
      <c r="N211" s="218" t="s">
        <v>1065</v>
      </c>
      <c r="O211" s="218" t="s">
        <v>3553</v>
      </c>
      <c r="P211" s="222"/>
      <c r="Q211" s="223"/>
      <c r="R211" s="223">
        <v>35296.21</v>
      </c>
    </row>
    <row r="212" spans="1:18" ht="42">
      <c r="A212" s="215" t="s">
        <v>1631</v>
      </c>
      <c r="B212" s="215" t="s">
        <v>10902</v>
      </c>
      <c r="C212" s="216" t="s">
        <v>10420</v>
      </c>
      <c r="D212" s="217" t="s">
        <v>1055</v>
      </c>
      <c r="E212" s="217" t="s">
        <v>10903</v>
      </c>
      <c r="F212" s="218" t="s">
        <v>10904</v>
      </c>
      <c r="G212" s="218" t="s">
        <v>10423</v>
      </c>
      <c r="H212" s="218" t="s">
        <v>10654</v>
      </c>
      <c r="I212" s="219" t="s">
        <v>10655</v>
      </c>
      <c r="J212" s="220" t="s">
        <v>1110</v>
      </c>
      <c r="K212" s="220" t="s">
        <v>1062</v>
      </c>
      <c r="L212" s="220" t="s">
        <v>1063</v>
      </c>
      <c r="M212" s="221" t="s">
        <v>1111</v>
      </c>
      <c r="N212" s="218" t="s">
        <v>1065</v>
      </c>
      <c r="O212" s="218" t="s">
        <v>3553</v>
      </c>
      <c r="P212" s="222" t="s">
        <v>10656</v>
      </c>
      <c r="Q212" s="223">
        <v>1</v>
      </c>
      <c r="R212" s="223">
        <v>6393</v>
      </c>
    </row>
    <row r="213" spans="1:18" ht="63" hidden="1">
      <c r="A213" s="215" t="s">
        <v>1635</v>
      </c>
      <c r="B213" s="215" t="s">
        <v>10905</v>
      </c>
      <c r="C213" s="216" t="s">
        <v>10420</v>
      </c>
      <c r="D213" s="217" t="s">
        <v>1055</v>
      </c>
      <c r="E213" s="217" t="s">
        <v>10906</v>
      </c>
      <c r="F213" s="218" t="s">
        <v>10907</v>
      </c>
      <c r="G213" s="218" t="s">
        <v>10423</v>
      </c>
      <c r="H213" s="218" t="s">
        <v>10908</v>
      </c>
      <c r="I213" s="219" t="s">
        <v>1784</v>
      </c>
      <c r="J213" s="220" t="s">
        <v>1079</v>
      </c>
      <c r="K213" s="220" t="s">
        <v>1062</v>
      </c>
      <c r="L213" s="220" t="s">
        <v>1063</v>
      </c>
      <c r="M213" s="221" t="s">
        <v>1064</v>
      </c>
      <c r="N213" s="218" t="s">
        <v>1065</v>
      </c>
      <c r="O213" s="218" t="s">
        <v>3553</v>
      </c>
      <c r="P213" s="222" t="s">
        <v>10909</v>
      </c>
      <c r="Q213" s="223"/>
      <c r="R213" s="223">
        <v>35000</v>
      </c>
    </row>
    <row r="214" spans="1:18" ht="52.5" hidden="1">
      <c r="A214" s="215" t="s">
        <v>1642</v>
      </c>
      <c r="B214" s="215" t="s">
        <v>10910</v>
      </c>
      <c r="C214" s="216" t="s">
        <v>10423</v>
      </c>
      <c r="D214" s="217" t="s">
        <v>1181</v>
      </c>
      <c r="E214" s="217" t="s">
        <v>10911</v>
      </c>
      <c r="F214" s="218" t="s">
        <v>10910</v>
      </c>
      <c r="G214" s="218" t="s">
        <v>10423</v>
      </c>
      <c r="H214" s="218" t="s">
        <v>10912</v>
      </c>
      <c r="I214" s="219" t="s">
        <v>1078</v>
      </c>
      <c r="J214" s="220" t="s">
        <v>1063</v>
      </c>
      <c r="K214" s="220" t="s">
        <v>1063</v>
      </c>
      <c r="L214" s="220" t="s">
        <v>1790</v>
      </c>
      <c r="M214" s="221" t="s">
        <v>1678</v>
      </c>
      <c r="N214" s="218" t="s">
        <v>1065</v>
      </c>
      <c r="O214" s="218" t="s">
        <v>3553</v>
      </c>
      <c r="P214" s="222"/>
      <c r="Q214" s="223">
        <v>3300</v>
      </c>
      <c r="R214" s="223"/>
    </row>
    <row r="215" spans="1:18" ht="63" hidden="1">
      <c r="A215" s="215" t="s">
        <v>1241</v>
      </c>
      <c r="B215" s="215" t="s">
        <v>10913</v>
      </c>
      <c r="C215" s="216" t="s">
        <v>10423</v>
      </c>
      <c r="D215" s="217" t="s">
        <v>1181</v>
      </c>
      <c r="E215" s="217" t="s">
        <v>10914</v>
      </c>
      <c r="F215" s="218" t="s">
        <v>10913</v>
      </c>
      <c r="G215" s="218" t="s">
        <v>10423</v>
      </c>
      <c r="H215" s="218" t="s">
        <v>2648</v>
      </c>
      <c r="I215" s="219" t="s">
        <v>2649</v>
      </c>
      <c r="J215" s="220" t="s">
        <v>1063</v>
      </c>
      <c r="K215" s="220" t="s">
        <v>1063</v>
      </c>
      <c r="L215" s="220" t="s">
        <v>1790</v>
      </c>
      <c r="M215" s="221" t="s">
        <v>1678</v>
      </c>
      <c r="N215" s="218" t="s">
        <v>1065</v>
      </c>
      <c r="O215" s="218" t="s">
        <v>3553</v>
      </c>
      <c r="P215" s="222"/>
      <c r="Q215" s="223">
        <v>2850</v>
      </c>
      <c r="R215" s="223"/>
    </row>
    <row r="216" spans="1:18" ht="52.5" hidden="1">
      <c r="A216" s="215" t="s">
        <v>1655</v>
      </c>
      <c r="B216" s="215" t="s">
        <v>10915</v>
      </c>
      <c r="C216" s="216" t="s">
        <v>10423</v>
      </c>
      <c r="D216" s="217" t="s">
        <v>1181</v>
      </c>
      <c r="E216" s="217" t="s">
        <v>10916</v>
      </c>
      <c r="F216" s="218" t="s">
        <v>10915</v>
      </c>
      <c r="G216" s="218" t="s">
        <v>10423</v>
      </c>
      <c r="H216" s="218" t="s">
        <v>10917</v>
      </c>
      <c r="I216" s="219" t="s">
        <v>1078</v>
      </c>
      <c r="J216" s="220" t="s">
        <v>1063</v>
      </c>
      <c r="K216" s="220" t="s">
        <v>1063</v>
      </c>
      <c r="L216" s="220" t="s">
        <v>1790</v>
      </c>
      <c r="M216" s="221" t="s">
        <v>1678</v>
      </c>
      <c r="N216" s="218" t="s">
        <v>1065</v>
      </c>
      <c r="O216" s="218" t="s">
        <v>3553</v>
      </c>
      <c r="P216" s="222"/>
      <c r="Q216" s="223">
        <v>4150</v>
      </c>
      <c r="R216" s="223"/>
    </row>
    <row r="217" spans="1:18" ht="52.5" hidden="1">
      <c r="A217" s="215" t="s">
        <v>1659</v>
      </c>
      <c r="B217" s="215" t="s">
        <v>7277</v>
      </c>
      <c r="C217" s="216" t="s">
        <v>10423</v>
      </c>
      <c r="D217" s="217" t="s">
        <v>1181</v>
      </c>
      <c r="E217" s="217" t="s">
        <v>10918</v>
      </c>
      <c r="F217" s="218" t="s">
        <v>7277</v>
      </c>
      <c r="G217" s="218" t="s">
        <v>10423</v>
      </c>
      <c r="H217" s="218" t="s">
        <v>10919</v>
      </c>
      <c r="I217" s="219" t="s">
        <v>5382</v>
      </c>
      <c r="J217" s="220" t="s">
        <v>1063</v>
      </c>
      <c r="K217" s="220" t="s">
        <v>1063</v>
      </c>
      <c r="L217" s="220" t="s">
        <v>1790</v>
      </c>
      <c r="M217" s="221" t="s">
        <v>1678</v>
      </c>
      <c r="N217" s="218" t="s">
        <v>1065</v>
      </c>
      <c r="O217" s="218" t="s">
        <v>3553</v>
      </c>
      <c r="P217" s="222"/>
      <c r="Q217" s="223">
        <v>75279</v>
      </c>
      <c r="R217" s="223"/>
    </row>
    <row r="218" spans="1:18" ht="52.5" hidden="1">
      <c r="A218" s="215" t="s">
        <v>2375</v>
      </c>
      <c r="B218" s="215" t="s">
        <v>8204</v>
      </c>
      <c r="C218" s="216" t="s">
        <v>10423</v>
      </c>
      <c r="D218" s="217" t="s">
        <v>1181</v>
      </c>
      <c r="E218" s="217" t="s">
        <v>10920</v>
      </c>
      <c r="F218" s="218" t="s">
        <v>8204</v>
      </c>
      <c r="G218" s="218" t="s">
        <v>10423</v>
      </c>
      <c r="H218" s="218" t="s">
        <v>2386</v>
      </c>
      <c r="I218" s="219" t="s">
        <v>2387</v>
      </c>
      <c r="J218" s="220" t="s">
        <v>1063</v>
      </c>
      <c r="K218" s="220" t="s">
        <v>1063</v>
      </c>
      <c r="L218" s="220" t="s">
        <v>1790</v>
      </c>
      <c r="M218" s="221" t="s">
        <v>1678</v>
      </c>
      <c r="N218" s="218" t="s">
        <v>1065</v>
      </c>
      <c r="O218" s="218" t="s">
        <v>3553</v>
      </c>
      <c r="P218" s="222"/>
      <c r="Q218" s="223">
        <v>8625</v>
      </c>
      <c r="R218" s="223"/>
    </row>
    <row r="219" spans="1:18" ht="63" hidden="1">
      <c r="A219" s="215" t="s">
        <v>2377</v>
      </c>
      <c r="B219" s="215" t="s">
        <v>10921</v>
      </c>
      <c r="C219" s="216" t="s">
        <v>10423</v>
      </c>
      <c r="D219" s="217" t="s">
        <v>1181</v>
      </c>
      <c r="E219" s="217" t="s">
        <v>10922</v>
      </c>
      <c r="F219" s="218" t="s">
        <v>10921</v>
      </c>
      <c r="G219" s="218" t="s">
        <v>10423</v>
      </c>
      <c r="H219" s="218" t="s">
        <v>1835</v>
      </c>
      <c r="I219" s="219" t="s">
        <v>1836</v>
      </c>
      <c r="J219" s="220" t="s">
        <v>1063</v>
      </c>
      <c r="K219" s="220" t="s">
        <v>1063</v>
      </c>
      <c r="L219" s="220" t="s">
        <v>1790</v>
      </c>
      <c r="M219" s="221" t="s">
        <v>1678</v>
      </c>
      <c r="N219" s="218" t="s">
        <v>1065</v>
      </c>
      <c r="O219" s="218" t="s">
        <v>3553</v>
      </c>
      <c r="P219" s="222"/>
      <c r="Q219" s="223">
        <v>38423.129999999997</v>
      </c>
      <c r="R219" s="223"/>
    </row>
    <row r="220" spans="1:18" ht="52.5" hidden="1">
      <c r="A220" s="215" t="s">
        <v>2293</v>
      </c>
      <c r="B220" s="215" t="s">
        <v>2681</v>
      </c>
      <c r="C220" s="216" t="s">
        <v>10423</v>
      </c>
      <c r="D220" s="217" t="s">
        <v>1181</v>
      </c>
      <c r="E220" s="217" t="s">
        <v>1806</v>
      </c>
      <c r="F220" s="218" t="s">
        <v>2681</v>
      </c>
      <c r="G220" s="218" t="s">
        <v>10423</v>
      </c>
      <c r="H220" s="218" t="s">
        <v>1807</v>
      </c>
      <c r="I220" s="219" t="s">
        <v>1808</v>
      </c>
      <c r="J220" s="220" t="s">
        <v>1063</v>
      </c>
      <c r="K220" s="220" t="s">
        <v>1063</v>
      </c>
      <c r="L220" s="220" t="s">
        <v>1790</v>
      </c>
      <c r="M220" s="221" t="s">
        <v>1678</v>
      </c>
      <c r="N220" s="218" t="s">
        <v>1065</v>
      </c>
      <c r="O220" s="218" t="s">
        <v>3553</v>
      </c>
      <c r="P220" s="222"/>
      <c r="Q220" s="223">
        <v>26123</v>
      </c>
      <c r="R220" s="223"/>
    </row>
    <row r="221" spans="1:18" ht="42" hidden="1">
      <c r="A221" s="215" t="s">
        <v>2384</v>
      </c>
      <c r="B221" s="215" t="s">
        <v>10923</v>
      </c>
      <c r="C221" s="216" t="s">
        <v>10420</v>
      </c>
      <c r="D221" s="217" t="s">
        <v>1055</v>
      </c>
      <c r="E221" s="217" t="s">
        <v>10698</v>
      </c>
      <c r="F221" s="218" t="s">
        <v>10924</v>
      </c>
      <c r="G221" s="218" t="s">
        <v>10420</v>
      </c>
      <c r="H221" s="218" t="s">
        <v>1701</v>
      </c>
      <c r="I221" s="219" t="s">
        <v>1702</v>
      </c>
      <c r="J221" s="220" t="s">
        <v>1690</v>
      </c>
      <c r="K221" s="220" t="s">
        <v>1691</v>
      </c>
      <c r="L221" s="220" t="s">
        <v>1063</v>
      </c>
      <c r="M221" s="221" t="s">
        <v>1769</v>
      </c>
      <c r="N221" s="218" t="s">
        <v>1065</v>
      </c>
      <c r="O221" s="218" t="s">
        <v>3553</v>
      </c>
      <c r="P221" s="222"/>
      <c r="Q221" s="223"/>
      <c r="R221" s="223">
        <v>5274</v>
      </c>
    </row>
    <row r="222" spans="1:18" ht="42">
      <c r="A222" s="215" t="s">
        <v>2388</v>
      </c>
      <c r="B222" s="215" t="s">
        <v>10925</v>
      </c>
      <c r="C222" s="216" t="s">
        <v>10465</v>
      </c>
      <c r="D222" s="217" t="s">
        <v>1055</v>
      </c>
      <c r="E222" s="217" t="s">
        <v>10926</v>
      </c>
      <c r="F222" s="218" t="s">
        <v>10927</v>
      </c>
      <c r="G222" s="218" t="s">
        <v>10465</v>
      </c>
      <c r="H222" s="218" t="s">
        <v>250</v>
      </c>
      <c r="I222" s="219" t="s">
        <v>1596</v>
      </c>
      <c r="J222" s="220" t="s">
        <v>1110</v>
      </c>
      <c r="K222" s="220" t="s">
        <v>1062</v>
      </c>
      <c r="L222" s="220" t="s">
        <v>1063</v>
      </c>
      <c r="M222" s="221" t="s">
        <v>1111</v>
      </c>
      <c r="N222" s="218" t="s">
        <v>1065</v>
      </c>
      <c r="O222" s="218" t="s">
        <v>3553</v>
      </c>
      <c r="P222" s="222" t="s">
        <v>10928</v>
      </c>
      <c r="Q222" s="223">
        <v>1</v>
      </c>
      <c r="R222" s="223">
        <v>8320.0300000000007</v>
      </c>
    </row>
    <row r="223" spans="1:18" ht="52.5" hidden="1">
      <c r="A223" s="215" t="s">
        <v>2393</v>
      </c>
      <c r="B223" s="215" t="s">
        <v>10929</v>
      </c>
      <c r="C223" s="216" t="s">
        <v>10420</v>
      </c>
      <c r="D223" s="217" t="s">
        <v>1181</v>
      </c>
      <c r="E223" s="217" t="s">
        <v>10930</v>
      </c>
      <c r="F223" s="218" t="s">
        <v>10929</v>
      </c>
      <c r="G223" s="218" t="s">
        <v>10420</v>
      </c>
      <c r="H223" s="218" t="s">
        <v>10931</v>
      </c>
      <c r="I223" s="219" t="s">
        <v>1078</v>
      </c>
      <c r="J223" s="220" t="s">
        <v>1063</v>
      </c>
      <c r="K223" s="220" t="s">
        <v>1063</v>
      </c>
      <c r="L223" s="220" t="s">
        <v>1790</v>
      </c>
      <c r="M223" s="221" t="s">
        <v>1678</v>
      </c>
      <c r="N223" s="218" t="s">
        <v>1065</v>
      </c>
      <c r="O223" s="218" t="s">
        <v>3553</v>
      </c>
      <c r="P223" s="222"/>
      <c r="Q223" s="223">
        <v>700</v>
      </c>
      <c r="R223" s="223"/>
    </row>
    <row r="224" spans="1:18" ht="52.5" hidden="1">
      <c r="A224" s="215" t="s">
        <v>2397</v>
      </c>
      <c r="B224" s="215" t="s">
        <v>2194</v>
      </c>
      <c r="C224" s="216" t="s">
        <v>10420</v>
      </c>
      <c r="D224" s="217" t="s">
        <v>1181</v>
      </c>
      <c r="E224" s="217" t="s">
        <v>10932</v>
      </c>
      <c r="F224" s="218" t="s">
        <v>2194</v>
      </c>
      <c r="G224" s="218" t="s">
        <v>10420</v>
      </c>
      <c r="H224" s="218" t="s">
        <v>10933</v>
      </c>
      <c r="I224" s="219" t="s">
        <v>10934</v>
      </c>
      <c r="J224" s="220" t="s">
        <v>1063</v>
      </c>
      <c r="K224" s="220" t="s">
        <v>1063</v>
      </c>
      <c r="L224" s="220" t="s">
        <v>1790</v>
      </c>
      <c r="M224" s="221" t="s">
        <v>1678</v>
      </c>
      <c r="N224" s="218" t="s">
        <v>1065</v>
      </c>
      <c r="O224" s="218" t="s">
        <v>3553</v>
      </c>
      <c r="P224" s="222"/>
      <c r="Q224" s="223">
        <v>9225</v>
      </c>
      <c r="R224" s="223"/>
    </row>
    <row r="225" spans="1:18" ht="52.5" hidden="1">
      <c r="A225" s="215" t="s">
        <v>2401</v>
      </c>
      <c r="B225" s="215" t="s">
        <v>10935</v>
      </c>
      <c r="C225" s="216" t="s">
        <v>10420</v>
      </c>
      <c r="D225" s="217" t="s">
        <v>1181</v>
      </c>
      <c r="E225" s="217" t="s">
        <v>10936</v>
      </c>
      <c r="F225" s="218" t="s">
        <v>10935</v>
      </c>
      <c r="G225" s="218" t="s">
        <v>10420</v>
      </c>
      <c r="H225" s="218" t="s">
        <v>10937</v>
      </c>
      <c r="I225" s="219" t="s">
        <v>1078</v>
      </c>
      <c r="J225" s="220" t="s">
        <v>1063</v>
      </c>
      <c r="K225" s="220" t="s">
        <v>1063</v>
      </c>
      <c r="L225" s="220" t="s">
        <v>1790</v>
      </c>
      <c r="M225" s="221" t="s">
        <v>1678</v>
      </c>
      <c r="N225" s="218" t="s">
        <v>1065</v>
      </c>
      <c r="O225" s="218" t="s">
        <v>3553</v>
      </c>
      <c r="P225" s="222"/>
      <c r="Q225" s="223">
        <v>3000</v>
      </c>
      <c r="R225" s="223"/>
    </row>
    <row r="226" spans="1:18" ht="52.5" hidden="1">
      <c r="A226" s="215" t="s">
        <v>2405</v>
      </c>
      <c r="B226" s="215" t="s">
        <v>2662</v>
      </c>
      <c r="C226" s="216" t="s">
        <v>10420</v>
      </c>
      <c r="D226" s="217" t="s">
        <v>1181</v>
      </c>
      <c r="E226" s="217" t="s">
        <v>1806</v>
      </c>
      <c r="F226" s="218" t="s">
        <v>2662</v>
      </c>
      <c r="G226" s="218" t="s">
        <v>10420</v>
      </c>
      <c r="H226" s="218" t="s">
        <v>1807</v>
      </c>
      <c r="I226" s="219" t="s">
        <v>1808</v>
      </c>
      <c r="J226" s="220" t="s">
        <v>1063</v>
      </c>
      <c r="K226" s="220" t="s">
        <v>1063</v>
      </c>
      <c r="L226" s="220" t="s">
        <v>1790</v>
      </c>
      <c r="M226" s="221" t="s">
        <v>1678</v>
      </c>
      <c r="N226" s="218" t="s">
        <v>1065</v>
      </c>
      <c r="O226" s="218" t="s">
        <v>3553</v>
      </c>
      <c r="P226" s="222"/>
      <c r="Q226" s="223">
        <v>4350</v>
      </c>
      <c r="R226" s="223"/>
    </row>
    <row r="227" spans="1:18" ht="52.5" hidden="1">
      <c r="A227" s="215" t="s">
        <v>2409</v>
      </c>
      <c r="B227" s="215" t="s">
        <v>6964</v>
      </c>
      <c r="C227" s="216" t="s">
        <v>10420</v>
      </c>
      <c r="D227" s="217" t="s">
        <v>1181</v>
      </c>
      <c r="E227" s="217" t="s">
        <v>10938</v>
      </c>
      <c r="F227" s="218" t="s">
        <v>6964</v>
      </c>
      <c r="G227" s="218" t="s">
        <v>10420</v>
      </c>
      <c r="H227" s="218" t="s">
        <v>10939</v>
      </c>
      <c r="I227" s="219" t="s">
        <v>10940</v>
      </c>
      <c r="J227" s="220" t="s">
        <v>1063</v>
      </c>
      <c r="K227" s="220" t="s">
        <v>1063</v>
      </c>
      <c r="L227" s="220" t="s">
        <v>1790</v>
      </c>
      <c r="M227" s="221" t="s">
        <v>1678</v>
      </c>
      <c r="N227" s="218" t="s">
        <v>1065</v>
      </c>
      <c r="O227" s="218" t="s">
        <v>3553</v>
      </c>
      <c r="P227" s="222"/>
      <c r="Q227" s="223">
        <v>23229</v>
      </c>
      <c r="R227" s="223"/>
    </row>
    <row r="228" spans="1:18" ht="52.5" hidden="1">
      <c r="A228" s="215" t="s">
        <v>2411</v>
      </c>
      <c r="B228" s="215" t="s">
        <v>2144</v>
      </c>
      <c r="C228" s="216" t="s">
        <v>10420</v>
      </c>
      <c r="D228" s="217" t="s">
        <v>1181</v>
      </c>
      <c r="E228" s="217" t="s">
        <v>10941</v>
      </c>
      <c r="F228" s="218" t="s">
        <v>2144</v>
      </c>
      <c r="G228" s="218" t="s">
        <v>10420</v>
      </c>
      <c r="H228" s="218" t="s">
        <v>10942</v>
      </c>
      <c r="I228" s="219" t="s">
        <v>10943</v>
      </c>
      <c r="J228" s="220" t="s">
        <v>1063</v>
      </c>
      <c r="K228" s="220" t="s">
        <v>1063</v>
      </c>
      <c r="L228" s="220" t="s">
        <v>1790</v>
      </c>
      <c r="M228" s="221" t="s">
        <v>1678</v>
      </c>
      <c r="N228" s="218" t="s">
        <v>1065</v>
      </c>
      <c r="O228" s="218" t="s">
        <v>3553</v>
      </c>
      <c r="P228" s="222"/>
      <c r="Q228" s="223">
        <v>9225</v>
      </c>
      <c r="R228" s="223"/>
    </row>
    <row r="229" spans="1:18" ht="52.5" hidden="1">
      <c r="A229" s="215" t="s">
        <v>2414</v>
      </c>
      <c r="B229" s="215" t="s">
        <v>4510</v>
      </c>
      <c r="C229" s="216" t="s">
        <v>10420</v>
      </c>
      <c r="D229" s="217" t="s">
        <v>1181</v>
      </c>
      <c r="E229" s="217" t="s">
        <v>10944</v>
      </c>
      <c r="F229" s="218" t="s">
        <v>4510</v>
      </c>
      <c r="G229" s="218" t="s">
        <v>10420</v>
      </c>
      <c r="H229" s="218" t="s">
        <v>2717</v>
      </c>
      <c r="I229" s="219" t="s">
        <v>2718</v>
      </c>
      <c r="J229" s="220" t="s">
        <v>1063</v>
      </c>
      <c r="K229" s="220" t="s">
        <v>1063</v>
      </c>
      <c r="L229" s="220" t="s">
        <v>1790</v>
      </c>
      <c r="M229" s="221" t="s">
        <v>1678</v>
      </c>
      <c r="N229" s="218" t="s">
        <v>1065</v>
      </c>
      <c r="O229" s="218" t="s">
        <v>3553</v>
      </c>
      <c r="P229" s="222"/>
      <c r="Q229" s="223">
        <v>47229</v>
      </c>
      <c r="R229" s="223"/>
    </row>
    <row r="230" spans="1:18" ht="52.5" hidden="1">
      <c r="A230" s="215" t="s">
        <v>2418</v>
      </c>
      <c r="B230" s="215" t="s">
        <v>10945</v>
      </c>
      <c r="C230" s="216" t="s">
        <v>10420</v>
      </c>
      <c r="D230" s="217" t="s">
        <v>1181</v>
      </c>
      <c r="E230" s="217" t="s">
        <v>10946</v>
      </c>
      <c r="F230" s="218" t="s">
        <v>10945</v>
      </c>
      <c r="G230" s="218" t="s">
        <v>10420</v>
      </c>
      <c r="H230" s="218" t="s">
        <v>4077</v>
      </c>
      <c r="I230" s="219" t="s">
        <v>4078</v>
      </c>
      <c r="J230" s="220" t="s">
        <v>1063</v>
      </c>
      <c r="K230" s="220" t="s">
        <v>1063</v>
      </c>
      <c r="L230" s="220" t="s">
        <v>1790</v>
      </c>
      <c r="M230" s="221" t="s">
        <v>1678</v>
      </c>
      <c r="N230" s="218" t="s">
        <v>1065</v>
      </c>
      <c r="O230" s="218" t="s">
        <v>3553</v>
      </c>
      <c r="P230" s="222"/>
      <c r="Q230" s="223">
        <v>466427</v>
      </c>
      <c r="R230" s="223"/>
    </row>
    <row r="231" spans="1:18" ht="52.5" hidden="1">
      <c r="A231" s="215" t="s">
        <v>1249</v>
      </c>
      <c r="B231" s="215" t="s">
        <v>10947</v>
      </c>
      <c r="C231" s="216" t="s">
        <v>10420</v>
      </c>
      <c r="D231" s="217" t="s">
        <v>1181</v>
      </c>
      <c r="E231" s="217" t="s">
        <v>10948</v>
      </c>
      <c r="F231" s="218" t="s">
        <v>10947</v>
      </c>
      <c r="G231" s="218" t="s">
        <v>10420</v>
      </c>
      <c r="H231" s="218" t="s">
        <v>4077</v>
      </c>
      <c r="I231" s="219" t="s">
        <v>4078</v>
      </c>
      <c r="J231" s="220" t="s">
        <v>1063</v>
      </c>
      <c r="K231" s="220" t="s">
        <v>1063</v>
      </c>
      <c r="L231" s="220" t="s">
        <v>1790</v>
      </c>
      <c r="M231" s="221" t="s">
        <v>1678</v>
      </c>
      <c r="N231" s="218" t="s">
        <v>1065</v>
      </c>
      <c r="O231" s="218" t="s">
        <v>3553</v>
      </c>
      <c r="P231" s="222"/>
      <c r="Q231" s="223">
        <v>45972</v>
      </c>
      <c r="R231" s="223"/>
    </row>
    <row r="232" spans="1:18" ht="42" hidden="1">
      <c r="A232" s="215" t="s">
        <v>1258</v>
      </c>
      <c r="B232" s="215" t="s">
        <v>10949</v>
      </c>
      <c r="C232" s="216" t="s">
        <v>10462</v>
      </c>
      <c r="D232" s="217" t="s">
        <v>1055</v>
      </c>
      <c r="E232" s="217" t="s">
        <v>10950</v>
      </c>
      <c r="F232" s="218" t="s">
        <v>10951</v>
      </c>
      <c r="G232" s="218" t="s">
        <v>10465</v>
      </c>
      <c r="H232" s="218" t="s">
        <v>1696</v>
      </c>
      <c r="I232" s="219" t="s">
        <v>1697</v>
      </c>
      <c r="J232" s="220" t="s">
        <v>1690</v>
      </c>
      <c r="K232" s="220" t="s">
        <v>1691</v>
      </c>
      <c r="L232" s="220" t="s">
        <v>1063</v>
      </c>
      <c r="M232" s="221" t="s">
        <v>1769</v>
      </c>
      <c r="N232" s="218" t="s">
        <v>1065</v>
      </c>
      <c r="O232" s="218" t="s">
        <v>3553</v>
      </c>
      <c r="P232" s="222"/>
      <c r="Q232" s="223"/>
      <c r="R232" s="223">
        <v>1488.17</v>
      </c>
    </row>
    <row r="233" spans="1:18" ht="42" hidden="1">
      <c r="A233" s="215" t="s">
        <v>1263</v>
      </c>
      <c r="B233" s="215" t="s">
        <v>10952</v>
      </c>
      <c r="C233" s="216" t="s">
        <v>10462</v>
      </c>
      <c r="D233" s="217" t="s">
        <v>1055</v>
      </c>
      <c r="E233" s="217" t="s">
        <v>10953</v>
      </c>
      <c r="F233" s="218" t="s">
        <v>10954</v>
      </c>
      <c r="G233" s="218" t="s">
        <v>10465</v>
      </c>
      <c r="H233" s="218" t="s">
        <v>1077</v>
      </c>
      <c r="I233" s="219" t="s">
        <v>1078</v>
      </c>
      <c r="J233" s="220" t="s">
        <v>1690</v>
      </c>
      <c r="K233" s="220" t="s">
        <v>1691</v>
      </c>
      <c r="L233" s="220" t="s">
        <v>1063</v>
      </c>
      <c r="M233" s="221" t="s">
        <v>1769</v>
      </c>
      <c r="N233" s="218" t="s">
        <v>1065</v>
      </c>
      <c r="O233" s="218" t="s">
        <v>3553</v>
      </c>
      <c r="P233" s="222"/>
      <c r="Q233" s="223"/>
      <c r="R233" s="223">
        <v>23560.89</v>
      </c>
    </row>
    <row r="234" spans="1:18" ht="42">
      <c r="A234" s="215" t="s">
        <v>2432</v>
      </c>
      <c r="B234" s="215" t="s">
        <v>10955</v>
      </c>
      <c r="C234" s="216" t="s">
        <v>10462</v>
      </c>
      <c r="D234" s="217" t="s">
        <v>1055</v>
      </c>
      <c r="E234" s="217" t="s">
        <v>10956</v>
      </c>
      <c r="F234" s="218" t="s">
        <v>10957</v>
      </c>
      <c r="G234" s="218" t="s">
        <v>10465</v>
      </c>
      <c r="H234" s="218" t="s">
        <v>10958</v>
      </c>
      <c r="I234" s="219" t="s">
        <v>10959</v>
      </c>
      <c r="J234" s="220" t="s">
        <v>1239</v>
      </c>
      <c r="K234" s="220" t="s">
        <v>1062</v>
      </c>
      <c r="L234" s="220" t="s">
        <v>1063</v>
      </c>
      <c r="M234" s="221" t="s">
        <v>1064</v>
      </c>
      <c r="N234" s="218" t="s">
        <v>1065</v>
      </c>
      <c r="O234" s="218" t="s">
        <v>3553</v>
      </c>
      <c r="P234" s="222" t="s">
        <v>10960</v>
      </c>
      <c r="Q234" s="223">
        <v>1</v>
      </c>
      <c r="R234" s="223">
        <v>66179</v>
      </c>
    </row>
    <row r="235" spans="1:18" ht="52.5" hidden="1">
      <c r="A235" s="215" t="s">
        <v>2438</v>
      </c>
      <c r="B235" s="215" t="s">
        <v>10961</v>
      </c>
      <c r="C235" s="216" t="s">
        <v>10462</v>
      </c>
      <c r="D235" s="217" t="s">
        <v>1055</v>
      </c>
      <c r="E235" s="217" t="s">
        <v>10962</v>
      </c>
      <c r="F235" s="218" t="s">
        <v>10963</v>
      </c>
      <c r="G235" s="218" t="s">
        <v>10465</v>
      </c>
      <c r="H235" s="218" t="s">
        <v>1525</v>
      </c>
      <c r="I235" s="219" t="s">
        <v>1526</v>
      </c>
      <c r="J235" s="220" t="s">
        <v>1110</v>
      </c>
      <c r="K235" s="220" t="s">
        <v>1062</v>
      </c>
      <c r="L235" s="220" t="s">
        <v>1063</v>
      </c>
      <c r="M235" s="221" t="s">
        <v>1111</v>
      </c>
      <c r="N235" s="218" t="s">
        <v>1065</v>
      </c>
      <c r="O235" s="218" t="s">
        <v>3553</v>
      </c>
      <c r="P235" s="222" t="s">
        <v>1527</v>
      </c>
      <c r="Q235" s="223"/>
      <c r="R235" s="223">
        <v>8982</v>
      </c>
    </row>
    <row r="236" spans="1:18" ht="42" hidden="1">
      <c r="A236" s="215" t="s">
        <v>2442</v>
      </c>
      <c r="B236" s="215" t="s">
        <v>10964</v>
      </c>
      <c r="C236" s="216" t="s">
        <v>10465</v>
      </c>
      <c r="D236" s="217" t="s">
        <v>1214</v>
      </c>
      <c r="E236" s="217" t="s">
        <v>10965</v>
      </c>
      <c r="F236" s="218" t="s">
        <v>10964</v>
      </c>
      <c r="G236" s="218" t="s">
        <v>10465</v>
      </c>
      <c r="H236" s="218" t="s">
        <v>3524</v>
      </c>
      <c r="I236" s="219" t="s">
        <v>2133</v>
      </c>
      <c r="J236" s="220" t="s">
        <v>1690</v>
      </c>
      <c r="K236" s="220" t="s">
        <v>1691</v>
      </c>
      <c r="L236" s="220" t="s">
        <v>1063</v>
      </c>
      <c r="M236" s="221" t="s">
        <v>1769</v>
      </c>
      <c r="N236" s="218" t="s">
        <v>1065</v>
      </c>
      <c r="O236" s="218" t="s">
        <v>3553</v>
      </c>
      <c r="P236" s="222"/>
      <c r="Q236" s="223"/>
      <c r="R236" s="223">
        <v>319602.88</v>
      </c>
    </row>
    <row r="237" spans="1:18" ht="73.5" hidden="1">
      <c r="A237" s="215" t="s">
        <v>2446</v>
      </c>
      <c r="B237" s="215" t="s">
        <v>10467</v>
      </c>
      <c r="C237" s="216" t="s">
        <v>10465</v>
      </c>
      <c r="D237" s="217" t="s">
        <v>1214</v>
      </c>
      <c r="E237" s="217" t="s">
        <v>10468</v>
      </c>
      <c r="F237" s="218" t="s">
        <v>10966</v>
      </c>
      <c r="G237" s="218" t="s">
        <v>10465</v>
      </c>
      <c r="H237" s="218" t="s">
        <v>3524</v>
      </c>
      <c r="I237" s="219" t="s">
        <v>2133</v>
      </c>
      <c r="J237" s="220" t="s">
        <v>1690</v>
      </c>
      <c r="K237" s="220" t="s">
        <v>1691</v>
      </c>
      <c r="L237" s="220" t="s">
        <v>1063</v>
      </c>
      <c r="M237" s="221" t="s">
        <v>1769</v>
      </c>
      <c r="N237" s="218" t="s">
        <v>1065</v>
      </c>
      <c r="O237" s="218" t="s">
        <v>3553</v>
      </c>
      <c r="P237" s="222"/>
      <c r="Q237" s="223">
        <v>2586.5100000000002</v>
      </c>
      <c r="R237" s="223"/>
    </row>
    <row r="238" spans="1:18" ht="52.5" hidden="1">
      <c r="A238" s="215" t="s">
        <v>2448</v>
      </c>
      <c r="B238" s="215" t="s">
        <v>10469</v>
      </c>
      <c r="C238" s="216" t="s">
        <v>10465</v>
      </c>
      <c r="D238" s="217" t="s">
        <v>1214</v>
      </c>
      <c r="E238" s="217" t="s">
        <v>10470</v>
      </c>
      <c r="F238" s="218" t="s">
        <v>10967</v>
      </c>
      <c r="G238" s="218" t="s">
        <v>10465</v>
      </c>
      <c r="H238" s="218" t="s">
        <v>3524</v>
      </c>
      <c r="I238" s="219" t="s">
        <v>2133</v>
      </c>
      <c r="J238" s="220" t="s">
        <v>1690</v>
      </c>
      <c r="K238" s="220" t="s">
        <v>1691</v>
      </c>
      <c r="L238" s="220" t="s">
        <v>1063</v>
      </c>
      <c r="M238" s="221" t="s">
        <v>1769</v>
      </c>
      <c r="N238" s="218" t="s">
        <v>1065</v>
      </c>
      <c r="O238" s="218" t="s">
        <v>3553</v>
      </c>
      <c r="P238" s="222"/>
      <c r="Q238" s="223">
        <v>531.96</v>
      </c>
      <c r="R238" s="223"/>
    </row>
    <row r="239" spans="1:18" ht="42" hidden="1">
      <c r="A239" s="215" t="s">
        <v>2451</v>
      </c>
      <c r="B239" s="215" t="s">
        <v>10968</v>
      </c>
      <c r="C239" s="216" t="s">
        <v>10462</v>
      </c>
      <c r="D239" s="217" t="s">
        <v>1055</v>
      </c>
      <c r="E239" s="217" t="s">
        <v>10969</v>
      </c>
      <c r="F239" s="218" t="s">
        <v>10970</v>
      </c>
      <c r="G239" s="218" t="s">
        <v>10465</v>
      </c>
      <c r="H239" s="218" t="s">
        <v>1077</v>
      </c>
      <c r="I239" s="219" t="s">
        <v>1078</v>
      </c>
      <c r="J239" s="220" t="s">
        <v>1690</v>
      </c>
      <c r="K239" s="220" t="s">
        <v>1691</v>
      </c>
      <c r="L239" s="220" t="s">
        <v>1063</v>
      </c>
      <c r="M239" s="221" t="s">
        <v>1769</v>
      </c>
      <c r="N239" s="218" t="s">
        <v>1065</v>
      </c>
      <c r="O239" s="218" t="s">
        <v>3553</v>
      </c>
      <c r="P239" s="222"/>
      <c r="Q239" s="223"/>
      <c r="R239" s="223">
        <v>15530.67</v>
      </c>
    </row>
    <row r="240" spans="1:18" ht="52.5" hidden="1">
      <c r="A240" s="215" t="s">
        <v>1690</v>
      </c>
      <c r="B240" s="215" t="s">
        <v>10971</v>
      </c>
      <c r="C240" s="216" t="s">
        <v>10465</v>
      </c>
      <c r="D240" s="217" t="s">
        <v>1181</v>
      </c>
      <c r="E240" s="217" t="s">
        <v>10972</v>
      </c>
      <c r="F240" s="218" t="s">
        <v>10971</v>
      </c>
      <c r="G240" s="218" t="s">
        <v>10465</v>
      </c>
      <c r="H240" s="218" t="s">
        <v>10973</v>
      </c>
      <c r="I240" s="219" t="s">
        <v>1078</v>
      </c>
      <c r="J240" s="220" t="s">
        <v>1063</v>
      </c>
      <c r="K240" s="220" t="s">
        <v>1063</v>
      </c>
      <c r="L240" s="220" t="s">
        <v>1790</v>
      </c>
      <c r="M240" s="221" t="s">
        <v>1678</v>
      </c>
      <c r="N240" s="218" t="s">
        <v>1065</v>
      </c>
      <c r="O240" s="218" t="s">
        <v>3553</v>
      </c>
      <c r="P240" s="222"/>
      <c r="Q240" s="223">
        <v>1400</v>
      </c>
      <c r="R240" s="223"/>
    </row>
    <row r="241" spans="1:18" ht="52.5" hidden="1">
      <c r="A241" s="215" t="s">
        <v>2460</v>
      </c>
      <c r="B241" s="215" t="s">
        <v>2714</v>
      </c>
      <c r="C241" s="216" t="s">
        <v>10465</v>
      </c>
      <c r="D241" s="217" t="s">
        <v>1181</v>
      </c>
      <c r="E241" s="217" t="s">
        <v>1806</v>
      </c>
      <c r="F241" s="218" t="s">
        <v>2714</v>
      </c>
      <c r="G241" s="218" t="s">
        <v>10465</v>
      </c>
      <c r="H241" s="218" t="s">
        <v>1807</v>
      </c>
      <c r="I241" s="219" t="s">
        <v>1808</v>
      </c>
      <c r="J241" s="220" t="s">
        <v>1063</v>
      </c>
      <c r="K241" s="220" t="s">
        <v>1063</v>
      </c>
      <c r="L241" s="220" t="s">
        <v>1790</v>
      </c>
      <c r="M241" s="221" t="s">
        <v>1678</v>
      </c>
      <c r="N241" s="218" t="s">
        <v>1065</v>
      </c>
      <c r="O241" s="218" t="s">
        <v>3553</v>
      </c>
      <c r="P241" s="222"/>
      <c r="Q241" s="223">
        <v>4476</v>
      </c>
      <c r="R241" s="223"/>
    </row>
    <row r="242" spans="1:18" ht="52.5" hidden="1">
      <c r="A242" s="215" t="s">
        <v>1703</v>
      </c>
      <c r="B242" s="215" t="s">
        <v>10974</v>
      </c>
      <c r="C242" s="216" t="s">
        <v>10465</v>
      </c>
      <c r="D242" s="217" t="s">
        <v>1181</v>
      </c>
      <c r="E242" s="217" t="s">
        <v>10975</v>
      </c>
      <c r="F242" s="218" t="s">
        <v>10974</v>
      </c>
      <c r="G242" s="218" t="s">
        <v>10465</v>
      </c>
      <c r="H242" s="218" t="s">
        <v>1835</v>
      </c>
      <c r="I242" s="219" t="s">
        <v>1836</v>
      </c>
      <c r="J242" s="220" t="s">
        <v>1063</v>
      </c>
      <c r="K242" s="220" t="s">
        <v>1063</v>
      </c>
      <c r="L242" s="220" t="s">
        <v>1790</v>
      </c>
      <c r="M242" s="221" t="s">
        <v>1678</v>
      </c>
      <c r="N242" s="218" t="s">
        <v>1065</v>
      </c>
      <c r="O242" s="218" t="s">
        <v>3553</v>
      </c>
      <c r="P242" s="222"/>
      <c r="Q242" s="223">
        <v>14836.15</v>
      </c>
      <c r="R242" s="223"/>
    </row>
    <row r="243" spans="1:18" ht="52.5" hidden="1">
      <c r="A243" s="215" t="s">
        <v>2471</v>
      </c>
      <c r="B243" s="215" t="s">
        <v>9836</v>
      </c>
      <c r="C243" s="216" t="s">
        <v>10465</v>
      </c>
      <c r="D243" s="217" t="s">
        <v>1181</v>
      </c>
      <c r="E243" s="217" t="s">
        <v>10976</v>
      </c>
      <c r="F243" s="218" t="s">
        <v>9836</v>
      </c>
      <c r="G243" s="218" t="s">
        <v>10465</v>
      </c>
      <c r="H243" s="218" t="s">
        <v>2184</v>
      </c>
      <c r="I243" s="219" t="s">
        <v>2185</v>
      </c>
      <c r="J243" s="220" t="s">
        <v>1063</v>
      </c>
      <c r="K243" s="220" t="s">
        <v>1063</v>
      </c>
      <c r="L243" s="220" t="s">
        <v>1790</v>
      </c>
      <c r="M243" s="221" t="s">
        <v>1678</v>
      </c>
      <c r="N243" s="218" t="s">
        <v>1065</v>
      </c>
      <c r="O243" s="218" t="s">
        <v>3553</v>
      </c>
      <c r="P243" s="222"/>
      <c r="Q243" s="223">
        <v>110000</v>
      </c>
      <c r="R243" s="223"/>
    </row>
    <row r="244" spans="1:18" ht="52.5" hidden="1">
      <c r="A244" s="215" t="s">
        <v>1880</v>
      </c>
      <c r="B244" s="215" t="s">
        <v>10376</v>
      </c>
      <c r="C244" s="216" t="s">
        <v>10465</v>
      </c>
      <c r="D244" s="217" t="s">
        <v>1181</v>
      </c>
      <c r="E244" s="217" t="s">
        <v>10977</v>
      </c>
      <c r="F244" s="218" t="s">
        <v>10376</v>
      </c>
      <c r="G244" s="218" t="s">
        <v>10465</v>
      </c>
      <c r="H244" s="218" t="s">
        <v>2444</v>
      </c>
      <c r="I244" s="219" t="s">
        <v>2445</v>
      </c>
      <c r="J244" s="220" t="s">
        <v>1063</v>
      </c>
      <c r="K244" s="220" t="s">
        <v>1063</v>
      </c>
      <c r="L244" s="220" t="s">
        <v>1790</v>
      </c>
      <c r="M244" s="221" t="s">
        <v>1678</v>
      </c>
      <c r="N244" s="218" t="s">
        <v>1065</v>
      </c>
      <c r="O244" s="218" t="s">
        <v>3553</v>
      </c>
      <c r="P244" s="222"/>
      <c r="Q244" s="223">
        <v>1575</v>
      </c>
      <c r="R244" s="223"/>
    </row>
    <row r="245" spans="1:18" ht="52.5" hidden="1">
      <c r="A245" s="215" t="s">
        <v>2480</v>
      </c>
      <c r="B245" s="215" t="s">
        <v>10978</v>
      </c>
      <c r="C245" s="216" t="s">
        <v>10465</v>
      </c>
      <c r="D245" s="217" t="s">
        <v>1181</v>
      </c>
      <c r="E245" s="217" t="s">
        <v>10979</v>
      </c>
      <c r="F245" s="218" t="s">
        <v>10978</v>
      </c>
      <c r="G245" s="218" t="s">
        <v>10465</v>
      </c>
      <c r="H245" s="218" t="s">
        <v>1981</v>
      </c>
      <c r="I245" s="219" t="s">
        <v>1109</v>
      </c>
      <c r="J245" s="220" t="s">
        <v>1063</v>
      </c>
      <c r="K245" s="220" t="s">
        <v>1063</v>
      </c>
      <c r="L245" s="220" t="s">
        <v>1790</v>
      </c>
      <c r="M245" s="221" t="s">
        <v>1678</v>
      </c>
      <c r="N245" s="218" t="s">
        <v>1065</v>
      </c>
      <c r="O245" s="218" t="s">
        <v>3553</v>
      </c>
      <c r="P245" s="222"/>
      <c r="Q245" s="223">
        <v>3413.01</v>
      </c>
      <c r="R245" s="223"/>
    </row>
    <row r="246" spans="1:18" ht="52.5" hidden="1">
      <c r="A246" s="215" t="s">
        <v>2485</v>
      </c>
      <c r="B246" s="215" t="s">
        <v>10980</v>
      </c>
      <c r="C246" s="216" t="s">
        <v>10465</v>
      </c>
      <c r="D246" s="217" t="s">
        <v>1181</v>
      </c>
      <c r="E246" s="217" t="s">
        <v>10981</v>
      </c>
      <c r="F246" s="218" t="s">
        <v>10980</v>
      </c>
      <c r="G246" s="218" t="s">
        <v>10465</v>
      </c>
      <c r="H246" s="218" t="s">
        <v>1981</v>
      </c>
      <c r="I246" s="219" t="s">
        <v>1109</v>
      </c>
      <c r="J246" s="220" t="s">
        <v>1063</v>
      </c>
      <c r="K246" s="220" t="s">
        <v>1063</v>
      </c>
      <c r="L246" s="220" t="s">
        <v>2187</v>
      </c>
      <c r="M246" s="221" t="s">
        <v>1678</v>
      </c>
      <c r="N246" s="218" t="s">
        <v>1065</v>
      </c>
      <c r="O246" s="218" t="s">
        <v>3553</v>
      </c>
      <c r="P246" s="222"/>
      <c r="Q246" s="223">
        <v>37050</v>
      </c>
      <c r="R246" s="223"/>
    </row>
    <row r="247" spans="1:18" ht="42">
      <c r="A247" s="215" t="s">
        <v>2488</v>
      </c>
      <c r="B247" s="215" t="s">
        <v>10982</v>
      </c>
      <c r="C247" s="216" t="s">
        <v>10462</v>
      </c>
      <c r="D247" s="217" t="s">
        <v>1055</v>
      </c>
      <c r="E247" s="217" t="s">
        <v>10983</v>
      </c>
      <c r="F247" s="218" t="s">
        <v>10984</v>
      </c>
      <c r="G247" s="218" t="s">
        <v>10462</v>
      </c>
      <c r="H247" s="218" t="s">
        <v>10985</v>
      </c>
      <c r="I247" s="219" t="s">
        <v>10986</v>
      </c>
      <c r="J247" s="220" t="s">
        <v>1096</v>
      </c>
      <c r="K247" s="220" t="s">
        <v>1062</v>
      </c>
      <c r="L247" s="220" t="s">
        <v>1063</v>
      </c>
      <c r="M247" s="221" t="s">
        <v>1064</v>
      </c>
      <c r="N247" s="218" t="s">
        <v>1065</v>
      </c>
      <c r="O247" s="218" t="s">
        <v>3553</v>
      </c>
      <c r="P247" s="222" t="s">
        <v>10987</v>
      </c>
      <c r="Q247" s="223">
        <v>1</v>
      </c>
      <c r="R247" s="223">
        <v>950</v>
      </c>
    </row>
    <row r="248" spans="1:18" ht="63">
      <c r="A248" s="215" t="s">
        <v>2496</v>
      </c>
      <c r="B248" s="215" t="s">
        <v>10989</v>
      </c>
      <c r="C248" s="216" t="s">
        <v>10472</v>
      </c>
      <c r="D248" s="217" t="s">
        <v>1055</v>
      </c>
      <c r="E248" s="217" t="s">
        <v>10990</v>
      </c>
      <c r="F248" s="218" t="s">
        <v>10988</v>
      </c>
      <c r="G248" s="218" t="s">
        <v>10462</v>
      </c>
      <c r="H248" s="218" t="s">
        <v>25</v>
      </c>
      <c r="I248" s="219" t="s">
        <v>1757</v>
      </c>
      <c r="J248" s="220" t="s">
        <v>1079</v>
      </c>
      <c r="K248" s="220" t="s">
        <v>1062</v>
      </c>
      <c r="L248" s="220" t="s">
        <v>1063</v>
      </c>
      <c r="M248" s="221" t="s">
        <v>1064</v>
      </c>
      <c r="N248" s="218" t="s">
        <v>1065</v>
      </c>
      <c r="O248" s="218" t="s">
        <v>3553</v>
      </c>
      <c r="P248" s="222" t="s">
        <v>1758</v>
      </c>
      <c r="Q248" s="223">
        <v>1</v>
      </c>
      <c r="R248" s="223">
        <v>1000</v>
      </c>
    </row>
    <row r="249" spans="1:18" ht="42" hidden="1">
      <c r="A249" s="215" t="s">
        <v>1061</v>
      </c>
      <c r="B249" s="215" t="s">
        <v>10991</v>
      </c>
      <c r="C249" s="216" t="s">
        <v>10472</v>
      </c>
      <c r="D249" s="217" t="s">
        <v>1055</v>
      </c>
      <c r="E249" s="217" t="s">
        <v>10992</v>
      </c>
      <c r="F249" s="218" t="s">
        <v>10993</v>
      </c>
      <c r="G249" s="218" t="s">
        <v>10462</v>
      </c>
      <c r="H249" s="218" t="s">
        <v>5140</v>
      </c>
      <c r="I249" s="219" t="s">
        <v>5510</v>
      </c>
      <c r="J249" s="220" t="s">
        <v>1096</v>
      </c>
      <c r="K249" s="220" t="s">
        <v>1062</v>
      </c>
      <c r="L249" s="220" t="s">
        <v>1063</v>
      </c>
      <c r="M249" s="221" t="s">
        <v>1064</v>
      </c>
      <c r="N249" s="218" t="s">
        <v>1065</v>
      </c>
      <c r="O249" s="218" t="s">
        <v>3553</v>
      </c>
      <c r="P249" s="222" t="s">
        <v>5511</v>
      </c>
      <c r="Q249" s="223"/>
      <c r="R249" s="223">
        <v>6720</v>
      </c>
    </row>
    <row r="250" spans="1:18" ht="42">
      <c r="A250" s="215" t="s">
        <v>2499</v>
      </c>
      <c r="B250" s="215" t="s">
        <v>10994</v>
      </c>
      <c r="C250" s="216" t="s">
        <v>10472</v>
      </c>
      <c r="D250" s="217" t="s">
        <v>1055</v>
      </c>
      <c r="E250" s="217" t="s">
        <v>10995</v>
      </c>
      <c r="F250" s="218" t="s">
        <v>10996</v>
      </c>
      <c r="G250" s="218" t="s">
        <v>10462</v>
      </c>
      <c r="H250" s="218" t="s">
        <v>4161</v>
      </c>
      <c r="I250" s="219" t="s">
        <v>4162</v>
      </c>
      <c r="J250" s="220" t="s">
        <v>1110</v>
      </c>
      <c r="K250" s="220" t="s">
        <v>1062</v>
      </c>
      <c r="L250" s="220" t="s">
        <v>1063</v>
      </c>
      <c r="M250" s="221" t="s">
        <v>1111</v>
      </c>
      <c r="N250" s="218" t="s">
        <v>1065</v>
      </c>
      <c r="O250" s="218" t="s">
        <v>3553</v>
      </c>
      <c r="P250" s="222" t="s">
        <v>10997</v>
      </c>
      <c r="Q250" s="223">
        <v>1</v>
      </c>
      <c r="R250" s="223">
        <v>24500</v>
      </c>
    </row>
    <row r="251" spans="1:18" ht="42" hidden="1">
      <c r="A251" s="215" t="s">
        <v>1302</v>
      </c>
      <c r="B251" s="215" t="s">
        <v>10998</v>
      </c>
      <c r="C251" s="216" t="s">
        <v>10472</v>
      </c>
      <c r="D251" s="217" t="s">
        <v>1055</v>
      </c>
      <c r="E251" s="217" t="s">
        <v>10999</v>
      </c>
      <c r="F251" s="218" t="s">
        <v>11000</v>
      </c>
      <c r="G251" s="218" t="s">
        <v>10462</v>
      </c>
      <c r="H251" s="218" t="s">
        <v>1567</v>
      </c>
      <c r="I251" s="219" t="s">
        <v>1568</v>
      </c>
      <c r="J251" s="220" t="s">
        <v>1096</v>
      </c>
      <c r="K251" s="220" t="s">
        <v>1062</v>
      </c>
      <c r="L251" s="220" t="s">
        <v>1063</v>
      </c>
      <c r="M251" s="221" t="s">
        <v>1064</v>
      </c>
      <c r="N251" s="218" t="s">
        <v>1065</v>
      </c>
      <c r="O251" s="218" t="s">
        <v>3553</v>
      </c>
      <c r="P251" s="222" t="s">
        <v>4157</v>
      </c>
      <c r="Q251" s="223"/>
      <c r="R251" s="223">
        <v>10406.08</v>
      </c>
    </row>
    <row r="252" spans="1:18" ht="42" hidden="1">
      <c r="A252" s="215" t="s">
        <v>1121</v>
      </c>
      <c r="B252" s="215" t="s">
        <v>11001</v>
      </c>
      <c r="C252" s="216" t="s">
        <v>10472</v>
      </c>
      <c r="D252" s="217" t="s">
        <v>1055</v>
      </c>
      <c r="E252" s="217" t="s">
        <v>11002</v>
      </c>
      <c r="F252" s="218" t="s">
        <v>11003</v>
      </c>
      <c r="G252" s="218" t="s">
        <v>10462</v>
      </c>
      <c r="H252" s="218" t="s">
        <v>1567</v>
      </c>
      <c r="I252" s="219" t="s">
        <v>1568</v>
      </c>
      <c r="J252" s="220" t="s">
        <v>1096</v>
      </c>
      <c r="K252" s="220" t="s">
        <v>1062</v>
      </c>
      <c r="L252" s="220" t="s">
        <v>1063</v>
      </c>
      <c r="M252" s="221" t="s">
        <v>1064</v>
      </c>
      <c r="N252" s="218" t="s">
        <v>1065</v>
      </c>
      <c r="O252" s="218" t="s">
        <v>3553</v>
      </c>
      <c r="P252" s="222" t="s">
        <v>4157</v>
      </c>
      <c r="Q252" s="223"/>
      <c r="R252" s="223">
        <v>1156</v>
      </c>
    </row>
    <row r="253" spans="1:18" ht="52.5" hidden="1">
      <c r="A253" s="215" t="s">
        <v>1239</v>
      </c>
      <c r="B253" s="215" t="s">
        <v>11004</v>
      </c>
      <c r="C253" s="216" t="s">
        <v>10462</v>
      </c>
      <c r="D253" s="217" t="s">
        <v>1181</v>
      </c>
      <c r="E253" s="217" t="s">
        <v>11005</v>
      </c>
      <c r="F253" s="218" t="s">
        <v>11004</v>
      </c>
      <c r="G253" s="218" t="s">
        <v>10462</v>
      </c>
      <c r="H253" s="218" t="s">
        <v>11006</v>
      </c>
      <c r="I253" s="219" t="s">
        <v>1078</v>
      </c>
      <c r="J253" s="220" t="s">
        <v>1063</v>
      </c>
      <c r="K253" s="220" t="s">
        <v>1063</v>
      </c>
      <c r="L253" s="220" t="s">
        <v>1790</v>
      </c>
      <c r="M253" s="221" t="s">
        <v>1678</v>
      </c>
      <c r="N253" s="218" t="s">
        <v>1065</v>
      </c>
      <c r="O253" s="218" t="s">
        <v>3553</v>
      </c>
      <c r="P253" s="222"/>
      <c r="Q253" s="223">
        <v>2000</v>
      </c>
      <c r="R253" s="223"/>
    </row>
    <row r="254" spans="1:18" ht="63" hidden="1">
      <c r="A254" s="215" t="s">
        <v>1079</v>
      </c>
      <c r="B254" s="215" t="s">
        <v>11007</v>
      </c>
      <c r="C254" s="216" t="s">
        <v>10462</v>
      </c>
      <c r="D254" s="217" t="s">
        <v>1181</v>
      </c>
      <c r="E254" s="217" t="s">
        <v>11008</v>
      </c>
      <c r="F254" s="218" t="s">
        <v>11007</v>
      </c>
      <c r="G254" s="218" t="s">
        <v>10462</v>
      </c>
      <c r="H254" s="218" t="s">
        <v>1835</v>
      </c>
      <c r="I254" s="219" t="s">
        <v>1836</v>
      </c>
      <c r="J254" s="220" t="s">
        <v>1063</v>
      </c>
      <c r="K254" s="220" t="s">
        <v>1063</v>
      </c>
      <c r="L254" s="220" t="s">
        <v>1790</v>
      </c>
      <c r="M254" s="221" t="s">
        <v>1678</v>
      </c>
      <c r="N254" s="218" t="s">
        <v>1065</v>
      </c>
      <c r="O254" s="218" t="s">
        <v>3553</v>
      </c>
      <c r="P254" s="222"/>
      <c r="Q254" s="223">
        <v>18262.28</v>
      </c>
      <c r="R254" s="223"/>
    </row>
    <row r="255" spans="1:18" ht="52.5" hidden="1">
      <c r="A255" s="215" t="s">
        <v>2518</v>
      </c>
      <c r="B255" s="215" t="s">
        <v>5576</v>
      </c>
      <c r="C255" s="216" t="s">
        <v>10462</v>
      </c>
      <c r="D255" s="217" t="s">
        <v>1181</v>
      </c>
      <c r="E255" s="217" t="s">
        <v>11009</v>
      </c>
      <c r="F255" s="218" t="s">
        <v>5576</v>
      </c>
      <c r="G255" s="218" t="s">
        <v>10462</v>
      </c>
      <c r="H255" s="218" t="s">
        <v>5763</v>
      </c>
      <c r="I255" s="219" t="s">
        <v>5764</v>
      </c>
      <c r="J255" s="220" t="s">
        <v>1063</v>
      </c>
      <c r="K255" s="220" t="s">
        <v>1063</v>
      </c>
      <c r="L255" s="220" t="s">
        <v>1790</v>
      </c>
      <c r="M255" s="221" t="s">
        <v>1678</v>
      </c>
      <c r="N255" s="218" t="s">
        <v>1065</v>
      </c>
      <c r="O255" s="218" t="s">
        <v>3553</v>
      </c>
      <c r="P255" s="222"/>
      <c r="Q255" s="223">
        <v>91700</v>
      </c>
      <c r="R255" s="223"/>
    </row>
    <row r="256" spans="1:18" ht="52.5" hidden="1">
      <c r="A256" s="215" t="s">
        <v>2520</v>
      </c>
      <c r="B256" s="215" t="s">
        <v>11010</v>
      </c>
      <c r="C256" s="216" t="s">
        <v>10462</v>
      </c>
      <c r="D256" s="217" t="s">
        <v>1181</v>
      </c>
      <c r="E256" s="217" t="s">
        <v>11011</v>
      </c>
      <c r="F256" s="218" t="s">
        <v>11010</v>
      </c>
      <c r="G256" s="218" t="s">
        <v>10462</v>
      </c>
      <c r="H256" s="218" t="s">
        <v>11012</v>
      </c>
      <c r="I256" s="219" t="s">
        <v>11013</v>
      </c>
      <c r="J256" s="220" t="s">
        <v>1063</v>
      </c>
      <c r="K256" s="220" t="s">
        <v>1063</v>
      </c>
      <c r="L256" s="220" t="s">
        <v>1790</v>
      </c>
      <c r="M256" s="221" t="s">
        <v>1678</v>
      </c>
      <c r="N256" s="218" t="s">
        <v>1065</v>
      </c>
      <c r="O256" s="218" t="s">
        <v>3553</v>
      </c>
      <c r="P256" s="222"/>
      <c r="Q256" s="223">
        <v>9225</v>
      </c>
      <c r="R256" s="223"/>
    </row>
    <row r="257" spans="1:18" ht="52.5" hidden="1">
      <c r="A257" s="215" t="s">
        <v>2522</v>
      </c>
      <c r="B257" s="215" t="s">
        <v>11014</v>
      </c>
      <c r="C257" s="216" t="s">
        <v>10462</v>
      </c>
      <c r="D257" s="217" t="s">
        <v>1181</v>
      </c>
      <c r="E257" s="217" t="s">
        <v>11015</v>
      </c>
      <c r="F257" s="218" t="s">
        <v>11014</v>
      </c>
      <c r="G257" s="218" t="s">
        <v>10462</v>
      </c>
      <c r="H257" s="218" t="s">
        <v>11016</v>
      </c>
      <c r="I257" s="219" t="s">
        <v>1078</v>
      </c>
      <c r="J257" s="220" t="s">
        <v>1063</v>
      </c>
      <c r="K257" s="220" t="s">
        <v>1063</v>
      </c>
      <c r="L257" s="220" t="s">
        <v>1790</v>
      </c>
      <c r="M257" s="221" t="s">
        <v>1678</v>
      </c>
      <c r="N257" s="218" t="s">
        <v>1065</v>
      </c>
      <c r="O257" s="218" t="s">
        <v>3553</v>
      </c>
      <c r="P257" s="222"/>
      <c r="Q257" s="223">
        <v>3000</v>
      </c>
      <c r="R257" s="223"/>
    </row>
    <row r="258" spans="1:18" ht="52.5" hidden="1">
      <c r="A258" s="215" t="s">
        <v>2526</v>
      </c>
      <c r="B258" s="215" t="s">
        <v>10377</v>
      </c>
      <c r="C258" s="216" t="s">
        <v>10462</v>
      </c>
      <c r="D258" s="217" t="s">
        <v>1181</v>
      </c>
      <c r="E258" s="217" t="s">
        <v>11017</v>
      </c>
      <c r="F258" s="218" t="s">
        <v>10377</v>
      </c>
      <c r="G258" s="218" t="s">
        <v>10462</v>
      </c>
      <c r="H258" s="218" t="s">
        <v>8746</v>
      </c>
      <c r="I258" s="219" t="s">
        <v>8747</v>
      </c>
      <c r="J258" s="220" t="s">
        <v>1063</v>
      </c>
      <c r="K258" s="220" t="s">
        <v>1063</v>
      </c>
      <c r="L258" s="220" t="s">
        <v>1790</v>
      </c>
      <c r="M258" s="221" t="s">
        <v>1678</v>
      </c>
      <c r="N258" s="218" t="s">
        <v>1065</v>
      </c>
      <c r="O258" s="218" t="s">
        <v>3553</v>
      </c>
      <c r="P258" s="222"/>
      <c r="Q258" s="223">
        <v>59882</v>
      </c>
      <c r="R258" s="223"/>
    </row>
    <row r="259" spans="1:18" ht="52.5" hidden="1">
      <c r="A259" s="215" t="s">
        <v>2532</v>
      </c>
      <c r="B259" s="215" t="s">
        <v>1669</v>
      </c>
      <c r="C259" s="216" t="s">
        <v>10462</v>
      </c>
      <c r="D259" s="217" t="s">
        <v>1181</v>
      </c>
      <c r="E259" s="217" t="s">
        <v>11018</v>
      </c>
      <c r="F259" s="218" t="s">
        <v>1669</v>
      </c>
      <c r="G259" s="218" t="s">
        <v>10462</v>
      </c>
      <c r="H259" s="218" t="s">
        <v>11019</v>
      </c>
      <c r="I259" s="219" t="s">
        <v>11020</v>
      </c>
      <c r="J259" s="220" t="s">
        <v>1063</v>
      </c>
      <c r="K259" s="220" t="s">
        <v>1063</v>
      </c>
      <c r="L259" s="220" t="s">
        <v>1790</v>
      </c>
      <c r="M259" s="221" t="s">
        <v>1678</v>
      </c>
      <c r="N259" s="218" t="s">
        <v>1065</v>
      </c>
      <c r="O259" s="218" t="s">
        <v>3553</v>
      </c>
      <c r="P259" s="222"/>
      <c r="Q259" s="223">
        <v>59108</v>
      </c>
      <c r="R259" s="223"/>
    </row>
    <row r="260" spans="1:18" ht="52.5" hidden="1">
      <c r="A260" s="215" t="s">
        <v>1812</v>
      </c>
      <c r="B260" s="215" t="s">
        <v>10379</v>
      </c>
      <c r="C260" s="216" t="s">
        <v>10462</v>
      </c>
      <c r="D260" s="217" t="s">
        <v>1181</v>
      </c>
      <c r="E260" s="217" t="s">
        <v>11021</v>
      </c>
      <c r="F260" s="218" t="s">
        <v>10379</v>
      </c>
      <c r="G260" s="218" t="s">
        <v>10462</v>
      </c>
      <c r="H260" s="218" t="s">
        <v>5680</v>
      </c>
      <c r="I260" s="219" t="s">
        <v>5681</v>
      </c>
      <c r="J260" s="220" t="s">
        <v>1063</v>
      </c>
      <c r="K260" s="220" t="s">
        <v>1063</v>
      </c>
      <c r="L260" s="220" t="s">
        <v>1790</v>
      </c>
      <c r="M260" s="221" t="s">
        <v>1678</v>
      </c>
      <c r="N260" s="218" t="s">
        <v>1065</v>
      </c>
      <c r="O260" s="218" t="s">
        <v>3553</v>
      </c>
      <c r="P260" s="222"/>
      <c r="Q260" s="223">
        <v>3758</v>
      </c>
      <c r="R260" s="223"/>
    </row>
    <row r="261" spans="1:18" ht="52.5" hidden="1">
      <c r="A261" s="215" t="s">
        <v>2540</v>
      </c>
      <c r="B261" s="215" t="s">
        <v>11022</v>
      </c>
      <c r="C261" s="216" t="s">
        <v>10462</v>
      </c>
      <c r="D261" s="217" t="s">
        <v>1181</v>
      </c>
      <c r="E261" s="217" t="s">
        <v>11023</v>
      </c>
      <c r="F261" s="218" t="s">
        <v>11022</v>
      </c>
      <c r="G261" s="218" t="s">
        <v>10462</v>
      </c>
      <c r="H261" s="218" t="s">
        <v>4077</v>
      </c>
      <c r="I261" s="219" t="s">
        <v>4078</v>
      </c>
      <c r="J261" s="220" t="s">
        <v>1063</v>
      </c>
      <c r="K261" s="220" t="s">
        <v>1063</v>
      </c>
      <c r="L261" s="220" t="s">
        <v>1790</v>
      </c>
      <c r="M261" s="221" t="s">
        <v>1678</v>
      </c>
      <c r="N261" s="218" t="s">
        <v>1065</v>
      </c>
      <c r="O261" s="218" t="s">
        <v>3553</v>
      </c>
      <c r="P261" s="222"/>
      <c r="Q261" s="223">
        <v>277708</v>
      </c>
      <c r="R261" s="223"/>
    </row>
    <row r="262" spans="1:18" ht="52.5" hidden="1">
      <c r="A262" s="215" t="s">
        <v>2543</v>
      </c>
      <c r="B262" s="215" t="s">
        <v>2331</v>
      </c>
      <c r="C262" s="216" t="s">
        <v>10462</v>
      </c>
      <c r="D262" s="217" t="s">
        <v>1181</v>
      </c>
      <c r="E262" s="217" t="s">
        <v>1806</v>
      </c>
      <c r="F262" s="218" t="s">
        <v>2331</v>
      </c>
      <c r="G262" s="218" t="s">
        <v>10462</v>
      </c>
      <c r="H262" s="218" t="s">
        <v>1807</v>
      </c>
      <c r="I262" s="219" t="s">
        <v>1808</v>
      </c>
      <c r="J262" s="220" t="s">
        <v>1063</v>
      </c>
      <c r="K262" s="220" t="s">
        <v>1063</v>
      </c>
      <c r="L262" s="220" t="s">
        <v>1790</v>
      </c>
      <c r="M262" s="221" t="s">
        <v>1678</v>
      </c>
      <c r="N262" s="218" t="s">
        <v>1065</v>
      </c>
      <c r="O262" s="218" t="s">
        <v>3553</v>
      </c>
      <c r="P262" s="222"/>
      <c r="Q262" s="223">
        <v>19896</v>
      </c>
      <c r="R262" s="223"/>
    </row>
    <row r="263" spans="1:18" ht="42">
      <c r="A263" s="215" t="s">
        <v>2547</v>
      </c>
      <c r="B263" s="215" t="s">
        <v>11024</v>
      </c>
      <c r="C263" s="216" t="s">
        <v>11025</v>
      </c>
      <c r="D263" s="217" t="s">
        <v>1055</v>
      </c>
      <c r="E263" s="217" t="s">
        <v>11026</v>
      </c>
      <c r="F263" s="218" t="s">
        <v>11027</v>
      </c>
      <c r="G263" s="218" t="s">
        <v>10472</v>
      </c>
      <c r="H263" s="218" t="s">
        <v>1137</v>
      </c>
      <c r="I263" s="219" t="s">
        <v>1138</v>
      </c>
      <c r="J263" s="220" t="s">
        <v>1079</v>
      </c>
      <c r="K263" s="220" t="s">
        <v>1062</v>
      </c>
      <c r="L263" s="220" t="s">
        <v>1063</v>
      </c>
      <c r="M263" s="221" t="s">
        <v>1064</v>
      </c>
      <c r="N263" s="218" t="s">
        <v>1065</v>
      </c>
      <c r="O263" s="218" t="s">
        <v>3553</v>
      </c>
      <c r="P263" s="222" t="s">
        <v>11028</v>
      </c>
      <c r="Q263" s="223">
        <v>1</v>
      </c>
      <c r="R263" s="223">
        <v>4573</v>
      </c>
    </row>
    <row r="264" spans="1:18" ht="42">
      <c r="A264" s="215" t="s">
        <v>2552</v>
      </c>
      <c r="B264" s="215" t="s">
        <v>11029</v>
      </c>
      <c r="C264" s="216" t="s">
        <v>11025</v>
      </c>
      <c r="D264" s="217" t="s">
        <v>1055</v>
      </c>
      <c r="E264" s="217" t="s">
        <v>11030</v>
      </c>
      <c r="F264" s="218" t="s">
        <v>11031</v>
      </c>
      <c r="G264" s="218" t="s">
        <v>10472</v>
      </c>
      <c r="H264" s="218" t="s">
        <v>11032</v>
      </c>
      <c r="I264" s="219" t="s">
        <v>11033</v>
      </c>
      <c r="J264" s="220" t="s">
        <v>1096</v>
      </c>
      <c r="K264" s="220" t="s">
        <v>1062</v>
      </c>
      <c r="L264" s="220" t="s">
        <v>1063</v>
      </c>
      <c r="M264" s="221" t="s">
        <v>1064</v>
      </c>
      <c r="N264" s="218" t="s">
        <v>1065</v>
      </c>
      <c r="O264" s="218" t="s">
        <v>3553</v>
      </c>
      <c r="P264" s="222" t="s">
        <v>11034</v>
      </c>
      <c r="Q264" s="223">
        <v>1</v>
      </c>
      <c r="R264" s="223">
        <v>28190</v>
      </c>
    </row>
    <row r="265" spans="1:18" ht="42" hidden="1">
      <c r="A265" s="215" t="s">
        <v>2554</v>
      </c>
      <c r="B265" s="215" t="s">
        <v>11035</v>
      </c>
      <c r="C265" s="216" t="s">
        <v>10472</v>
      </c>
      <c r="D265" s="217" t="s">
        <v>1214</v>
      </c>
      <c r="E265" s="217" t="s">
        <v>11036</v>
      </c>
      <c r="F265" s="218" t="s">
        <v>11037</v>
      </c>
      <c r="G265" s="218" t="s">
        <v>10472</v>
      </c>
      <c r="H265" s="218" t="s">
        <v>8787</v>
      </c>
      <c r="I265" s="219" t="s">
        <v>8788</v>
      </c>
      <c r="J265" s="220" t="s">
        <v>1063</v>
      </c>
      <c r="K265" s="220" t="s">
        <v>1063</v>
      </c>
      <c r="L265" s="220" t="s">
        <v>1790</v>
      </c>
      <c r="M265" s="221" t="s">
        <v>1678</v>
      </c>
      <c r="N265" s="218" t="s">
        <v>1065</v>
      </c>
      <c r="O265" s="218" t="s">
        <v>3553</v>
      </c>
      <c r="P265" s="222"/>
      <c r="Q265" s="223">
        <v>14957</v>
      </c>
      <c r="R265" s="223"/>
    </row>
    <row r="266" spans="1:18" ht="42">
      <c r="A266" s="292" t="s">
        <v>2557</v>
      </c>
      <c r="B266" s="292" t="s">
        <v>11038</v>
      </c>
      <c r="C266" s="293" t="s">
        <v>11025</v>
      </c>
      <c r="D266" s="294" t="s">
        <v>1055</v>
      </c>
      <c r="E266" s="294" t="s">
        <v>11039</v>
      </c>
      <c r="F266" s="295" t="s">
        <v>11040</v>
      </c>
      <c r="G266" s="295" t="s">
        <v>10472</v>
      </c>
      <c r="H266" s="295" t="s">
        <v>11041</v>
      </c>
      <c r="I266" s="296" t="s">
        <v>11042</v>
      </c>
      <c r="J266" s="297" t="s">
        <v>1088</v>
      </c>
      <c r="K266" s="297" t="s">
        <v>1062</v>
      </c>
      <c r="L266" s="297" t="s">
        <v>1063</v>
      </c>
      <c r="M266" s="298" t="s">
        <v>1064</v>
      </c>
      <c r="N266" s="295" t="s">
        <v>1065</v>
      </c>
      <c r="O266" s="295" t="s">
        <v>3553</v>
      </c>
      <c r="P266" s="299" t="s">
        <v>11043</v>
      </c>
      <c r="Q266" s="300">
        <v>1</v>
      </c>
      <c r="R266" s="300">
        <v>15545</v>
      </c>
    </row>
    <row r="267" spans="1:18" ht="42">
      <c r="A267" s="215" t="s">
        <v>2559</v>
      </c>
      <c r="B267" s="215" t="s">
        <v>11044</v>
      </c>
      <c r="C267" s="216" t="s">
        <v>11025</v>
      </c>
      <c r="D267" s="217" t="s">
        <v>1055</v>
      </c>
      <c r="E267" s="217" t="s">
        <v>11045</v>
      </c>
      <c r="F267" s="218" t="s">
        <v>11046</v>
      </c>
      <c r="G267" s="218" t="s">
        <v>10472</v>
      </c>
      <c r="H267" s="218" t="s">
        <v>11047</v>
      </c>
      <c r="I267" s="219" t="s">
        <v>11048</v>
      </c>
      <c r="J267" s="220" t="s">
        <v>1088</v>
      </c>
      <c r="K267" s="220" t="s">
        <v>1062</v>
      </c>
      <c r="L267" s="220" t="s">
        <v>1063</v>
      </c>
      <c r="M267" s="221" t="s">
        <v>1064</v>
      </c>
      <c r="N267" s="218" t="s">
        <v>1065</v>
      </c>
      <c r="O267" s="218" t="s">
        <v>3553</v>
      </c>
      <c r="P267" s="222" t="s">
        <v>11049</v>
      </c>
      <c r="Q267" s="223">
        <v>1</v>
      </c>
      <c r="R267" s="223">
        <v>5600</v>
      </c>
    </row>
    <row r="268" spans="1:18" ht="42" hidden="1">
      <c r="A268" s="215" t="s">
        <v>2563</v>
      </c>
      <c r="B268" s="215" t="s">
        <v>11050</v>
      </c>
      <c r="C268" s="216" t="s">
        <v>11025</v>
      </c>
      <c r="D268" s="217" t="s">
        <v>1055</v>
      </c>
      <c r="E268" s="217" t="s">
        <v>11051</v>
      </c>
      <c r="F268" s="218" t="s">
        <v>11052</v>
      </c>
      <c r="G268" s="218" t="s">
        <v>10472</v>
      </c>
      <c r="H268" s="218" t="s">
        <v>1488</v>
      </c>
      <c r="I268" s="219" t="s">
        <v>1489</v>
      </c>
      <c r="J268" s="220" t="s">
        <v>1079</v>
      </c>
      <c r="K268" s="220" t="s">
        <v>1062</v>
      </c>
      <c r="L268" s="220" t="s">
        <v>1063</v>
      </c>
      <c r="M268" s="221" t="s">
        <v>1064</v>
      </c>
      <c r="N268" s="218" t="s">
        <v>1065</v>
      </c>
      <c r="O268" s="218" t="s">
        <v>3553</v>
      </c>
      <c r="P268" s="222" t="s">
        <v>11053</v>
      </c>
      <c r="Q268" s="223"/>
      <c r="R268" s="223">
        <v>30000</v>
      </c>
    </row>
    <row r="269" spans="1:18" ht="42" hidden="1">
      <c r="A269" s="215" t="s">
        <v>2253</v>
      </c>
      <c r="B269" s="215" t="s">
        <v>10471</v>
      </c>
      <c r="C269" s="216" t="s">
        <v>10472</v>
      </c>
      <c r="D269" s="217" t="s">
        <v>1214</v>
      </c>
      <c r="E269" s="217" t="s">
        <v>10473</v>
      </c>
      <c r="F269" s="218" t="s">
        <v>11054</v>
      </c>
      <c r="G269" s="218" t="s">
        <v>10472</v>
      </c>
      <c r="H269" s="218" t="s">
        <v>3524</v>
      </c>
      <c r="I269" s="219" t="s">
        <v>2133</v>
      </c>
      <c r="J269" s="220" t="s">
        <v>1690</v>
      </c>
      <c r="K269" s="220" t="s">
        <v>1691</v>
      </c>
      <c r="L269" s="220" t="s">
        <v>1063</v>
      </c>
      <c r="M269" s="221" t="s">
        <v>1769</v>
      </c>
      <c r="N269" s="218" t="s">
        <v>1065</v>
      </c>
      <c r="O269" s="218" t="s">
        <v>3553</v>
      </c>
      <c r="P269" s="222"/>
      <c r="Q269" s="223">
        <v>178.45</v>
      </c>
      <c r="R269" s="223"/>
    </row>
    <row r="270" spans="1:18" ht="63" hidden="1">
      <c r="A270" s="215" t="s">
        <v>2569</v>
      </c>
      <c r="B270" s="215" t="s">
        <v>11055</v>
      </c>
      <c r="C270" s="216" t="s">
        <v>10472</v>
      </c>
      <c r="D270" s="217" t="s">
        <v>1181</v>
      </c>
      <c r="E270" s="217" t="s">
        <v>11056</v>
      </c>
      <c r="F270" s="218" t="s">
        <v>11055</v>
      </c>
      <c r="G270" s="218" t="s">
        <v>10472</v>
      </c>
      <c r="H270" s="218" t="s">
        <v>8927</v>
      </c>
      <c r="I270" s="219" t="s">
        <v>8928</v>
      </c>
      <c r="J270" s="220" t="s">
        <v>1063</v>
      </c>
      <c r="K270" s="220" t="s">
        <v>1063</v>
      </c>
      <c r="L270" s="220" t="s">
        <v>1790</v>
      </c>
      <c r="M270" s="221" t="s">
        <v>1678</v>
      </c>
      <c r="N270" s="218" t="s">
        <v>1065</v>
      </c>
      <c r="O270" s="218" t="s">
        <v>3553</v>
      </c>
      <c r="P270" s="222"/>
      <c r="Q270" s="223">
        <v>333711.78000000003</v>
      </c>
      <c r="R270" s="223"/>
    </row>
    <row r="271" spans="1:18" ht="63" hidden="1">
      <c r="A271" s="215" t="s">
        <v>2573</v>
      </c>
      <c r="B271" s="215" t="s">
        <v>11057</v>
      </c>
      <c r="C271" s="216" t="s">
        <v>10472</v>
      </c>
      <c r="D271" s="217" t="s">
        <v>1181</v>
      </c>
      <c r="E271" s="217" t="s">
        <v>11058</v>
      </c>
      <c r="F271" s="218" t="s">
        <v>11057</v>
      </c>
      <c r="G271" s="218" t="s">
        <v>10472</v>
      </c>
      <c r="H271" s="218" t="s">
        <v>8927</v>
      </c>
      <c r="I271" s="219" t="s">
        <v>8928</v>
      </c>
      <c r="J271" s="220" t="s">
        <v>1063</v>
      </c>
      <c r="K271" s="220" t="s">
        <v>1063</v>
      </c>
      <c r="L271" s="220" t="s">
        <v>1790</v>
      </c>
      <c r="M271" s="221" t="s">
        <v>1678</v>
      </c>
      <c r="N271" s="218" t="s">
        <v>1065</v>
      </c>
      <c r="O271" s="218" t="s">
        <v>3553</v>
      </c>
      <c r="P271" s="222"/>
      <c r="Q271" s="223">
        <v>3840.2</v>
      </c>
      <c r="R271" s="223"/>
    </row>
    <row r="272" spans="1:18" ht="52.5" hidden="1">
      <c r="A272" s="215" t="s">
        <v>1062</v>
      </c>
      <c r="B272" s="215" t="s">
        <v>3004</v>
      </c>
      <c r="C272" s="216" t="s">
        <v>10472</v>
      </c>
      <c r="D272" s="217" t="s">
        <v>1181</v>
      </c>
      <c r="E272" s="217" t="s">
        <v>11059</v>
      </c>
      <c r="F272" s="218" t="s">
        <v>3004</v>
      </c>
      <c r="G272" s="218" t="s">
        <v>10472</v>
      </c>
      <c r="H272" s="218" t="s">
        <v>5859</v>
      </c>
      <c r="I272" s="219" t="s">
        <v>5860</v>
      </c>
      <c r="J272" s="220" t="s">
        <v>1063</v>
      </c>
      <c r="K272" s="220" t="s">
        <v>1063</v>
      </c>
      <c r="L272" s="220" t="s">
        <v>1790</v>
      </c>
      <c r="M272" s="221" t="s">
        <v>1678</v>
      </c>
      <c r="N272" s="218" t="s">
        <v>1065</v>
      </c>
      <c r="O272" s="218" t="s">
        <v>3553</v>
      </c>
      <c r="P272" s="222"/>
      <c r="Q272" s="223">
        <v>4976</v>
      </c>
      <c r="R272" s="223"/>
    </row>
    <row r="273" spans="1:18" ht="52.5" hidden="1">
      <c r="A273" s="215" t="s">
        <v>2579</v>
      </c>
      <c r="B273" s="215" t="s">
        <v>11060</v>
      </c>
      <c r="C273" s="216" t="s">
        <v>11061</v>
      </c>
      <c r="D273" s="217" t="s">
        <v>1181</v>
      </c>
      <c r="E273" s="217" t="s">
        <v>11062</v>
      </c>
      <c r="F273" s="218" t="s">
        <v>11060</v>
      </c>
      <c r="G273" s="218" t="s">
        <v>10472</v>
      </c>
      <c r="H273" s="218" t="s">
        <v>11063</v>
      </c>
      <c r="I273" s="219" t="s">
        <v>1078</v>
      </c>
      <c r="J273" s="220" t="s">
        <v>1063</v>
      </c>
      <c r="K273" s="220" t="s">
        <v>1063</v>
      </c>
      <c r="L273" s="220" t="s">
        <v>1790</v>
      </c>
      <c r="M273" s="221" t="s">
        <v>1678</v>
      </c>
      <c r="N273" s="218" t="s">
        <v>1065</v>
      </c>
      <c r="O273" s="218" t="s">
        <v>3553</v>
      </c>
      <c r="P273" s="222"/>
      <c r="Q273" s="223">
        <v>3000</v>
      </c>
      <c r="R273" s="223"/>
    </row>
    <row r="274" spans="1:18" ht="52.5" hidden="1">
      <c r="A274" s="215" t="s">
        <v>2583</v>
      </c>
      <c r="B274" s="215" t="s">
        <v>11064</v>
      </c>
      <c r="C274" s="216" t="s">
        <v>11061</v>
      </c>
      <c r="D274" s="217" t="s">
        <v>1181</v>
      </c>
      <c r="E274" s="217" t="s">
        <v>11065</v>
      </c>
      <c r="F274" s="218" t="s">
        <v>11064</v>
      </c>
      <c r="G274" s="218" t="s">
        <v>10472</v>
      </c>
      <c r="H274" s="218" t="s">
        <v>11066</v>
      </c>
      <c r="I274" s="219" t="s">
        <v>1078</v>
      </c>
      <c r="J274" s="220" t="s">
        <v>1063</v>
      </c>
      <c r="K274" s="220" t="s">
        <v>1063</v>
      </c>
      <c r="L274" s="220" t="s">
        <v>1790</v>
      </c>
      <c r="M274" s="221" t="s">
        <v>1678</v>
      </c>
      <c r="N274" s="218" t="s">
        <v>1065</v>
      </c>
      <c r="O274" s="218" t="s">
        <v>3553</v>
      </c>
      <c r="P274" s="222"/>
      <c r="Q274" s="223">
        <v>2250</v>
      </c>
      <c r="R274" s="223"/>
    </row>
    <row r="275" spans="1:18" ht="52.5" hidden="1">
      <c r="A275" s="215" t="s">
        <v>1303</v>
      </c>
      <c r="B275" s="215" t="s">
        <v>11067</v>
      </c>
      <c r="C275" s="216" t="s">
        <v>10472</v>
      </c>
      <c r="D275" s="217" t="s">
        <v>1181</v>
      </c>
      <c r="E275" s="217" t="s">
        <v>11068</v>
      </c>
      <c r="F275" s="218" t="s">
        <v>11067</v>
      </c>
      <c r="G275" s="218" t="s">
        <v>10472</v>
      </c>
      <c r="H275" s="218" t="s">
        <v>1835</v>
      </c>
      <c r="I275" s="219" t="s">
        <v>1836</v>
      </c>
      <c r="J275" s="220" t="s">
        <v>1063</v>
      </c>
      <c r="K275" s="220" t="s">
        <v>1063</v>
      </c>
      <c r="L275" s="220" t="s">
        <v>1790</v>
      </c>
      <c r="M275" s="221" t="s">
        <v>1678</v>
      </c>
      <c r="N275" s="218" t="s">
        <v>1065</v>
      </c>
      <c r="O275" s="218" t="s">
        <v>3553</v>
      </c>
      <c r="P275" s="222"/>
      <c r="Q275" s="223">
        <v>10146.44</v>
      </c>
      <c r="R275" s="223"/>
    </row>
    <row r="276" spans="1:18" ht="52.5" hidden="1">
      <c r="A276" s="215" t="s">
        <v>2590</v>
      </c>
      <c r="B276" s="215" t="s">
        <v>10375</v>
      </c>
      <c r="C276" s="216" t="s">
        <v>10472</v>
      </c>
      <c r="D276" s="217" t="s">
        <v>1181</v>
      </c>
      <c r="E276" s="217" t="s">
        <v>1806</v>
      </c>
      <c r="F276" s="218" t="s">
        <v>10375</v>
      </c>
      <c r="G276" s="218" t="s">
        <v>10472</v>
      </c>
      <c r="H276" s="218" t="s">
        <v>1807</v>
      </c>
      <c r="I276" s="219" t="s">
        <v>1808</v>
      </c>
      <c r="J276" s="220" t="s">
        <v>1063</v>
      </c>
      <c r="K276" s="220" t="s">
        <v>1063</v>
      </c>
      <c r="L276" s="220" t="s">
        <v>1790</v>
      </c>
      <c r="M276" s="221" t="s">
        <v>1678</v>
      </c>
      <c r="N276" s="218" t="s">
        <v>1065</v>
      </c>
      <c r="O276" s="218" t="s">
        <v>3553</v>
      </c>
      <c r="P276" s="222"/>
      <c r="Q276" s="223">
        <v>18536</v>
      </c>
      <c r="R276" s="223"/>
    </row>
    <row r="277" spans="1:18" ht="52.5" hidden="1">
      <c r="A277" s="215" t="s">
        <v>2594</v>
      </c>
      <c r="B277" s="215" t="s">
        <v>2216</v>
      </c>
      <c r="C277" s="216" t="s">
        <v>10472</v>
      </c>
      <c r="D277" s="217" t="s">
        <v>1181</v>
      </c>
      <c r="E277" s="217" t="s">
        <v>11069</v>
      </c>
      <c r="F277" s="218" t="s">
        <v>2216</v>
      </c>
      <c r="G277" s="218" t="s">
        <v>10472</v>
      </c>
      <c r="H277" s="218" t="s">
        <v>4390</v>
      </c>
      <c r="I277" s="219" t="s">
        <v>4391</v>
      </c>
      <c r="J277" s="220" t="s">
        <v>1063</v>
      </c>
      <c r="K277" s="220" t="s">
        <v>1063</v>
      </c>
      <c r="L277" s="220" t="s">
        <v>1790</v>
      </c>
      <c r="M277" s="221" t="s">
        <v>1678</v>
      </c>
      <c r="N277" s="218" t="s">
        <v>1065</v>
      </c>
      <c r="O277" s="218" t="s">
        <v>3553</v>
      </c>
      <c r="P277" s="222"/>
      <c r="Q277" s="223">
        <v>112160</v>
      </c>
      <c r="R277" s="223"/>
    </row>
    <row r="278" spans="1:18" ht="42">
      <c r="A278" s="215" t="s">
        <v>2598</v>
      </c>
      <c r="B278" s="215" t="s">
        <v>11070</v>
      </c>
      <c r="C278" s="216" t="s">
        <v>11071</v>
      </c>
      <c r="D278" s="217" t="s">
        <v>1055</v>
      </c>
      <c r="E278" s="217" t="s">
        <v>11072</v>
      </c>
      <c r="F278" s="218" t="s">
        <v>11073</v>
      </c>
      <c r="G278" s="218" t="s">
        <v>11025</v>
      </c>
      <c r="H278" s="218" t="s">
        <v>5874</v>
      </c>
      <c r="I278" s="219" t="s">
        <v>5875</v>
      </c>
      <c r="J278" s="220" t="s">
        <v>1079</v>
      </c>
      <c r="K278" s="220" t="s">
        <v>1062</v>
      </c>
      <c r="L278" s="220" t="s">
        <v>1063</v>
      </c>
      <c r="M278" s="221" t="s">
        <v>1064</v>
      </c>
      <c r="N278" s="218" t="s">
        <v>1065</v>
      </c>
      <c r="O278" s="218" t="s">
        <v>3553</v>
      </c>
      <c r="P278" s="222"/>
      <c r="Q278" s="223">
        <v>1</v>
      </c>
      <c r="R278" s="223">
        <v>6900</v>
      </c>
    </row>
    <row r="279" spans="1:18" ht="42" hidden="1">
      <c r="A279" s="215" t="s">
        <v>2601</v>
      </c>
      <c r="B279" s="215" t="s">
        <v>11074</v>
      </c>
      <c r="C279" s="216" t="s">
        <v>11025</v>
      </c>
      <c r="D279" s="217" t="s">
        <v>1214</v>
      </c>
      <c r="E279" s="217" t="s">
        <v>11075</v>
      </c>
      <c r="F279" s="218" t="s">
        <v>11076</v>
      </c>
      <c r="G279" s="218" t="s">
        <v>11025</v>
      </c>
      <c r="H279" s="218" t="s">
        <v>3524</v>
      </c>
      <c r="I279" s="219" t="s">
        <v>2133</v>
      </c>
      <c r="J279" s="220" t="s">
        <v>1690</v>
      </c>
      <c r="K279" s="220" t="s">
        <v>1691</v>
      </c>
      <c r="L279" s="220" t="s">
        <v>1063</v>
      </c>
      <c r="M279" s="221" t="s">
        <v>1769</v>
      </c>
      <c r="N279" s="218" t="s">
        <v>1065</v>
      </c>
      <c r="O279" s="218" t="s">
        <v>3553</v>
      </c>
      <c r="P279" s="222"/>
      <c r="Q279" s="223">
        <v>22601.19</v>
      </c>
      <c r="R279" s="223"/>
    </row>
    <row r="280" spans="1:18" ht="42" hidden="1">
      <c r="A280" s="215" t="s">
        <v>2605</v>
      </c>
      <c r="B280" s="215" t="s">
        <v>11077</v>
      </c>
      <c r="C280" s="216" t="s">
        <v>11071</v>
      </c>
      <c r="D280" s="217" t="s">
        <v>1055</v>
      </c>
      <c r="E280" s="217" t="s">
        <v>11078</v>
      </c>
      <c r="F280" s="218" t="s">
        <v>11079</v>
      </c>
      <c r="G280" s="218" t="s">
        <v>11071</v>
      </c>
      <c r="H280" s="218" t="s">
        <v>250</v>
      </c>
      <c r="I280" s="219" t="s">
        <v>1596</v>
      </c>
      <c r="J280" s="220" t="s">
        <v>1110</v>
      </c>
      <c r="K280" s="220" t="s">
        <v>1062</v>
      </c>
      <c r="L280" s="220" t="s">
        <v>1063</v>
      </c>
      <c r="M280" s="221" t="s">
        <v>1111</v>
      </c>
      <c r="N280" s="218" t="s">
        <v>1065</v>
      </c>
      <c r="O280" s="218" t="s">
        <v>3553</v>
      </c>
      <c r="P280" s="222" t="s">
        <v>11080</v>
      </c>
      <c r="Q280" s="223"/>
      <c r="R280" s="223">
        <v>150000</v>
      </c>
    </row>
    <row r="281" spans="1:18" ht="42" hidden="1">
      <c r="A281" s="215" t="s">
        <v>2607</v>
      </c>
      <c r="B281" s="215" t="s">
        <v>11081</v>
      </c>
      <c r="C281" s="216" t="s">
        <v>11071</v>
      </c>
      <c r="D281" s="217" t="s">
        <v>1055</v>
      </c>
      <c r="E281" s="217" t="s">
        <v>11082</v>
      </c>
      <c r="F281" s="218" t="s">
        <v>11083</v>
      </c>
      <c r="G281" s="218" t="s">
        <v>11071</v>
      </c>
      <c r="H281" s="218" t="s">
        <v>223</v>
      </c>
      <c r="I281" s="219" t="s">
        <v>1196</v>
      </c>
      <c r="J281" s="220" t="s">
        <v>1203</v>
      </c>
      <c r="K281" s="220" t="s">
        <v>1062</v>
      </c>
      <c r="L281" s="220" t="s">
        <v>1063</v>
      </c>
      <c r="M281" s="221" t="s">
        <v>1064</v>
      </c>
      <c r="N281" s="218" t="s">
        <v>1065</v>
      </c>
      <c r="O281" s="218" t="s">
        <v>3553</v>
      </c>
      <c r="P281" s="222" t="s">
        <v>11084</v>
      </c>
      <c r="Q281" s="223"/>
      <c r="R281" s="223">
        <v>240000</v>
      </c>
    </row>
    <row r="282" spans="1:18" ht="42">
      <c r="A282" s="215" t="s">
        <v>2610</v>
      </c>
      <c r="B282" s="215" t="s">
        <v>11085</v>
      </c>
      <c r="C282" s="216" t="s">
        <v>11071</v>
      </c>
      <c r="D282" s="217" t="s">
        <v>1055</v>
      </c>
      <c r="E282" s="217" t="s">
        <v>11086</v>
      </c>
      <c r="F282" s="218" t="s">
        <v>11087</v>
      </c>
      <c r="G282" s="218" t="s">
        <v>11071</v>
      </c>
      <c r="H282" s="218" t="s">
        <v>11088</v>
      </c>
      <c r="I282" s="219" t="s">
        <v>11089</v>
      </c>
      <c r="J282" s="220" t="s">
        <v>1079</v>
      </c>
      <c r="K282" s="220" t="s">
        <v>1062</v>
      </c>
      <c r="L282" s="220" t="s">
        <v>1063</v>
      </c>
      <c r="M282" s="221" t="s">
        <v>1064</v>
      </c>
      <c r="N282" s="218" t="s">
        <v>1065</v>
      </c>
      <c r="O282" s="218" t="s">
        <v>3553</v>
      </c>
      <c r="P282" s="222" t="s">
        <v>11090</v>
      </c>
      <c r="Q282" s="223">
        <v>1</v>
      </c>
      <c r="R282" s="223">
        <v>34000</v>
      </c>
    </row>
    <row r="283" spans="1:18" ht="42">
      <c r="A283" s="292" t="s">
        <v>2618</v>
      </c>
      <c r="B283" s="292" t="s">
        <v>11091</v>
      </c>
      <c r="C283" s="293" t="s">
        <v>11071</v>
      </c>
      <c r="D283" s="294" t="s">
        <v>1055</v>
      </c>
      <c r="E283" s="294" t="s">
        <v>11092</v>
      </c>
      <c r="F283" s="295" t="s">
        <v>11093</v>
      </c>
      <c r="G283" s="295" t="s">
        <v>11071</v>
      </c>
      <c r="H283" s="295" t="s">
        <v>917</v>
      </c>
      <c r="I283" s="296" t="s">
        <v>4181</v>
      </c>
      <c r="J283" s="297" t="s">
        <v>1203</v>
      </c>
      <c r="K283" s="297" t="s">
        <v>1062</v>
      </c>
      <c r="L283" s="297" t="s">
        <v>1063</v>
      </c>
      <c r="M283" s="298" t="s">
        <v>1064</v>
      </c>
      <c r="N283" s="295" t="s">
        <v>1065</v>
      </c>
      <c r="O283" s="295" t="s">
        <v>3553</v>
      </c>
      <c r="P283" s="299" t="s">
        <v>11094</v>
      </c>
      <c r="Q283" s="300">
        <v>1</v>
      </c>
      <c r="R283" s="300">
        <v>50244</v>
      </c>
    </row>
    <row r="284" spans="1:18" ht="42" hidden="1">
      <c r="A284" s="215" t="s">
        <v>2622</v>
      </c>
      <c r="B284" s="215" t="s">
        <v>11095</v>
      </c>
      <c r="C284" s="216" t="s">
        <v>11071</v>
      </c>
      <c r="D284" s="217" t="s">
        <v>1055</v>
      </c>
      <c r="E284" s="217" t="s">
        <v>11096</v>
      </c>
      <c r="F284" s="218" t="s">
        <v>11097</v>
      </c>
      <c r="G284" s="218" t="s">
        <v>11071</v>
      </c>
      <c r="H284" s="218" t="s">
        <v>818</v>
      </c>
      <c r="I284" s="219" t="s">
        <v>1262</v>
      </c>
      <c r="J284" s="220" t="s">
        <v>1079</v>
      </c>
      <c r="K284" s="220" t="s">
        <v>1062</v>
      </c>
      <c r="L284" s="220" t="s">
        <v>1063</v>
      </c>
      <c r="M284" s="221" t="s">
        <v>1064</v>
      </c>
      <c r="N284" s="218" t="s">
        <v>1065</v>
      </c>
      <c r="O284" s="218" t="s">
        <v>3553</v>
      </c>
      <c r="P284" s="222" t="s">
        <v>11098</v>
      </c>
      <c r="Q284" s="223"/>
      <c r="R284" s="223">
        <v>319970</v>
      </c>
    </row>
    <row r="285" spans="1:18" ht="52.5" hidden="1">
      <c r="A285" s="215" t="s">
        <v>2624</v>
      </c>
      <c r="B285" s="215" t="s">
        <v>11099</v>
      </c>
      <c r="C285" s="216" t="s">
        <v>11071</v>
      </c>
      <c r="D285" s="217" t="s">
        <v>1055</v>
      </c>
      <c r="E285" s="217" t="s">
        <v>11100</v>
      </c>
      <c r="F285" s="218" t="s">
        <v>11101</v>
      </c>
      <c r="G285" s="218" t="s">
        <v>11025</v>
      </c>
      <c r="H285" s="218" t="s">
        <v>1077</v>
      </c>
      <c r="I285" s="219" t="s">
        <v>1078</v>
      </c>
      <c r="J285" s="220" t="s">
        <v>1690</v>
      </c>
      <c r="K285" s="220" t="s">
        <v>1691</v>
      </c>
      <c r="L285" s="220" t="s">
        <v>1063</v>
      </c>
      <c r="M285" s="221" t="s">
        <v>1769</v>
      </c>
      <c r="N285" s="218" t="s">
        <v>1065</v>
      </c>
      <c r="O285" s="218" t="s">
        <v>3553</v>
      </c>
      <c r="P285" s="222"/>
      <c r="Q285" s="223"/>
      <c r="R285" s="223">
        <v>166500</v>
      </c>
    </row>
    <row r="286" spans="1:18" ht="42" hidden="1">
      <c r="A286" s="215" t="s">
        <v>2627</v>
      </c>
      <c r="B286" s="215" t="s">
        <v>11102</v>
      </c>
      <c r="C286" s="216" t="s">
        <v>11071</v>
      </c>
      <c r="D286" s="217" t="s">
        <v>1055</v>
      </c>
      <c r="E286" s="217" t="s">
        <v>11103</v>
      </c>
      <c r="F286" s="218" t="s">
        <v>11104</v>
      </c>
      <c r="G286" s="218" t="s">
        <v>11025</v>
      </c>
      <c r="H286" s="218" t="s">
        <v>1696</v>
      </c>
      <c r="I286" s="219" t="s">
        <v>1697</v>
      </c>
      <c r="J286" s="220" t="s">
        <v>1690</v>
      </c>
      <c r="K286" s="220" t="s">
        <v>1691</v>
      </c>
      <c r="L286" s="220" t="s">
        <v>1063</v>
      </c>
      <c r="M286" s="221" t="s">
        <v>1769</v>
      </c>
      <c r="N286" s="218" t="s">
        <v>1065</v>
      </c>
      <c r="O286" s="218" t="s">
        <v>3553</v>
      </c>
      <c r="P286" s="222"/>
      <c r="Q286" s="223"/>
      <c r="R286" s="223">
        <v>45000</v>
      </c>
    </row>
    <row r="287" spans="1:18" ht="52.5" hidden="1">
      <c r="A287" s="215" t="s">
        <v>4248</v>
      </c>
      <c r="B287" s="215" t="s">
        <v>11105</v>
      </c>
      <c r="C287" s="216" t="s">
        <v>11025</v>
      </c>
      <c r="D287" s="217" t="s">
        <v>1181</v>
      </c>
      <c r="E287" s="217" t="s">
        <v>11106</v>
      </c>
      <c r="F287" s="218" t="s">
        <v>11105</v>
      </c>
      <c r="G287" s="218" t="s">
        <v>11025</v>
      </c>
      <c r="H287" s="218" t="s">
        <v>11107</v>
      </c>
      <c r="I287" s="219" t="s">
        <v>1078</v>
      </c>
      <c r="J287" s="220" t="s">
        <v>1063</v>
      </c>
      <c r="K287" s="220" t="s">
        <v>1063</v>
      </c>
      <c r="L287" s="220" t="s">
        <v>1790</v>
      </c>
      <c r="M287" s="221" t="s">
        <v>1678</v>
      </c>
      <c r="N287" s="218" t="s">
        <v>1065</v>
      </c>
      <c r="O287" s="218" t="s">
        <v>3553</v>
      </c>
      <c r="P287" s="222"/>
      <c r="Q287" s="223">
        <v>9000</v>
      </c>
      <c r="R287" s="223"/>
    </row>
    <row r="288" spans="1:18" ht="52.5" hidden="1">
      <c r="A288" s="215" t="s">
        <v>2632</v>
      </c>
      <c r="B288" s="215" t="s">
        <v>11108</v>
      </c>
      <c r="C288" s="216" t="s">
        <v>11025</v>
      </c>
      <c r="D288" s="217" t="s">
        <v>1181</v>
      </c>
      <c r="E288" s="217" t="s">
        <v>11109</v>
      </c>
      <c r="F288" s="218" t="s">
        <v>11108</v>
      </c>
      <c r="G288" s="218" t="s">
        <v>11025</v>
      </c>
      <c r="H288" s="218" t="s">
        <v>11110</v>
      </c>
      <c r="I288" s="219" t="s">
        <v>1078</v>
      </c>
      <c r="J288" s="220" t="s">
        <v>1063</v>
      </c>
      <c r="K288" s="220" t="s">
        <v>1063</v>
      </c>
      <c r="L288" s="220" t="s">
        <v>1790</v>
      </c>
      <c r="M288" s="221" t="s">
        <v>1678</v>
      </c>
      <c r="N288" s="218" t="s">
        <v>1065</v>
      </c>
      <c r="O288" s="218" t="s">
        <v>3553</v>
      </c>
      <c r="P288" s="222"/>
      <c r="Q288" s="223">
        <v>800</v>
      </c>
      <c r="R288" s="223"/>
    </row>
    <row r="289" spans="1:18" ht="52.5" hidden="1">
      <c r="A289" s="215" t="s">
        <v>4255</v>
      </c>
      <c r="B289" s="215" t="s">
        <v>11111</v>
      </c>
      <c r="C289" s="216" t="s">
        <v>10472</v>
      </c>
      <c r="D289" s="217" t="s">
        <v>1181</v>
      </c>
      <c r="E289" s="217" t="s">
        <v>11112</v>
      </c>
      <c r="F289" s="218" t="s">
        <v>11111</v>
      </c>
      <c r="G289" s="218" t="s">
        <v>11025</v>
      </c>
      <c r="H289" s="218" t="s">
        <v>11113</v>
      </c>
      <c r="I289" s="219" t="s">
        <v>10683</v>
      </c>
      <c r="J289" s="220" t="s">
        <v>1063</v>
      </c>
      <c r="K289" s="220" t="s">
        <v>1063</v>
      </c>
      <c r="L289" s="220" t="s">
        <v>1790</v>
      </c>
      <c r="M289" s="221" t="s">
        <v>1678</v>
      </c>
      <c r="N289" s="218" t="s">
        <v>1065</v>
      </c>
      <c r="O289" s="218" t="s">
        <v>3553</v>
      </c>
      <c r="P289" s="222"/>
      <c r="Q289" s="223">
        <v>238551</v>
      </c>
      <c r="R289" s="223"/>
    </row>
    <row r="290" spans="1:18" ht="52.5" hidden="1">
      <c r="A290" s="215" t="s">
        <v>2635</v>
      </c>
      <c r="B290" s="215" t="s">
        <v>11114</v>
      </c>
      <c r="C290" s="216" t="s">
        <v>10472</v>
      </c>
      <c r="D290" s="217" t="s">
        <v>1181</v>
      </c>
      <c r="E290" s="217" t="s">
        <v>11115</v>
      </c>
      <c r="F290" s="218" t="s">
        <v>11114</v>
      </c>
      <c r="G290" s="218" t="s">
        <v>11025</v>
      </c>
      <c r="H290" s="218" t="s">
        <v>11113</v>
      </c>
      <c r="I290" s="219" t="s">
        <v>10683</v>
      </c>
      <c r="J290" s="220" t="s">
        <v>1063</v>
      </c>
      <c r="K290" s="220" t="s">
        <v>1063</v>
      </c>
      <c r="L290" s="220" t="s">
        <v>1790</v>
      </c>
      <c r="M290" s="221" t="s">
        <v>1678</v>
      </c>
      <c r="N290" s="218" t="s">
        <v>1065</v>
      </c>
      <c r="O290" s="218" t="s">
        <v>3553</v>
      </c>
      <c r="P290" s="222"/>
      <c r="Q290" s="223">
        <v>95763</v>
      </c>
      <c r="R290" s="223"/>
    </row>
    <row r="291" spans="1:18" ht="52.5" hidden="1">
      <c r="A291" s="215" t="s">
        <v>2636</v>
      </c>
      <c r="B291" s="215" t="s">
        <v>11116</v>
      </c>
      <c r="C291" s="216" t="s">
        <v>11025</v>
      </c>
      <c r="D291" s="217" t="s">
        <v>1181</v>
      </c>
      <c r="E291" s="217" t="s">
        <v>11117</v>
      </c>
      <c r="F291" s="218" t="s">
        <v>11116</v>
      </c>
      <c r="G291" s="218" t="s">
        <v>11025</v>
      </c>
      <c r="H291" s="218" t="s">
        <v>1835</v>
      </c>
      <c r="I291" s="219" t="s">
        <v>1836</v>
      </c>
      <c r="J291" s="220" t="s">
        <v>1063</v>
      </c>
      <c r="K291" s="220" t="s">
        <v>1063</v>
      </c>
      <c r="L291" s="220" t="s">
        <v>1790</v>
      </c>
      <c r="M291" s="221" t="s">
        <v>1678</v>
      </c>
      <c r="N291" s="218" t="s">
        <v>1065</v>
      </c>
      <c r="O291" s="218" t="s">
        <v>3553</v>
      </c>
      <c r="P291" s="222"/>
      <c r="Q291" s="223">
        <v>10970.67</v>
      </c>
      <c r="R291" s="223"/>
    </row>
    <row r="292" spans="1:18" ht="52.5" hidden="1">
      <c r="A292" s="215" t="s">
        <v>2641</v>
      </c>
      <c r="B292" s="215" t="s">
        <v>2681</v>
      </c>
      <c r="C292" s="216" t="s">
        <v>11025</v>
      </c>
      <c r="D292" s="217" t="s">
        <v>1181</v>
      </c>
      <c r="E292" s="217" t="s">
        <v>1806</v>
      </c>
      <c r="F292" s="218" t="s">
        <v>2681</v>
      </c>
      <c r="G292" s="218" t="s">
        <v>11025</v>
      </c>
      <c r="H292" s="218" t="s">
        <v>1807</v>
      </c>
      <c r="I292" s="219" t="s">
        <v>1808</v>
      </c>
      <c r="J292" s="220" t="s">
        <v>1063</v>
      </c>
      <c r="K292" s="220" t="s">
        <v>1063</v>
      </c>
      <c r="L292" s="220" t="s">
        <v>1790</v>
      </c>
      <c r="M292" s="221" t="s">
        <v>1678</v>
      </c>
      <c r="N292" s="218" t="s">
        <v>1065</v>
      </c>
      <c r="O292" s="218" t="s">
        <v>3553</v>
      </c>
      <c r="P292" s="222"/>
      <c r="Q292" s="223">
        <v>2575</v>
      </c>
      <c r="R292" s="223"/>
    </row>
    <row r="293" spans="1:18" ht="63" hidden="1">
      <c r="A293" s="215" t="s">
        <v>2645</v>
      </c>
      <c r="B293" s="215" t="s">
        <v>11118</v>
      </c>
      <c r="C293" s="216" t="s">
        <v>11071</v>
      </c>
      <c r="D293" s="217" t="s">
        <v>1181</v>
      </c>
      <c r="E293" s="217" t="s">
        <v>11119</v>
      </c>
      <c r="F293" s="218" t="s">
        <v>11118</v>
      </c>
      <c r="G293" s="218" t="s">
        <v>11071</v>
      </c>
      <c r="H293" s="218" t="s">
        <v>1683</v>
      </c>
      <c r="I293" s="219" t="s">
        <v>1684</v>
      </c>
      <c r="J293" s="220" t="s">
        <v>1063</v>
      </c>
      <c r="K293" s="220" t="s">
        <v>1063</v>
      </c>
      <c r="L293" s="220" t="s">
        <v>1790</v>
      </c>
      <c r="M293" s="221" t="s">
        <v>1678</v>
      </c>
      <c r="N293" s="218" t="s">
        <v>1664</v>
      </c>
      <c r="O293" s="218" t="s">
        <v>1828</v>
      </c>
      <c r="P293" s="222"/>
      <c r="Q293" s="223">
        <v>65000</v>
      </c>
      <c r="R293" s="223"/>
    </row>
    <row r="294" spans="1:18" ht="52.5" hidden="1">
      <c r="A294" s="215" t="s">
        <v>2211</v>
      </c>
      <c r="B294" s="215" t="s">
        <v>11120</v>
      </c>
      <c r="C294" s="216" t="s">
        <v>11071</v>
      </c>
      <c r="D294" s="217" t="s">
        <v>1181</v>
      </c>
      <c r="E294" s="217" t="s">
        <v>11121</v>
      </c>
      <c r="F294" s="218" t="s">
        <v>11120</v>
      </c>
      <c r="G294" s="218" t="s">
        <v>11071</v>
      </c>
      <c r="H294" s="218" t="s">
        <v>11122</v>
      </c>
      <c r="I294" s="219" t="s">
        <v>1078</v>
      </c>
      <c r="J294" s="220" t="s">
        <v>1063</v>
      </c>
      <c r="K294" s="220" t="s">
        <v>1063</v>
      </c>
      <c r="L294" s="220" t="s">
        <v>1790</v>
      </c>
      <c r="M294" s="221" t="s">
        <v>1678</v>
      </c>
      <c r="N294" s="218" t="s">
        <v>1065</v>
      </c>
      <c r="O294" s="218" t="s">
        <v>3553</v>
      </c>
      <c r="P294" s="222"/>
      <c r="Q294" s="223">
        <v>3500</v>
      </c>
      <c r="R294" s="223"/>
    </row>
    <row r="295" spans="1:18" ht="52.5" hidden="1">
      <c r="A295" s="215" t="s">
        <v>2652</v>
      </c>
      <c r="B295" s="215" t="s">
        <v>11123</v>
      </c>
      <c r="C295" s="216" t="s">
        <v>11071</v>
      </c>
      <c r="D295" s="217" t="s">
        <v>1181</v>
      </c>
      <c r="E295" s="217" t="s">
        <v>11124</v>
      </c>
      <c r="F295" s="218" t="s">
        <v>11123</v>
      </c>
      <c r="G295" s="218" t="s">
        <v>11071</v>
      </c>
      <c r="H295" s="218" t="s">
        <v>11125</v>
      </c>
      <c r="I295" s="219" t="s">
        <v>1078</v>
      </c>
      <c r="J295" s="220" t="s">
        <v>1063</v>
      </c>
      <c r="K295" s="220" t="s">
        <v>1063</v>
      </c>
      <c r="L295" s="220" t="s">
        <v>1790</v>
      </c>
      <c r="M295" s="221" t="s">
        <v>1678</v>
      </c>
      <c r="N295" s="218" t="s">
        <v>1065</v>
      </c>
      <c r="O295" s="218" t="s">
        <v>3553</v>
      </c>
      <c r="P295" s="222"/>
      <c r="Q295" s="223">
        <v>7750</v>
      </c>
      <c r="R295" s="223"/>
    </row>
    <row r="296" spans="1:18" ht="52.5" hidden="1">
      <c r="A296" s="215" t="s">
        <v>2654</v>
      </c>
      <c r="B296" s="215" t="s">
        <v>8626</v>
      </c>
      <c r="C296" s="216" t="s">
        <v>11071</v>
      </c>
      <c r="D296" s="217" t="s">
        <v>1181</v>
      </c>
      <c r="E296" s="217" t="s">
        <v>11126</v>
      </c>
      <c r="F296" s="218" t="s">
        <v>8626</v>
      </c>
      <c r="G296" s="218" t="s">
        <v>11071</v>
      </c>
      <c r="H296" s="218" t="s">
        <v>4310</v>
      </c>
      <c r="I296" s="219" t="s">
        <v>4311</v>
      </c>
      <c r="J296" s="220" t="s">
        <v>1063</v>
      </c>
      <c r="K296" s="220" t="s">
        <v>1063</v>
      </c>
      <c r="L296" s="220" t="s">
        <v>1790</v>
      </c>
      <c r="M296" s="221" t="s">
        <v>1678</v>
      </c>
      <c r="N296" s="218" t="s">
        <v>1065</v>
      </c>
      <c r="O296" s="218" t="s">
        <v>3553</v>
      </c>
      <c r="P296" s="222"/>
      <c r="Q296" s="223">
        <v>34047</v>
      </c>
      <c r="R296" s="223"/>
    </row>
    <row r="297" spans="1:18" ht="52.5" hidden="1">
      <c r="A297" s="215" t="s">
        <v>2657</v>
      </c>
      <c r="B297" s="215" t="s">
        <v>7986</v>
      </c>
      <c r="C297" s="216" t="s">
        <v>11071</v>
      </c>
      <c r="D297" s="217" t="s">
        <v>1181</v>
      </c>
      <c r="E297" s="217" t="s">
        <v>11127</v>
      </c>
      <c r="F297" s="218" t="s">
        <v>7986</v>
      </c>
      <c r="G297" s="218" t="s">
        <v>11071</v>
      </c>
      <c r="H297" s="218" t="s">
        <v>4310</v>
      </c>
      <c r="I297" s="219" t="s">
        <v>4311</v>
      </c>
      <c r="J297" s="220" t="s">
        <v>1063</v>
      </c>
      <c r="K297" s="220" t="s">
        <v>1063</v>
      </c>
      <c r="L297" s="220" t="s">
        <v>1790</v>
      </c>
      <c r="M297" s="221" t="s">
        <v>1678</v>
      </c>
      <c r="N297" s="218" t="s">
        <v>1065</v>
      </c>
      <c r="O297" s="218" t="s">
        <v>3553</v>
      </c>
      <c r="P297" s="222"/>
      <c r="Q297" s="223">
        <v>30135</v>
      </c>
      <c r="R297" s="223"/>
    </row>
    <row r="298" spans="1:18" ht="52.5" hidden="1">
      <c r="A298" s="215" t="s">
        <v>2662</v>
      </c>
      <c r="B298" s="215" t="s">
        <v>8624</v>
      </c>
      <c r="C298" s="216" t="s">
        <v>11071</v>
      </c>
      <c r="D298" s="217" t="s">
        <v>1181</v>
      </c>
      <c r="E298" s="217" t="s">
        <v>11128</v>
      </c>
      <c r="F298" s="218" t="s">
        <v>8624</v>
      </c>
      <c r="G298" s="218" t="s">
        <v>11071</v>
      </c>
      <c r="H298" s="218" t="s">
        <v>4310</v>
      </c>
      <c r="I298" s="219" t="s">
        <v>4311</v>
      </c>
      <c r="J298" s="220" t="s">
        <v>1063</v>
      </c>
      <c r="K298" s="220" t="s">
        <v>1063</v>
      </c>
      <c r="L298" s="220" t="s">
        <v>1790</v>
      </c>
      <c r="M298" s="221" t="s">
        <v>1678</v>
      </c>
      <c r="N298" s="218" t="s">
        <v>1065</v>
      </c>
      <c r="O298" s="218" t="s">
        <v>3553</v>
      </c>
      <c r="P298" s="222"/>
      <c r="Q298" s="223">
        <v>64512</v>
      </c>
      <c r="R298" s="223"/>
    </row>
    <row r="299" spans="1:18" ht="63" hidden="1">
      <c r="A299" s="215" t="s">
        <v>2666</v>
      </c>
      <c r="B299" s="215" t="s">
        <v>11129</v>
      </c>
      <c r="C299" s="216" t="s">
        <v>11071</v>
      </c>
      <c r="D299" s="217" t="s">
        <v>1181</v>
      </c>
      <c r="E299" s="217" t="s">
        <v>11130</v>
      </c>
      <c r="F299" s="218" t="s">
        <v>11129</v>
      </c>
      <c r="G299" s="218" t="s">
        <v>11071</v>
      </c>
      <c r="H299" s="218" t="s">
        <v>1835</v>
      </c>
      <c r="I299" s="219" t="s">
        <v>1836</v>
      </c>
      <c r="J299" s="220" t="s">
        <v>1063</v>
      </c>
      <c r="K299" s="220" t="s">
        <v>1063</v>
      </c>
      <c r="L299" s="220" t="s">
        <v>1790</v>
      </c>
      <c r="M299" s="221" t="s">
        <v>1678</v>
      </c>
      <c r="N299" s="218" t="s">
        <v>1065</v>
      </c>
      <c r="O299" s="218" t="s">
        <v>3553</v>
      </c>
      <c r="P299" s="222"/>
      <c r="Q299" s="223">
        <v>13374.83</v>
      </c>
      <c r="R299" s="223"/>
    </row>
    <row r="300" spans="1:18" ht="52.5" hidden="1">
      <c r="A300" s="215" t="s">
        <v>2670</v>
      </c>
      <c r="B300" s="215" t="s">
        <v>2536</v>
      </c>
      <c r="C300" s="216" t="s">
        <v>11071</v>
      </c>
      <c r="D300" s="217" t="s">
        <v>1181</v>
      </c>
      <c r="E300" s="217" t="s">
        <v>1806</v>
      </c>
      <c r="F300" s="218" t="s">
        <v>2536</v>
      </c>
      <c r="G300" s="218" t="s">
        <v>11071</v>
      </c>
      <c r="H300" s="218" t="s">
        <v>1807</v>
      </c>
      <c r="I300" s="219" t="s">
        <v>1808</v>
      </c>
      <c r="J300" s="220" t="s">
        <v>1063</v>
      </c>
      <c r="K300" s="220" t="s">
        <v>1063</v>
      </c>
      <c r="L300" s="220" t="s">
        <v>1790</v>
      </c>
      <c r="M300" s="221" t="s">
        <v>1678</v>
      </c>
      <c r="N300" s="218" t="s">
        <v>1065</v>
      </c>
      <c r="O300" s="218" t="s">
        <v>3553</v>
      </c>
      <c r="P300" s="222"/>
      <c r="Q300" s="223">
        <v>2205</v>
      </c>
      <c r="R300" s="223"/>
    </row>
    <row r="301" spans="1:18" ht="42" hidden="1">
      <c r="A301" s="215" t="s">
        <v>2675</v>
      </c>
      <c r="B301" s="215" t="s">
        <v>11131</v>
      </c>
      <c r="C301" s="216" t="s">
        <v>10475</v>
      </c>
      <c r="D301" s="217" t="s">
        <v>1055</v>
      </c>
      <c r="E301" s="217" t="s">
        <v>10698</v>
      </c>
      <c r="F301" s="218" t="s">
        <v>11132</v>
      </c>
      <c r="G301" s="218" t="s">
        <v>10475</v>
      </c>
      <c r="H301" s="218" t="s">
        <v>1701</v>
      </c>
      <c r="I301" s="219" t="s">
        <v>1702</v>
      </c>
      <c r="J301" s="220" t="s">
        <v>1690</v>
      </c>
      <c r="K301" s="220" t="s">
        <v>1691</v>
      </c>
      <c r="L301" s="220" t="s">
        <v>1063</v>
      </c>
      <c r="M301" s="221" t="s">
        <v>1769</v>
      </c>
      <c r="N301" s="218" t="s">
        <v>1065</v>
      </c>
      <c r="O301" s="218" t="s">
        <v>3553</v>
      </c>
      <c r="P301" s="222"/>
      <c r="Q301" s="223"/>
      <c r="R301" s="223">
        <v>136368</v>
      </c>
    </row>
    <row r="302" spans="1:18" ht="42" hidden="1">
      <c r="A302" s="215" t="s">
        <v>2679</v>
      </c>
      <c r="B302" s="215" t="s">
        <v>11133</v>
      </c>
      <c r="C302" s="216" t="s">
        <v>10475</v>
      </c>
      <c r="D302" s="217" t="s">
        <v>1055</v>
      </c>
      <c r="E302" s="217" t="s">
        <v>10698</v>
      </c>
      <c r="F302" s="218" t="s">
        <v>11134</v>
      </c>
      <c r="G302" s="218" t="s">
        <v>10475</v>
      </c>
      <c r="H302" s="218" t="s">
        <v>1701</v>
      </c>
      <c r="I302" s="219" t="s">
        <v>1702</v>
      </c>
      <c r="J302" s="220" t="s">
        <v>1690</v>
      </c>
      <c r="K302" s="220" t="s">
        <v>1691</v>
      </c>
      <c r="L302" s="220" t="s">
        <v>1063</v>
      </c>
      <c r="M302" s="221" t="s">
        <v>1769</v>
      </c>
      <c r="N302" s="218" t="s">
        <v>1065</v>
      </c>
      <c r="O302" s="218" t="s">
        <v>3553</v>
      </c>
      <c r="P302" s="222"/>
      <c r="Q302" s="223"/>
      <c r="R302" s="223">
        <v>11494</v>
      </c>
    </row>
    <row r="303" spans="1:18" ht="42" hidden="1">
      <c r="A303" s="215" t="s">
        <v>2681</v>
      </c>
      <c r="B303" s="215" t="s">
        <v>11135</v>
      </c>
      <c r="C303" s="216" t="s">
        <v>10475</v>
      </c>
      <c r="D303" s="217" t="s">
        <v>1055</v>
      </c>
      <c r="E303" s="217" t="s">
        <v>10698</v>
      </c>
      <c r="F303" s="218" t="s">
        <v>11136</v>
      </c>
      <c r="G303" s="218" t="s">
        <v>10475</v>
      </c>
      <c r="H303" s="218" t="s">
        <v>1701</v>
      </c>
      <c r="I303" s="219" t="s">
        <v>1702</v>
      </c>
      <c r="J303" s="220" t="s">
        <v>1690</v>
      </c>
      <c r="K303" s="220" t="s">
        <v>1691</v>
      </c>
      <c r="L303" s="220" t="s">
        <v>1063</v>
      </c>
      <c r="M303" s="221" t="s">
        <v>1769</v>
      </c>
      <c r="N303" s="218" t="s">
        <v>1065</v>
      </c>
      <c r="O303" s="218" t="s">
        <v>1112</v>
      </c>
      <c r="P303" s="222"/>
      <c r="Q303" s="223"/>
      <c r="R303" s="223">
        <v>812</v>
      </c>
    </row>
    <row r="304" spans="1:18" ht="42" hidden="1">
      <c r="A304" s="215" t="s">
        <v>1875</v>
      </c>
      <c r="B304" s="215" t="s">
        <v>11137</v>
      </c>
      <c r="C304" s="216" t="s">
        <v>10475</v>
      </c>
      <c r="D304" s="217" t="s">
        <v>1055</v>
      </c>
      <c r="E304" s="217" t="s">
        <v>10698</v>
      </c>
      <c r="F304" s="218" t="s">
        <v>11138</v>
      </c>
      <c r="G304" s="218" t="s">
        <v>10475</v>
      </c>
      <c r="H304" s="218" t="s">
        <v>1701</v>
      </c>
      <c r="I304" s="219" t="s">
        <v>1702</v>
      </c>
      <c r="J304" s="220" t="s">
        <v>1690</v>
      </c>
      <c r="K304" s="220" t="s">
        <v>1691</v>
      </c>
      <c r="L304" s="220" t="s">
        <v>1063</v>
      </c>
      <c r="M304" s="221" t="s">
        <v>1769</v>
      </c>
      <c r="N304" s="218" t="s">
        <v>1065</v>
      </c>
      <c r="O304" s="218" t="s">
        <v>3553</v>
      </c>
      <c r="P304" s="222"/>
      <c r="Q304" s="223"/>
      <c r="R304" s="223">
        <v>3365</v>
      </c>
    </row>
    <row r="305" spans="1:18" ht="42" hidden="1">
      <c r="A305" s="215" t="s">
        <v>2690</v>
      </c>
      <c r="B305" s="215" t="s">
        <v>11139</v>
      </c>
      <c r="C305" s="216" t="s">
        <v>11071</v>
      </c>
      <c r="D305" s="217" t="s">
        <v>1214</v>
      </c>
      <c r="E305" s="217" t="s">
        <v>11140</v>
      </c>
      <c r="F305" s="218" t="s">
        <v>11141</v>
      </c>
      <c r="G305" s="218" t="s">
        <v>10475</v>
      </c>
      <c r="H305" s="218" t="s">
        <v>6869</v>
      </c>
      <c r="I305" s="219" t="s">
        <v>6870</v>
      </c>
      <c r="J305" s="220" t="s">
        <v>1063</v>
      </c>
      <c r="K305" s="220" t="s">
        <v>1063</v>
      </c>
      <c r="L305" s="220" t="s">
        <v>1790</v>
      </c>
      <c r="M305" s="221" t="s">
        <v>1678</v>
      </c>
      <c r="N305" s="218" t="s">
        <v>1065</v>
      </c>
      <c r="O305" s="218" t="s">
        <v>3553</v>
      </c>
      <c r="P305" s="222"/>
      <c r="Q305" s="223">
        <v>3060</v>
      </c>
      <c r="R305" s="223"/>
    </row>
    <row r="306" spans="1:18" ht="52.5" hidden="1">
      <c r="A306" s="215" t="s">
        <v>2694</v>
      </c>
      <c r="B306" s="215" t="s">
        <v>11142</v>
      </c>
      <c r="C306" s="216" t="s">
        <v>10475</v>
      </c>
      <c r="D306" s="217" t="s">
        <v>1181</v>
      </c>
      <c r="E306" s="217" t="s">
        <v>11143</v>
      </c>
      <c r="F306" s="218" t="s">
        <v>11142</v>
      </c>
      <c r="G306" s="218" t="s">
        <v>10475</v>
      </c>
      <c r="H306" s="218" t="s">
        <v>11144</v>
      </c>
      <c r="I306" s="219" t="s">
        <v>1078</v>
      </c>
      <c r="J306" s="220" t="s">
        <v>1063</v>
      </c>
      <c r="K306" s="220" t="s">
        <v>1063</v>
      </c>
      <c r="L306" s="220" t="s">
        <v>1790</v>
      </c>
      <c r="M306" s="221" t="s">
        <v>1678</v>
      </c>
      <c r="N306" s="218" t="s">
        <v>1065</v>
      </c>
      <c r="O306" s="218" t="s">
        <v>3553</v>
      </c>
      <c r="P306" s="222"/>
      <c r="Q306" s="223">
        <v>14040</v>
      </c>
      <c r="R306" s="223"/>
    </row>
    <row r="307" spans="1:18" ht="52.5" hidden="1">
      <c r="A307" s="215" t="s">
        <v>2697</v>
      </c>
      <c r="B307" s="215" t="s">
        <v>11145</v>
      </c>
      <c r="C307" s="216" t="s">
        <v>10475</v>
      </c>
      <c r="D307" s="217" t="s">
        <v>1181</v>
      </c>
      <c r="E307" s="217" t="s">
        <v>11146</v>
      </c>
      <c r="F307" s="218" t="s">
        <v>11145</v>
      </c>
      <c r="G307" s="218" t="s">
        <v>10475</v>
      </c>
      <c r="H307" s="218" t="s">
        <v>11147</v>
      </c>
      <c r="I307" s="219" t="s">
        <v>1078</v>
      </c>
      <c r="J307" s="220" t="s">
        <v>1063</v>
      </c>
      <c r="K307" s="220" t="s">
        <v>1063</v>
      </c>
      <c r="L307" s="220" t="s">
        <v>1790</v>
      </c>
      <c r="M307" s="221" t="s">
        <v>1678</v>
      </c>
      <c r="N307" s="218" t="s">
        <v>1065</v>
      </c>
      <c r="O307" s="218" t="s">
        <v>3553</v>
      </c>
      <c r="P307" s="222"/>
      <c r="Q307" s="223">
        <v>3250</v>
      </c>
      <c r="R307" s="223"/>
    </row>
    <row r="308" spans="1:18" ht="63" hidden="1">
      <c r="A308" s="215" t="s">
        <v>2700</v>
      </c>
      <c r="B308" s="215" t="s">
        <v>11148</v>
      </c>
      <c r="C308" s="216" t="s">
        <v>10475</v>
      </c>
      <c r="D308" s="217" t="s">
        <v>1181</v>
      </c>
      <c r="E308" s="217" t="s">
        <v>11149</v>
      </c>
      <c r="F308" s="218" t="s">
        <v>11148</v>
      </c>
      <c r="G308" s="218" t="s">
        <v>10475</v>
      </c>
      <c r="H308" s="218" t="s">
        <v>2722</v>
      </c>
      <c r="I308" s="219" t="s">
        <v>2723</v>
      </c>
      <c r="J308" s="220" t="s">
        <v>1063</v>
      </c>
      <c r="K308" s="220" t="s">
        <v>1063</v>
      </c>
      <c r="L308" s="220" t="s">
        <v>1790</v>
      </c>
      <c r="M308" s="221" t="s">
        <v>1678</v>
      </c>
      <c r="N308" s="218" t="s">
        <v>1065</v>
      </c>
      <c r="O308" s="218" t="s">
        <v>3553</v>
      </c>
      <c r="P308" s="222"/>
      <c r="Q308" s="223">
        <v>10584</v>
      </c>
      <c r="R308" s="223"/>
    </row>
    <row r="309" spans="1:18" ht="52.5" hidden="1">
      <c r="A309" s="215" t="s">
        <v>2703</v>
      </c>
      <c r="B309" s="215" t="s">
        <v>2645</v>
      </c>
      <c r="C309" s="216" t="s">
        <v>10475</v>
      </c>
      <c r="D309" s="217" t="s">
        <v>1181</v>
      </c>
      <c r="E309" s="217" t="s">
        <v>1806</v>
      </c>
      <c r="F309" s="218" t="s">
        <v>2645</v>
      </c>
      <c r="G309" s="218" t="s">
        <v>10475</v>
      </c>
      <c r="H309" s="218" t="s">
        <v>1807</v>
      </c>
      <c r="I309" s="219" t="s">
        <v>1808</v>
      </c>
      <c r="J309" s="220" t="s">
        <v>1063</v>
      </c>
      <c r="K309" s="220" t="s">
        <v>1063</v>
      </c>
      <c r="L309" s="220" t="s">
        <v>1790</v>
      </c>
      <c r="M309" s="221" t="s">
        <v>1678</v>
      </c>
      <c r="N309" s="218" t="s">
        <v>1065</v>
      </c>
      <c r="O309" s="218" t="s">
        <v>3553</v>
      </c>
      <c r="P309" s="222"/>
      <c r="Q309" s="223">
        <v>22385</v>
      </c>
      <c r="R309" s="223"/>
    </row>
    <row r="310" spans="1:18" ht="63" hidden="1">
      <c r="A310" s="215" t="s">
        <v>2706</v>
      </c>
      <c r="B310" s="215" t="s">
        <v>11150</v>
      </c>
      <c r="C310" s="216" t="s">
        <v>10475</v>
      </c>
      <c r="D310" s="217" t="s">
        <v>1181</v>
      </c>
      <c r="E310" s="217" t="s">
        <v>11151</v>
      </c>
      <c r="F310" s="218" t="s">
        <v>11150</v>
      </c>
      <c r="G310" s="218" t="s">
        <v>10475</v>
      </c>
      <c r="H310" s="218" t="s">
        <v>1835</v>
      </c>
      <c r="I310" s="219" t="s">
        <v>1836</v>
      </c>
      <c r="J310" s="220" t="s">
        <v>1063</v>
      </c>
      <c r="K310" s="220" t="s">
        <v>1063</v>
      </c>
      <c r="L310" s="220" t="s">
        <v>1790</v>
      </c>
      <c r="M310" s="221" t="s">
        <v>1678</v>
      </c>
      <c r="N310" s="218" t="s">
        <v>1065</v>
      </c>
      <c r="O310" s="218" t="s">
        <v>3553</v>
      </c>
      <c r="P310" s="222"/>
      <c r="Q310" s="223">
        <v>14902.8</v>
      </c>
      <c r="R310" s="223"/>
    </row>
    <row r="311" spans="1:18" ht="42">
      <c r="A311" s="283" t="s">
        <v>1663</v>
      </c>
      <c r="B311" s="283" t="s">
        <v>11152</v>
      </c>
      <c r="C311" s="284" t="s">
        <v>10485</v>
      </c>
      <c r="D311" s="285" t="s">
        <v>1055</v>
      </c>
      <c r="E311" s="285" t="s">
        <v>11153</v>
      </c>
      <c r="F311" s="286" t="s">
        <v>11154</v>
      </c>
      <c r="G311" s="286" t="s">
        <v>9739</v>
      </c>
      <c r="H311" s="286" t="s">
        <v>11155</v>
      </c>
      <c r="I311" s="287" t="s">
        <v>11156</v>
      </c>
      <c r="J311" s="288" t="s">
        <v>1079</v>
      </c>
      <c r="K311" s="288" t="s">
        <v>1062</v>
      </c>
      <c r="L311" s="288" t="s">
        <v>1063</v>
      </c>
      <c r="M311" s="289" t="s">
        <v>1064</v>
      </c>
      <c r="N311" s="286" t="s">
        <v>1284</v>
      </c>
      <c r="O311" s="286" t="s">
        <v>3553</v>
      </c>
      <c r="P311" s="290" t="s">
        <v>11157</v>
      </c>
      <c r="Q311" s="223">
        <v>1</v>
      </c>
      <c r="R311" s="291">
        <v>13780</v>
      </c>
    </row>
    <row r="312" spans="1:18" ht="42" hidden="1">
      <c r="A312" s="283" t="s">
        <v>1664</v>
      </c>
      <c r="B312" s="283" t="s">
        <v>11158</v>
      </c>
      <c r="C312" s="284" t="s">
        <v>10485</v>
      </c>
      <c r="D312" s="285" t="s">
        <v>1055</v>
      </c>
      <c r="E312" s="285" t="s">
        <v>11159</v>
      </c>
      <c r="F312" s="286" t="s">
        <v>11160</v>
      </c>
      <c r="G312" s="286" t="s">
        <v>9739</v>
      </c>
      <c r="H312" s="286" t="s">
        <v>10488</v>
      </c>
      <c r="I312" s="287" t="s">
        <v>10489</v>
      </c>
      <c r="J312" s="288" t="s">
        <v>1450</v>
      </c>
      <c r="K312" s="288" t="s">
        <v>1062</v>
      </c>
      <c r="L312" s="288" t="s">
        <v>1063</v>
      </c>
      <c r="M312" s="289" t="s">
        <v>1451</v>
      </c>
      <c r="N312" s="286" t="s">
        <v>1284</v>
      </c>
      <c r="O312" s="286" t="s">
        <v>3553</v>
      </c>
      <c r="P312" s="290" t="s">
        <v>10490</v>
      </c>
      <c r="Q312" s="291"/>
      <c r="R312" s="291">
        <v>60088.75</v>
      </c>
    </row>
    <row r="313" spans="1:18" ht="42" hidden="1">
      <c r="A313" s="283" t="s">
        <v>1665</v>
      </c>
      <c r="B313" s="283" t="s">
        <v>11161</v>
      </c>
      <c r="C313" s="284" t="s">
        <v>10384</v>
      </c>
      <c r="D313" s="285" t="s">
        <v>1055</v>
      </c>
      <c r="E313" s="285" t="s">
        <v>11162</v>
      </c>
      <c r="F313" s="286" t="s">
        <v>11163</v>
      </c>
      <c r="G313" s="286" t="s">
        <v>10384</v>
      </c>
      <c r="H313" s="286" t="s">
        <v>1077</v>
      </c>
      <c r="I313" s="287" t="s">
        <v>1078</v>
      </c>
      <c r="J313" s="288" t="s">
        <v>1690</v>
      </c>
      <c r="K313" s="288" t="s">
        <v>1691</v>
      </c>
      <c r="L313" s="288" t="s">
        <v>1063</v>
      </c>
      <c r="M313" s="289" t="s">
        <v>1769</v>
      </c>
      <c r="N313" s="286" t="s">
        <v>1284</v>
      </c>
      <c r="O313" s="286" t="s">
        <v>3553</v>
      </c>
      <c r="P313" s="290"/>
      <c r="Q313" s="291"/>
      <c r="R313" s="291">
        <v>347.65</v>
      </c>
    </row>
    <row r="314" spans="1:18" ht="42" hidden="1">
      <c r="A314" s="283" t="s">
        <v>1705</v>
      </c>
      <c r="B314" s="283" t="s">
        <v>11164</v>
      </c>
      <c r="C314" s="284" t="s">
        <v>10384</v>
      </c>
      <c r="D314" s="285" t="s">
        <v>1055</v>
      </c>
      <c r="E314" s="285" t="s">
        <v>11165</v>
      </c>
      <c r="F314" s="286" t="s">
        <v>11166</v>
      </c>
      <c r="G314" s="286" t="s">
        <v>10384</v>
      </c>
      <c r="H314" s="286" t="s">
        <v>1077</v>
      </c>
      <c r="I314" s="287" t="s">
        <v>1078</v>
      </c>
      <c r="J314" s="288" t="s">
        <v>1690</v>
      </c>
      <c r="K314" s="288" t="s">
        <v>1691</v>
      </c>
      <c r="L314" s="288" t="s">
        <v>1063</v>
      </c>
      <c r="M314" s="289" t="s">
        <v>1769</v>
      </c>
      <c r="N314" s="286" t="s">
        <v>1284</v>
      </c>
      <c r="O314" s="286" t="s">
        <v>3553</v>
      </c>
      <c r="P314" s="290"/>
      <c r="Q314" s="291"/>
      <c r="R314" s="291">
        <v>241988.06</v>
      </c>
    </row>
    <row r="315" spans="1:18" ht="42" hidden="1">
      <c r="A315" s="283" t="s">
        <v>1284</v>
      </c>
      <c r="B315" s="283" t="s">
        <v>11167</v>
      </c>
      <c r="C315" s="284" t="s">
        <v>10384</v>
      </c>
      <c r="D315" s="285" t="s">
        <v>1055</v>
      </c>
      <c r="E315" s="285" t="s">
        <v>11168</v>
      </c>
      <c r="F315" s="286" t="s">
        <v>11169</v>
      </c>
      <c r="G315" s="286" t="s">
        <v>10384</v>
      </c>
      <c r="H315" s="286" t="s">
        <v>1696</v>
      </c>
      <c r="I315" s="287" t="s">
        <v>1697</v>
      </c>
      <c r="J315" s="288" t="s">
        <v>1690</v>
      </c>
      <c r="K315" s="288" t="s">
        <v>1691</v>
      </c>
      <c r="L315" s="288" t="s">
        <v>1063</v>
      </c>
      <c r="M315" s="289" t="s">
        <v>1769</v>
      </c>
      <c r="N315" s="286" t="s">
        <v>1284</v>
      </c>
      <c r="O315" s="286" t="s">
        <v>3553</v>
      </c>
      <c r="P315" s="290"/>
      <c r="Q315" s="291"/>
      <c r="R315" s="291">
        <v>40228.07</v>
      </c>
    </row>
    <row r="316" spans="1:18" ht="42" hidden="1">
      <c r="A316" s="283" t="s">
        <v>1712</v>
      </c>
      <c r="B316" s="283" t="s">
        <v>11170</v>
      </c>
      <c r="C316" s="284" t="s">
        <v>10530</v>
      </c>
      <c r="D316" s="285" t="s">
        <v>1055</v>
      </c>
      <c r="E316" s="285" t="s">
        <v>11171</v>
      </c>
      <c r="F316" s="286" t="s">
        <v>11172</v>
      </c>
      <c r="G316" s="286" t="s">
        <v>10530</v>
      </c>
      <c r="H316" s="286" t="s">
        <v>1696</v>
      </c>
      <c r="I316" s="287" t="s">
        <v>1697</v>
      </c>
      <c r="J316" s="288" t="s">
        <v>1690</v>
      </c>
      <c r="K316" s="288" t="s">
        <v>1691</v>
      </c>
      <c r="L316" s="288" t="s">
        <v>1063</v>
      </c>
      <c r="M316" s="289" t="s">
        <v>1769</v>
      </c>
      <c r="N316" s="286" t="s">
        <v>1284</v>
      </c>
      <c r="O316" s="286" t="s">
        <v>3553</v>
      </c>
      <c r="P316" s="290"/>
      <c r="Q316" s="291"/>
      <c r="R316" s="291">
        <v>8781.2099999999991</v>
      </c>
    </row>
    <row r="317" spans="1:18" ht="42" hidden="1">
      <c r="A317" s="283" t="s">
        <v>1718</v>
      </c>
      <c r="B317" s="283" t="s">
        <v>11173</v>
      </c>
      <c r="C317" s="284" t="s">
        <v>10530</v>
      </c>
      <c r="D317" s="285" t="s">
        <v>1055</v>
      </c>
      <c r="E317" s="285" t="s">
        <v>11174</v>
      </c>
      <c r="F317" s="286" t="s">
        <v>11175</v>
      </c>
      <c r="G317" s="286" t="s">
        <v>10530</v>
      </c>
      <c r="H317" s="286" t="s">
        <v>1077</v>
      </c>
      <c r="I317" s="287" t="s">
        <v>1078</v>
      </c>
      <c r="J317" s="288" t="s">
        <v>1690</v>
      </c>
      <c r="K317" s="288" t="s">
        <v>1691</v>
      </c>
      <c r="L317" s="288" t="s">
        <v>1063</v>
      </c>
      <c r="M317" s="289" t="s">
        <v>1769</v>
      </c>
      <c r="N317" s="286" t="s">
        <v>1284</v>
      </c>
      <c r="O317" s="286" t="s">
        <v>3553</v>
      </c>
      <c r="P317" s="290"/>
      <c r="Q317" s="291"/>
      <c r="R317" s="291">
        <v>8230.11</v>
      </c>
    </row>
    <row r="318" spans="1:18" ht="42">
      <c r="A318" s="292" t="s">
        <v>1666</v>
      </c>
      <c r="B318" s="292" t="s">
        <v>11176</v>
      </c>
      <c r="C318" s="293" t="s">
        <v>10540</v>
      </c>
      <c r="D318" s="294" t="s">
        <v>1055</v>
      </c>
      <c r="E318" s="294" t="s">
        <v>11177</v>
      </c>
      <c r="F318" s="295" t="s">
        <v>11178</v>
      </c>
      <c r="G318" s="295" t="s">
        <v>10540</v>
      </c>
      <c r="H318" s="295" t="s">
        <v>11179</v>
      </c>
      <c r="I318" s="296" t="s">
        <v>11180</v>
      </c>
      <c r="J318" s="297" t="s">
        <v>1096</v>
      </c>
      <c r="K318" s="297" t="s">
        <v>1062</v>
      </c>
      <c r="L318" s="297" t="s">
        <v>1063</v>
      </c>
      <c r="M318" s="298" t="s">
        <v>1064</v>
      </c>
      <c r="N318" s="295" t="s">
        <v>1284</v>
      </c>
      <c r="O318" s="295" t="s">
        <v>3553</v>
      </c>
      <c r="P318" s="299" t="s">
        <v>11181</v>
      </c>
      <c r="Q318" s="300">
        <v>1</v>
      </c>
      <c r="R318" s="300">
        <v>18240</v>
      </c>
    </row>
    <row r="319" spans="1:18" ht="52.5" hidden="1">
      <c r="A319" s="283" t="s">
        <v>1667</v>
      </c>
      <c r="B319" s="283" t="s">
        <v>11182</v>
      </c>
      <c r="C319" s="284" t="s">
        <v>10544</v>
      </c>
      <c r="D319" s="285" t="s">
        <v>1055</v>
      </c>
      <c r="E319" s="285" t="s">
        <v>11183</v>
      </c>
      <c r="F319" s="286" t="s">
        <v>11184</v>
      </c>
      <c r="G319" s="286" t="s">
        <v>10540</v>
      </c>
      <c r="H319" s="286" t="s">
        <v>2820</v>
      </c>
      <c r="I319" s="287" t="s">
        <v>2821</v>
      </c>
      <c r="J319" s="288" t="s">
        <v>1079</v>
      </c>
      <c r="K319" s="288" t="s">
        <v>1062</v>
      </c>
      <c r="L319" s="288" t="s">
        <v>1063</v>
      </c>
      <c r="M319" s="289" t="s">
        <v>1064</v>
      </c>
      <c r="N319" s="286" t="s">
        <v>1284</v>
      </c>
      <c r="O319" s="286" t="s">
        <v>3553</v>
      </c>
      <c r="P319" s="290" t="s">
        <v>7337</v>
      </c>
      <c r="Q319" s="291"/>
      <c r="R319" s="291">
        <v>1400</v>
      </c>
    </row>
    <row r="320" spans="1:18" ht="42" hidden="1">
      <c r="A320" s="283" t="s">
        <v>1668</v>
      </c>
      <c r="B320" s="283" t="s">
        <v>11185</v>
      </c>
      <c r="C320" s="284" t="s">
        <v>10390</v>
      </c>
      <c r="D320" s="285" t="s">
        <v>1055</v>
      </c>
      <c r="E320" s="285" t="s">
        <v>11186</v>
      </c>
      <c r="F320" s="286" t="s">
        <v>1887</v>
      </c>
      <c r="G320" s="286" t="s">
        <v>10390</v>
      </c>
      <c r="H320" s="286" t="s">
        <v>2132</v>
      </c>
      <c r="I320" s="287" t="s">
        <v>2133</v>
      </c>
      <c r="J320" s="288" t="s">
        <v>1690</v>
      </c>
      <c r="K320" s="288" t="s">
        <v>1691</v>
      </c>
      <c r="L320" s="288" t="s">
        <v>1063</v>
      </c>
      <c r="M320" s="289" t="s">
        <v>1769</v>
      </c>
      <c r="N320" s="286" t="s">
        <v>1284</v>
      </c>
      <c r="O320" s="286" t="s">
        <v>3553</v>
      </c>
      <c r="P320" s="290"/>
      <c r="Q320" s="291"/>
      <c r="R320" s="291">
        <v>9047.48</v>
      </c>
    </row>
    <row r="321" spans="1:18" ht="42" hidden="1">
      <c r="A321" s="283" t="s">
        <v>1669</v>
      </c>
      <c r="B321" s="283" t="s">
        <v>11187</v>
      </c>
      <c r="C321" s="284" t="s">
        <v>10573</v>
      </c>
      <c r="D321" s="285" t="s">
        <v>1055</v>
      </c>
      <c r="E321" s="285" t="s">
        <v>11188</v>
      </c>
      <c r="F321" s="286" t="s">
        <v>11189</v>
      </c>
      <c r="G321" s="286" t="s">
        <v>10390</v>
      </c>
      <c r="H321" s="286" t="s">
        <v>1077</v>
      </c>
      <c r="I321" s="287" t="s">
        <v>1078</v>
      </c>
      <c r="J321" s="288" t="s">
        <v>1690</v>
      </c>
      <c r="K321" s="288" t="s">
        <v>1691</v>
      </c>
      <c r="L321" s="288" t="s">
        <v>1063</v>
      </c>
      <c r="M321" s="289" t="s">
        <v>1769</v>
      </c>
      <c r="N321" s="286" t="s">
        <v>1284</v>
      </c>
      <c r="O321" s="286" t="s">
        <v>3553</v>
      </c>
      <c r="P321" s="290"/>
      <c r="Q321" s="291"/>
      <c r="R321" s="291">
        <v>835.24</v>
      </c>
    </row>
    <row r="322" spans="1:18" ht="42" hidden="1">
      <c r="A322" s="283" t="s">
        <v>1670</v>
      </c>
      <c r="B322" s="283" t="s">
        <v>11190</v>
      </c>
      <c r="C322" s="284" t="s">
        <v>10573</v>
      </c>
      <c r="D322" s="285" t="s">
        <v>1055</v>
      </c>
      <c r="E322" s="285" t="s">
        <v>11191</v>
      </c>
      <c r="F322" s="286" t="s">
        <v>11192</v>
      </c>
      <c r="G322" s="286" t="s">
        <v>10390</v>
      </c>
      <c r="H322" s="286" t="s">
        <v>1077</v>
      </c>
      <c r="I322" s="287" t="s">
        <v>1078</v>
      </c>
      <c r="J322" s="288" t="s">
        <v>1690</v>
      </c>
      <c r="K322" s="288" t="s">
        <v>1691</v>
      </c>
      <c r="L322" s="288" t="s">
        <v>1063</v>
      </c>
      <c r="M322" s="289" t="s">
        <v>1769</v>
      </c>
      <c r="N322" s="286" t="s">
        <v>1284</v>
      </c>
      <c r="O322" s="286" t="s">
        <v>3553</v>
      </c>
      <c r="P322" s="290"/>
      <c r="Q322" s="291"/>
      <c r="R322" s="291">
        <v>3512.6</v>
      </c>
    </row>
    <row r="323" spans="1:18" ht="42" hidden="1">
      <c r="A323" s="283" t="s">
        <v>1671</v>
      </c>
      <c r="B323" s="283" t="s">
        <v>11193</v>
      </c>
      <c r="C323" s="284" t="s">
        <v>10573</v>
      </c>
      <c r="D323" s="285" t="s">
        <v>1055</v>
      </c>
      <c r="E323" s="285" t="s">
        <v>11194</v>
      </c>
      <c r="F323" s="286" t="s">
        <v>11195</v>
      </c>
      <c r="G323" s="286" t="s">
        <v>10390</v>
      </c>
      <c r="H323" s="286" t="s">
        <v>1077</v>
      </c>
      <c r="I323" s="287" t="s">
        <v>1078</v>
      </c>
      <c r="J323" s="288" t="s">
        <v>1690</v>
      </c>
      <c r="K323" s="288" t="s">
        <v>1691</v>
      </c>
      <c r="L323" s="288" t="s">
        <v>1063</v>
      </c>
      <c r="M323" s="289" t="s">
        <v>1769</v>
      </c>
      <c r="N323" s="286" t="s">
        <v>1284</v>
      </c>
      <c r="O323" s="286" t="s">
        <v>3553</v>
      </c>
      <c r="P323" s="290"/>
      <c r="Q323" s="291"/>
      <c r="R323" s="291">
        <v>154156.76999999999</v>
      </c>
    </row>
    <row r="324" spans="1:18" ht="42" hidden="1">
      <c r="A324" s="283" t="s">
        <v>1672</v>
      </c>
      <c r="B324" s="283" t="s">
        <v>11196</v>
      </c>
      <c r="C324" s="284" t="s">
        <v>10573</v>
      </c>
      <c r="D324" s="285" t="s">
        <v>1055</v>
      </c>
      <c r="E324" s="285" t="s">
        <v>11197</v>
      </c>
      <c r="F324" s="286" t="s">
        <v>11198</v>
      </c>
      <c r="G324" s="286" t="s">
        <v>10390</v>
      </c>
      <c r="H324" s="286" t="s">
        <v>1696</v>
      </c>
      <c r="I324" s="287" t="s">
        <v>1697</v>
      </c>
      <c r="J324" s="288" t="s">
        <v>1690</v>
      </c>
      <c r="K324" s="288" t="s">
        <v>1691</v>
      </c>
      <c r="L324" s="288" t="s">
        <v>1063</v>
      </c>
      <c r="M324" s="289" t="s">
        <v>1769</v>
      </c>
      <c r="N324" s="286" t="s">
        <v>1284</v>
      </c>
      <c r="O324" s="286" t="s">
        <v>3553</v>
      </c>
      <c r="P324" s="290"/>
      <c r="Q324" s="291"/>
      <c r="R324" s="291">
        <v>167.59</v>
      </c>
    </row>
    <row r="325" spans="1:18" ht="42" hidden="1">
      <c r="A325" s="283" t="s">
        <v>1673</v>
      </c>
      <c r="B325" s="283" t="s">
        <v>11199</v>
      </c>
      <c r="C325" s="284" t="s">
        <v>10573</v>
      </c>
      <c r="D325" s="285" t="s">
        <v>1055</v>
      </c>
      <c r="E325" s="285" t="s">
        <v>11200</v>
      </c>
      <c r="F325" s="286" t="s">
        <v>11201</v>
      </c>
      <c r="G325" s="286" t="s">
        <v>10390</v>
      </c>
      <c r="H325" s="286" t="s">
        <v>1696</v>
      </c>
      <c r="I325" s="287" t="s">
        <v>1697</v>
      </c>
      <c r="J325" s="288" t="s">
        <v>1690</v>
      </c>
      <c r="K325" s="288" t="s">
        <v>1691</v>
      </c>
      <c r="L325" s="288" t="s">
        <v>1063</v>
      </c>
      <c r="M325" s="289" t="s">
        <v>1769</v>
      </c>
      <c r="N325" s="286" t="s">
        <v>1284</v>
      </c>
      <c r="O325" s="286" t="s">
        <v>3553</v>
      </c>
      <c r="P325" s="290"/>
      <c r="Q325" s="291"/>
      <c r="R325" s="291">
        <v>14520.42</v>
      </c>
    </row>
    <row r="326" spans="1:18" ht="42" hidden="1">
      <c r="A326" s="283" t="s">
        <v>1286</v>
      </c>
      <c r="B326" s="283" t="s">
        <v>11202</v>
      </c>
      <c r="C326" s="284" t="s">
        <v>10573</v>
      </c>
      <c r="D326" s="285" t="s">
        <v>1055</v>
      </c>
      <c r="E326" s="285" t="s">
        <v>11203</v>
      </c>
      <c r="F326" s="286" t="s">
        <v>11204</v>
      </c>
      <c r="G326" s="286" t="s">
        <v>10390</v>
      </c>
      <c r="H326" s="286" t="s">
        <v>1696</v>
      </c>
      <c r="I326" s="287" t="s">
        <v>1697</v>
      </c>
      <c r="J326" s="288" t="s">
        <v>1690</v>
      </c>
      <c r="K326" s="288" t="s">
        <v>1691</v>
      </c>
      <c r="L326" s="288" t="s">
        <v>1063</v>
      </c>
      <c r="M326" s="289" t="s">
        <v>1769</v>
      </c>
      <c r="N326" s="286" t="s">
        <v>1284</v>
      </c>
      <c r="O326" s="286" t="s">
        <v>3553</v>
      </c>
      <c r="P326" s="290"/>
      <c r="Q326" s="291"/>
      <c r="R326" s="291">
        <v>138973.79</v>
      </c>
    </row>
    <row r="327" spans="1:18" ht="52.5" hidden="1">
      <c r="A327" s="283" t="s">
        <v>1292</v>
      </c>
      <c r="B327" s="283" t="s">
        <v>11205</v>
      </c>
      <c r="C327" s="284" t="s">
        <v>10390</v>
      </c>
      <c r="D327" s="285" t="s">
        <v>1181</v>
      </c>
      <c r="E327" s="285" t="s">
        <v>11206</v>
      </c>
      <c r="F327" s="286" t="s">
        <v>11205</v>
      </c>
      <c r="G327" s="286" t="s">
        <v>10390</v>
      </c>
      <c r="H327" s="286" t="s">
        <v>3244</v>
      </c>
      <c r="I327" s="287" t="s">
        <v>3245</v>
      </c>
      <c r="J327" s="288" t="s">
        <v>1063</v>
      </c>
      <c r="K327" s="288" t="s">
        <v>1063</v>
      </c>
      <c r="L327" s="288" t="s">
        <v>1790</v>
      </c>
      <c r="M327" s="289" t="s">
        <v>1678</v>
      </c>
      <c r="N327" s="286" t="s">
        <v>1284</v>
      </c>
      <c r="O327" s="286" t="s">
        <v>3553</v>
      </c>
      <c r="P327" s="290"/>
      <c r="Q327" s="291">
        <v>443000</v>
      </c>
      <c r="R327" s="291"/>
    </row>
    <row r="328" spans="1:18" ht="42">
      <c r="A328" s="292" t="s">
        <v>1829</v>
      </c>
      <c r="B328" s="292" t="s">
        <v>11207</v>
      </c>
      <c r="C328" s="293" t="s">
        <v>10411</v>
      </c>
      <c r="D328" s="294" t="s">
        <v>1055</v>
      </c>
      <c r="E328" s="294" t="s">
        <v>11208</v>
      </c>
      <c r="F328" s="295" t="s">
        <v>11209</v>
      </c>
      <c r="G328" s="295" t="s">
        <v>10573</v>
      </c>
      <c r="H328" s="295" t="s">
        <v>11179</v>
      </c>
      <c r="I328" s="296" t="s">
        <v>11180</v>
      </c>
      <c r="J328" s="297" t="s">
        <v>1096</v>
      </c>
      <c r="K328" s="297" t="s">
        <v>1062</v>
      </c>
      <c r="L328" s="297" t="s">
        <v>1063</v>
      </c>
      <c r="M328" s="298" t="s">
        <v>1064</v>
      </c>
      <c r="N328" s="295" t="s">
        <v>1284</v>
      </c>
      <c r="O328" s="295" t="s">
        <v>3553</v>
      </c>
      <c r="P328" s="299" t="s">
        <v>11181</v>
      </c>
      <c r="Q328" s="300">
        <v>1</v>
      </c>
      <c r="R328" s="300">
        <v>1410</v>
      </c>
    </row>
    <row r="329" spans="1:18" ht="42" hidden="1">
      <c r="A329" s="283" t="s">
        <v>1296</v>
      </c>
      <c r="B329" s="283" t="s">
        <v>10615</v>
      </c>
      <c r="C329" s="284" t="s">
        <v>10573</v>
      </c>
      <c r="D329" s="285" t="s">
        <v>1214</v>
      </c>
      <c r="E329" s="285" t="s">
        <v>10616</v>
      </c>
      <c r="F329" s="286" t="s">
        <v>11210</v>
      </c>
      <c r="G329" s="286" t="s">
        <v>10573</v>
      </c>
      <c r="H329" s="286" t="s">
        <v>3524</v>
      </c>
      <c r="I329" s="287" t="s">
        <v>2133</v>
      </c>
      <c r="J329" s="288" t="s">
        <v>1690</v>
      </c>
      <c r="K329" s="288" t="s">
        <v>1691</v>
      </c>
      <c r="L329" s="288" t="s">
        <v>1063</v>
      </c>
      <c r="M329" s="289" t="s">
        <v>1769</v>
      </c>
      <c r="N329" s="286" t="s">
        <v>1284</v>
      </c>
      <c r="O329" s="286" t="s">
        <v>3553</v>
      </c>
      <c r="P329" s="290"/>
      <c r="Q329" s="291">
        <v>610369.76</v>
      </c>
      <c r="R329" s="291"/>
    </row>
    <row r="330" spans="1:18" ht="63" hidden="1">
      <c r="A330" s="283" t="s">
        <v>1305</v>
      </c>
      <c r="B330" s="283" t="s">
        <v>11211</v>
      </c>
      <c r="C330" s="284" t="s">
        <v>10411</v>
      </c>
      <c r="D330" s="285" t="s">
        <v>1055</v>
      </c>
      <c r="E330" s="285" t="s">
        <v>11212</v>
      </c>
      <c r="F330" s="286" t="s">
        <v>11213</v>
      </c>
      <c r="G330" s="286" t="s">
        <v>10411</v>
      </c>
      <c r="H330" s="286" t="s">
        <v>1077</v>
      </c>
      <c r="I330" s="287" t="s">
        <v>1078</v>
      </c>
      <c r="J330" s="288" t="s">
        <v>1690</v>
      </c>
      <c r="K330" s="288" t="s">
        <v>1691</v>
      </c>
      <c r="L330" s="288" t="s">
        <v>1063</v>
      </c>
      <c r="M330" s="289" t="s">
        <v>1769</v>
      </c>
      <c r="N330" s="286" t="s">
        <v>1284</v>
      </c>
      <c r="O330" s="286" t="s">
        <v>3553</v>
      </c>
      <c r="P330" s="290"/>
      <c r="Q330" s="291"/>
      <c r="R330" s="291">
        <v>6617.5</v>
      </c>
    </row>
    <row r="331" spans="1:18" ht="52.5" hidden="1">
      <c r="A331" s="283" t="s">
        <v>1311</v>
      </c>
      <c r="B331" s="283" t="s">
        <v>11214</v>
      </c>
      <c r="C331" s="284" t="s">
        <v>10573</v>
      </c>
      <c r="D331" s="285" t="s">
        <v>1181</v>
      </c>
      <c r="E331" s="285" t="s">
        <v>11215</v>
      </c>
      <c r="F331" s="286" t="s">
        <v>11214</v>
      </c>
      <c r="G331" s="286" t="s">
        <v>10573</v>
      </c>
      <c r="H331" s="286" t="s">
        <v>3247</v>
      </c>
      <c r="I331" s="287" t="s">
        <v>3248</v>
      </c>
      <c r="J331" s="288" t="s">
        <v>1063</v>
      </c>
      <c r="K331" s="288" t="s">
        <v>1063</v>
      </c>
      <c r="L331" s="288" t="s">
        <v>1790</v>
      </c>
      <c r="M331" s="289" t="s">
        <v>1678</v>
      </c>
      <c r="N331" s="286" t="s">
        <v>1284</v>
      </c>
      <c r="O331" s="286" t="s">
        <v>3553</v>
      </c>
      <c r="P331" s="290"/>
      <c r="Q331" s="291">
        <v>10633000</v>
      </c>
      <c r="R331" s="291"/>
    </row>
    <row r="332" spans="1:18" ht="42" hidden="1">
      <c r="A332" s="283" t="s">
        <v>1842</v>
      </c>
      <c r="B332" s="283" t="s">
        <v>11216</v>
      </c>
      <c r="C332" s="284" t="s">
        <v>10413</v>
      </c>
      <c r="D332" s="285" t="s">
        <v>1055</v>
      </c>
      <c r="E332" s="285" t="s">
        <v>11217</v>
      </c>
      <c r="F332" s="286" t="s">
        <v>11218</v>
      </c>
      <c r="G332" s="286" t="s">
        <v>10413</v>
      </c>
      <c r="H332" s="286" t="s">
        <v>10488</v>
      </c>
      <c r="I332" s="287" t="s">
        <v>10489</v>
      </c>
      <c r="J332" s="288" t="s">
        <v>1450</v>
      </c>
      <c r="K332" s="288" t="s">
        <v>1062</v>
      </c>
      <c r="L332" s="288" t="s">
        <v>1063</v>
      </c>
      <c r="M332" s="289" t="s">
        <v>1451</v>
      </c>
      <c r="N332" s="286" t="s">
        <v>1284</v>
      </c>
      <c r="O332" s="286" t="s">
        <v>3553</v>
      </c>
      <c r="P332" s="290" t="s">
        <v>10490</v>
      </c>
      <c r="Q332" s="291"/>
      <c r="R332" s="291">
        <v>46257</v>
      </c>
    </row>
    <row r="333" spans="1:18" ht="63">
      <c r="A333" s="283" t="s">
        <v>1845</v>
      </c>
      <c r="B333" s="283" t="s">
        <v>11219</v>
      </c>
      <c r="C333" s="284" t="s">
        <v>10413</v>
      </c>
      <c r="D333" s="285" t="s">
        <v>1055</v>
      </c>
      <c r="E333" s="285" t="s">
        <v>11220</v>
      </c>
      <c r="F333" s="286" t="s">
        <v>11221</v>
      </c>
      <c r="G333" s="286" t="s">
        <v>10413</v>
      </c>
      <c r="H333" s="286" t="s">
        <v>10654</v>
      </c>
      <c r="I333" s="287" t="s">
        <v>10655</v>
      </c>
      <c r="J333" s="288" t="s">
        <v>1110</v>
      </c>
      <c r="K333" s="288" t="s">
        <v>1062</v>
      </c>
      <c r="L333" s="288" t="s">
        <v>1063</v>
      </c>
      <c r="M333" s="289" t="s">
        <v>1111</v>
      </c>
      <c r="N333" s="286" t="s">
        <v>1284</v>
      </c>
      <c r="O333" s="286" t="s">
        <v>3553</v>
      </c>
      <c r="P333" s="290" t="s">
        <v>10656</v>
      </c>
      <c r="Q333" s="223">
        <v>1</v>
      </c>
      <c r="R333" s="291">
        <v>28790</v>
      </c>
    </row>
    <row r="334" spans="1:18" ht="42" hidden="1">
      <c r="A334" s="283" t="s">
        <v>1848</v>
      </c>
      <c r="B334" s="283" t="s">
        <v>11222</v>
      </c>
      <c r="C334" s="284" t="s">
        <v>10413</v>
      </c>
      <c r="D334" s="285" t="s">
        <v>1055</v>
      </c>
      <c r="E334" s="285" t="s">
        <v>11223</v>
      </c>
      <c r="F334" s="286" t="s">
        <v>11224</v>
      </c>
      <c r="G334" s="286" t="s">
        <v>10413</v>
      </c>
      <c r="H334" s="286" t="s">
        <v>209</v>
      </c>
      <c r="I334" s="287" t="s">
        <v>1149</v>
      </c>
      <c r="J334" s="288" t="s">
        <v>1302</v>
      </c>
      <c r="K334" s="288" t="s">
        <v>1062</v>
      </c>
      <c r="L334" s="288" t="s">
        <v>1063</v>
      </c>
      <c r="M334" s="289" t="s">
        <v>1304</v>
      </c>
      <c r="N334" s="286" t="s">
        <v>1284</v>
      </c>
      <c r="O334" s="286" t="s">
        <v>3553</v>
      </c>
      <c r="P334" s="290" t="s">
        <v>9510</v>
      </c>
      <c r="Q334" s="291"/>
      <c r="R334" s="291">
        <v>1328.76</v>
      </c>
    </row>
    <row r="335" spans="1:18" ht="42" hidden="1">
      <c r="A335" s="283" t="s">
        <v>1674</v>
      </c>
      <c r="B335" s="283" t="s">
        <v>11225</v>
      </c>
      <c r="C335" s="284" t="s">
        <v>10413</v>
      </c>
      <c r="D335" s="285" t="s">
        <v>1055</v>
      </c>
      <c r="E335" s="285" t="s">
        <v>11226</v>
      </c>
      <c r="F335" s="286" t="s">
        <v>11227</v>
      </c>
      <c r="G335" s="286" t="s">
        <v>10413</v>
      </c>
      <c r="H335" s="286" t="s">
        <v>307</v>
      </c>
      <c r="I335" s="287" t="s">
        <v>1348</v>
      </c>
      <c r="J335" s="288" t="s">
        <v>1079</v>
      </c>
      <c r="K335" s="288" t="s">
        <v>1062</v>
      </c>
      <c r="L335" s="288" t="s">
        <v>1063</v>
      </c>
      <c r="M335" s="289" t="s">
        <v>1064</v>
      </c>
      <c r="N335" s="286" t="s">
        <v>1284</v>
      </c>
      <c r="O335" s="286" t="s">
        <v>3553</v>
      </c>
      <c r="P335" s="290" t="s">
        <v>1349</v>
      </c>
      <c r="Q335" s="291"/>
      <c r="R335" s="291">
        <v>118080</v>
      </c>
    </row>
    <row r="336" spans="1:18" ht="42" hidden="1">
      <c r="A336" s="283" t="s">
        <v>1853</v>
      </c>
      <c r="B336" s="283" t="s">
        <v>11228</v>
      </c>
      <c r="C336" s="284" t="s">
        <v>10413</v>
      </c>
      <c r="D336" s="285" t="s">
        <v>1055</v>
      </c>
      <c r="E336" s="285" t="s">
        <v>11229</v>
      </c>
      <c r="F336" s="286" t="s">
        <v>11230</v>
      </c>
      <c r="G336" s="286" t="s">
        <v>10413</v>
      </c>
      <c r="H336" s="286" t="s">
        <v>1361</v>
      </c>
      <c r="I336" s="287" t="s">
        <v>1362</v>
      </c>
      <c r="J336" s="288" t="s">
        <v>1239</v>
      </c>
      <c r="K336" s="288" t="s">
        <v>1062</v>
      </c>
      <c r="L336" s="288" t="s">
        <v>1063</v>
      </c>
      <c r="M336" s="289" t="s">
        <v>1064</v>
      </c>
      <c r="N336" s="286" t="s">
        <v>1284</v>
      </c>
      <c r="O336" s="286" t="s">
        <v>3553</v>
      </c>
      <c r="P336" s="290" t="s">
        <v>4752</v>
      </c>
      <c r="Q336" s="291"/>
      <c r="R336" s="291">
        <v>37424.5</v>
      </c>
    </row>
    <row r="337" spans="1:18" ht="42" hidden="1">
      <c r="A337" s="283" t="s">
        <v>1860</v>
      </c>
      <c r="B337" s="283" t="s">
        <v>11231</v>
      </c>
      <c r="C337" s="284" t="s">
        <v>10413</v>
      </c>
      <c r="D337" s="285" t="s">
        <v>1055</v>
      </c>
      <c r="E337" s="285" t="s">
        <v>11232</v>
      </c>
      <c r="F337" s="286" t="s">
        <v>11233</v>
      </c>
      <c r="G337" s="286" t="s">
        <v>10413</v>
      </c>
      <c r="H337" s="286" t="s">
        <v>1354</v>
      </c>
      <c r="I337" s="287" t="s">
        <v>1355</v>
      </c>
      <c r="J337" s="288" t="s">
        <v>1239</v>
      </c>
      <c r="K337" s="288" t="s">
        <v>1062</v>
      </c>
      <c r="L337" s="288" t="s">
        <v>1063</v>
      </c>
      <c r="M337" s="289" t="s">
        <v>1064</v>
      </c>
      <c r="N337" s="286" t="s">
        <v>1284</v>
      </c>
      <c r="O337" s="286" t="s">
        <v>3553</v>
      </c>
      <c r="P337" s="290" t="s">
        <v>1356</v>
      </c>
      <c r="Q337" s="291"/>
      <c r="R337" s="291">
        <v>44833.33</v>
      </c>
    </row>
    <row r="338" spans="1:18" ht="52.5" hidden="1">
      <c r="A338" s="283" t="s">
        <v>1864</v>
      </c>
      <c r="B338" s="283" t="s">
        <v>11234</v>
      </c>
      <c r="C338" s="284" t="s">
        <v>10413</v>
      </c>
      <c r="D338" s="285" t="s">
        <v>1055</v>
      </c>
      <c r="E338" s="285" t="s">
        <v>11235</v>
      </c>
      <c r="F338" s="286" t="s">
        <v>11236</v>
      </c>
      <c r="G338" s="286" t="s">
        <v>10413</v>
      </c>
      <c r="H338" s="286" t="s">
        <v>1335</v>
      </c>
      <c r="I338" s="287" t="s">
        <v>1336</v>
      </c>
      <c r="J338" s="288" t="s">
        <v>1239</v>
      </c>
      <c r="K338" s="288" t="s">
        <v>1062</v>
      </c>
      <c r="L338" s="288" t="s">
        <v>1063</v>
      </c>
      <c r="M338" s="289" t="s">
        <v>1064</v>
      </c>
      <c r="N338" s="286" t="s">
        <v>1284</v>
      </c>
      <c r="O338" s="286" t="s">
        <v>3553</v>
      </c>
      <c r="P338" s="290" t="s">
        <v>6113</v>
      </c>
      <c r="Q338" s="291"/>
      <c r="R338" s="291">
        <v>31288</v>
      </c>
    </row>
    <row r="339" spans="1:18" ht="52.5" hidden="1">
      <c r="A339" s="283" t="s">
        <v>1868</v>
      </c>
      <c r="B339" s="283" t="s">
        <v>11237</v>
      </c>
      <c r="C339" s="284" t="s">
        <v>10413</v>
      </c>
      <c r="D339" s="285" t="s">
        <v>1055</v>
      </c>
      <c r="E339" s="285" t="s">
        <v>11238</v>
      </c>
      <c r="F339" s="286" t="s">
        <v>11239</v>
      </c>
      <c r="G339" s="286" t="s">
        <v>10413</v>
      </c>
      <c r="H339" s="286" t="s">
        <v>1418</v>
      </c>
      <c r="I339" s="287" t="s">
        <v>1419</v>
      </c>
      <c r="J339" s="288" t="s">
        <v>1302</v>
      </c>
      <c r="K339" s="288" t="s">
        <v>1062</v>
      </c>
      <c r="L339" s="288" t="s">
        <v>1063</v>
      </c>
      <c r="M339" s="289" t="s">
        <v>1304</v>
      </c>
      <c r="N339" s="286" t="s">
        <v>1284</v>
      </c>
      <c r="O339" s="286" t="s">
        <v>3553</v>
      </c>
      <c r="P339" s="290" t="s">
        <v>3314</v>
      </c>
      <c r="Q339" s="291"/>
      <c r="R339" s="291">
        <v>7398.76</v>
      </c>
    </row>
    <row r="340" spans="1:18" ht="42" hidden="1">
      <c r="A340" s="283" t="s">
        <v>1870</v>
      </c>
      <c r="B340" s="283" t="s">
        <v>11240</v>
      </c>
      <c r="C340" s="284" t="s">
        <v>10413</v>
      </c>
      <c r="D340" s="285" t="s">
        <v>1055</v>
      </c>
      <c r="E340" s="285" t="s">
        <v>11241</v>
      </c>
      <c r="F340" s="286" t="s">
        <v>11242</v>
      </c>
      <c r="G340" s="286" t="s">
        <v>10413</v>
      </c>
      <c r="H340" s="286" t="s">
        <v>992</v>
      </c>
      <c r="I340" s="287" t="s">
        <v>2768</v>
      </c>
      <c r="J340" s="288" t="s">
        <v>1061</v>
      </c>
      <c r="K340" s="288" t="s">
        <v>1062</v>
      </c>
      <c r="L340" s="288" t="s">
        <v>1063</v>
      </c>
      <c r="M340" s="289" t="s">
        <v>1064</v>
      </c>
      <c r="N340" s="286" t="s">
        <v>1284</v>
      </c>
      <c r="O340" s="286" t="s">
        <v>3553</v>
      </c>
      <c r="P340" s="290" t="s">
        <v>2769</v>
      </c>
      <c r="Q340" s="291"/>
      <c r="R340" s="291">
        <v>40030</v>
      </c>
    </row>
    <row r="341" spans="1:18" ht="42" hidden="1">
      <c r="A341" s="283" t="s">
        <v>1874</v>
      </c>
      <c r="B341" s="283" t="s">
        <v>11243</v>
      </c>
      <c r="C341" s="284" t="s">
        <v>10413</v>
      </c>
      <c r="D341" s="285" t="s">
        <v>1055</v>
      </c>
      <c r="E341" s="285" t="s">
        <v>11244</v>
      </c>
      <c r="F341" s="286" t="s">
        <v>11245</v>
      </c>
      <c r="G341" s="286" t="s">
        <v>10413</v>
      </c>
      <c r="H341" s="286" t="s">
        <v>1309</v>
      </c>
      <c r="I341" s="287" t="s">
        <v>1310</v>
      </c>
      <c r="J341" s="288" t="s">
        <v>1302</v>
      </c>
      <c r="K341" s="288" t="s">
        <v>1303</v>
      </c>
      <c r="L341" s="288" t="s">
        <v>1063</v>
      </c>
      <c r="M341" s="289" t="s">
        <v>1304</v>
      </c>
      <c r="N341" s="286" t="s">
        <v>1284</v>
      </c>
      <c r="O341" s="286" t="s">
        <v>3553</v>
      </c>
      <c r="P341" s="290" t="s">
        <v>8067</v>
      </c>
      <c r="Q341" s="291"/>
      <c r="R341" s="291">
        <v>4220</v>
      </c>
    </row>
    <row r="342" spans="1:18" ht="42" hidden="1">
      <c r="A342" s="283" t="s">
        <v>1879</v>
      </c>
      <c r="B342" s="283" t="s">
        <v>11246</v>
      </c>
      <c r="C342" s="284" t="s">
        <v>10413</v>
      </c>
      <c r="D342" s="285" t="s">
        <v>1055</v>
      </c>
      <c r="E342" s="285" t="s">
        <v>11247</v>
      </c>
      <c r="F342" s="286" t="s">
        <v>11248</v>
      </c>
      <c r="G342" s="286" t="s">
        <v>10413</v>
      </c>
      <c r="H342" s="286" t="s">
        <v>1309</v>
      </c>
      <c r="I342" s="287" t="s">
        <v>1310</v>
      </c>
      <c r="J342" s="288" t="s">
        <v>1302</v>
      </c>
      <c r="K342" s="288" t="s">
        <v>1303</v>
      </c>
      <c r="L342" s="288" t="s">
        <v>1063</v>
      </c>
      <c r="M342" s="289" t="s">
        <v>1304</v>
      </c>
      <c r="N342" s="286" t="s">
        <v>1284</v>
      </c>
      <c r="O342" s="286" t="s">
        <v>3553</v>
      </c>
      <c r="P342" s="290" t="s">
        <v>8067</v>
      </c>
      <c r="Q342" s="291"/>
      <c r="R342" s="291">
        <v>10088.25</v>
      </c>
    </row>
    <row r="343" spans="1:18" ht="42" hidden="1">
      <c r="A343" s="283" t="s">
        <v>1884</v>
      </c>
      <c r="B343" s="283" t="s">
        <v>11249</v>
      </c>
      <c r="C343" s="284" t="s">
        <v>10413</v>
      </c>
      <c r="D343" s="285" t="s">
        <v>1055</v>
      </c>
      <c r="E343" s="285" t="s">
        <v>11250</v>
      </c>
      <c r="F343" s="286" t="s">
        <v>11251</v>
      </c>
      <c r="G343" s="286" t="s">
        <v>10413</v>
      </c>
      <c r="H343" s="286" t="s">
        <v>1300</v>
      </c>
      <c r="I343" s="287" t="s">
        <v>1301</v>
      </c>
      <c r="J343" s="288" t="s">
        <v>1302</v>
      </c>
      <c r="K343" s="288" t="s">
        <v>1303</v>
      </c>
      <c r="L343" s="288" t="s">
        <v>1063</v>
      </c>
      <c r="M343" s="289" t="s">
        <v>1304</v>
      </c>
      <c r="N343" s="286" t="s">
        <v>1284</v>
      </c>
      <c r="O343" s="286" t="s">
        <v>3553</v>
      </c>
      <c r="P343" s="290" t="s">
        <v>2816</v>
      </c>
      <c r="Q343" s="291"/>
      <c r="R343" s="291">
        <v>15000</v>
      </c>
    </row>
    <row r="344" spans="1:18" ht="52.5" hidden="1">
      <c r="A344" s="283" t="s">
        <v>1887</v>
      </c>
      <c r="B344" s="283" t="s">
        <v>11252</v>
      </c>
      <c r="C344" s="284" t="s">
        <v>10673</v>
      </c>
      <c r="D344" s="285" t="s">
        <v>1055</v>
      </c>
      <c r="E344" s="285" t="s">
        <v>11253</v>
      </c>
      <c r="F344" s="286" t="s">
        <v>11254</v>
      </c>
      <c r="G344" s="286" t="s">
        <v>10413</v>
      </c>
      <c r="H344" s="286" t="s">
        <v>2800</v>
      </c>
      <c r="I344" s="287" t="s">
        <v>2801</v>
      </c>
      <c r="J344" s="288" t="s">
        <v>1239</v>
      </c>
      <c r="K344" s="288" t="s">
        <v>1062</v>
      </c>
      <c r="L344" s="288" t="s">
        <v>1063</v>
      </c>
      <c r="M344" s="289" t="s">
        <v>1064</v>
      </c>
      <c r="N344" s="286" t="s">
        <v>1284</v>
      </c>
      <c r="O344" s="286" t="s">
        <v>3553</v>
      </c>
      <c r="P344" s="290" t="s">
        <v>2802</v>
      </c>
      <c r="Q344" s="291"/>
      <c r="R344" s="291">
        <v>29550</v>
      </c>
    </row>
    <row r="345" spans="1:18" ht="52.5" hidden="1">
      <c r="A345" s="283" t="s">
        <v>1896</v>
      </c>
      <c r="B345" s="283" t="s">
        <v>11255</v>
      </c>
      <c r="C345" s="284" t="s">
        <v>10673</v>
      </c>
      <c r="D345" s="285" t="s">
        <v>1055</v>
      </c>
      <c r="E345" s="285" t="s">
        <v>11256</v>
      </c>
      <c r="F345" s="286" t="s">
        <v>11257</v>
      </c>
      <c r="G345" s="286" t="s">
        <v>10413</v>
      </c>
      <c r="H345" s="286" t="s">
        <v>1282</v>
      </c>
      <c r="I345" s="287" t="s">
        <v>1283</v>
      </c>
      <c r="J345" s="288" t="s">
        <v>1239</v>
      </c>
      <c r="K345" s="288" t="s">
        <v>1062</v>
      </c>
      <c r="L345" s="288" t="s">
        <v>1063</v>
      </c>
      <c r="M345" s="289" t="s">
        <v>1064</v>
      </c>
      <c r="N345" s="286" t="s">
        <v>1284</v>
      </c>
      <c r="O345" s="286" t="s">
        <v>3553</v>
      </c>
      <c r="P345" s="290" t="s">
        <v>6167</v>
      </c>
      <c r="Q345" s="291"/>
      <c r="R345" s="291">
        <v>27200</v>
      </c>
    </row>
    <row r="346" spans="1:18" ht="52.5" hidden="1">
      <c r="A346" s="283" t="s">
        <v>1916</v>
      </c>
      <c r="B346" s="283" t="s">
        <v>11258</v>
      </c>
      <c r="C346" s="284" t="s">
        <v>10413</v>
      </c>
      <c r="D346" s="285" t="s">
        <v>1214</v>
      </c>
      <c r="E346" s="285" t="s">
        <v>11259</v>
      </c>
      <c r="F346" s="286" t="s">
        <v>11258</v>
      </c>
      <c r="G346" s="286" t="s">
        <v>10413</v>
      </c>
      <c r="H346" s="286" t="s">
        <v>1470</v>
      </c>
      <c r="I346" s="287" t="s">
        <v>1471</v>
      </c>
      <c r="J346" s="288" t="s">
        <v>1239</v>
      </c>
      <c r="K346" s="288" t="s">
        <v>1062</v>
      </c>
      <c r="L346" s="288" t="s">
        <v>1063</v>
      </c>
      <c r="M346" s="289" t="s">
        <v>1064</v>
      </c>
      <c r="N346" s="286" t="s">
        <v>1284</v>
      </c>
      <c r="O346" s="286" t="s">
        <v>3553</v>
      </c>
      <c r="P346" s="290" t="s">
        <v>6208</v>
      </c>
      <c r="Q346" s="291"/>
      <c r="R346" s="291">
        <v>1360</v>
      </c>
    </row>
    <row r="347" spans="1:18" ht="52.5" hidden="1">
      <c r="A347" s="283" t="s">
        <v>1315</v>
      </c>
      <c r="B347" s="283" t="s">
        <v>11260</v>
      </c>
      <c r="C347" s="284" t="s">
        <v>10673</v>
      </c>
      <c r="D347" s="285" t="s">
        <v>1055</v>
      </c>
      <c r="E347" s="285" t="s">
        <v>11261</v>
      </c>
      <c r="F347" s="286" t="s">
        <v>11262</v>
      </c>
      <c r="G347" s="286" t="s">
        <v>10413</v>
      </c>
      <c r="H347" s="286" t="s">
        <v>1077</v>
      </c>
      <c r="I347" s="287" t="s">
        <v>1078</v>
      </c>
      <c r="J347" s="288" t="s">
        <v>1690</v>
      </c>
      <c r="K347" s="288" t="s">
        <v>1691</v>
      </c>
      <c r="L347" s="288" t="s">
        <v>1063</v>
      </c>
      <c r="M347" s="289" t="s">
        <v>1769</v>
      </c>
      <c r="N347" s="286" t="s">
        <v>1284</v>
      </c>
      <c r="O347" s="286" t="s">
        <v>3553</v>
      </c>
      <c r="P347" s="290"/>
      <c r="Q347" s="291"/>
      <c r="R347" s="291">
        <v>32472.57</v>
      </c>
    </row>
    <row r="348" spans="1:18" ht="42" hidden="1">
      <c r="A348" s="283" t="s">
        <v>1327</v>
      </c>
      <c r="B348" s="283" t="s">
        <v>11263</v>
      </c>
      <c r="C348" s="284" t="s">
        <v>10677</v>
      </c>
      <c r="D348" s="285" t="s">
        <v>1055</v>
      </c>
      <c r="E348" s="285" t="s">
        <v>10698</v>
      </c>
      <c r="F348" s="286" t="s">
        <v>11264</v>
      </c>
      <c r="G348" s="286" t="s">
        <v>10673</v>
      </c>
      <c r="H348" s="286" t="s">
        <v>1701</v>
      </c>
      <c r="I348" s="287" t="s">
        <v>1702</v>
      </c>
      <c r="J348" s="288" t="s">
        <v>1690</v>
      </c>
      <c r="K348" s="288" t="s">
        <v>1691</v>
      </c>
      <c r="L348" s="288" t="s">
        <v>1063</v>
      </c>
      <c r="M348" s="289" t="s">
        <v>1769</v>
      </c>
      <c r="N348" s="286" t="s">
        <v>1284</v>
      </c>
      <c r="O348" s="286" t="s">
        <v>3553</v>
      </c>
      <c r="P348" s="290"/>
      <c r="Q348" s="291"/>
      <c r="R348" s="291">
        <v>5286</v>
      </c>
    </row>
    <row r="349" spans="1:18" ht="42" hidden="1">
      <c r="A349" s="283" t="s">
        <v>1052</v>
      </c>
      <c r="B349" s="283" t="s">
        <v>11265</v>
      </c>
      <c r="C349" s="284" t="s">
        <v>10677</v>
      </c>
      <c r="D349" s="285" t="s">
        <v>1055</v>
      </c>
      <c r="E349" s="285" t="s">
        <v>10701</v>
      </c>
      <c r="F349" s="286" t="s">
        <v>11266</v>
      </c>
      <c r="G349" s="286" t="s">
        <v>10673</v>
      </c>
      <c r="H349" s="286" t="s">
        <v>1701</v>
      </c>
      <c r="I349" s="287" t="s">
        <v>1702</v>
      </c>
      <c r="J349" s="288" t="s">
        <v>1703</v>
      </c>
      <c r="K349" s="288" t="s">
        <v>1704</v>
      </c>
      <c r="L349" s="288" t="s">
        <v>1063</v>
      </c>
      <c r="M349" s="289" t="s">
        <v>1769</v>
      </c>
      <c r="N349" s="286" t="s">
        <v>1284</v>
      </c>
      <c r="O349" s="286" t="s">
        <v>3553</v>
      </c>
      <c r="P349" s="290"/>
      <c r="Q349" s="291"/>
      <c r="R349" s="291">
        <v>2070448.25</v>
      </c>
    </row>
    <row r="350" spans="1:18" ht="42" hidden="1">
      <c r="A350" s="283" t="s">
        <v>1068</v>
      </c>
      <c r="B350" s="283" t="s">
        <v>11267</v>
      </c>
      <c r="C350" s="284" t="s">
        <v>10677</v>
      </c>
      <c r="D350" s="285" t="s">
        <v>1055</v>
      </c>
      <c r="E350" s="285" t="s">
        <v>10704</v>
      </c>
      <c r="F350" s="286" t="s">
        <v>11268</v>
      </c>
      <c r="G350" s="286" t="s">
        <v>10673</v>
      </c>
      <c r="H350" s="286" t="s">
        <v>1701</v>
      </c>
      <c r="I350" s="287" t="s">
        <v>1702</v>
      </c>
      <c r="J350" s="288" t="s">
        <v>1703</v>
      </c>
      <c r="K350" s="288" t="s">
        <v>1704</v>
      </c>
      <c r="L350" s="288" t="s">
        <v>1063</v>
      </c>
      <c r="M350" s="289" t="s">
        <v>1769</v>
      </c>
      <c r="N350" s="286" t="s">
        <v>1284</v>
      </c>
      <c r="O350" s="286" t="s">
        <v>3553</v>
      </c>
      <c r="P350" s="290"/>
      <c r="Q350" s="291"/>
      <c r="R350" s="291">
        <v>18131.16</v>
      </c>
    </row>
    <row r="351" spans="1:18" ht="42" hidden="1">
      <c r="A351" s="283" t="s">
        <v>1344</v>
      </c>
      <c r="B351" s="283" t="s">
        <v>11269</v>
      </c>
      <c r="C351" s="284" t="s">
        <v>10677</v>
      </c>
      <c r="D351" s="285" t="s">
        <v>1055</v>
      </c>
      <c r="E351" s="285" t="s">
        <v>10707</v>
      </c>
      <c r="F351" s="286" t="s">
        <v>11270</v>
      </c>
      <c r="G351" s="286" t="s">
        <v>10673</v>
      </c>
      <c r="H351" s="286" t="s">
        <v>1701</v>
      </c>
      <c r="I351" s="287" t="s">
        <v>1702</v>
      </c>
      <c r="J351" s="288" t="s">
        <v>1703</v>
      </c>
      <c r="K351" s="288" t="s">
        <v>1704</v>
      </c>
      <c r="L351" s="288" t="s">
        <v>1063</v>
      </c>
      <c r="M351" s="289" t="s">
        <v>1769</v>
      </c>
      <c r="N351" s="286" t="s">
        <v>1284</v>
      </c>
      <c r="O351" s="286" t="s">
        <v>3553</v>
      </c>
      <c r="P351" s="290"/>
      <c r="Q351" s="291"/>
      <c r="R351" s="291">
        <v>269959.33</v>
      </c>
    </row>
    <row r="352" spans="1:18" ht="63" hidden="1">
      <c r="A352" s="283" t="s">
        <v>1350</v>
      </c>
      <c r="B352" s="283" t="s">
        <v>11271</v>
      </c>
      <c r="C352" s="284" t="s">
        <v>10677</v>
      </c>
      <c r="D352" s="285" t="s">
        <v>1055</v>
      </c>
      <c r="E352" s="285" t="s">
        <v>10710</v>
      </c>
      <c r="F352" s="286" t="s">
        <v>11272</v>
      </c>
      <c r="G352" s="286" t="s">
        <v>10673</v>
      </c>
      <c r="H352" s="286" t="s">
        <v>7911</v>
      </c>
      <c r="I352" s="287" t="s">
        <v>1717</v>
      </c>
      <c r="J352" s="288" t="s">
        <v>1703</v>
      </c>
      <c r="K352" s="288" t="s">
        <v>1704</v>
      </c>
      <c r="L352" s="288" t="s">
        <v>1063</v>
      </c>
      <c r="M352" s="289" t="s">
        <v>1769</v>
      </c>
      <c r="N352" s="286" t="s">
        <v>1284</v>
      </c>
      <c r="O352" s="286" t="s">
        <v>3553</v>
      </c>
      <c r="P352" s="290"/>
      <c r="Q352" s="291"/>
      <c r="R352" s="291">
        <v>18822.330000000002</v>
      </c>
    </row>
    <row r="353" spans="1:18" ht="42" hidden="1">
      <c r="A353" s="283" t="s">
        <v>1958</v>
      </c>
      <c r="B353" s="283" t="s">
        <v>11273</v>
      </c>
      <c r="C353" s="284" t="s">
        <v>10677</v>
      </c>
      <c r="D353" s="285" t="s">
        <v>1055</v>
      </c>
      <c r="E353" s="285" t="s">
        <v>10713</v>
      </c>
      <c r="F353" s="286" t="s">
        <v>11274</v>
      </c>
      <c r="G353" s="286" t="s">
        <v>10673</v>
      </c>
      <c r="H353" s="286" t="s">
        <v>1701</v>
      </c>
      <c r="I353" s="287" t="s">
        <v>1702</v>
      </c>
      <c r="J353" s="288" t="s">
        <v>1703</v>
      </c>
      <c r="K353" s="288" t="s">
        <v>1704</v>
      </c>
      <c r="L353" s="288" t="s">
        <v>1063</v>
      </c>
      <c r="M353" s="289" t="s">
        <v>1769</v>
      </c>
      <c r="N353" s="286" t="s">
        <v>1284</v>
      </c>
      <c r="O353" s="286" t="s">
        <v>3553</v>
      </c>
      <c r="P353" s="290"/>
      <c r="Q353" s="291"/>
      <c r="R353" s="291">
        <v>479967.45</v>
      </c>
    </row>
    <row r="354" spans="1:18" ht="42" hidden="1">
      <c r="A354" s="283" t="s">
        <v>1962</v>
      </c>
      <c r="B354" s="283" t="s">
        <v>11275</v>
      </c>
      <c r="C354" s="284" t="s">
        <v>10677</v>
      </c>
      <c r="D354" s="285" t="s">
        <v>1055</v>
      </c>
      <c r="E354" s="285" t="s">
        <v>10701</v>
      </c>
      <c r="F354" s="286" t="s">
        <v>11276</v>
      </c>
      <c r="G354" s="286" t="s">
        <v>10673</v>
      </c>
      <c r="H354" s="286" t="s">
        <v>1701</v>
      </c>
      <c r="I354" s="287" t="s">
        <v>1702</v>
      </c>
      <c r="J354" s="288" t="s">
        <v>1703</v>
      </c>
      <c r="K354" s="288" t="s">
        <v>1704</v>
      </c>
      <c r="L354" s="288" t="s">
        <v>1063</v>
      </c>
      <c r="M354" s="289" t="s">
        <v>1769</v>
      </c>
      <c r="N354" s="286" t="s">
        <v>1284</v>
      </c>
      <c r="O354" s="286" t="s">
        <v>3553</v>
      </c>
      <c r="P354" s="290"/>
      <c r="Q354" s="291"/>
      <c r="R354" s="291">
        <v>138916.88</v>
      </c>
    </row>
    <row r="355" spans="1:18" ht="42" hidden="1">
      <c r="A355" s="283" t="s">
        <v>1963</v>
      </c>
      <c r="B355" s="283" t="s">
        <v>11277</v>
      </c>
      <c r="C355" s="284" t="s">
        <v>10677</v>
      </c>
      <c r="D355" s="285" t="s">
        <v>1055</v>
      </c>
      <c r="E355" s="285" t="s">
        <v>10707</v>
      </c>
      <c r="F355" s="286" t="s">
        <v>11278</v>
      </c>
      <c r="G355" s="286" t="s">
        <v>10673</v>
      </c>
      <c r="H355" s="286" t="s">
        <v>1701</v>
      </c>
      <c r="I355" s="287" t="s">
        <v>1702</v>
      </c>
      <c r="J355" s="288" t="s">
        <v>1703</v>
      </c>
      <c r="K355" s="288" t="s">
        <v>1704</v>
      </c>
      <c r="L355" s="288" t="s">
        <v>1063</v>
      </c>
      <c r="M355" s="289" t="s">
        <v>1769</v>
      </c>
      <c r="N355" s="286" t="s">
        <v>1284</v>
      </c>
      <c r="O355" s="286" t="s">
        <v>3553</v>
      </c>
      <c r="P355" s="290"/>
      <c r="Q355" s="291"/>
      <c r="R355" s="291">
        <v>18311.78</v>
      </c>
    </row>
    <row r="356" spans="1:18" ht="63" hidden="1">
      <c r="A356" s="283" t="s">
        <v>1966</v>
      </c>
      <c r="B356" s="283" t="s">
        <v>11279</v>
      </c>
      <c r="C356" s="284" t="s">
        <v>10677</v>
      </c>
      <c r="D356" s="285" t="s">
        <v>1055</v>
      </c>
      <c r="E356" s="285" t="s">
        <v>10710</v>
      </c>
      <c r="F356" s="286" t="s">
        <v>11280</v>
      </c>
      <c r="G356" s="286" t="s">
        <v>10673</v>
      </c>
      <c r="H356" s="286" t="s">
        <v>7911</v>
      </c>
      <c r="I356" s="287" t="s">
        <v>1717</v>
      </c>
      <c r="J356" s="288" t="s">
        <v>1703</v>
      </c>
      <c r="K356" s="288" t="s">
        <v>1704</v>
      </c>
      <c r="L356" s="288" t="s">
        <v>1063</v>
      </c>
      <c r="M356" s="289" t="s">
        <v>1769</v>
      </c>
      <c r="N356" s="286" t="s">
        <v>1284</v>
      </c>
      <c r="O356" s="286" t="s">
        <v>3553</v>
      </c>
      <c r="P356" s="290"/>
      <c r="Q356" s="291"/>
      <c r="R356" s="291">
        <v>1262.8599999999999</v>
      </c>
    </row>
    <row r="357" spans="1:18" ht="42" hidden="1">
      <c r="A357" s="283" t="s">
        <v>1970</v>
      </c>
      <c r="B357" s="283" t="s">
        <v>11281</v>
      </c>
      <c r="C357" s="284" t="s">
        <v>10677</v>
      </c>
      <c r="D357" s="285" t="s">
        <v>1055</v>
      </c>
      <c r="E357" s="285" t="s">
        <v>10713</v>
      </c>
      <c r="F357" s="286" t="s">
        <v>11282</v>
      </c>
      <c r="G357" s="286" t="s">
        <v>10673</v>
      </c>
      <c r="H357" s="286" t="s">
        <v>1701</v>
      </c>
      <c r="I357" s="287" t="s">
        <v>1702</v>
      </c>
      <c r="J357" s="288" t="s">
        <v>1703</v>
      </c>
      <c r="K357" s="288" t="s">
        <v>1704</v>
      </c>
      <c r="L357" s="288" t="s">
        <v>1063</v>
      </c>
      <c r="M357" s="289" t="s">
        <v>1769</v>
      </c>
      <c r="N357" s="286" t="s">
        <v>1284</v>
      </c>
      <c r="O357" s="286" t="s">
        <v>3553</v>
      </c>
      <c r="P357" s="290"/>
      <c r="Q357" s="291"/>
      <c r="R357" s="291">
        <v>32203.45</v>
      </c>
    </row>
    <row r="358" spans="1:18" ht="42" hidden="1">
      <c r="A358" s="283" t="s">
        <v>1072</v>
      </c>
      <c r="B358" s="283" t="s">
        <v>11283</v>
      </c>
      <c r="C358" s="284" t="s">
        <v>10677</v>
      </c>
      <c r="D358" s="285" t="s">
        <v>1055</v>
      </c>
      <c r="E358" s="285" t="s">
        <v>10701</v>
      </c>
      <c r="F358" s="286" t="s">
        <v>11284</v>
      </c>
      <c r="G358" s="286" t="s">
        <v>10673</v>
      </c>
      <c r="H358" s="286" t="s">
        <v>1701</v>
      </c>
      <c r="I358" s="287" t="s">
        <v>1702</v>
      </c>
      <c r="J358" s="288" t="s">
        <v>1703</v>
      </c>
      <c r="K358" s="288" t="s">
        <v>1704</v>
      </c>
      <c r="L358" s="288" t="s">
        <v>1063</v>
      </c>
      <c r="M358" s="289" t="s">
        <v>1769</v>
      </c>
      <c r="N358" s="286" t="s">
        <v>1284</v>
      </c>
      <c r="O358" s="286" t="s">
        <v>3553</v>
      </c>
      <c r="P358" s="290"/>
      <c r="Q358" s="291"/>
      <c r="R358" s="291">
        <v>625.74</v>
      </c>
    </row>
    <row r="359" spans="1:18" ht="42" hidden="1">
      <c r="A359" s="283" t="s">
        <v>1978</v>
      </c>
      <c r="B359" s="283" t="s">
        <v>11285</v>
      </c>
      <c r="C359" s="284" t="s">
        <v>10677</v>
      </c>
      <c r="D359" s="285" t="s">
        <v>1055</v>
      </c>
      <c r="E359" s="285" t="s">
        <v>10707</v>
      </c>
      <c r="F359" s="286" t="s">
        <v>11286</v>
      </c>
      <c r="G359" s="286" t="s">
        <v>10673</v>
      </c>
      <c r="H359" s="286" t="s">
        <v>1701</v>
      </c>
      <c r="I359" s="287" t="s">
        <v>1702</v>
      </c>
      <c r="J359" s="288" t="s">
        <v>1703</v>
      </c>
      <c r="K359" s="288" t="s">
        <v>1704</v>
      </c>
      <c r="L359" s="288" t="s">
        <v>1063</v>
      </c>
      <c r="M359" s="289" t="s">
        <v>1769</v>
      </c>
      <c r="N359" s="286" t="s">
        <v>1284</v>
      </c>
      <c r="O359" s="286" t="s">
        <v>3553</v>
      </c>
      <c r="P359" s="290"/>
      <c r="Q359" s="291"/>
      <c r="R359" s="291">
        <v>82.49</v>
      </c>
    </row>
    <row r="360" spans="1:18" ht="63" hidden="1">
      <c r="A360" s="283" t="s">
        <v>1982</v>
      </c>
      <c r="B360" s="283" t="s">
        <v>11287</v>
      </c>
      <c r="C360" s="284" t="s">
        <v>10677</v>
      </c>
      <c r="D360" s="285" t="s">
        <v>1055</v>
      </c>
      <c r="E360" s="285" t="s">
        <v>10710</v>
      </c>
      <c r="F360" s="286" t="s">
        <v>11288</v>
      </c>
      <c r="G360" s="286" t="s">
        <v>10673</v>
      </c>
      <c r="H360" s="286" t="s">
        <v>7911</v>
      </c>
      <c r="I360" s="287" t="s">
        <v>1717</v>
      </c>
      <c r="J360" s="288" t="s">
        <v>1703</v>
      </c>
      <c r="K360" s="288" t="s">
        <v>1704</v>
      </c>
      <c r="L360" s="288" t="s">
        <v>1063</v>
      </c>
      <c r="M360" s="289" t="s">
        <v>1769</v>
      </c>
      <c r="N360" s="286" t="s">
        <v>1284</v>
      </c>
      <c r="O360" s="286" t="s">
        <v>3553</v>
      </c>
      <c r="P360" s="290"/>
      <c r="Q360" s="291"/>
      <c r="R360" s="291">
        <v>5.69</v>
      </c>
    </row>
    <row r="361" spans="1:18" ht="42" hidden="1">
      <c r="A361" s="283" t="s">
        <v>1081</v>
      </c>
      <c r="B361" s="283" t="s">
        <v>11289</v>
      </c>
      <c r="C361" s="284" t="s">
        <v>10677</v>
      </c>
      <c r="D361" s="285" t="s">
        <v>1055</v>
      </c>
      <c r="E361" s="285" t="s">
        <v>10713</v>
      </c>
      <c r="F361" s="286" t="s">
        <v>11290</v>
      </c>
      <c r="G361" s="286" t="s">
        <v>10673</v>
      </c>
      <c r="H361" s="286" t="s">
        <v>1701</v>
      </c>
      <c r="I361" s="287" t="s">
        <v>1702</v>
      </c>
      <c r="J361" s="288" t="s">
        <v>1703</v>
      </c>
      <c r="K361" s="288" t="s">
        <v>1704</v>
      </c>
      <c r="L361" s="288" t="s">
        <v>1063</v>
      </c>
      <c r="M361" s="289" t="s">
        <v>1769</v>
      </c>
      <c r="N361" s="286" t="s">
        <v>1284</v>
      </c>
      <c r="O361" s="286" t="s">
        <v>3553</v>
      </c>
      <c r="P361" s="290"/>
      <c r="Q361" s="291"/>
      <c r="R361" s="291">
        <v>145.08000000000001</v>
      </c>
    </row>
    <row r="362" spans="1:18" ht="42" hidden="1">
      <c r="A362" s="283" t="s">
        <v>1090</v>
      </c>
      <c r="B362" s="283" t="s">
        <v>11291</v>
      </c>
      <c r="C362" s="284" t="s">
        <v>10677</v>
      </c>
      <c r="D362" s="285" t="s">
        <v>1055</v>
      </c>
      <c r="E362" s="285" t="s">
        <v>11292</v>
      </c>
      <c r="F362" s="286" t="s">
        <v>1892</v>
      </c>
      <c r="G362" s="286" t="s">
        <v>10673</v>
      </c>
      <c r="H362" s="286" t="s">
        <v>2132</v>
      </c>
      <c r="I362" s="287" t="s">
        <v>2133</v>
      </c>
      <c r="J362" s="288" t="s">
        <v>1690</v>
      </c>
      <c r="K362" s="288" t="s">
        <v>1691</v>
      </c>
      <c r="L362" s="288" t="s">
        <v>1063</v>
      </c>
      <c r="M362" s="289" t="s">
        <v>1769</v>
      </c>
      <c r="N362" s="286" t="s">
        <v>1284</v>
      </c>
      <c r="O362" s="286" t="s">
        <v>3553</v>
      </c>
      <c r="P362" s="290"/>
      <c r="Q362" s="291"/>
      <c r="R362" s="291">
        <v>35559.839999999997</v>
      </c>
    </row>
    <row r="363" spans="1:18" ht="63" hidden="1">
      <c r="A363" s="283" t="s">
        <v>1098</v>
      </c>
      <c r="B363" s="283" t="s">
        <v>11293</v>
      </c>
      <c r="C363" s="284" t="s">
        <v>10677</v>
      </c>
      <c r="D363" s="285" t="s">
        <v>1055</v>
      </c>
      <c r="E363" s="285" t="s">
        <v>11212</v>
      </c>
      <c r="F363" s="286" t="s">
        <v>11294</v>
      </c>
      <c r="G363" s="286" t="s">
        <v>10673</v>
      </c>
      <c r="H363" s="286" t="s">
        <v>1077</v>
      </c>
      <c r="I363" s="287" t="s">
        <v>1078</v>
      </c>
      <c r="J363" s="288" t="s">
        <v>1690</v>
      </c>
      <c r="K363" s="288" t="s">
        <v>1691</v>
      </c>
      <c r="L363" s="288" t="s">
        <v>1063</v>
      </c>
      <c r="M363" s="289" t="s">
        <v>1769</v>
      </c>
      <c r="N363" s="286" t="s">
        <v>1284</v>
      </c>
      <c r="O363" s="286" t="s">
        <v>3553</v>
      </c>
      <c r="P363" s="290"/>
      <c r="Q363" s="291"/>
      <c r="R363" s="291">
        <v>2906.81</v>
      </c>
    </row>
    <row r="364" spans="1:18" ht="52.5" hidden="1">
      <c r="A364" s="283" t="s">
        <v>2002</v>
      </c>
      <c r="B364" s="283" t="s">
        <v>11295</v>
      </c>
      <c r="C364" s="284" t="s">
        <v>10677</v>
      </c>
      <c r="D364" s="285" t="s">
        <v>1055</v>
      </c>
      <c r="E364" s="285" t="s">
        <v>11296</v>
      </c>
      <c r="F364" s="286" t="s">
        <v>8734</v>
      </c>
      <c r="G364" s="286" t="s">
        <v>10673</v>
      </c>
      <c r="H364" s="286" t="s">
        <v>1077</v>
      </c>
      <c r="I364" s="287" t="s">
        <v>1078</v>
      </c>
      <c r="J364" s="288" t="s">
        <v>1690</v>
      </c>
      <c r="K364" s="288" t="s">
        <v>1691</v>
      </c>
      <c r="L364" s="288" t="s">
        <v>1063</v>
      </c>
      <c r="M364" s="289" t="s">
        <v>1769</v>
      </c>
      <c r="N364" s="286" t="s">
        <v>1284</v>
      </c>
      <c r="O364" s="286" t="s">
        <v>3553</v>
      </c>
      <c r="P364" s="290"/>
      <c r="Q364" s="291"/>
      <c r="R364" s="291">
        <v>3158209.63</v>
      </c>
    </row>
    <row r="365" spans="1:18" ht="52.5" hidden="1">
      <c r="A365" s="283" t="s">
        <v>2006</v>
      </c>
      <c r="B365" s="283" t="s">
        <v>11297</v>
      </c>
      <c r="C365" s="284" t="s">
        <v>10677</v>
      </c>
      <c r="D365" s="285" t="s">
        <v>1055</v>
      </c>
      <c r="E365" s="285" t="s">
        <v>11298</v>
      </c>
      <c r="F365" s="286" t="s">
        <v>11299</v>
      </c>
      <c r="G365" s="286" t="s">
        <v>10673</v>
      </c>
      <c r="H365" s="286" t="s">
        <v>1077</v>
      </c>
      <c r="I365" s="287" t="s">
        <v>1078</v>
      </c>
      <c r="J365" s="288" t="s">
        <v>1690</v>
      </c>
      <c r="K365" s="288" t="s">
        <v>1691</v>
      </c>
      <c r="L365" s="288" t="s">
        <v>1063</v>
      </c>
      <c r="M365" s="289" t="s">
        <v>1769</v>
      </c>
      <c r="N365" s="286" t="s">
        <v>1284</v>
      </c>
      <c r="O365" s="286" t="s">
        <v>3553</v>
      </c>
      <c r="P365" s="290"/>
      <c r="Q365" s="291"/>
      <c r="R365" s="291">
        <v>241092.26</v>
      </c>
    </row>
    <row r="366" spans="1:18" ht="52.5" hidden="1">
      <c r="A366" s="283" t="s">
        <v>2009</v>
      </c>
      <c r="B366" s="283" t="s">
        <v>11300</v>
      </c>
      <c r="C366" s="284" t="s">
        <v>10677</v>
      </c>
      <c r="D366" s="285" t="s">
        <v>1055</v>
      </c>
      <c r="E366" s="285" t="s">
        <v>11301</v>
      </c>
      <c r="F366" s="286" t="s">
        <v>11302</v>
      </c>
      <c r="G366" s="286" t="s">
        <v>10673</v>
      </c>
      <c r="H366" s="286" t="s">
        <v>1077</v>
      </c>
      <c r="I366" s="287" t="s">
        <v>1078</v>
      </c>
      <c r="J366" s="288" t="s">
        <v>1690</v>
      </c>
      <c r="K366" s="288" t="s">
        <v>1691</v>
      </c>
      <c r="L366" s="288" t="s">
        <v>1063</v>
      </c>
      <c r="M366" s="289" t="s">
        <v>1769</v>
      </c>
      <c r="N366" s="286" t="s">
        <v>1284</v>
      </c>
      <c r="O366" s="286" t="s">
        <v>3553</v>
      </c>
      <c r="P366" s="290"/>
      <c r="Q366" s="291"/>
      <c r="R366" s="291">
        <v>731</v>
      </c>
    </row>
    <row r="367" spans="1:18" ht="42" hidden="1">
      <c r="A367" s="283" t="s">
        <v>2011</v>
      </c>
      <c r="B367" s="283" t="s">
        <v>11303</v>
      </c>
      <c r="C367" s="284" t="s">
        <v>10677</v>
      </c>
      <c r="D367" s="285" t="s">
        <v>1055</v>
      </c>
      <c r="E367" s="285" t="s">
        <v>11304</v>
      </c>
      <c r="F367" s="286" t="s">
        <v>11305</v>
      </c>
      <c r="G367" s="286" t="s">
        <v>10673</v>
      </c>
      <c r="H367" s="286" t="s">
        <v>1696</v>
      </c>
      <c r="I367" s="287" t="s">
        <v>1697</v>
      </c>
      <c r="J367" s="288" t="s">
        <v>1690</v>
      </c>
      <c r="K367" s="288" t="s">
        <v>1691</v>
      </c>
      <c r="L367" s="288" t="s">
        <v>1063</v>
      </c>
      <c r="M367" s="289" t="s">
        <v>1769</v>
      </c>
      <c r="N367" s="286" t="s">
        <v>1284</v>
      </c>
      <c r="O367" s="286" t="s">
        <v>3553</v>
      </c>
      <c r="P367" s="290"/>
      <c r="Q367" s="291"/>
      <c r="R367" s="291">
        <v>1711093.87</v>
      </c>
    </row>
    <row r="368" spans="1:18" ht="42" hidden="1">
      <c r="A368" s="283" t="s">
        <v>2014</v>
      </c>
      <c r="B368" s="283" t="s">
        <v>11306</v>
      </c>
      <c r="C368" s="284" t="s">
        <v>10677</v>
      </c>
      <c r="D368" s="285" t="s">
        <v>1055</v>
      </c>
      <c r="E368" s="285" t="s">
        <v>11307</v>
      </c>
      <c r="F368" s="286" t="s">
        <v>11308</v>
      </c>
      <c r="G368" s="286" t="s">
        <v>10673</v>
      </c>
      <c r="H368" s="286" t="s">
        <v>1696</v>
      </c>
      <c r="I368" s="287" t="s">
        <v>1697</v>
      </c>
      <c r="J368" s="288" t="s">
        <v>1690</v>
      </c>
      <c r="K368" s="288" t="s">
        <v>1691</v>
      </c>
      <c r="L368" s="288" t="s">
        <v>1063</v>
      </c>
      <c r="M368" s="289" t="s">
        <v>1769</v>
      </c>
      <c r="N368" s="286" t="s">
        <v>1284</v>
      </c>
      <c r="O368" s="286" t="s">
        <v>3553</v>
      </c>
      <c r="P368" s="290"/>
      <c r="Q368" s="291"/>
      <c r="R368" s="291">
        <v>72465.81</v>
      </c>
    </row>
    <row r="369" spans="1:18" ht="52.5" hidden="1">
      <c r="A369" s="283" t="s">
        <v>2019</v>
      </c>
      <c r="B369" s="283" t="s">
        <v>11309</v>
      </c>
      <c r="C369" s="284" t="s">
        <v>10677</v>
      </c>
      <c r="D369" s="285" t="s">
        <v>1055</v>
      </c>
      <c r="E369" s="285" t="s">
        <v>11310</v>
      </c>
      <c r="F369" s="286" t="s">
        <v>11311</v>
      </c>
      <c r="G369" s="286" t="s">
        <v>10673</v>
      </c>
      <c r="H369" s="286" t="s">
        <v>1077</v>
      </c>
      <c r="I369" s="287" t="s">
        <v>1078</v>
      </c>
      <c r="J369" s="288" t="s">
        <v>2211</v>
      </c>
      <c r="K369" s="288" t="s">
        <v>1691</v>
      </c>
      <c r="L369" s="288" t="s">
        <v>1063</v>
      </c>
      <c r="M369" s="289" t="s">
        <v>1769</v>
      </c>
      <c r="N369" s="286" t="s">
        <v>1284</v>
      </c>
      <c r="O369" s="286" t="s">
        <v>3553</v>
      </c>
      <c r="P369" s="290"/>
      <c r="Q369" s="291"/>
      <c r="R369" s="291">
        <v>493.2</v>
      </c>
    </row>
    <row r="370" spans="1:18" ht="52.5" hidden="1">
      <c r="A370" s="283" t="s">
        <v>2023</v>
      </c>
      <c r="B370" s="283" t="s">
        <v>11312</v>
      </c>
      <c r="C370" s="284" t="s">
        <v>10677</v>
      </c>
      <c r="D370" s="285" t="s">
        <v>1055</v>
      </c>
      <c r="E370" s="285" t="s">
        <v>11313</v>
      </c>
      <c r="F370" s="286" t="s">
        <v>11314</v>
      </c>
      <c r="G370" s="286" t="s">
        <v>10673</v>
      </c>
      <c r="H370" s="286" t="s">
        <v>1077</v>
      </c>
      <c r="I370" s="287" t="s">
        <v>1078</v>
      </c>
      <c r="J370" s="288" t="s">
        <v>2211</v>
      </c>
      <c r="K370" s="288" t="s">
        <v>1691</v>
      </c>
      <c r="L370" s="288" t="s">
        <v>1063</v>
      </c>
      <c r="M370" s="289" t="s">
        <v>1769</v>
      </c>
      <c r="N370" s="286" t="s">
        <v>1284</v>
      </c>
      <c r="O370" s="286" t="s">
        <v>3553</v>
      </c>
      <c r="P370" s="290"/>
      <c r="Q370" s="291"/>
      <c r="R370" s="291">
        <v>35906.730000000003</v>
      </c>
    </row>
    <row r="371" spans="1:18" ht="52.5" hidden="1">
      <c r="A371" s="283" t="s">
        <v>2027</v>
      </c>
      <c r="B371" s="283" t="s">
        <v>11315</v>
      </c>
      <c r="C371" s="284" t="s">
        <v>10677</v>
      </c>
      <c r="D371" s="285" t="s">
        <v>1055</v>
      </c>
      <c r="E371" s="285" t="s">
        <v>11316</v>
      </c>
      <c r="F371" s="286" t="s">
        <v>11317</v>
      </c>
      <c r="G371" s="286" t="s">
        <v>10673</v>
      </c>
      <c r="H371" s="286" t="s">
        <v>1077</v>
      </c>
      <c r="I371" s="287" t="s">
        <v>1078</v>
      </c>
      <c r="J371" s="288" t="s">
        <v>2211</v>
      </c>
      <c r="K371" s="288" t="s">
        <v>1691</v>
      </c>
      <c r="L371" s="288" t="s">
        <v>1063</v>
      </c>
      <c r="M371" s="289" t="s">
        <v>1769</v>
      </c>
      <c r="N371" s="286" t="s">
        <v>1284</v>
      </c>
      <c r="O371" s="286" t="s">
        <v>3553</v>
      </c>
      <c r="P371" s="290"/>
      <c r="Q371" s="291"/>
      <c r="R371" s="291">
        <v>118.66</v>
      </c>
    </row>
    <row r="372" spans="1:18" ht="52.5" hidden="1">
      <c r="A372" s="283" t="s">
        <v>2031</v>
      </c>
      <c r="B372" s="283" t="s">
        <v>11318</v>
      </c>
      <c r="C372" s="284" t="s">
        <v>10677</v>
      </c>
      <c r="D372" s="285" t="s">
        <v>1055</v>
      </c>
      <c r="E372" s="285" t="s">
        <v>11319</v>
      </c>
      <c r="F372" s="286" t="s">
        <v>11320</v>
      </c>
      <c r="G372" s="286" t="s">
        <v>10673</v>
      </c>
      <c r="H372" s="286" t="s">
        <v>1696</v>
      </c>
      <c r="I372" s="287" t="s">
        <v>1697</v>
      </c>
      <c r="J372" s="288" t="s">
        <v>2211</v>
      </c>
      <c r="K372" s="288" t="s">
        <v>1691</v>
      </c>
      <c r="L372" s="288" t="s">
        <v>1063</v>
      </c>
      <c r="M372" s="289" t="s">
        <v>1769</v>
      </c>
      <c r="N372" s="286" t="s">
        <v>1284</v>
      </c>
      <c r="O372" s="286" t="s">
        <v>3553</v>
      </c>
      <c r="P372" s="290"/>
      <c r="Q372" s="291"/>
      <c r="R372" s="291">
        <v>225.58</v>
      </c>
    </row>
    <row r="373" spans="1:18" ht="52.5" hidden="1">
      <c r="A373" s="283" t="s">
        <v>2035</v>
      </c>
      <c r="B373" s="283" t="s">
        <v>11321</v>
      </c>
      <c r="C373" s="284" t="s">
        <v>10677</v>
      </c>
      <c r="D373" s="285" t="s">
        <v>1055</v>
      </c>
      <c r="E373" s="285" t="s">
        <v>11322</v>
      </c>
      <c r="F373" s="286" t="s">
        <v>11323</v>
      </c>
      <c r="G373" s="286" t="s">
        <v>10673</v>
      </c>
      <c r="H373" s="286" t="s">
        <v>1696</v>
      </c>
      <c r="I373" s="287" t="s">
        <v>1697</v>
      </c>
      <c r="J373" s="288" t="s">
        <v>2211</v>
      </c>
      <c r="K373" s="288" t="s">
        <v>1691</v>
      </c>
      <c r="L373" s="288" t="s">
        <v>1063</v>
      </c>
      <c r="M373" s="289" t="s">
        <v>1769</v>
      </c>
      <c r="N373" s="286" t="s">
        <v>1284</v>
      </c>
      <c r="O373" s="286" t="s">
        <v>3553</v>
      </c>
      <c r="P373" s="290"/>
      <c r="Q373" s="291"/>
      <c r="R373" s="291">
        <v>23.06</v>
      </c>
    </row>
    <row r="374" spans="1:18" ht="52.5" hidden="1">
      <c r="A374" s="283" t="s">
        <v>1357</v>
      </c>
      <c r="B374" s="283" t="s">
        <v>11324</v>
      </c>
      <c r="C374" s="284" t="s">
        <v>10677</v>
      </c>
      <c r="D374" s="285" t="s">
        <v>1055</v>
      </c>
      <c r="E374" s="285" t="s">
        <v>11325</v>
      </c>
      <c r="F374" s="286" t="s">
        <v>11326</v>
      </c>
      <c r="G374" s="286" t="s">
        <v>10673</v>
      </c>
      <c r="H374" s="286" t="s">
        <v>1696</v>
      </c>
      <c r="I374" s="287" t="s">
        <v>1697</v>
      </c>
      <c r="J374" s="288" t="s">
        <v>2211</v>
      </c>
      <c r="K374" s="288" t="s">
        <v>1691</v>
      </c>
      <c r="L374" s="288" t="s">
        <v>1063</v>
      </c>
      <c r="M374" s="289" t="s">
        <v>1769</v>
      </c>
      <c r="N374" s="286" t="s">
        <v>1284</v>
      </c>
      <c r="O374" s="286" t="s">
        <v>3553</v>
      </c>
      <c r="P374" s="290"/>
      <c r="Q374" s="291"/>
      <c r="R374" s="291">
        <v>23624.58</v>
      </c>
    </row>
    <row r="375" spans="1:18" ht="42" hidden="1">
      <c r="A375" s="283" t="s">
        <v>1364</v>
      </c>
      <c r="B375" s="283" t="s">
        <v>11327</v>
      </c>
      <c r="C375" s="284" t="s">
        <v>10677</v>
      </c>
      <c r="D375" s="285" t="s">
        <v>1055</v>
      </c>
      <c r="E375" s="285" t="s">
        <v>9290</v>
      </c>
      <c r="F375" s="286" t="s">
        <v>11328</v>
      </c>
      <c r="G375" s="286" t="s">
        <v>10673</v>
      </c>
      <c r="H375" s="286" t="s">
        <v>1701</v>
      </c>
      <c r="I375" s="287" t="s">
        <v>1702</v>
      </c>
      <c r="J375" s="288" t="s">
        <v>1690</v>
      </c>
      <c r="K375" s="288" t="s">
        <v>1691</v>
      </c>
      <c r="L375" s="288" t="s">
        <v>1063</v>
      </c>
      <c r="M375" s="289" t="s">
        <v>1769</v>
      </c>
      <c r="N375" s="286" t="s">
        <v>1284</v>
      </c>
      <c r="O375" s="286" t="s">
        <v>3553</v>
      </c>
      <c r="P375" s="290"/>
      <c r="Q375" s="291"/>
      <c r="R375" s="291">
        <v>987638</v>
      </c>
    </row>
    <row r="376" spans="1:18" ht="42" hidden="1">
      <c r="A376" s="283" t="s">
        <v>1368</v>
      </c>
      <c r="B376" s="283" t="s">
        <v>11329</v>
      </c>
      <c r="C376" s="284" t="s">
        <v>10677</v>
      </c>
      <c r="D376" s="285" t="s">
        <v>1055</v>
      </c>
      <c r="E376" s="285" t="s">
        <v>9290</v>
      </c>
      <c r="F376" s="286" t="s">
        <v>11330</v>
      </c>
      <c r="G376" s="286" t="s">
        <v>10673</v>
      </c>
      <c r="H376" s="286" t="s">
        <v>1701</v>
      </c>
      <c r="I376" s="287" t="s">
        <v>1702</v>
      </c>
      <c r="J376" s="288" t="s">
        <v>1690</v>
      </c>
      <c r="K376" s="288" t="s">
        <v>1691</v>
      </c>
      <c r="L376" s="288" t="s">
        <v>1063</v>
      </c>
      <c r="M376" s="289" t="s">
        <v>1769</v>
      </c>
      <c r="N376" s="286" t="s">
        <v>1284</v>
      </c>
      <c r="O376" s="286" t="s">
        <v>3553</v>
      </c>
      <c r="P376" s="290"/>
      <c r="Q376" s="291"/>
      <c r="R376" s="291">
        <v>67429</v>
      </c>
    </row>
    <row r="377" spans="1:18" ht="42" hidden="1">
      <c r="A377" s="283" t="s">
        <v>1372</v>
      </c>
      <c r="B377" s="283" t="s">
        <v>11331</v>
      </c>
      <c r="C377" s="284" t="s">
        <v>10677</v>
      </c>
      <c r="D377" s="285" t="s">
        <v>1055</v>
      </c>
      <c r="E377" s="285" t="s">
        <v>9290</v>
      </c>
      <c r="F377" s="286" t="s">
        <v>11332</v>
      </c>
      <c r="G377" s="286" t="s">
        <v>10673</v>
      </c>
      <c r="H377" s="286" t="s">
        <v>1701</v>
      </c>
      <c r="I377" s="287" t="s">
        <v>1702</v>
      </c>
      <c r="J377" s="288" t="s">
        <v>1690</v>
      </c>
      <c r="K377" s="288" t="s">
        <v>1691</v>
      </c>
      <c r="L377" s="288" t="s">
        <v>1063</v>
      </c>
      <c r="M377" s="289" t="s">
        <v>1769</v>
      </c>
      <c r="N377" s="286" t="s">
        <v>1284</v>
      </c>
      <c r="O377" s="286" t="s">
        <v>3553</v>
      </c>
      <c r="P377" s="290"/>
      <c r="Q377" s="291"/>
      <c r="R377" s="291">
        <v>109</v>
      </c>
    </row>
    <row r="378" spans="1:18" ht="42" hidden="1">
      <c r="A378" s="283" t="s">
        <v>1376</v>
      </c>
      <c r="B378" s="283" t="s">
        <v>11333</v>
      </c>
      <c r="C378" s="284" t="s">
        <v>10677</v>
      </c>
      <c r="D378" s="285" t="s">
        <v>1055</v>
      </c>
      <c r="E378" s="285" t="s">
        <v>9294</v>
      </c>
      <c r="F378" s="286" t="s">
        <v>11334</v>
      </c>
      <c r="G378" s="286" t="s">
        <v>10673</v>
      </c>
      <c r="H378" s="286" t="s">
        <v>1701</v>
      </c>
      <c r="I378" s="287" t="s">
        <v>1702</v>
      </c>
      <c r="J378" s="288" t="s">
        <v>2211</v>
      </c>
      <c r="K378" s="288" t="s">
        <v>1691</v>
      </c>
      <c r="L378" s="288" t="s">
        <v>1063</v>
      </c>
      <c r="M378" s="289" t="s">
        <v>1769</v>
      </c>
      <c r="N378" s="286" t="s">
        <v>1284</v>
      </c>
      <c r="O378" s="286" t="s">
        <v>3553</v>
      </c>
      <c r="P378" s="290"/>
      <c r="Q378" s="291"/>
      <c r="R378" s="291">
        <v>8313</v>
      </c>
    </row>
    <row r="379" spans="1:18" ht="42" hidden="1">
      <c r="A379" s="283" t="s">
        <v>1380</v>
      </c>
      <c r="B379" s="283" t="s">
        <v>11335</v>
      </c>
      <c r="C379" s="284" t="s">
        <v>10677</v>
      </c>
      <c r="D379" s="285" t="s">
        <v>1055</v>
      </c>
      <c r="E379" s="285" t="s">
        <v>9294</v>
      </c>
      <c r="F379" s="286" t="s">
        <v>11336</v>
      </c>
      <c r="G379" s="286" t="s">
        <v>10673</v>
      </c>
      <c r="H379" s="286" t="s">
        <v>1701</v>
      </c>
      <c r="I379" s="287" t="s">
        <v>1702</v>
      </c>
      <c r="J379" s="288" t="s">
        <v>2211</v>
      </c>
      <c r="K379" s="288" t="s">
        <v>1691</v>
      </c>
      <c r="L379" s="288" t="s">
        <v>1063</v>
      </c>
      <c r="M379" s="289" t="s">
        <v>1769</v>
      </c>
      <c r="N379" s="286" t="s">
        <v>1284</v>
      </c>
      <c r="O379" s="286" t="s">
        <v>3553</v>
      </c>
      <c r="P379" s="290"/>
      <c r="Q379" s="291"/>
      <c r="R379" s="291">
        <v>104</v>
      </c>
    </row>
    <row r="380" spans="1:18" ht="52.5" hidden="1">
      <c r="A380" s="283" t="s">
        <v>1386</v>
      </c>
      <c r="B380" s="283" t="s">
        <v>11337</v>
      </c>
      <c r="C380" s="284" t="s">
        <v>10798</v>
      </c>
      <c r="D380" s="285" t="s">
        <v>1055</v>
      </c>
      <c r="E380" s="285" t="s">
        <v>11338</v>
      </c>
      <c r="F380" s="286" t="s">
        <v>11339</v>
      </c>
      <c r="G380" s="286" t="s">
        <v>10677</v>
      </c>
      <c r="H380" s="286" t="s">
        <v>1077</v>
      </c>
      <c r="I380" s="287" t="s">
        <v>1078</v>
      </c>
      <c r="J380" s="288" t="s">
        <v>1690</v>
      </c>
      <c r="K380" s="288" t="s">
        <v>1691</v>
      </c>
      <c r="L380" s="288" t="s">
        <v>1063</v>
      </c>
      <c r="M380" s="289" t="s">
        <v>1769</v>
      </c>
      <c r="N380" s="286" t="s">
        <v>1284</v>
      </c>
      <c r="O380" s="286" t="s">
        <v>3553</v>
      </c>
      <c r="P380" s="290"/>
      <c r="Q380" s="291"/>
      <c r="R380" s="291">
        <v>6264.25</v>
      </c>
    </row>
    <row r="381" spans="1:18" ht="52.5" hidden="1">
      <c r="A381" s="283" t="s">
        <v>2061</v>
      </c>
      <c r="B381" s="283" t="s">
        <v>11340</v>
      </c>
      <c r="C381" s="284" t="s">
        <v>10798</v>
      </c>
      <c r="D381" s="285" t="s">
        <v>1055</v>
      </c>
      <c r="E381" s="285" t="s">
        <v>11341</v>
      </c>
      <c r="F381" s="286" t="s">
        <v>11342</v>
      </c>
      <c r="G381" s="286" t="s">
        <v>10677</v>
      </c>
      <c r="H381" s="286" t="s">
        <v>1077</v>
      </c>
      <c r="I381" s="287" t="s">
        <v>1078</v>
      </c>
      <c r="J381" s="288" t="s">
        <v>1690</v>
      </c>
      <c r="K381" s="288" t="s">
        <v>1691</v>
      </c>
      <c r="L381" s="288" t="s">
        <v>1063</v>
      </c>
      <c r="M381" s="289" t="s">
        <v>1769</v>
      </c>
      <c r="N381" s="286" t="s">
        <v>1284</v>
      </c>
      <c r="O381" s="286" t="s">
        <v>3553</v>
      </c>
      <c r="P381" s="290"/>
      <c r="Q381" s="291"/>
      <c r="R381" s="291">
        <v>16542.46</v>
      </c>
    </row>
    <row r="382" spans="1:18" ht="42" hidden="1">
      <c r="A382" s="283" t="s">
        <v>1104</v>
      </c>
      <c r="B382" s="283" t="s">
        <v>11343</v>
      </c>
      <c r="C382" s="284" t="s">
        <v>10798</v>
      </c>
      <c r="D382" s="285" t="s">
        <v>1055</v>
      </c>
      <c r="E382" s="285" t="s">
        <v>11186</v>
      </c>
      <c r="F382" s="286" t="s">
        <v>1900</v>
      </c>
      <c r="G382" s="286" t="s">
        <v>10677</v>
      </c>
      <c r="H382" s="286" t="s">
        <v>2132</v>
      </c>
      <c r="I382" s="287" t="s">
        <v>2133</v>
      </c>
      <c r="J382" s="288" t="s">
        <v>1690</v>
      </c>
      <c r="K382" s="288" t="s">
        <v>1691</v>
      </c>
      <c r="L382" s="288" t="s">
        <v>1063</v>
      </c>
      <c r="M382" s="289" t="s">
        <v>1769</v>
      </c>
      <c r="N382" s="286" t="s">
        <v>1284</v>
      </c>
      <c r="O382" s="286" t="s">
        <v>3553</v>
      </c>
      <c r="P382" s="290"/>
      <c r="Q382" s="291"/>
      <c r="R382" s="291">
        <v>4712.3599999999997</v>
      </c>
    </row>
    <row r="383" spans="1:18" ht="42" hidden="1">
      <c r="A383" s="283" t="s">
        <v>1392</v>
      </c>
      <c r="B383" s="283" t="s">
        <v>10780</v>
      </c>
      <c r="C383" s="284" t="s">
        <v>10677</v>
      </c>
      <c r="D383" s="285" t="s">
        <v>1214</v>
      </c>
      <c r="E383" s="285" t="s">
        <v>10781</v>
      </c>
      <c r="F383" s="286" t="s">
        <v>11344</v>
      </c>
      <c r="G383" s="286" t="s">
        <v>10677</v>
      </c>
      <c r="H383" s="286" t="s">
        <v>3524</v>
      </c>
      <c r="I383" s="287" t="s">
        <v>2133</v>
      </c>
      <c r="J383" s="288" t="s">
        <v>1690</v>
      </c>
      <c r="K383" s="288" t="s">
        <v>1691</v>
      </c>
      <c r="L383" s="288" t="s">
        <v>1063</v>
      </c>
      <c r="M383" s="289" t="s">
        <v>1769</v>
      </c>
      <c r="N383" s="286" t="s">
        <v>1284</v>
      </c>
      <c r="O383" s="286" t="s">
        <v>3553</v>
      </c>
      <c r="P383" s="290"/>
      <c r="Q383" s="291">
        <v>300641.77</v>
      </c>
      <c r="R383" s="291"/>
    </row>
    <row r="384" spans="1:18" ht="42" hidden="1">
      <c r="A384" s="283" t="s">
        <v>1399</v>
      </c>
      <c r="B384" s="283" t="s">
        <v>11345</v>
      </c>
      <c r="C384" s="284" t="s">
        <v>10798</v>
      </c>
      <c r="D384" s="285" t="s">
        <v>1055</v>
      </c>
      <c r="E384" s="285" t="s">
        <v>11346</v>
      </c>
      <c r="F384" s="286" t="s">
        <v>11347</v>
      </c>
      <c r="G384" s="286" t="s">
        <v>10798</v>
      </c>
      <c r="H384" s="286" t="s">
        <v>1696</v>
      </c>
      <c r="I384" s="287" t="s">
        <v>1697</v>
      </c>
      <c r="J384" s="288" t="s">
        <v>1690</v>
      </c>
      <c r="K384" s="288" t="s">
        <v>1691</v>
      </c>
      <c r="L384" s="288" t="s">
        <v>1063</v>
      </c>
      <c r="M384" s="289" t="s">
        <v>1769</v>
      </c>
      <c r="N384" s="286" t="s">
        <v>1284</v>
      </c>
      <c r="O384" s="286" t="s">
        <v>3553</v>
      </c>
      <c r="P384" s="290"/>
      <c r="Q384" s="291"/>
      <c r="R384" s="291">
        <v>17700.599999999999</v>
      </c>
    </row>
    <row r="385" spans="1:18" ht="42" hidden="1">
      <c r="A385" s="283" t="s">
        <v>1406</v>
      </c>
      <c r="B385" s="283" t="s">
        <v>11348</v>
      </c>
      <c r="C385" s="284" t="s">
        <v>10798</v>
      </c>
      <c r="D385" s="285" t="s">
        <v>1055</v>
      </c>
      <c r="E385" s="285" t="s">
        <v>11349</v>
      </c>
      <c r="F385" s="286" t="s">
        <v>11350</v>
      </c>
      <c r="G385" s="286" t="s">
        <v>10798</v>
      </c>
      <c r="H385" s="286" t="s">
        <v>1696</v>
      </c>
      <c r="I385" s="287" t="s">
        <v>1697</v>
      </c>
      <c r="J385" s="288" t="s">
        <v>1690</v>
      </c>
      <c r="K385" s="288" t="s">
        <v>1691</v>
      </c>
      <c r="L385" s="288" t="s">
        <v>1063</v>
      </c>
      <c r="M385" s="289" t="s">
        <v>1769</v>
      </c>
      <c r="N385" s="286" t="s">
        <v>1284</v>
      </c>
      <c r="O385" s="286" t="s">
        <v>3553</v>
      </c>
      <c r="P385" s="290"/>
      <c r="Q385" s="291"/>
      <c r="R385" s="291">
        <v>52600.42</v>
      </c>
    </row>
    <row r="386" spans="1:18" ht="52.5" hidden="1">
      <c r="A386" s="283" t="s">
        <v>1410</v>
      </c>
      <c r="B386" s="283" t="s">
        <v>10438</v>
      </c>
      <c r="C386" s="284" t="s">
        <v>10411</v>
      </c>
      <c r="D386" s="285" t="s">
        <v>1181</v>
      </c>
      <c r="E386" s="285" t="s">
        <v>11351</v>
      </c>
      <c r="F386" s="286" t="s">
        <v>10438</v>
      </c>
      <c r="G386" s="286" t="s">
        <v>10677</v>
      </c>
      <c r="H386" s="286" t="s">
        <v>1183</v>
      </c>
      <c r="I386" s="287" t="s">
        <v>1078</v>
      </c>
      <c r="J386" s="288" t="s">
        <v>1690</v>
      </c>
      <c r="K386" s="288" t="s">
        <v>1691</v>
      </c>
      <c r="L386" s="288" t="s">
        <v>1063</v>
      </c>
      <c r="M386" s="289" t="s">
        <v>1769</v>
      </c>
      <c r="N386" s="286" t="s">
        <v>1284</v>
      </c>
      <c r="O386" s="286" t="s">
        <v>3553</v>
      </c>
      <c r="P386" s="290"/>
      <c r="Q386" s="291">
        <v>6617.5</v>
      </c>
      <c r="R386" s="291"/>
    </row>
    <row r="387" spans="1:18" ht="42" hidden="1">
      <c r="A387" s="283" t="s">
        <v>1414</v>
      </c>
      <c r="B387" s="283" t="s">
        <v>10802</v>
      </c>
      <c r="C387" s="284" t="s">
        <v>10798</v>
      </c>
      <c r="D387" s="285" t="s">
        <v>1214</v>
      </c>
      <c r="E387" s="285" t="s">
        <v>10803</v>
      </c>
      <c r="F387" s="286" t="s">
        <v>11352</v>
      </c>
      <c r="G387" s="286" t="s">
        <v>10798</v>
      </c>
      <c r="H387" s="286" t="s">
        <v>3524</v>
      </c>
      <c r="I387" s="287" t="s">
        <v>2133</v>
      </c>
      <c r="J387" s="288" t="s">
        <v>1690</v>
      </c>
      <c r="K387" s="288" t="s">
        <v>1691</v>
      </c>
      <c r="L387" s="288" t="s">
        <v>1063</v>
      </c>
      <c r="M387" s="289" t="s">
        <v>1769</v>
      </c>
      <c r="N387" s="286" t="s">
        <v>1284</v>
      </c>
      <c r="O387" s="286" t="s">
        <v>3553</v>
      </c>
      <c r="P387" s="290"/>
      <c r="Q387" s="291">
        <v>619654.61</v>
      </c>
      <c r="R387" s="291"/>
    </row>
    <row r="388" spans="1:18" ht="42" hidden="1">
      <c r="A388" s="283" t="s">
        <v>1421</v>
      </c>
      <c r="B388" s="283" t="s">
        <v>11353</v>
      </c>
      <c r="C388" s="284" t="s">
        <v>10835</v>
      </c>
      <c r="D388" s="285" t="s">
        <v>1055</v>
      </c>
      <c r="E388" s="285" t="s">
        <v>11354</v>
      </c>
      <c r="F388" s="286" t="s">
        <v>11355</v>
      </c>
      <c r="G388" s="286" t="s">
        <v>10417</v>
      </c>
      <c r="H388" s="286" t="s">
        <v>657</v>
      </c>
      <c r="I388" s="287" t="s">
        <v>1384</v>
      </c>
      <c r="J388" s="288" t="s">
        <v>1239</v>
      </c>
      <c r="K388" s="288" t="s">
        <v>1062</v>
      </c>
      <c r="L388" s="288" t="s">
        <v>1063</v>
      </c>
      <c r="M388" s="289" t="s">
        <v>1064</v>
      </c>
      <c r="N388" s="286" t="s">
        <v>1284</v>
      </c>
      <c r="O388" s="286" t="s">
        <v>3553</v>
      </c>
      <c r="P388" s="290" t="s">
        <v>1385</v>
      </c>
      <c r="Q388" s="291"/>
      <c r="R388" s="291">
        <v>8534.4599999999991</v>
      </c>
    </row>
    <row r="389" spans="1:18" ht="42" hidden="1">
      <c r="A389" s="283" t="s">
        <v>1428</v>
      </c>
      <c r="B389" s="283" t="s">
        <v>11356</v>
      </c>
      <c r="C389" s="284" t="s">
        <v>10835</v>
      </c>
      <c r="D389" s="285" t="s">
        <v>1055</v>
      </c>
      <c r="E389" s="285" t="s">
        <v>11357</v>
      </c>
      <c r="F389" s="286" t="s">
        <v>11358</v>
      </c>
      <c r="G389" s="286" t="s">
        <v>10417</v>
      </c>
      <c r="H389" s="286" t="s">
        <v>657</v>
      </c>
      <c r="I389" s="287" t="s">
        <v>1384</v>
      </c>
      <c r="J389" s="288" t="s">
        <v>1239</v>
      </c>
      <c r="K389" s="288" t="s">
        <v>1062</v>
      </c>
      <c r="L389" s="288" t="s">
        <v>1063</v>
      </c>
      <c r="M389" s="289" t="s">
        <v>1064</v>
      </c>
      <c r="N389" s="286" t="s">
        <v>1284</v>
      </c>
      <c r="O389" s="286" t="s">
        <v>3553</v>
      </c>
      <c r="P389" s="290" t="s">
        <v>1385</v>
      </c>
      <c r="Q389" s="291"/>
      <c r="R389" s="291">
        <v>8562.1</v>
      </c>
    </row>
    <row r="390" spans="1:18" ht="42" hidden="1">
      <c r="A390" s="283" t="s">
        <v>2084</v>
      </c>
      <c r="B390" s="283" t="s">
        <v>11359</v>
      </c>
      <c r="C390" s="284" t="s">
        <v>10835</v>
      </c>
      <c r="D390" s="285" t="s">
        <v>1055</v>
      </c>
      <c r="E390" s="285" t="s">
        <v>11360</v>
      </c>
      <c r="F390" s="286" t="s">
        <v>11361</v>
      </c>
      <c r="G390" s="286" t="s">
        <v>10417</v>
      </c>
      <c r="H390" s="286" t="s">
        <v>1300</v>
      </c>
      <c r="I390" s="287" t="s">
        <v>1301</v>
      </c>
      <c r="J390" s="288" t="s">
        <v>1302</v>
      </c>
      <c r="K390" s="288" t="s">
        <v>1303</v>
      </c>
      <c r="L390" s="288" t="s">
        <v>1063</v>
      </c>
      <c r="M390" s="289" t="s">
        <v>1304</v>
      </c>
      <c r="N390" s="286" t="s">
        <v>1284</v>
      </c>
      <c r="O390" s="286" t="s">
        <v>3553</v>
      </c>
      <c r="P390" s="290" t="s">
        <v>2816</v>
      </c>
      <c r="Q390" s="291"/>
      <c r="R390" s="291">
        <v>42607.040000000001</v>
      </c>
    </row>
    <row r="391" spans="1:18" ht="42" hidden="1">
      <c r="A391" s="283" t="s">
        <v>2088</v>
      </c>
      <c r="B391" s="283" t="s">
        <v>11362</v>
      </c>
      <c r="C391" s="284" t="s">
        <v>10835</v>
      </c>
      <c r="D391" s="285" t="s">
        <v>1055</v>
      </c>
      <c r="E391" s="285" t="s">
        <v>11363</v>
      </c>
      <c r="F391" s="286" t="s">
        <v>11364</v>
      </c>
      <c r="G391" s="286" t="s">
        <v>10417</v>
      </c>
      <c r="H391" s="286" t="s">
        <v>1300</v>
      </c>
      <c r="I391" s="287" t="s">
        <v>1301</v>
      </c>
      <c r="J391" s="288" t="s">
        <v>1302</v>
      </c>
      <c r="K391" s="288" t="s">
        <v>1303</v>
      </c>
      <c r="L391" s="288" t="s">
        <v>1063</v>
      </c>
      <c r="M391" s="289" t="s">
        <v>1304</v>
      </c>
      <c r="N391" s="286" t="s">
        <v>1284</v>
      </c>
      <c r="O391" s="286" t="s">
        <v>3553</v>
      </c>
      <c r="P391" s="290" t="s">
        <v>2816</v>
      </c>
      <c r="Q391" s="291"/>
      <c r="R391" s="291">
        <v>37000</v>
      </c>
    </row>
    <row r="392" spans="1:18" ht="42" hidden="1">
      <c r="A392" s="283" t="s">
        <v>2092</v>
      </c>
      <c r="B392" s="283" t="s">
        <v>11365</v>
      </c>
      <c r="C392" s="284" t="s">
        <v>10835</v>
      </c>
      <c r="D392" s="285" t="s">
        <v>1055</v>
      </c>
      <c r="E392" s="285" t="s">
        <v>3924</v>
      </c>
      <c r="F392" s="286" t="s">
        <v>11366</v>
      </c>
      <c r="G392" s="286" t="s">
        <v>10417</v>
      </c>
      <c r="H392" s="286" t="s">
        <v>5518</v>
      </c>
      <c r="I392" s="287" t="s">
        <v>5519</v>
      </c>
      <c r="J392" s="288" t="s">
        <v>1690</v>
      </c>
      <c r="K392" s="288" t="s">
        <v>1691</v>
      </c>
      <c r="L392" s="288" t="s">
        <v>1063</v>
      </c>
      <c r="M392" s="289" t="s">
        <v>1769</v>
      </c>
      <c r="N392" s="286" t="s">
        <v>1284</v>
      </c>
      <c r="O392" s="286" t="s">
        <v>3553</v>
      </c>
      <c r="P392" s="290"/>
      <c r="Q392" s="291"/>
      <c r="R392" s="291">
        <v>9574.56</v>
      </c>
    </row>
    <row r="393" spans="1:18" ht="73.5" hidden="1">
      <c r="A393" s="283" t="s">
        <v>2096</v>
      </c>
      <c r="B393" s="283" t="s">
        <v>11367</v>
      </c>
      <c r="C393" s="284" t="s">
        <v>10835</v>
      </c>
      <c r="D393" s="285" t="s">
        <v>1055</v>
      </c>
      <c r="E393" s="285" t="s">
        <v>2266</v>
      </c>
      <c r="F393" s="286" t="s">
        <v>11368</v>
      </c>
      <c r="G393" s="286" t="s">
        <v>10417</v>
      </c>
      <c r="H393" s="286" t="s">
        <v>2269</v>
      </c>
      <c r="I393" s="287" t="s">
        <v>2270</v>
      </c>
      <c r="J393" s="288" t="s">
        <v>1690</v>
      </c>
      <c r="K393" s="288" t="s">
        <v>1691</v>
      </c>
      <c r="L393" s="288" t="s">
        <v>1063</v>
      </c>
      <c r="M393" s="289" t="s">
        <v>1769</v>
      </c>
      <c r="N393" s="286" t="s">
        <v>1284</v>
      </c>
      <c r="O393" s="286" t="s">
        <v>3553</v>
      </c>
      <c r="P393" s="290"/>
      <c r="Q393" s="291"/>
      <c r="R393" s="291">
        <v>10717.5</v>
      </c>
    </row>
    <row r="394" spans="1:18" ht="42" hidden="1">
      <c r="A394" s="283" t="s">
        <v>2100</v>
      </c>
      <c r="B394" s="283" t="s">
        <v>11369</v>
      </c>
      <c r="C394" s="284" t="s">
        <v>10835</v>
      </c>
      <c r="D394" s="285" t="s">
        <v>1055</v>
      </c>
      <c r="E394" s="285" t="s">
        <v>3201</v>
      </c>
      <c r="F394" s="286" t="s">
        <v>11370</v>
      </c>
      <c r="G394" s="286" t="s">
        <v>10417</v>
      </c>
      <c r="H394" s="286" t="s">
        <v>1077</v>
      </c>
      <c r="I394" s="287" t="s">
        <v>1078</v>
      </c>
      <c r="J394" s="288" t="s">
        <v>1690</v>
      </c>
      <c r="K394" s="288" t="s">
        <v>1691</v>
      </c>
      <c r="L394" s="288" t="s">
        <v>1063</v>
      </c>
      <c r="M394" s="289" t="s">
        <v>1769</v>
      </c>
      <c r="N394" s="286" t="s">
        <v>1284</v>
      </c>
      <c r="O394" s="286" t="s">
        <v>3553</v>
      </c>
      <c r="P394" s="290"/>
      <c r="Q394" s="291"/>
      <c r="R394" s="291">
        <v>9440.77</v>
      </c>
    </row>
    <row r="395" spans="1:18" ht="63" hidden="1">
      <c r="A395" s="283" t="s">
        <v>2104</v>
      </c>
      <c r="B395" s="283" t="s">
        <v>11371</v>
      </c>
      <c r="C395" s="284" t="s">
        <v>10835</v>
      </c>
      <c r="D395" s="285" t="s">
        <v>1055</v>
      </c>
      <c r="E395" s="285" t="s">
        <v>3216</v>
      </c>
      <c r="F395" s="286" t="s">
        <v>11372</v>
      </c>
      <c r="G395" s="286" t="s">
        <v>10417</v>
      </c>
      <c r="H395" s="286" t="s">
        <v>3218</v>
      </c>
      <c r="I395" s="287" t="s">
        <v>2270</v>
      </c>
      <c r="J395" s="288" t="s">
        <v>1690</v>
      </c>
      <c r="K395" s="288" t="s">
        <v>1691</v>
      </c>
      <c r="L395" s="288" t="s">
        <v>1063</v>
      </c>
      <c r="M395" s="289" t="s">
        <v>1769</v>
      </c>
      <c r="N395" s="286" t="s">
        <v>1284</v>
      </c>
      <c r="O395" s="286" t="s">
        <v>3553</v>
      </c>
      <c r="P395" s="290"/>
      <c r="Q395" s="291"/>
      <c r="R395" s="291">
        <v>11202.27</v>
      </c>
    </row>
    <row r="396" spans="1:18" ht="42" hidden="1">
      <c r="A396" s="283" t="s">
        <v>2108</v>
      </c>
      <c r="B396" s="283" t="s">
        <v>11373</v>
      </c>
      <c r="C396" s="284" t="s">
        <v>10835</v>
      </c>
      <c r="D396" s="285" t="s">
        <v>1055</v>
      </c>
      <c r="E396" s="285" t="s">
        <v>10858</v>
      </c>
      <c r="F396" s="286" t="s">
        <v>11374</v>
      </c>
      <c r="G396" s="286" t="s">
        <v>10417</v>
      </c>
      <c r="H396" s="286" t="s">
        <v>2274</v>
      </c>
      <c r="I396" s="287" t="s">
        <v>2275</v>
      </c>
      <c r="J396" s="288" t="s">
        <v>1690</v>
      </c>
      <c r="K396" s="288" t="s">
        <v>1691</v>
      </c>
      <c r="L396" s="288" t="s">
        <v>1063</v>
      </c>
      <c r="M396" s="289" t="s">
        <v>1769</v>
      </c>
      <c r="N396" s="286" t="s">
        <v>1284</v>
      </c>
      <c r="O396" s="286" t="s">
        <v>3553</v>
      </c>
      <c r="P396" s="290"/>
      <c r="Q396" s="291"/>
      <c r="R396" s="291">
        <v>2310.5700000000002</v>
      </c>
    </row>
    <row r="397" spans="1:18" ht="42" hidden="1">
      <c r="A397" s="283" t="s">
        <v>2113</v>
      </c>
      <c r="B397" s="283" t="s">
        <v>11375</v>
      </c>
      <c r="C397" s="284" t="s">
        <v>10835</v>
      </c>
      <c r="D397" s="285" t="s">
        <v>1055</v>
      </c>
      <c r="E397" s="285" t="s">
        <v>10858</v>
      </c>
      <c r="F397" s="286" t="s">
        <v>11376</v>
      </c>
      <c r="G397" s="286" t="s">
        <v>10417</v>
      </c>
      <c r="H397" s="286" t="s">
        <v>2274</v>
      </c>
      <c r="I397" s="287" t="s">
        <v>2275</v>
      </c>
      <c r="J397" s="288" t="s">
        <v>1690</v>
      </c>
      <c r="K397" s="288" t="s">
        <v>1691</v>
      </c>
      <c r="L397" s="288" t="s">
        <v>1063</v>
      </c>
      <c r="M397" s="289" t="s">
        <v>1769</v>
      </c>
      <c r="N397" s="286" t="s">
        <v>1284</v>
      </c>
      <c r="O397" s="286" t="s">
        <v>3553</v>
      </c>
      <c r="P397" s="290"/>
      <c r="Q397" s="291"/>
      <c r="R397" s="291">
        <v>20122.88</v>
      </c>
    </row>
    <row r="398" spans="1:18" ht="42" hidden="1">
      <c r="A398" s="283" t="s">
        <v>2120</v>
      </c>
      <c r="B398" s="283" t="s">
        <v>11377</v>
      </c>
      <c r="C398" s="284" t="s">
        <v>10835</v>
      </c>
      <c r="D398" s="285" t="s">
        <v>1055</v>
      </c>
      <c r="E398" s="285" t="s">
        <v>11378</v>
      </c>
      <c r="F398" s="286" t="s">
        <v>11379</v>
      </c>
      <c r="G398" s="286" t="s">
        <v>10417</v>
      </c>
      <c r="H398" s="286" t="s">
        <v>1077</v>
      </c>
      <c r="I398" s="287" t="s">
        <v>1078</v>
      </c>
      <c r="J398" s="288" t="s">
        <v>1690</v>
      </c>
      <c r="K398" s="288" t="s">
        <v>1691</v>
      </c>
      <c r="L398" s="288" t="s">
        <v>1063</v>
      </c>
      <c r="M398" s="289" t="s">
        <v>1769</v>
      </c>
      <c r="N398" s="286" t="s">
        <v>1284</v>
      </c>
      <c r="O398" s="286" t="s">
        <v>3553</v>
      </c>
      <c r="P398" s="290"/>
      <c r="Q398" s="291"/>
      <c r="R398" s="291">
        <v>23906.65</v>
      </c>
    </row>
    <row r="399" spans="1:18" ht="52.5" hidden="1">
      <c r="A399" s="283" t="s">
        <v>2124</v>
      </c>
      <c r="B399" s="283" t="s">
        <v>11380</v>
      </c>
      <c r="C399" s="284" t="s">
        <v>10835</v>
      </c>
      <c r="D399" s="285" t="s">
        <v>1181</v>
      </c>
      <c r="E399" s="285" t="s">
        <v>11381</v>
      </c>
      <c r="F399" s="286" t="s">
        <v>11380</v>
      </c>
      <c r="G399" s="286" t="s">
        <v>10835</v>
      </c>
      <c r="H399" s="286" t="s">
        <v>3247</v>
      </c>
      <c r="I399" s="287" t="s">
        <v>3248</v>
      </c>
      <c r="J399" s="288" t="s">
        <v>1063</v>
      </c>
      <c r="K399" s="288" t="s">
        <v>1063</v>
      </c>
      <c r="L399" s="288" t="s">
        <v>1790</v>
      </c>
      <c r="M399" s="289" t="s">
        <v>1678</v>
      </c>
      <c r="N399" s="286" t="s">
        <v>1284</v>
      </c>
      <c r="O399" s="286" t="s">
        <v>3553</v>
      </c>
      <c r="P399" s="290"/>
      <c r="Q399" s="291">
        <v>85656.02</v>
      </c>
      <c r="R399" s="291"/>
    </row>
    <row r="400" spans="1:18" ht="42">
      <c r="A400" s="283" t="s">
        <v>2129</v>
      </c>
      <c r="B400" s="283" t="s">
        <v>11382</v>
      </c>
      <c r="C400" s="284" t="s">
        <v>10420</v>
      </c>
      <c r="D400" s="285" t="s">
        <v>1055</v>
      </c>
      <c r="E400" s="285" t="s">
        <v>11383</v>
      </c>
      <c r="F400" s="286" t="s">
        <v>11384</v>
      </c>
      <c r="G400" s="286" t="s">
        <v>10423</v>
      </c>
      <c r="H400" s="286" t="s">
        <v>4121</v>
      </c>
      <c r="I400" s="287" t="s">
        <v>4122</v>
      </c>
      <c r="J400" s="288" t="s">
        <v>1079</v>
      </c>
      <c r="K400" s="288" t="s">
        <v>1062</v>
      </c>
      <c r="L400" s="288" t="s">
        <v>1063</v>
      </c>
      <c r="M400" s="289" t="s">
        <v>1064</v>
      </c>
      <c r="N400" s="286" t="s">
        <v>1284</v>
      </c>
      <c r="O400" s="286" t="s">
        <v>3553</v>
      </c>
      <c r="P400" s="290" t="s">
        <v>11385</v>
      </c>
      <c r="Q400" s="223">
        <v>1</v>
      </c>
      <c r="R400" s="291">
        <v>1950</v>
      </c>
    </row>
    <row r="401" spans="1:18" ht="42" hidden="1">
      <c r="A401" s="283" t="s">
        <v>2134</v>
      </c>
      <c r="B401" s="283" t="s">
        <v>11386</v>
      </c>
      <c r="C401" s="284" t="s">
        <v>10420</v>
      </c>
      <c r="D401" s="285" t="s">
        <v>1055</v>
      </c>
      <c r="E401" s="285" t="s">
        <v>11387</v>
      </c>
      <c r="F401" s="286" t="s">
        <v>11388</v>
      </c>
      <c r="G401" s="286" t="s">
        <v>10420</v>
      </c>
      <c r="H401" s="286" t="s">
        <v>1696</v>
      </c>
      <c r="I401" s="287" t="s">
        <v>1697</v>
      </c>
      <c r="J401" s="288" t="s">
        <v>1690</v>
      </c>
      <c r="K401" s="288" t="s">
        <v>1691</v>
      </c>
      <c r="L401" s="288" t="s">
        <v>1063</v>
      </c>
      <c r="M401" s="289" t="s">
        <v>1769</v>
      </c>
      <c r="N401" s="286" t="s">
        <v>1284</v>
      </c>
      <c r="O401" s="286" t="s">
        <v>3553</v>
      </c>
      <c r="P401" s="290"/>
      <c r="Q401" s="291"/>
      <c r="R401" s="291">
        <v>30000</v>
      </c>
    </row>
    <row r="402" spans="1:18" ht="42" hidden="1">
      <c r="A402" s="283" t="s">
        <v>2138</v>
      </c>
      <c r="B402" s="283" t="s">
        <v>11389</v>
      </c>
      <c r="C402" s="284" t="s">
        <v>10465</v>
      </c>
      <c r="D402" s="285" t="s">
        <v>1055</v>
      </c>
      <c r="E402" s="285" t="s">
        <v>11390</v>
      </c>
      <c r="F402" s="286" t="s">
        <v>11391</v>
      </c>
      <c r="G402" s="286" t="s">
        <v>10465</v>
      </c>
      <c r="H402" s="286" t="s">
        <v>11392</v>
      </c>
      <c r="I402" s="287" t="s">
        <v>11393</v>
      </c>
      <c r="J402" s="288" t="s">
        <v>1110</v>
      </c>
      <c r="K402" s="288" t="s">
        <v>1062</v>
      </c>
      <c r="L402" s="288" t="s">
        <v>1063</v>
      </c>
      <c r="M402" s="289" t="s">
        <v>1111</v>
      </c>
      <c r="N402" s="286" t="s">
        <v>1284</v>
      </c>
      <c r="O402" s="286" t="s">
        <v>3553</v>
      </c>
      <c r="P402" s="290" t="s">
        <v>11394</v>
      </c>
      <c r="Q402" s="291"/>
      <c r="R402" s="291">
        <v>9850</v>
      </c>
    </row>
    <row r="403" spans="1:18" ht="42" hidden="1">
      <c r="A403" s="283" t="s">
        <v>2141</v>
      </c>
      <c r="B403" s="283" t="s">
        <v>11395</v>
      </c>
      <c r="C403" s="284" t="s">
        <v>10465</v>
      </c>
      <c r="D403" s="285" t="s">
        <v>1055</v>
      </c>
      <c r="E403" s="285" t="s">
        <v>11396</v>
      </c>
      <c r="F403" s="286" t="s">
        <v>11397</v>
      </c>
      <c r="G403" s="286" t="s">
        <v>10465</v>
      </c>
      <c r="H403" s="286" t="s">
        <v>1588</v>
      </c>
      <c r="I403" s="287" t="s">
        <v>1589</v>
      </c>
      <c r="J403" s="288" t="s">
        <v>1110</v>
      </c>
      <c r="K403" s="288" t="s">
        <v>1062</v>
      </c>
      <c r="L403" s="288" t="s">
        <v>1063</v>
      </c>
      <c r="M403" s="289" t="s">
        <v>1111</v>
      </c>
      <c r="N403" s="286" t="s">
        <v>1284</v>
      </c>
      <c r="O403" s="286" t="s">
        <v>3553</v>
      </c>
      <c r="P403" s="290" t="s">
        <v>1590</v>
      </c>
      <c r="Q403" s="291"/>
      <c r="R403" s="291">
        <v>52500</v>
      </c>
    </row>
    <row r="404" spans="1:18" ht="42">
      <c r="A404" s="283" t="s">
        <v>2144</v>
      </c>
      <c r="B404" s="283" t="s">
        <v>11398</v>
      </c>
      <c r="C404" s="284" t="s">
        <v>10465</v>
      </c>
      <c r="D404" s="285" t="s">
        <v>1055</v>
      </c>
      <c r="E404" s="285" t="s">
        <v>11399</v>
      </c>
      <c r="F404" s="286" t="s">
        <v>11400</v>
      </c>
      <c r="G404" s="286" t="s">
        <v>10465</v>
      </c>
      <c r="H404" s="286" t="s">
        <v>223</v>
      </c>
      <c r="I404" s="287" t="s">
        <v>1196</v>
      </c>
      <c r="J404" s="288" t="s">
        <v>1110</v>
      </c>
      <c r="K404" s="288" t="s">
        <v>1062</v>
      </c>
      <c r="L404" s="288" t="s">
        <v>1063</v>
      </c>
      <c r="M404" s="289" t="s">
        <v>1111</v>
      </c>
      <c r="N404" s="286" t="s">
        <v>1284</v>
      </c>
      <c r="O404" s="286" t="s">
        <v>3553</v>
      </c>
      <c r="P404" s="290" t="s">
        <v>11401</v>
      </c>
      <c r="Q404" s="223">
        <v>1</v>
      </c>
      <c r="R404" s="291">
        <v>22500</v>
      </c>
    </row>
    <row r="405" spans="1:18" ht="42">
      <c r="A405" s="283" t="s">
        <v>2147</v>
      </c>
      <c r="B405" s="283" t="s">
        <v>11402</v>
      </c>
      <c r="C405" s="284" t="s">
        <v>10465</v>
      </c>
      <c r="D405" s="285" t="s">
        <v>1055</v>
      </c>
      <c r="E405" s="285" t="s">
        <v>11403</v>
      </c>
      <c r="F405" s="286" t="s">
        <v>11404</v>
      </c>
      <c r="G405" s="286" t="s">
        <v>10465</v>
      </c>
      <c r="H405" s="286" t="s">
        <v>10239</v>
      </c>
      <c r="I405" s="287" t="s">
        <v>10240</v>
      </c>
      <c r="J405" s="288" t="s">
        <v>1096</v>
      </c>
      <c r="K405" s="288" t="s">
        <v>1062</v>
      </c>
      <c r="L405" s="288" t="s">
        <v>1063</v>
      </c>
      <c r="M405" s="289" t="s">
        <v>1064</v>
      </c>
      <c r="N405" s="286" t="s">
        <v>1284</v>
      </c>
      <c r="O405" s="286" t="s">
        <v>3553</v>
      </c>
      <c r="P405" s="290" t="s">
        <v>10241</v>
      </c>
      <c r="Q405" s="223">
        <v>1</v>
      </c>
      <c r="R405" s="291">
        <v>28800</v>
      </c>
    </row>
    <row r="406" spans="1:18" ht="42" hidden="1">
      <c r="A406" s="283" t="s">
        <v>2150</v>
      </c>
      <c r="B406" s="283" t="s">
        <v>11405</v>
      </c>
      <c r="C406" s="284" t="s">
        <v>10465</v>
      </c>
      <c r="D406" s="285" t="s">
        <v>1055</v>
      </c>
      <c r="E406" s="285" t="s">
        <v>11406</v>
      </c>
      <c r="F406" s="286" t="s">
        <v>11407</v>
      </c>
      <c r="G406" s="286" t="s">
        <v>10465</v>
      </c>
      <c r="H406" s="286" t="s">
        <v>1535</v>
      </c>
      <c r="I406" s="287" t="s">
        <v>1536</v>
      </c>
      <c r="J406" s="288" t="s">
        <v>1110</v>
      </c>
      <c r="K406" s="288" t="s">
        <v>1062</v>
      </c>
      <c r="L406" s="288" t="s">
        <v>1063</v>
      </c>
      <c r="M406" s="289" t="s">
        <v>1111</v>
      </c>
      <c r="N406" s="286" t="s">
        <v>1284</v>
      </c>
      <c r="O406" s="286" t="s">
        <v>3553</v>
      </c>
      <c r="P406" s="290" t="s">
        <v>1537</v>
      </c>
      <c r="Q406" s="291"/>
      <c r="R406" s="291">
        <v>9770</v>
      </c>
    </row>
    <row r="407" spans="1:18" ht="42" hidden="1">
      <c r="A407" s="283" t="s">
        <v>2154</v>
      </c>
      <c r="B407" s="283" t="s">
        <v>11408</v>
      </c>
      <c r="C407" s="284" t="s">
        <v>10465</v>
      </c>
      <c r="D407" s="285" t="s">
        <v>1055</v>
      </c>
      <c r="E407" s="285" t="s">
        <v>11409</v>
      </c>
      <c r="F407" s="286" t="s">
        <v>11410</v>
      </c>
      <c r="G407" s="286" t="s">
        <v>10465</v>
      </c>
      <c r="H407" s="286" t="s">
        <v>1535</v>
      </c>
      <c r="I407" s="287" t="s">
        <v>1536</v>
      </c>
      <c r="J407" s="288" t="s">
        <v>1110</v>
      </c>
      <c r="K407" s="288" t="s">
        <v>1062</v>
      </c>
      <c r="L407" s="288" t="s">
        <v>1063</v>
      </c>
      <c r="M407" s="289" t="s">
        <v>1111</v>
      </c>
      <c r="N407" s="286" t="s">
        <v>1284</v>
      </c>
      <c r="O407" s="286" t="s">
        <v>3553</v>
      </c>
      <c r="P407" s="290" t="s">
        <v>1537</v>
      </c>
      <c r="Q407" s="291"/>
      <c r="R407" s="291">
        <v>5550</v>
      </c>
    </row>
    <row r="408" spans="1:18" ht="42" hidden="1">
      <c r="A408" s="283" t="s">
        <v>2157</v>
      </c>
      <c r="B408" s="283" t="s">
        <v>11411</v>
      </c>
      <c r="C408" s="284" t="s">
        <v>10465</v>
      </c>
      <c r="D408" s="285" t="s">
        <v>1055</v>
      </c>
      <c r="E408" s="285" t="s">
        <v>11412</v>
      </c>
      <c r="F408" s="286" t="s">
        <v>11413</v>
      </c>
      <c r="G408" s="286" t="s">
        <v>10465</v>
      </c>
      <c r="H408" s="286" t="s">
        <v>6362</v>
      </c>
      <c r="I408" s="287" t="s">
        <v>6363</v>
      </c>
      <c r="J408" s="288" t="s">
        <v>1110</v>
      </c>
      <c r="K408" s="288" t="s">
        <v>1062</v>
      </c>
      <c r="L408" s="288" t="s">
        <v>1063</v>
      </c>
      <c r="M408" s="289" t="s">
        <v>1111</v>
      </c>
      <c r="N408" s="286" t="s">
        <v>1284</v>
      </c>
      <c r="O408" s="286" t="s">
        <v>3553</v>
      </c>
      <c r="P408" s="290" t="s">
        <v>6364</v>
      </c>
      <c r="Q408" s="291"/>
      <c r="R408" s="291">
        <v>5800</v>
      </c>
    </row>
    <row r="409" spans="1:18" ht="42" hidden="1">
      <c r="A409" s="283" t="s">
        <v>2160</v>
      </c>
      <c r="B409" s="283" t="s">
        <v>11414</v>
      </c>
      <c r="C409" s="284" t="s">
        <v>10465</v>
      </c>
      <c r="D409" s="285" t="s">
        <v>1055</v>
      </c>
      <c r="E409" s="285" t="s">
        <v>11415</v>
      </c>
      <c r="F409" s="286" t="s">
        <v>11416</v>
      </c>
      <c r="G409" s="286" t="s">
        <v>10465</v>
      </c>
      <c r="H409" s="286" t="s">
        <v>5203</v>
      </c>
      <c r="I409" s="287" t="s">
        <v>11417</v>
      </c>
      <c r="J409" s="288" t="s">
        <v>1110</v>
      </c>
      <c r="K409" s="288" t="s">
        <v>1062</v>
      </c>
      <c r="L409" s="288" t="s">
        <v>1063</v>
      </c>
      <c r="M409" s="289" t="s">
        <v>1111</v>
      </c>
      <c r="N409" s="286" t="s">
        <v>1284</v>
      </c>
      <c r="O409" s="286" t="s">
        <v>3553</v>
      </c>
      <c r="P409" s="290" t="s">
        <v>11418</v>
      </c>
      <c r="Q409" s="291"/>
      <c r="R409" s="291">
        <v>11826.7</v>
      </c>
    </row>
    <row r="410" spans="1:18" ht="42" hidden="1">
      <c r="A410" s="283" t="s">
        <v>1691</v>
      </c>
      <c r="B410" s="283" t="s">
        <v>11419</v>
      </c>
      <c r="C410" s="284" t="s">
        <v>10465</v>
      </c>
      <c r="D410" s="285" t="s">
        <v>1055</v>
      </c>
      <c r="E410" s="285" t="s">
        <v>11420</v>
      </c>
      <c r="F410" s="286" t="s">
        <v>11421</v>
      </c>
      <c r="G410" s="286" t="s">
        <v>10465</v>
      </c>
      <c r="H410" s="286" t="s">
        <v>5203</v>
      </c>
      <c r="I410" s="287" t="s">
        <v>11417</v>
      </c>
      <c r="J410" s="288" t="s">
        <v>1110</v>
      </c>
      <c r="K410" s="288" t="s">
        <v>1062</v>
      </c>
      <c r="L410" s="288" t="s">
        <v>1063</v>
      </c>
      <c r="M410" s="289" t="s">
        <v>1111</v>
      </c>
      <c r="N410" s="286" t="s">
        <v>1284</v>
      </c>
      <c r="O410" s="286" t="s">
        <v>3553</v>
      </c>
      <c r="P410" s="290" t="s">
        <v>11418</v>
      </c>
      <c r="Q410" s="291"/>
      <c r="R410" s="291">
        <v>2400</v>
      </c>
    </row>
    <row r="411" spans="1:18" ht="42" hidden="1">
      <c r="A411" s="283" t="s">
        <v>1080</v>
      </c>
      <c r="B411" s="283" t="s">
        <v>11422</v>
      </c>
      <c r="C411" s="284" t="s">
        <v>10465</v>
      </c>
      <c r="D411" s="285" t="s">
        <v>1055</v>
      </c>
      <c r="E411" s="285" t="s">
        <v>11423</v>
      </c>
      <c r="F411" s="286" t="s">
        <v>11424</v>
      </c>
      <c r="G411" s="286" t="s">
        <v>10465</v>
      </c>
      <c r="H411" s="286" t="s">
        <v>5203</v>
      </c>
      <c r="I411" s="287" t="s">
        <v>11417</v>
      </c>
      <c r="J411" s="288" t="s">
        <v>1110</v>
      </c>
      <c r="K411" s="288" t="s">
        <v>1062</v>
      </c>
      <c r="L411" s="288" t="s">
        <v>1063</v>
      </c>
      <c r="M411" s="289" t="s">
        <v>1111</v>
      </c>
      <c r="N411" s="286" t="s">
        <v>1284</v>
      </c>
      <c r="O411" s="286" t="s">
        <v>3553</v>
      </c>
      <c r="P411" s="290" t="s">
        <v>11418</v>
      </c>
      <c r="Q411" s="291"/>
      <c r="R411" s="291">
        <v>900</v>
      </c>
    </row>
    <row r="412" spans="1:18" ht="42" hidden="1">
      <c r="A412" s="283" t="s">
        <v>2168</v>
      </c>
      <c r="B412" s="283" t="s">
        <v>11425</v>
      </c>
      <c r="C412" s="284" t="s">
        <v>10465</v>
      </c>
      <c r="D412" s="285" t="s">
        <v>1055</v>
      </c>
      <c r="E412" s="285" t="s">
        <v>11426</v>
      </c>
      <c r="F412" s="286" t="s">
        <v>11427</v>
      </c>
      <c r="G412" s="286" t="s">
        <v>10465</v>
      </c>
      <c r="H412" s="286" t="s">
        <v>4953</v>
      </c>
      <c r="I412" s="287" t="s">
        <v>4954</v>
      </c>
      <c r="J412" s="288" t="s">
        <v>1110</v>
      </c>
      <c r="K412" s="288" t="s">
        <v>1062</v>
      </c>
      <c r="L412" s="288" t="s">
        <v>1063</v>
      </c>
      <c r="M412" s="289" t="s">
        <v>1111</v>
      </c>
      <c r="N412" s="286" t="s">
        <v>1284</v>
      </c>
      <c r="O412" s="286" t="s">
        <v>3553</v>
      </c>
      <c r="P412" s="290" t="s">
        <v>4955</v>
      </c>
      <c r="Q412" s="291"/>
      <c r="R412" s="291">
        <v>8106.6</v>
      </c>
    </row>
    <row r="413" spans="1:18" ht="42" hidden="1">
      <c r="A413" s="283" t="s">
        <v>2171</v>
      </c>
      <c r="B413" s="283" t="s">
        <v>11428</v>
      </c>
      <c r="C413" s="284" t="s">
        <v>10465</v>
      </c>
      <c r="D413" s="285" t="s">
        <v>1055</v>
      </c>
      <c r="E413" s="285" t="s">
        <v>11429</v>
      </c>
      <c r="F413" s="286" t="s">
        <v>11430</v>
      </c>
      <c r="G413" s="286" t="s">
        <v>10465</v>
      </c>
      <c r="H413" s="286" t="s">
        <v>7452</v>
      </c>
      <c r="I413" s="287" t="s">
        <v>7453</v>
      </c>
      <c r="J413" s="288" t="s">
        <v>1110</v>
      </c>
      <c r="K413" s="288" t="s">
        <v>1062</v>
      </c>
      <c r="L413" s="288" t="s">
        <v>1063</v>
      </c>
      <c r="M413" s="289" t="s">
        <v>1111</v>
      </c>
      <c r="N413" s="286" t="s">
        <v>1284</v>
      </c>
      <c r="O413" s="286" t="s">
        <v>3553</v>
      </c>
      <c r="P413" s="290" t="s">
        <v>7454</v>
      </c>
      <c r="Q413" s="291"/>
      <c r="R413" s="291">
        <v>84200</v>
      </c>
    </row>
    <row r="414" spans="1:18" ht="42" hidden="1">
      <c r="A414" s="283" t="s">
        <v>1432</v>
      </c>
      <c r="B414" s="283" t="s">
        <v>11431</v>
      </c>
      <c r="C414" s="284" t="s">
        <v>10465</v>
      </c>
      <c r="D414" s="285" t="s">
        <v>1055</v>
      </c>
      <c r="E414" s="285" t="s">
        <v>11432</v>
      </c>
      <c r="F414" s="286" t="s">
        <v>11433</v>
      </c>
      <c r="G414" s="286" t="s">
        <v>10465</v>
      </c>
      <c r="H414" s="286" t="s">
        <v>7</v>
      </c>
      <c r="I414" s="287" t="s">
        <v>1202</v>
      </c>
      <c r="J414" s="288" t="s">
        <v>1110</v>
      </c>
      <c r="K414" s="288" t="s">
        <v>1062</v>
      </c>
      <c r="L414" s="288" t="s">
        <v>1063</v>
      </c>
      <c r="M414" s="289" t="s">
        <v>1111</v>
      </c>
      <c r="N414" s="286" t="s">
        <v>1284</v>
      </c>
      <c r="O414" s="286" t="s">
        <v>3553</v>
      </c>
      <c r="P414" s="290" t="s">
        <v>3001</v>
      </c>
      <c r="Q414" s="291"/>
      <c r="R414" s="291">
        <v>45395.4</v>
      </c>
    </row>
    <row r="415" spans="1:18" ht="42" hidden="1">
      <c r="A415" s="283" t="s">
        <v>1436</v>
      </c>
      <c r="B415" s="283" t="s">
        <v>11434</v>
      </c>
      <c r="C415" s="284" t="s">
        <v>10465</v>
      </c>
      <c r="D415" s="285" t="s">
        <v>1055</v>
      </c>
      <c r="E415" s="285" t="s">
        <v>11435</v>
      </c>
      <c r="F415" s="286" t="s">
        <v>11436</v>
      </c>
      <c r="G415" s="286" t="s">
        <v>10465</v>
      </c>
      <c r="H415" s="286" t="s">
        <v>1999</v>
      </c>
      <c r="I415" s="287" t="s">
        <v>2000</v>
      </c>
      <c r="J415" s="288" t="s">
        <v>1110</v>
      </c>
      <c r="K415" s="288" t="s">
        <v>1062</v>
      </c>
      <c r="L415" s="288" t="s">
        <v>1063</v>
      </c>
      <c r="M415" s="289" t="s">
        <v>1111</v>
      </c>
      <c r="N415" s="286" t="s">
        <v>1284</v>
      </c>
      <c r="O415" s="286" t="s">
        <v>3553</v>
      </c>
      <c r="P415" s="290" t="s">
        <v>2001</v>
      </c>
      <c r="Q415" s="291"/>
      <c r="R415" s="291">
        <v>101810</v>
      </c>
    </row>
    <row r="416" spans="1:18" ht="42" hidden="1">
      <c r="A416" s="283" t="s">
        <v>2178</v>
      </c>
      <c r="B416" s="283" t="s">
        <v>11437</v>
      </c>
      <c r="C416" s="284" t="s">
        <v>10465</v>
      </c>
      <c r="D416" s="285" t="s">
        <v>1055</v>
      </c>
      <c r="E416" s="285" t="s">
        <v>11438</v>
      </c>
      <c r="F416" s="286" t="s">
        <v>11439</v>
      </c>
      <c r="G416" s="286" t="s">
        <v>10465</v>
      </c>
      <c r="H416" s="286" t="s">
        <v>3395</v>
      </c>
      <c r="I416" s="287" t="s">
        <v>4205</v>
      </c>
      <c r="J416" s="288" t="s">
        <v>1110</v>
      </c>
      <c r="K416" s="288" t="s">
        <v>1062</v>
      </c>
      <c r="L416" s="288" t="s">
        <v>1063</v>
      </c>
      <c r="M416" s="289" t="s">
        <v>1111</v>
      </c>
      <c r="N416" s="286" t="s">
        <v>1284</v>
      </c>
      <c r="O416" s="286" t="s">
        <v>3553</v>
      </c>
      <c r="P416" s="290" t="s">
        <v>4206</v>
      </c>
      <c r="Q416" s="291"/>
      <c r="R416" s="291">
        <v>20473</v>
      </c>
    </row>
    <row r="417" spans="1:18" ht="52.5" hidden="1">
      <c r="A417" s="283" t="s">
        <v>2182</v>
      </c>
      <c r="B417" s="283" t="s">
        <v>11440</v>
      </c>
      <c r="C417" s="284" t="s">
        <v>10465</v>
      </c>
      <c r="D417" s="285" t="s">
        <v>1214</v>
      </c>
      <c r="E417" s="285" t="s">
        <v>11441</v>
      </c>
      <c r="F417" s="286" t="s">
        <v>11440</v>
      </c>
      <c r="G417" s="286" t="s">
        <v>10465</v>
      </c>
      <c r="H417" s="286" t="s">
        <v>1470</v>
      </c>
      <c r="I417" s="287" t="s">
        <v>1471</v>
      </c>
      <c r="J417" s="288" t="s">
        <v>1239</v>
      </c>
      <c r="K417" s="288" t="s">
        <v>1062</v>
      </c>
      <c r="L417" s="288" t="s">
        <v>1063</v>
      </c>
      <c r="M417" s="289" t="s">
        <v>1064</v>
      </c>
      <c r="N417" s="286" t="s">
        <v>1284</v>
      </c>
      <c r="O417" s="286" t="s">
        <v>3553</v>
      </c>
      <c r="P417" s="290" t="s">
        <v>6208</v>
      </c>
      <c r="Q417" s="291"/>
      <c r="R417" s="291">
        <v>1640</v>
      </c>
    </row>
    <row r="418" spans="1:18" ht="52.5" hidden="1">
      <c r="A418" s="283" t="s">
        <v>1704</v>
      </c>
      <c r="B418" s="283" t="s">
        <v>11442</v>
      </c>
      <c r="C418" s="284" t="s">
        <v>10465</v>
      </c>
      <c r="D418" s="285" t="s">
        <v>1055</v>
      </c>
      <c r="E418" s="285" t="s">
        <v>11443</v>
      </c>
      <c r="F418" s="286" t="s">
        <v>11444</v>
      </c>
      <c r="G418" s="286" t="s">
        <v>10465</v>
      </c>
      <c r="H418" s="286" t="s">
        <v>1418</v>
      </c>
      <c r="I418" s="287" t="s">
        <v>1419</v>
      </c>
      <c r="J418" s="288" t="s">
        <v>1302</v>
      </c>
      <c r="K418" s="288" t="s">
        <v>1062</v>
      </c>
      <c r="L418" s="288" t="s">
        <v>1063</v>
      </c>
      <c r="M418" s="289" t="s">
        <v>1304</v>
      </c>
      <c r="N418" s="286" t="s">
        <v>1284</v>
      </c>
      <c r="O418" s="286" t="s">
        <v>3553</v>
      </c>
      <c r="P418" s="290" t="s">
        <v>3314</v>
      </c>
      <c r="Q418" s="291"/>
      <c r="R418" s="291">
        <v>3190</v>
      </c>
    </row>
    <row r="419" spans="1:18" ht="52.5" hidden="1">
      <c r="A419" s="283" t="s">
        <v>2187</v>
      </c>
      <c r="B419" s="283" t="s">
        <v>11445</v>
      </c>
      <c r="C419" s="284" t="s">
        <v>10465</v>
      </c>
      <c r="D419" s="285" t="s">
        <v>1055</v>
      </c>
      <c r="E419" s="285" t="s">
        <v>11446</v>
      </c>
      <c r="F419" s="286" t="s">
        <v>11447</v>
      </c>
      <c r="G419" s="286" t="s">
        <v>10465</v>
      </c>
      <c r="H419" s="286" t="s">
        <v>1652</v>
      </c>
      <c r="I419" s="287" t="s">
        <v>1653</v>
      </c>
      <c r="J419" s="288" t="s">
        <v>1239</v>
      </c>
      <c r="K419" s="288" t="s">
        <v>1062</v>
      </c>
      <c r="L419" s="288" t="s">
        <v>1063</v>
      </c>
      <c r="M419" s="289" t="s">
        <v>1064</v>
      </c>
      <c r="N419" s="286" t="s">
        <v>1284</v>
      </c>
      <c r="O419" s="286" t="s">
        <v>3553</v>
      </c>
      <c r="P419" s="290" t="s">
        <v>1654</v>
      </c>
      <c r="Q419" s="291"/>
      <c r="R419" s="291">
        <v>14839.78</v>
      </c>
    </row>
    <row r="420" spans="1:18" ht="42" hidden="1">
      <c r="A420" s="283" t="s">
        <v>2190</v>
      </c>
      <c r="B420" s="283" t="s">
        <v>11448</v>
      </c>
      <c r="C420" s="284" t="s">
        <v>10465</v>
      </c>
      <c r="D420" s="285" t="s">
        <v>1055</v>
      </c>
      <c r="E420" s="285" t="s">
        <v>11449</v>
      </c>
      <c r="F420" s="286" t="s">
        <v>11450</v>
      </c>
      <c r="G420" s="286" t="s">
        <v>10465</v>
      </c>
      <c r="H420" s="286" t="s">
        <v>7792</v>
      </c>
      <c r="I420" s="287" t="s">
        <v>10133</v>
      </c>
      <c r="J420" s="288" t="s">
        <v>1110</v>
      </c>
      <c r="K420" s="288" t="s">
        <v>1062</v>
      </c>
      <c r="L420" s="288" t="s">
        <v>1063</v>
      </c>
      <c r="M420" s="289" t="s">
        <v>1111</v>
      </c>
      <c r="N420" s="286" t="s">
        <v>1284</v>
      </c>
      <c r="O420" s="286" t="s">
        <v>3553</v>
      </c>
      <c r="P420" s="290" t="s">
        <v>10134</v>
      </c>
      <c r="Q420" s="291"/>
      <c r="R420" s="291">
        <v>289750</v>
      </c>
    </row>
    <row r="421" spans="1:18" ht="42" hidden="1">
      <c r="A421" s="283" t="s">
        <v>2194</v>
      </c>
      <c r="B421" s="283" t="s">
        <v>11451</v>
      </c>
      <c r="C421" s="284" t="s">
        <v>10465</v>
      </c>
      <c r="D421" s="285" t="s">
        <v>1055</v>
      </c>
      <c r="E421" s="285" t="s">
        <v>11452</v>
      </c>
      <c r="F421" s="286" t="s">
        <v>11453</v>
      </c>
      <c r="G421" s="286" t="s">
        <v>10465</v>
      </c>
      <c r="H421" s="286" t="s">
        <v>8281</v>
      </c>
      <c r="I421" s="287" t="s">
        <v>8282</v>
      </c>
      <c r="J421" s="288" t="s">
        <v>1110</v>
      </c>
      <c r="K421" s="288" t="s">
        <v>1062</v>
      </c>
      <c r="L421" s="288" t="s">
        <v>1063</v>
      </c>
      <c r="M421" s="289" t="s">
        <v>1111</v>
      </c>
      <c r="N421" s="286" t="s">
        <v>1284</v>
      </c>
      <c r="O421" s="286" t="s">
        <v>3553</v>
      </c>
      <c r="P421" s="290" t="s">
        <v>8283</v>
      </c>
      <c r="Q421" s="291"/>
      <c r="R421" s="291">
        <v>3156.7</v>
      </c>
    </row>
    <row r="422" spans="1:18" ht="42" hidden="1">
      <c r="A422" s="283" t="s">
        <v>1114</v>
      </c>
      <c r="B422" s="283" t="s">
        <v>11454</v>
      </c>
      <c r="C422" s="284" t="s">
        <v>10465</v>
      </c>
      <c r="D422" s="285" t="s">
        <v>1055</v>
      </c>
      <c r="E422" s="285" t="s">
        <v>11455</v>
      </c>
      <c r="F422" s="286" t="s">
        <v>11456</v>
      </c>
      <c r="G422" s="286" t="s">
        <v>10465</v>
      </c>
      <c r="H422" s="286" t="s">
        <v>11457</v>
      </c>
      <c r="I422" s="287" t="s">
        <v>11458</v>
      </c>
      <c r="J422" s="288" t="s">
        <v>1096</v>
      </c>
      <c r="K422" s="288" t="s">
        <v>1062</v>
      </c>
      <c r="L422" s="288" t="s">
        <v>1063</v>
      </c>
      <c r="M422" s="289" t="s">
        <v>1064</v>
      </c>
      <c r="N422" s="286" t="s">
        <v>1284</v>
      </c>
      <c r="O422" s="286" t="s">
        <v>3553</v>
      </c>
      <c r="P422" s="290" t="s">
        <v>11459</v>
      </c>
      <c r="Q422" s="291"/>
      <c r="R422" s="291">
        <v>68070</v>
      </c>
    </row>
    <row r="423" spans="1:18" ht="42">
      <c r="A423" s="283" t="s">
        <v>1123</v>
      </c>
      <c r="B423" s="283" t="s">
        <v>11460</v>
      </c>
      <c r="C423" s="284" t="s">
        <v>10465</v>
      </c>
      <c r="D423" s="285" t="s">
        <v>1055</v>
      </c>
      <c r="E423" s="285" t="s">
        <v>11461</v>
      </c>
      <c r="F423" s="286" t="s">
        <v>11462</v>
      </c>
      <c r="G423" s="286" t="s">
        <v>10465</v>
      </c>
      <c r="H423" s="286" t="s">
        <v>250</v>
      </c>
      <c r="I423" s="287" t="s">
        <v>1596</v>
      </c>
      <c r="J423" s="288" t="s">
        <v>1110</v>
      </c>
      <c r="K423" s="288" t="s">
        <v>1062</v>
      </c>
      <c r="L423" s="288" t="s">
        <v>1063</v>
      </c>
      <c r="M423" s="289" t="s">
        <v>1111</v>
      </c>
      <c r="N423" s="286" t="s">
        <v>1284</v>
      </c>
      <c r="O423" s="286" t="s">
        <v>3553</v>
      </c>
      <c r="P423" s="290" t="s">
        <v>10928</v>
      </c>
      <c r="Q423" s="223">
        <v>1</v>
      </c>
      <c r="R423" s="291">
        <v>48572.27</v>
      </c>
    </row>
    <row r="424" spans="1:18" ht="42">
      <c r="A424" s="283" t="s">
        <v>1129</v>
      </c>
      <c r="B424" s="283" t="s">
        <v>11463</v>
      </c>
      <c r="C424" s="284" t="s">
        <v>10465</v>
      </c>
      <c r="D424" s="285" t="s">
        <v>1055</v>
      </c>
      <c r="E424" s="285" t="s">
        <v>11464</v>
      </c>
      <c r="F424" s="286" t="s">
        <v>11465</v>
      </c>
      <c r="G424" s="286" t="s">
        <v>10465</v>
      </c>
      <c r="H424" s="286" t="s">
        <v>6947</v>
      </c>
      <c r="I424" s="287" t="s">
        <v>6948</v>
      </c>
      <c r="J424" s="288" t="s">
        <v>1110</v>
      </c>
      <c r="K424" s="288" t="s">
        <v>1062</v>
      </c>
      <c r="L424" s="288" t="s">
        <v>1063</v>
      </c>
      <c r="M424" s="289" t="s">
        <v>1111</v>
      </c>
      <c r="N424" s="286" t="s">
        <v>1284</v>
      </c>
      <c r="O424" s="286" t="s">
        <v>3553</v>
      </c>
      <c r="P424" s="290" t="s">
        <v>11466</v>
      </c>
      <c r="Q424" s="223">
        <v>1</v>
      </c>
      <c r="R424" s="291">
        <v>25633</v>
      </c>
    </row>
    <row r="425" spans="1:18" ht="63" hidden="1">
      <c r="A425" s="283" t="s">
        <v>1133</v>
      </c>
      <c r="B425" s="283" t="s">
        <v>11467</v>
      </c>
      <c r="C425" s="284" t="s">
        <v>10465</v>
      </c>
      <c r="D425" s="285" t="s">
        <v>1055</v>
      </c>
      <c r="E425" s="285" t="s">
        <v>11468</v>
      </c>
      <c r="F425" s="286" t="s">
        <v>11469</v>
      </c>
      <c r="G425" s="286" t="s">
        <v>10465</v>
      </c>
      <c r="H425" s="286" t="s">
        <v>1077</v>
      </c>
      <c r="I425" s="287" t="s">
        <v>1078</v>
      </c>
      <c r="J425" s="288" t="s">
        <v>1690</v>
      </c>
      <c r="K425" s="288" t="s">
        <v>1691</v>
      </c>
      <c r="L425" s="288" t="s">
        <v>1063</v>
      </c>
      <c r="M425" s="289" t="s">
        <v>1769</v>
      </c>
      <c r="N425" s="286" t="s">
        <v>1284</v>
      </c>
      <c r="O425" s="286" t="s">
        <v>3553</v>
      </c>
      <c r="P425" s="290"/>
      <c r="Q425" s="291"/>
      <c r="R425" s="291">
        <v>30812.74</v>
      </c>
    </row>
    <row r="426" spans="1:18" ht="42" hidden="1">
      <c r="A426" s="283" t="s">
        <v>1140</v>
      </c>
      <c r="B426" s="283" t="s">
        <v>11470</v>
      </c>
      <c r="C426" s="284" t="s">
        <v>10462</v>
      </c>
      <c r="D426" s="285" t="s">
        <v>1055</v>
      </c>
      <c r="E426" s="285" t="s">
        <v>11471</v>
      </c>
      <c r="F426" s="286" t="s">
        <v>11472</v>
      </c>
      <c r="G426" s="286" t="s">
        <v>10465</v>
      </c>
      <c r="H426" s="286" t="s">
        <v>1696</v>
      </c>
      <c r="I426" s="287" t="s">
        <v>1697</v>
      </c>
      <c r="J426" s="288" t="s">
        <v>1690</v>
      </c>
      <c r="K426" s="288" t="s">
        <v>1691</v>
      </c>
      <c r="L426" s="288" t="s">
        <v>1063</v>
      </c>
      <c r="M426" s="289" t="s">
        <v>1769</v>
      </c>
      <c r="N426" s="286" t="s">
        <v>1284</v>
      </c>
      <c r="O426" s="286" t="s">
        <v>3553</v>
      </c>
      <c r="P426" s="290"/>
      <c r="Q426" s="291"/>
      <c r="R426" s="291">
        <v>64254.51</v>
      </c>
    </row>
    <row r="427" spans="1:18" ht="42" hidden="1">
      <c r="A427" s="283" t="s">
        <v>1440</v>
      </c>
      <c r="B427" s="283" t="s">
        <v>11473</v>
      </c>
      <c r="C427" s="284" t="s">
        <v>10462</v>
      </c>
      <c r="D427" s="285" t="s">
        <v>1055</v>
      </c>
      <c r="E427" s="285" t="s">
        <v>11474</v>
      </c>
      <c r="F427" s="286" t="s">
        <v>11475</v>
      </c>
      <c r="G427" s="286" t="s">
        <v>10465</v>
      </c>
      <c r="H427" s="286" t="s">
        <v>1077</v>
      </c>
      <c r="I427" s="287" t="s">
        <v>1078</v>
      </c>
      <c r="J427" s="288" t="s">
        <v>1690</v>
      </c>
      <c r="K427" s="288" t="s">
        <v>1691</v>
      </c>
      <c r="L427" s="288" t="s">
        <v>1063</v>
      </c>
      <c r="M427" s="289" t="s">
        <v>1769</v>
      </c>
      <c r="N427" s="286" t="s">
        <v>1284</v>
      </c>
      <c r="O427" s="286" t="s">
        <v>3553</v>
      </c>
      <c r="P427" s="290"/>
      <c r="Q427" s="291"/>
      <c r="R427" s="291">
        <v>72274.97</v>
      </c>
    </row>
    <row r="428" spans="1:18" ht="42" hidden="1">
      <c r="A428" s="283" t="s">
        <v>1444</v>
      </c>
      <c r="B428" s="283" t="s">
        <v>11476</v>
      </c>
      <c r="C428" s="284" t="s">
        <v>10462</v>
      </c>
      <c r="D428" s="285" t="s">
        <v>1055</v>
      </c>
      <c r="E428" s="285" t="s">
        <v>11477</v>
      </c>
      <c r="F428" s="286" t="s">
        <v>11478</v>
      </c>
      <c r="G428" s="286" t="s">
        <v>10465</v>
      </c>
      <c r="H428" s="286" t="s">
        <v>1077</v>
      </c>
      <c r="I428" s="287" t="s">
        <v>1078</v>
      </c>
      <c r="J428" s="288" t="s">
        <v>1690</v>
      </c>
      <c r="K428" s="288" t="s">
        <v>1691</v>
      </c>
      <c r="L428" s="288" t="s">
        <v>1063</v>
      </c>
      <c r="M428" s="289" t="s">
        <v>1769</v>
      </c>
      <c r="N428" s="286" t="s">
        <v>1284</v>
      </c>
      <c r="O428" s="286" t="s">
        <v>3553</v>
      </c>
      <c r="P428" s="290"/>
      <c r="Q428" s="291"/>
      <c r="R428" s="291">
        <v>13027.63</v>
      </c>
    </row>
    <row r="429" spans="1:18" ht="42" hidden="1">
      <c r="A429" s="283" t="s">
        <v>1790</v>
      </c>
      <c r="B429" s="283" t="s">
        <v>11479</v>
      </c>
      <c r="C429" s="284" t="s">
        <v>10462</v>
      </c>
      <c r="D429" s="285" t="s">
        <v>1055</v>
      </c>
      <c r="E429" s="285" t="s">
        <v>11480</v>
      </c>
      <c r="F429" s="286" t="s">
        <v>11481</v>
      </c>
      <c r="G429" s="286" t="s">
        <v>10465</v>
      </c>
      <c r="H429" s="286" t="s">
        <v>1077</v>
      </c>
      <c r="I429" s="287" t="s">
        <v>1078</v>
      </c>
      <c r="J429" s="288" t="s">
        <v>1690</v>
      </c>
      <c r="K429" s="288" t="s">
        <v>1691</v>
      </c>
      <c r="L429" s="288" t="s">
        <v>1063</v>
      </c>
      <c r="M429" s="289" t="s">
        <v>1769</v>
      </c>
      <c r="N429" s="286" t="s">
        <v>1284</v>
      </c>
      <c r="O429" s="286" t="s">
        <v>3553</v>
      </c>
      <c r="P429" s="290"/>
      <c r="Q429" s="291"/>
      <c r="R429" s="291">
        <v>32.270000000000003</v>
      </c>
    </row>
    <row r="430" spans="1:18" ht="52.5" hidden="1">
      <c r="A430" s="283" t="s">
        <v>2214</v>
      </c>
      <c r="B430" s="283" t="s">
        <v>11482</v>
      </c>
      <c r="C430" s="284" t="s">
        <v>10462</v>
      </c>
      <c r="D430" s="285" t="s">
        <v>1055</v>
      </c>
      <c r="E430" s="285" t="s">
        <v>11483</v>
      </c>
      <c r="F430" s="286" t="s">
        <v>11484</v>
      </c>
      <c r="G430" s="286" t="s">
        <v>10465</v>
      </c>
      <c r="H430" s="286" t="s">
        <v>1</v>
      </c>
      <c r="I430" s="287" t="s">
        <v>1549</v>
      </c>
      <c r="J430" s="288" t="s">
        <v>1110</v>
      </c>
      <c r="K430" s="288" t="s">
        <v>1062</v>
      </c>
      <c r="L430" s="288" t="s">
        <v>1063</v>
      </c>
      <c r="M430" s="289" t="s">
        <v>1111</v>
      </c>
      <c r="N430" s="286" t="s">
        <v>1284</v>
      </c>
      <c r="O430" s="286" t="s">
        <v>3553</v>
      </c>
      <c r="P430" s="290" t="s">
        <v>8188</v>
      </c>
      <c r="Q430" s="291"/>
      <c r="R430" s="291">
        <v>26280</v>
      </c>
    </row>
    <row r="431" spans="1:18" ht="42" hidden="1">
      <c r="A431" s="283" t="s">
        <v>1453</v>
      </c>
      <c r="B431" s="283" t="s">
        <v>11485</v>
      </c>
      <c r="C431" s="284" t="s">
        <v>10462</v>
      </c>
      <c r="D431" s="285" t="s">
        <v>1055</v>
      </c>
      <c r="E431" s="285" t="s">
        <v>11486</v>
      </c>
      <c r="F431" s="286" t="s">
        <v>11487</v>
      </c>
      <c r="G431" s="286" t="s">
        <v>10465</v>
      </c>
      <c r="H431" s="286" t="s">
        <v>1560</v>
      </c>
      <c r="I431" s="287" t="s">
        <v>1561</v>
      </c>
      <c r="J431" s="288" t="s">
        <v>1110</v>
      </c>
      <c r="K431" s="288" t="s">
        <v>1062</v>
      </c>
      <c r="L431" s="288" t="s">
        <v>1063</v>
      </c>
      <c r="M431" s="289" t="s">
        <v>1111</v>
      </c>
      <c r="N431" s="286" t="s">
        <v>1284</v>
      </c>
      <c r="O431" s="286" t="s">
        <v>3553</v>
      </c>
      <c r="P431" s="290" t="s">
        <v>10284</v>
      </c>
      <c r="Q431" s="291"/>
      <c r="R431" s="291">
        <v>1659</v>
      </c>
    </row>
    <row r="432" spans="1:18" ht="42" hidden="1">
      <c r="A432" s="283" t="s">
        <v>2221</v>
      </c>
      <c r="B432" s="283" t="s">
        <v>11488</v>
      </c>
      <c r="C432" s="284" t="s">
        <v>10462</v>
      </c>
      <c r="D432" s="285" t="s">
        <v>1055</v>
      </c>
      <c r="E432" s="285" t="s">
        <v>11489</v>
      </c>
      <c r="F432" s="286" t="s">
        <v>11490</v>
      </c>
      <c r="G432" s="286" t="s">
        <v>10465</v>
      </c>
      <c r="H432" s="286" t="s">
        <v>2978</v>
      </c>
      <c r="I432" s="287" t="s">
        <v>2979</v>
      </c>
      <c r="J432" s="288" t="s">
        <v>1110</v>
      </c>
      <c r="K432" s="288" t="s">
        <v>1062</v>
      </c>
      <c r="L432" s="288" t="s">
        <v>1063</v>
      </c>
      <c r="M432" s="289" t="s">
        <v>1111</v>
      </c>
      <c r="N432" s="286" t="s">
        <v>1284</v>
      </c>
      <c r="O432" s="286" t="s">
        <v>3553</v>
      </c>
      <c r="P432" s="290" t="s">
        <v>2980</v>
      </c>
      <c r="Q432" s="291"/>
      <c r="R432" s="291">
        <v>70508</v>
      </c>
    </row>
    <row r="433" spans="1:18" ht="52.5" hidden="1">
      <c r="A433" s="283" t="s">
        <v>1145</v>
      </c>
      <c r="B433" s="283" t="s">
        <v>11491</v>
      </c>
      <c r="C433" s="284" t="s">
        <v>10462</v>
      </c>
      <c r="D433" s="285" t="s">
        <v>1055</v>
      </c>
      <c r="E433" s="285" t="s">
        <v>11492</v>
      </c>
      <c r="F433" s="286" t="s">
        <v>11493</v>
      </c>
      <c r="G433" s="286" t="s">
        <v>10465</v>
      </c>
      <c r="H433" s="286" t="s">
        <v>1525</v>
      </c>
      <c r="I433" s="287" t="s">
        <v>1526</v>
      </c>
      <c r="J433" s="288" t="s">
        <v>1110</v>
      </c>
      <c r="K433" s="288" t="s">
        <v>1062</v>
      </c>
      <c r="L433" s="288" t="s">
        <v>1063</v>
      </c>
      <c r="M433" s="289" t="s">
        <v>1111</v>
      </c>
      <c r="N433" s="286" t="s">
        <v>1284</v>
      </c>
      <c r="O433" s="286" t="s">
        <v>3553</v>
      </c>
      <c r="P433" s="290" t="s">
        <v>1527</v>
      </c>
      <c r="Q433" s="291"/>
      <c r="R433" s="291">
        <v>119858</v>
      </c>
    </row>
    <row r="434" spans="1:18" ht="52.5" hidden="1">
      <c r="A434" s="283" t="s">
        <v>1150</v>
      </c>
      <c r="B434" s="283" t="s">
        <v>11494</v>
      </c>
      <c r="C434" s="284" t="s">
        <v>10462</v>
      </c>
      <c r="D434" s="285" t="s">
        <v>1055</v>
      </c>
      <c r="E434" s="285" t="s">
        <v>11495</v>
      </c>
      <c r="F434" s="286" t="s">
        <v>11496</v>
      </c>
      <c r="G434" s="286" t="s">
        <v>10465</v>
      </c>
      <c r="H434" s="286" t="s">
        <v>1</v>
      </c>
      <c r="I434" s="287" t="s">
        <v>1549</v>
      </c>
      <c r="J434" s="288" t="s">
        <v>1110</v>
      </c>
      <c r="K434" s="288" t="s">
        <v>1062</v>
      </c>
      <c r="L434" s="288" t="s">
        <v>1063</v>
      </c>
      <c r="M434" s="289" t="s">
        <v>1111</v>
      </c>
      <c r="N434" s="286" t="s">
        <v>1284</v>
      </c>
      <c r="O434" s="286" t="s">
        <v>3553</v>
      </c>
      <c r="P434" s="290" t="s">
        <v>8193</v>
      </c>
      <c r="Q434" s="291"/>
      <c r="R434" s="291">
        <v>10228.6</v>
      </c>
    </row>
    <row r="435" spans="1:18" ht="52.5" hidden="1">
      <c r="A435" s="283" t="s">
        <v>1473</v>
      </c>
      <c r="B435" s="283" t="s">
        <v>11497</v>
      </c>
      <c r="C435" s="284" t="s">
        <v>10462</v>
      </c>
      <c r="D435" s="285" t="s">
        <v>1055</v>
      </c>
      <c r="E435" s="285" t="s">
        <v>11498</v>
      </c>
      <c r="F435" s="286" t="s">
        <v>11499</v>
      </c>
      <c r="G435" s="286" t="s">
        <v>10465</v>
      </c>
      <c r="H435" s="286" t="s">
        <v>1</v>
      </c>
      <c r="I435" s="287" t="s">
        <v>1549</v>
      </c>
      <c r="J435" s="288" t="s">
        <v>1110</v>
      </c>
      <c r="K435" s="288" t="s">
        <v>1062</v>
      </c>
      <c r="L435" s="288" t="s">
        <v>1063</v>
      </c>
      <c r="M435" s="289" t="s">
        <v>1111</v>
      </c>
      <c r="N435" s="286" t="s">
        <v>1284</v>
      </c>
      <c r="O435" s="286" t="s">
        <v>3553</v>
      </c>
      <c r="P435" s="290" t="s">
        <v>8182</v>
      </c>
      <c r="Q435" s="291"/>
      <c r="R435" s="291">
        <v>11485</v>
      </c>
    </row>
    <row r="436" spans="1:18" ht="52.5" hidden="1">
      <c r="A436" s="283" t="s">
        <v>1476</v>
      </c>
      <c r="B436" s="283" t="s">
        <v>11500</v>
      </c>
      <c r="C436" s="284" t="s">
        <v>10462</v>
      </c>
      <c r="D436" s="285" t="s">
        <v>1055</v>
      </c>
      <c r="E436" s="285" t="s">
        <v>11501</v>
      </c>
      <c r="F436" s="286" t="s">
        <v>11502</v>
      </c>
      <c r="G436" s="286" t="s">
        <v>10465</v>
      </c>
      <c r="H436" s="286" t="s">
        <v>1</v>
      </c>
      <c r="I436" s="287" t="s">
        <v>1549</v>
      </c>
      <c r="J436" s="288" t="s">
        <v>1110</v>
      </c>
      <c r="K436" s="288" t="s">
        <v>1062</v>
      </c>
      <c r="L436" s="288" t="s">
        <v>1063</v>
      </c>
      <c r="M436" s="289" t="s">
        <v>1111</v>
      </c>
      <c r="N436" s="286" t="s">
        <v>1284</v>
      </c>
      <c r="O436" s="286" t="s">
        <v>3553</v>
      </c>
      <c r="P436" s="290" t="s">
        <v>2894</v>
      </c>
      <c r="Q436" s="291"/>
      <c r="R436" s="291">
        <v>29244.6</v>
      </c>
    </row>
    <row r="437" spans="1:18" ht="42" hidden="1">
      <c r="A437" s="283" t="s">
        <v>1484</v>
      </c>
      <c r="B437" s="283" t="s">
        <v>10964</v>
      </c>
      <c r="C437" s="284" t="s">
        <v>10465</v>
      </c>
      <c r="D437" s="285" t="s">
        <v>1214</v>
      </c>
      <c r="E437" s="285" t="s">
        <v>10965</v>
      </c>
      <c r="F437" s="286" t="s">
        <v>11503</v>
      </c>
      <c r="G437" s="286" t="s">
        <v>10465</v>
      </c>
      <c r="H437" s="286" t="s">
        <v>3524</v>
      </c>
      <c r="I437" s="287" t="s">
        <v>2133</v>
      </c>
      <c r="J437" s="288" t="s">
        <v>1690</v>
      </c>
      <c r="K437" s="288" t="s">
        <v>1691</v>
      </c>
      <c r="L437" s="288" t="s">
        <v>1063</v>
      </c>
      <c r="M437" s="289" t="s">
        <v>1769</v>
      </c>
      <c r="N437" s="286" t="s">
        <v>1284</v>
      </c>
      <c r="O437" s="286" t="s">
        <v>3553</v>
      </c>
      <c r="P437" s="290"/>
      <c r="Q437" s="291">
        <v>319602.88</v>
      </c>
      <c r="R437" s="291"/>
    </row>
    <row r="438" spans="1:18" ht="42" hidden="1">
      <c r="A438" s="283" t="s">
        <v>1491</v>
      </c>
      <c r="B438" s="283" t="s">
        <v>11504</v>
      </c>
      <c r="C438" s="284" t="s">
        <v>10462</v>
      </c>
      <c r="D438" s="285" t="s">
        <v>1055</v>
      </c>
      <c r="E438" s="285" t="s">
        <v>11505</v>
      </c>
      <c r="F438" s="286" t="s">
        <v>11506</v>
      </c>
      <c r="G438" s="286" t="s">
        <v>10465</v>
      </c>
      <c r="H438" s="286" t="s">
        <v>1077</v>
      </c>
      <c r="I438" s="287" t="s">
        <v>1078</v>
      </c>
      <c r="J438" s="288" t="s">
        <v>1690</v>
      </c>
      <c r="K438" s="288" t="s">
        <v>1691</v>
      </c>
      <c r="L438" s="288" t="s">
        <v>1063</v>
      </c>
      <c r="M438" s="289" t="s">
        <v>1769</v>
      </c>
      <c r="N438" s="286" t="s">
        <v>1284</v>
      </c>
      <c r="O438" s="286" t="s">
        <v>3553</v>
      </c>
      <c r="P438" s="290"/>
      <c r="Q438" s="291"/>
      <c r="R438" s="291">
        <v>18836.97</v>
      </c>
    </row>
    <row r="439" spans="1:18" ht="42" hidden="1">
      <c r="A439" s="283" t="s">
        <v>1496</v>
      </c>
      <c r="B439" s="283" t="s">
        <v>11507</v>
      </c>
      <c r="C439" s="284" t="s">
        <v>10462</v>
      </c>
      <c r="D439" s="285" t="s">
        <v>1055</v>
      </c>
      <c r="E439" s="285" t="s">
        <v>11508</v>
      </c>
      <c r="F439" s="286" t="s">
        <v>11509</v>
      </c>
      <c r="G439" s="286" t="s">
        <v>10462</v>
      </c>
      <c r="H439" s="286" t="s">
        <v>4932</v>
      </c>
      <c r="I439" s="287" t="s">
        <v>4933</v>
      </c>
      <c r="J439" s="288" t="s">
        <v>1110</v>
      </c>
      <c r="K439" s="288" t="s">
        <v>1062</v>
      </c>
      <c r="L439" s="288" t="s">
        <v>1063</v>
      </c>
      <c r="M439" s="289" t="s">
        <v>1111</v>
      </c>
      <c r="N439" s="286" t="s">
        <v>1284</v>
      </c>
      <c r="O439" s="286" t="s">
        <v>3553</v>
      </c>
      <c r="P439" s="290" t="s">
        <v>4934</v>
      </c>
      <c r="Q439" s="291"/>
      <c r="R439" s="291">
        <v>16860.25</v>
      </c>
    </row>
    <row r="440" spans="1:18" ht="63" hidden="1">
      <c r="A440" s="283" t="s">
        <v>1503</v>
      </c>
      <c r="B440" s="283" t="s">
        <v>11510</v>
      </c>
      <c r="C440" s="284" t="s">
        <v>10462</v>
      </c>
      <c r="D440" s="285" t="s">
        <v>1055</v>
      </c>
      <c r="E440" s="285" t="s">
        <v>11511</v>
      </c>
      <c r="F440" s="286" t="s">
        <v>11512</v>
      </c>
      <c r="G440" s="286" t="s">
        <v>10462</v>
      </c>
      <c r="H440" s="286" t="s">
        <v>1077</v>
      </c>
      <c r="I440" s="287" t="s">
        <v>1078</v>
      </c>
      <c r="J440" s="288" t="s">
        <v>1690</v>
      </c>
      <c r="K440" s="288" t="s">
        <v>1691</v>
      </c>
      <c r="L440" s="288" t="s">
        <v>1063</v>
      </c>
      <c r="M440" s="289" t="s">
        <v>1769</v>
      </c>
      <c r="N440" s="286" t="s">
        <v>1284</v>
      </c>
      <c r="O440" s="286" t="s">
        <v>3553</v>
      </c>
      <c r="P440" s="290"/>
      <c r="Q440" s="291"/>
      <c r="R440" s="291">
        <v>7265.99</v>
      </c>
    </row>
    <row r="441" spans="1:18" ht="52.5" hidden="1">
      <c r="A441" s="283" t="s">
        <v>1162</v>
      </c>
      <c r="B441" s="283" t="s">
        <v>11513</v>
      </c>
      <c r="C441" s="284" t="s">
        <v>10462</v>
      </c>
      <c r="D441" s="285" t="s">
        <v>1055</v>
      </c>
      <c r="E441" s="285" t="s">
        <v>11514</v>
      </c>
      <c r="F441" s="286" t="s">
        <v>11515</v>
      </c>
      <c r="G441" s="286" t="s">
        <v>10462</v>
      </c>
      <c r="H441" s="286" t="s">
        <v>1696</v>
      </c>
      <c r="I441" s="287" t="s">
        <v>1697</v>
      </c>
      <c r="J441" s="288" t="s">
        <v>1690</v>
      </c>
      <c r="K441" s="288" t="s">
        <v>1691</v>
      </c>
      <c r="L441" s="288" t="s">
        <v>1063</v>
      </c>
      <c r="M441" s="289" t="s">
        <v>1769</v>
      </c>
      <c r="N441" s="286" t="s">
        <v>1284</v>
      </c>
      <c r="O441" s="286" t="s">
        <v>3553</v>
      </c>
      <c r="P441" s="290"/>
      <c r="Q441" s="291"/>
      <c r="R441" s="291">
        <v>5912.8</v>
      </c>
    </row>
    <row r="442" spans="1:18" ht="42" hidden="1">
      <c r="A442" s="283" t="s">
        <v>1172</v>
      </c>
      <c r="B442" s="283" t="s">
        <v>11516</v>
      </c>
      <c r="C442" s="284" t="s">
        <v>10472</v>
      </c>
      <c r="D442" s="285" t="s">
        <v>1055</v>
      </c>
      <c r="E442" s="285" t="s">
        <v>11517</v>
      </c>
      <c r="F442" s="286" t="s">
        <v>11518</v>
      </c>
      <c r="G442" s="286" t="s">
        <v>10462</v>
      </c>
      <c r="H442" s="286" t="s">
        <v>501</v>
      </c>
      <c r="I442" s="287" t="s">
        <v>1583</v>
      </c>
      <c r="J442" s="288" t="s">
        <v>1110</v>
      </c>
      <c r="K442" s="288" t="s">
        <v>1062</v>
      </c>
      <c r="L442" s="288" t="s">
        <v>1063</v>
      </c>
      <c r="M442" s="289" t="s">
        <v>1111</v>
      </c>
      <c r="N442" s="286" t="s">
        <v>1284</v>
      </c>
      <c r="O442" s="286" t="s">
        <v>3553</v>
      </c>
      <c r="P442" s="290" t="s">
        <v>11519</v>
      </c>
      <c r="Q442" s="291"/>
      <c r="R442" s="291">
        <v>18969.830000000002</v>
      </c>
    </row>
    <row r="443" spans="1:18" ht="52.5" hidden="1">
      <c r="A443" s="283" t="s">
        <v>1515</v>
      </c>
      <c r="B443" s="283" t="s">
        <v>11520</v>
      </c>
      <c r="C443" s="284" t="s">
        <v>10472</v>
      </c>
      <c r="D443" s="285" t="s">
        <v>1055</v>
      </c>
      <c r="E443" s="285" t="s">
        <v>11521</v>
      </c>
      <c r="F443" s="286" t="s">
        <v>11522</v>
      </c>
      <c r="G443" s="286" t="s">
        <v>10462</v>
      </c>
      <c r="H443" s="286" t="s">
        <v>2907</v>
      </c>
      <c r="I443" s="287" t="s">
        <v>2908</v>
      </c>
      <c r="J443" s="288" t="s">
        <v>1110</v>
      </c>
      <c r="K443" s="288" t="s">
        <v>1062</v>
      </c>
      <c r="L443" s="288" t="s">
        <v>1063</v>
      </c>
      <c r="M443" s="289" t="s">
        <v>1111</v>
      </c>
      <c r="N443" s="286" t="s">
        <v>1284</v>
      </c>
      <c r="O443" s="286" t="s">
        <v>3553</v>
      </c>
      <c r="P443" s="290" t="s">
        <v>2913</v>
      </c>
      <c r="Q443" s="291"/>
      <c r="R443" s="291">
        <v>35854.400000000001</v>
      </c>
    </row>
    <row r="444" spans="1:18" ht="42" hidden="1">
      <c r="A444" s="283" t="s">
        <v>1522</v>
      </c>
      <c r="B444" s="283" t="s">
        <v>11523</v>
      </c>
      <c r="C444" s="284" t="s">
        <v>10472</v>
      </c>
      <c r="D444" s="285" t="s">
        <v>1055</v>
      </c>
      <c r="E444" s="285" t="s">
        <v>11524</v>
      </c>
      <c r="F444" s="286" t="s">
        <v>11525</v>
      </c>
      <c r="G444" s="286" t="s">
        <v>10462</v>
      </c>
      <c r="H444" s="286" t="s">
        <v>1567</v>
      </c>
      <c r="I444" s="287" t="s">
        <v>1568</v>
      </c>
      <c r="J444" s="288" t="s">
        <v>1096</v>
      </c>
      <c r="K444" s="288" t="s">
        <v>1062</v>
      </c>
      <c r="L444" s="288" t="s">
        <v>1063</v>
      </c>
      <c r="M444" s="289" t="s">
        <v>1064</v>
      </c>
      <c r="N444" s="286" t="s">
        <v>1284</v>
      </c>
      <c r="O444" s="286" t="s">
        <v>3553</v>
      </c>
      <c r="P444" s="290" t="s">
        <v>1569</v>
      </c>
      <c r="Q444" s="291"/>
      <c r="R444" s="291">
        <v>29640</v>
      </c>
    </row>
    <row r="445" spans="1:18" ht="42" hidden="1">
      <c r="A445" s="283" t="s">
        <v>1179</v>
      </c>
      <c r="B445" s="283" t="s">
        <v>11526</v>
      </c>
      <c r="C445" s="284" t="s">
        <v>10472</v>
      </c>
      <c r="D445" s="285" t="s">
        <v>1055</v>
      </c>
      <c r="E445" s="285" t="s">
        <v>11527</v>
      </c>
      <c r="F445" s="286" t="s">
        <v>11528</v>
      </c>
      <c r="G445" s="286" t="s">
        <v>10462</v>
      </c>
      <c r="H445" s="286" t="s">
        <v>1567</v>
      </c>
      <c r="I445" s="287" t="s">
        <v>1568</v>
      </c>
      <c r="J445" s="288" t="s">
        <v>1096</v>
      </c>
      <c r="K445" s="288" t="s">
        <v>1062</v>
      </c>
      <c r="L445" s="288" t="s">
        <v>1063</v>
      </c>
      <c r="M445" s="289" t="s">
        <v>1064</v>
      </c>
      <c r="N445" s="286" t="s">
        <v>1284</v>
      </c>
      <c r="O445" s="286" t="s">
        <v>3553</v>
      </c>
      <c r="P445" s="290" t="s">
        <v>1569</v>
      </c>
      <c r="Q445" s="291"/>
      <c r="R445" s="291">
        <v>7410</v>
      </c>
    </row>
    <row r="446" spans="1:18" ht="42" hidden="1">
      <c r="A446" s="283" t="s">
        <v>1531</v>
      </c>
      <c r="B446" s="283" t="s">
        <v>11529</v>
      </c>
      <c r="C446" s="284" t="s">
        <v>10472</v>
      </c>
      <c r="D446" s="285" t="s">
        <v>1055</v>
      </c>
      <c r="E446" s="285" t="s">
        <v>11530</v>
      </c>
      <c r="F446" s="286" t="s">
        <v>11531</v>
      </c>
      <c r="G446" s="286" t="s">
        <v>10462</v>
      </c>
      <c r="H446" s="286" t="s">
        <v>1567</v>
      </c>
      <c r="I446" s="287" t="s">
        <v>1568</v>
      </c>
      <c r="J446" s="288" t="s">
        <v>1096</v>
      </c>
      <c r="K446" s="288" t="s">
        <v>1062</v>
      </c>
      <c r="L446" s="288" t="s">
        <v>1063</v>
      </c>
      <c r="M446" s="289" t="s">
        <v>1064</v>
      </c>
      <c r="N446" s="286" t="s">
        <v>1284</v>
      </c>
      <c r="O446" s="286" t="s">
        <v>3553</v>
      </c>
      <c r="P446" s="290" t="s">
        <v>1569</v>
      </c>
      <c r="Q446" s="291"/>
      <c r="R446" s="291">
        <v>37050</v>
      </c>
    </row>
    <row r="447" spans="1:18" ht="52.5" hidden="1">
      <c r="A447" s="283" t="s">
        <v>1538</v>
      </c>
      <c r="B447" s="283" t="s">
        <v>11532</v>
      </c>
      <c r="C447" s="284" t="s">
        <v>11025</v>
      </c>
      <c r="D447" s="285" t="s">
        <v>1055</v>
      </c>
      <c r="E447" s="285" t="s">
        <v>11533</v>
      </c>
      <c r="F447" s="286" t="s">
        <v>11534</v>
      </c>
      <c r="G447" s="286" t="s">
        <v>10472</v>
      </c>
      <c r="H447" s="286" t="s">
        <v>1696</v>
      </c>
      <c r="I447" s="287" t="s">
        <v>1697</v>
      </c>
      <c r="J447" s="288" t="s">
        <v>1690</v>
      </c>
      <c r="K447" s="288" t="s">
        <v>1691</v>
      </c>
      <c r="L447" s="288" t="s">
        <v>1063</v>
      </c>
      <c r="M447" s="289" t="s">
        <v>1769</v>
      </c>
      <c r="N447" s="286" t="s">
        <v>1284</v>
      </c>
      <c r="O447" s="286" t="s">
        <v>3553</v>
      </c>
      <c r="P447" s="290"/>
      <c r="Q447" s="291"/>
      <c r="R447" s="291">
        <v>14074.27</v>
      </c>
    </row>
    <row r="448" spans="1:18" ht="42" hidden="1">
      <c r="A448" s="283" t="s">
        <v>1542</v>
      </c>
      <c r="B448" s="283" t="s">
        <v>11535</v>
      </c>
      <c r="C448" s="284" t="s">
        <v>11025</v>
      </c>
      <c r="D448" s="285" t="s">
        <v>1055</v>
      </c>
      <c r="E448" s="285" t="s">
        <v>10698</v>
      </c>
      <c r="F448" s="286" t="s">
        <v>11536</v>
      </c>
      <c r="G448" s="286" t="s">
        <v>10472</v>
      </c>
      <c r="H448" s="286" t="s">
        <v>1701</v>
      </c>
      <c r="I448" s="287" t="s">
        <v>1702</v>
      </c>
      <c r="J448" s="288" t="s">
        <v>1690</v>
      </c>
      <c r="K448" s="288" t="s">
        <v>1691</v>
      </c>
      <c r="L448" s="288" t="s">
        <v>1063</v>
      </c>
      <c r="M448" s="289" t="s">
        <v>1769</v>
      </c>
      <c r="N448" s="286" t="s">
        <v>1284</v>
      </c>
      <c r="O448" s="286" t="s">
        <v>3553</v>
      </c>
      <c r="P448" s="290"/>
      <c r="Q448" s="291"/>
      <c r="R448" s="291">
        <v>4367</v>
      </c>
    </row>
    <row r="449" spans="1:18" ht="63" hidden="1">
      <c r="A449" s="283" t="s">
        <v>1545</v>
      </c>
      <c r="B449" s="283" t="s">
        <v>11537</v>
      </c>
      <c r="C449" s="284" t="s">
        <v>11025</v>
      </c>
      <c r="D449" s="285" t="s">
        <v>1055</v>
      </c>
      <c r="E449" s="285" t="s">
        <v>11538</v>
      </c>
      <c r="F449" s="286" t="s">
        <v>11539</v>
      </c>
      <c r="G449" s="286" t="s">
        <v>11025</v>
      </c>
      <c r="H449" s="286" t="s">
        <v>1077</v>
      </c>
      <c r="I449" s="287" t="s">
        <v>1078</v>
      </c>
      <c r="J449" s="288" t="s">
        <v>1690</v>
      </c>
      <c r="K449" s="288" t="s">
        <v>1691</v>
      </c>
      <c r="L449" s="288" t="s">
        <v>1063</v>
      </c>
      <c r="M449" s="289" t="s">
        <v>1769</v>
      </c>
      <c r="N449" s="286" t="s">
        <v>1284</v>
      </c>
      <c r="O449" s="286" t="s">
        <v>3553</v>
      </c>
      <c r="P449" s="290"/>
      <c r="Q449" s="291"/>
      <c r="R449" s="291">
        <v>8388.7199999999993</v>
      </c>
    </row>
    <row r="450" spans="1:18" ht="42" hidden="1">
      <c r="A450" s="283" t="s">
        <v>1551</v>
      </c>
      <c r="B450" s="283" t="s">
        <v>11074</v>
      </c>
      <c r="C450" s="284" t="s">
        <v>11025</v>
      </c>
      <c r="D450" s="285" t="s">
        <v>1214</v>
      </c>
      <c r="E450" s="285" t="s">
        <v>11075</v>
      </c>
      <c r="F450" s="286" t="s">
        <v>11074</v>
      </c>
      <c r="G450" s="286" t="s">
        <v>11025</v>
      </c>
      <c r="H450" s="286" t="s">
        <v>3524</v>
      </c>
      <c r="I450" s="287" t="s">
        <v>2133</v>
      </c>
      <c r="J450" s="288" t="s">
        <v>1690</v>
      </c>
      <c r="K450" s="288" t="s">
        <v>1691</v>
      </c>
      <c r="L450" s="288" t="s">
        <v>1063</v>
      </c>
      <c r="M450" s="289" t="s">
        <v>1769</v>
      </c>
      <c r="N450" s="286" t="s">
        <v>1284</v>
      </c>
      <c r="O450" s="286" t="s">
        <v>3553</v>
      </c>
      <c r="P450" s="290"/>
      <c r="Q450" s="291"/>
      <c r="R450" s="291">
        <v>22601.19</v>
      </c>
    </row>
    <row r="451" spans="1:18" ht="42" hidden="1">
      <c r="A451" s="283" t="s">
        <v>1556</v>
      </c>
      <c r="B451" s="283" t="s">
        <v>11540</v>
      </c>
      <c r="C451" s="284" t="s">
        <v>11071</v>
      </c>
      <c r="D451" s="285" t="s">
        <v>1055</v>
      </c>
      <c r="E451" s="285" t="s">
        <v>11541</v>
      </c>
      <c r="F451" s="286" t="s">
        <v>1904</v>
      </c>
      <c r="G451" s="286" t="s">
        <v>11025</v>
      </c>
      <c r="H451" s="286" t="s">
        <v>2132</v>
      </c>
      <c r="I451" s="287" t="s">
        <v>2133</v>
      </c>
      <c r="J451" s="288" t="s">
        <v>1690</v>
      </c>
      <c r="K451" s="288" t="s">
        <v>1691</v>
      </c>
      <c r="L451" s="288" t="s">
        <v>1063</v>
      </c>
      <c r="M451" s="289" t="s">
        <v>1769</v>
      </c>
      <c r="N451" s="286" t="s">
        <v>1284</v>
      </c>
      <c r="O451" s="286" t="s">
        <v>3553</v>
      </c>
      <c r="P451" s="290"/>
      <c r="Q451" s="291"/>
      <c r="R451" s="291">
        <v>20000</v>
      </c>
    </row>
    <row r="452" spans="1:18" ht="42" hidden="1">
      <c r="A452" s="283" t="s">
        <v>1563</v>
      </c>
      <c r="B452" s="283" t="s">
        <v>11542</v>
      </c>
      <c r="C452" s="284" t="s">
        <v>11071</v>
      </c>
      <c r="D452" s="285" t="s">
        <v>1055</v>
      </c>
      <c r="E452" s="285" t="s">
        <v>11543</v>
      </c>
      <c r="F452" s="286" t="s">
        <v>11544</v>
      </c>
      <c r="G452" s="286" t="s">
        <v>11025</v>
      </c>
      <c r="H452" s="286" t="s">
        <v>1696</v>
      </c>
      <c r="I452" s="287" t="s">
        <v>1697</v>
      </c>
      <c r="J452" s="288" t="s">
        <v>1690</v>
      </c>
      <c r="K452" s="288" t="s">
        <v>1691</v>
      </c>
      <c r="L452" s="288" t="s">
        <v>1063</v>
      </c>
      <c r="M452" s="289" t="s">
        <v>1769</v>
      </c>
      <c r="N452" s="286" t="s">
        <v>1284</v>
      </c>
      <c r="O452" s="286" t="s">
        <v>3553</v>
      </c>
      <c r="P452" s="290"/>
      <c r="Q452" s="291"/>
      <c r="R452" s="291">
        <v>57000</v>
      </c>
    </row>
    <row r="453" spans="1:18" ht="52.5" hidden="1">
      <c r="A453" s="283" t="s">
        <v>1570</v>
      </c>
      <c r="B453" s="283" t="s">
        <v>11545</v>
      </c>
      <c r="C453" s="284" t="s">
        <v>11071</v>
      </c>
      <c r="D453" s="285" t="s">
        <v>1055</v>
      </c>
      <c r="E453" s="285" t="s">
        <v>11546</v>
      </c>
      <c r="F453" s="286" t="s">
        <v>11547</v>
      </c>
      <c r="G453" s="286" t="s">
        <v>11025</v>
      </c>
      <c r="H453" s="286" t="s">
        <v>1077</v>
      </c>
      <c r="I453" s="287" t="s">
        <v>1078</v>
      </c>
      <c r="J453" s="288" t="s">
        <v>1690</v>
      </c>
      <c r="K453" s="288" t="s">
        <v>1691</v>
      </c>
      <c r="L453" s="288" t="s">
        <v>1063</v>
      </c>
      <c r="M453" s="289" t="s">
        <v>1769</v>
      </c>
      <c r="N453" s="286" t="s">
        <v>1284</v>
      </c>
      <c r="O453" s="286" t="s">
        <v>3553</v>
      </c>
      <c r="P453" s="290"/>
      <c r="Q453" s="291"/>
      <c r="R453" s="291">
        <v>10000</v>
      </c>
    </row>
    <row r="454" spans="1:18" ht="42" hidden="1">
      <c r="A454" s="283" t="s">
        <v>1574</v>
      </c>
      <c r="B454" s="283" t="s">
        <v>11548</v>
      </c>
      <c r="C454" s="284" t="s">
        <v>11071</v>
      </c>
      <c r="D454" s="285" t="s">
        <v>1055</v>
      </c>
      <c r="E454" s="285" t="s">
        <v>11549</v>
      </c>
      <c r="F454" s="286" t="s">
        <v>11550</v>
      </c>
      <c r="G454" s="286" t="s">
        <v>11025</v>
      </c>
      <c r="H454" s="286" t="s">
        <v>1696</v>
      </c>
      <c r="I454" s="287" t="s">
        <v>1697</v>
      </c>
      <c r="J454" s="288" t="s">
        <v>1690</v>
      </c>
      <c r="K454" s="288" t="s">
        <v>1691</v>
      </c>
      <c r="L454" s="288" t="s">
        <v>1063</v>
      </c>
      <c r="M454" s="289" t="s">
        <v>1769</v>
      </c>
      <c r="N454" s="286" t="s">
        <v>1284</v>
      </c>
      <c r="O454" s="286" t="s">
        <v>3553</v>
      </c>
      <c r="P454" s="290"/>
      <c r="Q454" s="291"/>
      <c r="R454" s="291">
        <v>20000</v>
      </c>
    </row>
    <row r="455" spans="1:18" ht="42" hidden="1">
      <c r="A455" s="283" t="s">
        <v>1184</v>
      </c>
      <c r="B455" s="283" t="s">
        <v>11551</v>
      </c>
      <c r="C455" s="284" t="s">
        <v>11071</v>
      </c>
      <c r="D455" s="285" t="s">
        <v>1055</v>
      </c>
      <c r="E455" s="285" t="s">
        <v>11552</v>
      </c>
      <c r="F455" s="286" t="s">
        <v>11553</v>
      </c>
      <c r="G455" s="286" t="s">
        <v>11025</v>
      </c>
      <c r="H455" s="286" t="s">
        <v>1696</v>
      </c>
      <c r="I455" s="287" t="s">
        <v>1697</v>
      </c>
      <c r="J455" s="288" t="s">
        <v>1690</v>
      </c>
      <c r="K455" s="288" t="s">
        <v>1691</v>
      </c>
      <c r="L455" s="288" t="s">
        <v>1063</v>
      </c>
      <c r="M455" s="289" t="s">
        <v>1769</v>
      </c>
      <c r="N455" s="286" t="s">
        <v>1284</v>
      </c>
      <c r="O455" s="286" t="s">
        <v>3553</v>
      </c>
      <c r="P455" s="290"/>
      <c r="Q455" s="291"/>
      <c r="R455" s="291">
        <v>607500</v>
      </c>
    </row>
    <row r="456" spans="1:18" ht="52.5" hidden="1">
      <c r="A456" s="283" t="s">
        <v>1192</v>
      </c>
      <c r="B456" s="283" t="s">
        <v>11554</v>
      </c>
      <c r="C456" s="284" t="s">
        <v>11071</v>
      </c>
      <c r="D456" s="285" t="s">
        <v>1055</v>
      </c>
      <c r="E456" s="285" t="s">
        <v>11555</v>
      </c>
      <c r="F456" s="286" t="s">
        <v>11556</v>
      </c>
      <c r="G456" s="286" t="s">
        <v>11025</v>
      </c>
      <c r="H456" s="286" t="s">
        <v>1077</v>
      </c>
      <c r="I456" s="287" t="s">
        <v>1078</v>
      </c>
      <c r="J456" s="288" t="s">
        <v>1690</v>
      </c>
      <c r="K456" s="288" t="s">
        <v>1691</v>
      </c>
      <c r="L456" s="288" t="s">
        <v>1063</v>
      </c>
      <c r="M456" s="289" t="s">
        <v>1769</v>
      </c>
      <c r="N456" s="286" t="s">
        <v>1284</v>
      </c>
      <c r="O456" s="286" t="s">
        <v>3553</v>
      </c>
      <c r="P456" s="290"/>
      <c r="Q456" s="291"/>
      <c r="R456" s="291">
        <v>96000</v>
      </c>
    </row>
    <row r="457" spans="1:18" ht="52.5" hidden="1">
      <c r="A457" s="283" t="s">
        <v>1198</v>
      </c>
      <c r="B457" s="283" t="s">
        <v>11557</v>
      </c>
      <c r="C457" s="284" t="s">
        <v>11071</v>
      </c>
      <c r="D457" s="285" t="s">
        <v>1055</v>
      </c>
      <c r="E457" s="285" t="s">
        <v>11558</v>
      </c>
      <c r="F457" s="286" t="s">
        <v>11559</v>
      </c>
      <c r="G457" s="286" t="s">
        <v>11025</v>
      </c>
      <c r="H457" s="286" t="s">
        <v>1077</v>
      </c>
      <c r="I457" s="287" t="s">
        <v>1078</v>
      </c>
      <c r="J457" s="288" t="s">
        <v>1690</v>
      </c>
      <c r="K457" s="288" t="s">
        <v>1691</v>
      </c>
      <c r="L457" s="288" t="s">
        <v>1063</v>
      </c>
      <c r="M457" s="289" t="s">
        <v>1769</v>
      </c>
      <c r="N457" s="286" t="s">
        <v>1284</v>
      </c>
      <c r="O457" s="286" t="s">
        <v>3553</v>
      </c>
      <c r="P457" s="290"/>
      <c r="Q457" s="291"/>
      <c r="R457" s="291">
        <v>992000</v>
      </c>
    </row>
    <row r="458" spans="1:18" ht="52.5" hidden="1">
      <c r="A458" s="283" t="s">
        <v>1205</v>
      </c>
      <c r="B458" s="283" t="s">
        <v>11560</v>
      </c>
      <c r="C458" s="284" t="s">
        <v>11071</v>
      </c>
      <c r="D458" s="285" t="s">
        <v>1055</v>
      </c>
      <c r="E458" s="285" t="s">
        <v>11561</v>
      </c>
      <c r="F458" s="286" t="s">
        <v>11562</v>
      </c>
      <c r="G458" s="286" t="s">
        <v>11071</v>
      </c>
      <c r="H458" s="286" t="s">
        <v>1696</v>
      </c>
      <c r="I458" s="287" t="s">
        <v>1697</v>
      </c>
      <c r="J458" s="288" t="s">
        <v>1690</v>
      </c>
      <c r="K458" s="288" t="s">
        <v>1691</v>
      </c>
      <c r="L458" s="288" t="s">
        <v>1063</v>
      </c>
      <c r="M458" s="289" t="s">
        <v>1769</v>
      </c>
      <c r="N458" s="286" t="s">
        <v>1284</v>
      </c>
      <c r="O458" s="286" t="s">
        <v>3553</v>
      </c>
      <c r="P458" s="290"/>
      <c r="Q458" s="291"/>
      <c r="R458" s="291">
        <v>34373.910000000003</v>
      </c>
    </row>
    <row r="459" spans="1:18" ht="63" hidden="1">
      <c r="A459" s="283" t="s">
        <v>1212</v>
      </c>
      <c r="B459" s="283" t="s">
        <v>11563</v>
      </c>
      <c r="C459" s="284" t="s">
        <v>11071</v>
      </c>
      <c r="D459" s="285" t="s">
        <v>1055</v>
      </c>
      <c r="E459" s="285" t="s">
        <v>11564</v>
      </c>
      <c r="F459" s="286" t="s">
        <v>11565</v>
      </c>
      <c r="G459" s="286" t="s">
        <v>11071</v>
      </c>
      <c r="H459" s="286" t="s">
        <v>1077</v>
      </c>
      <c r="I459" s="287" t="s">
        <v>1078</v>
      </c>
      <c r="J459" s="288" t="s">
        <v>1690</v>
      </c>
      <c r="K459" s="288" t="s">
        <v>1691</v>
      </c>
      <c r="L459" s="288" t="s">
        <v>1063</v>
      </c>
      <c r="M459" s="289" t="s">
        <v>1769</v>
      </c>
      <c r="N459" s="286" t="s">
        <v>1284</v>
      </c>
      <c r="O459" s="286" t="s">
        <v>3553</v>
      </c>
      <c r="P459" s="290"/>
      <c r="Q459" s="291"/>
      <c r="R459" s="291">
        <v>41141.14</v>
      </c>
    </row>
    <row r="460" spans="1:18" ht="52.5" hidden="1">
      <c r="A460" s="283" t="s">
        <v>1219</v>
      </c>
      <c r="B460" s="283" t="s">
        <v>11566</v>
      </c>
      <c r="C460" s="284" t="s">
        <v>11071</v>
      </c>
      <c r="D460" s="285" t="s">
        <v>1181</v>
      </c>
      <c r="E460" s="285" t="s">
        <v>11567</v>
      </c>
      <c r="F460" s="286" t="s">
        <v>11566</v>
      </c>
      <c r="G460" s="286" t="s">
        <v>11071</v>
      </c>
      <c r="H460" s="286" t="s">
        <v>3351</v>
      </c>
      <c r="I460" s="287" t="s">
        <v>3352</v>
      </c>
      <c r="J460" s="288" t="s">
        <v>1063</v>
      </c>
      <c r="K460" s="288" t="s">
        <v>1063</v>
      </c>
      <c r="L460" s="288" t="s">
        <v>1790</v>
      </c>
      <c r="M460" s="289" t="s">
        <v>1678</v>
      </c>
      <c r="N460" s="286" t="s">
        <v>1284</v>
      </c>
      <c r="O460" s="286" t="s">
        <v>3553</v>
      </c>
      <c r="P460" s="290"/>
      <c r="Q460" s="291">
        <v>9133.98</v>
      </c>
      <c r="R460" s="291"/>
    </row>
    <row r="461" spans="1:18" ht="52.5" hidden="1">
      <c r="A461" s="283" t="s">
        <v>1603</v>
      </c>
      <c r="B461" s="283" t="s">
        <v>11568</v>
      </c>
      <c r="C461" s="284" t="s">
        <v>11071</v>
      </c>
      <c r="D461" s="285" t="s">
        <v>1181</v>
      </c>
      <c r="E461" s="285" t="s">
        <v>11569</v>
      </c>
      <c r="F461" s="286" t="s">
        <v>11568</v>
      </c>
      <c r="G461" s="286" t="s">
        <v>11071</v>
      </c>
      <c r="H461" s="286" t="s">
        <v>7262</v>
      </c>
      <c r="I461" s="287" t="s">
        <v>1078</v>
      </c>
      <c r="J461" s="288" t="s">
        <v>1690</v>
      </c>
      <c r="K461" s="288" t="s">
        <v>1691</v>
      </c>
      <c r="L461" s="288" t="s">
        <v>1063</v>
      </c>
      <c r="M461" s="289" t="s">
        <v>1769</v>
      </c>
      <c r="N461" s="286" t="s">
        <v>1284</v>
      </c>
      <c r="O461" s="286" t="s">
        <v>3553</v>
      </c>
      <c r="P461" s="290"/>
      <c r="Q461" s="291">
        <v>5000</v>
      </c>
      <c r="R461" s="291"/>
    </row>
    <row r="462" spans="1:18" ht="42" hidden="1">
      <c r="A462" s="283" t="s">
        <v>1606</v>
      </c>
      <c r="B462" s="283" t="s">
        <v>11570</v>
      </c>
      <c r="C462" s="284" t="s">
        <v>10475</v>
      </c>
      <c r="D462" s="285" t="s">
        <v>1055</v>
      </c>
      <c r="E462" s="285" t="s">
        <v>10698</v>
      </c>
      <c r="F462" s="286" t="s">
        <v>11571</v>
      </c>
      <c r="G462" s="286" t="s">
        <v>10475</v>
      </c>
      <c r="H462" s="286" t="s">
        <v>1701</v>
      </c>
      <c r="I462" s="287" t="s">
        <v>1702</v>
      </c>
      <c r="J462" s="288" t="s">
        <v>1690</v>
      </c>
      <c r="K462" s="288" t="s">
        <v>1691</v>
      </c>
      <c r="L462" s="288" t="s">
        <v>1063</v>
      </c>
      <c r="M462" s="289" t="s">
        <v>1769</v>
      </c>
      <c r="N462" s="286" t="s">
        <v>1284</v>
      </c>
      <c r="O462" s="286" t="s">
        <v>3553</v>
      </c>
      <c r="P462" s="290"/>
      <c r="Q462" s="291"/>
      <c r="R462" s="291">
        <v>417</v>
      </c>
    </row>
    <row r="463" spans="1:18" ht="42" hidden="1">
      <c r="A463" s="283" t="s">
        <v>1225</v>
      </c>
      <c r="B463" s="283" t="s">
        <v>11572</v>
      </c>
      <c r="C463" s="284" t="s">
        <v>10475</v>
      </c>
      <c r="D463" s="285" t="s">
        <v>1055</v>
      </c>
      <c r="E463" s="285" t="s">
        <v>10698</v>
      </c>
      <c r="F463" s="286" t="s">
        <v>11573</v>
      </c>
      <c r="G463" s="286" t="s">
        <v>10475</v>
      </c>
      <c r="H463" s="286" t="s">
        <v>1701</v>
      </c>
      <c r="I463" s="287" t="s">
        <v>1702</v>
      </c>
      <c r="J463" s="288" t="s">
        <v>1690</v>
      </c>
      <c r="K463" s="288" t="s">
        <v>1691</v>
      </c>
      <c r="L463" s="288" t="s">
        <v>1063</v>
      </c>
      <c r="M463" s="289" t="s">
        <v>1769</v>
      </c>
      <c r="N463" s="286" t="s">
        <v>1284</v>
      </c>
      <c r="O463" s="286" t="s">
        <v>3553</v>
      </c>
      <c r="P463" s="290"/>
      <c r="Q463" s="291"/>
      <c r="R463" s="291">
        <v>15838</v>
      </c>
    </row>
    <row r="464" spans="1:18" ht="42" hidden="1">
      <c r="A464" s="283" t="s">
        <v>1233</v>
      </c>
      <c r="B464" s="283" t="s">
        <v>11574</v>
      </c>
      <c r="C464" s="284" t="s">
        <v>10475</v>
      </c>
      <c r="D464" s="285" t="s">
        <v>1055</v>
      </c>
      <c r="E464" s="285" t="s">
        <v>10698</v>
      </c>
      <c r="F464" s="286" t="s">
        <v>11575</v>
      </c>
      <c r="G464" s="286" t="s">
        <v>10475</v>
      </c>
      <c r="H464" s="286" t="s">
        <v>1701</v>
      </c>
      <c r="I464" s="287" t="s">
        <v>1702</v>
      </c>
      <c r="J464" s="288" t="s">
        <v>1690</v>
      </c>
      <c r="K464" s="288" t="s">
        <v>1691</v>
      </c>
      <c r="L464" s="288" t="s">
        <v>1063</v>
      </c>
      <c r="M464" s="289" t="s">
        <v>1769</v>
      </c>
      <c r="N464" s="286" t="s">
        <v>1284</v>
      </c>
      <c r="O464" s="286" t="s">
        <v>3553</v>
      </c>
      <c r="P464" s="290"/>
      <c r="Q464" s="291"/>
      <c r="R464" s="291">
        <v>87627</v>
      </c>
    </row>
    <row r="465" spans="1:18" ht="42" hidden="1">
      <c r="A465" s="283" t="s">
        <v>1616</v>
      </c>
      <c r="B465" s="283" t="s">
        <v>11576</v>
      </c>
      <c r="C465" s="284" t="s">
        <v>10475</v>
      </c>
      <c r="D465" s="285" t="s">
        <v>1055</v>
      </c>
      <c r="E465" s="285" t="s">
        <v>11577</v>
      </c>
      <c r="F465" s="286" t="s">
        <v>11578</v>
      </c>
      <c r="G465" s="286" t="s">
        <v>10475</v>
      </c>
      <c r="H465" s="286" t="s">
        <v>1077</v>
      </c>
      <c r="I465" s="287" t="s">
        <v>1078</v>
      </c>
      <c r="J465" s="288" t="s">
        <v>1690</v>
      </c>
      <c r="K465" s="288" t="s">
        <v>1691</v>
      </c>
      <c r="L465" s="288" t="s">
        <v>1063</v>
      </c>
      <c r="M465" s="289" t="s">
        <v>1769</v>
      </c>
      <c r="N465" s="286" t="s">
        <v>1284</v>
      </c>
      <c r="O465" s="286" t="s">
        <v>3553</v>
      </c>
      <c r="P465" s="290"/>
      <c r="Q465" s="291"/>
      <c r="R465" s="291">
        <v>247260.18</v>
      </c>
    </row>
    <row r="466" spans="1:18" ht="42" hidden="1">
      <c r="A466" s="283" t="s">
        <v>2326</v>
      </c>
      <c r="B466" s="283" t="s">
        <v>11579</v>
      </c>
      <c r="C466" s="284" t="s">
        <v>10475</v>
      </c>
      <c r="D466" s="285" t="s">
        <v>1055</v>
      </c>
      <c r="E466" s="285" t="s">
        <v>11580</v>
      </c>
      <c r="F466" s="286" t="s">
        <v>11581</v>
      </c>
      <c r="G466" s="286" t="s">
        <v>10475</v>
      </c>
      <c r="H466" s="286" t="s">
        <v>1696</v>
      </c>
      <c r="I466" s="287" t="s">
        <v>1697</v>
      </c>
      <c r="J466" s="288" t="s">
        <v>1690</v>
      </c>
      <c r="K466" s="288" t="s">
        <v>1691</v>
      </c>
      <c r="L466" s="288" t="s">
        <v>1063</v>
      </c>
      <c r="M466" s="289" t="s">
        <v>1769</v>
      </c>
      <c r="N466" s="286" t="s">
        <v>1284</v>
      </c>
      <c r="O466" s="286" t="s">
        <v>3553</v>
      </c>
      <c r="P466" s="290"/>
      <c r="Q466" s="291"/>
      <c r="R466" s="291">
        <v>295175.69</v>
      </c>
    </row>
    <row r="467" spans="1:18" ht="42" hidden="1">
      <c r="A467" s="283" t="s">
        <v>1620</v>
      </c>
      <c r="B467" s="283" t="s">
        <v>11582</v>
      </c>
      <c r="C467" s="284" t="s">
        <v>10475</v>
      </c>
      <c r="D467" s="285" t="s">
        <v>1055</v>
      </c>
      <c r="E467" s="285" t="s">
        <v>11583</v>
      </c>
      <c r="F467" s="286" t="s">
        <v>11584</v>
      </c>
      <c r="G467" s="286" t="s">
        <v>10475</v>
      </c>
      <c r="H467" s="286" t="s">
        <v>1077</v>
      </c>
      <c r="I467" s="287" t="s">
        <v>1078</v>
      </c>
      <c r="J467" s="288" t="s">
        <v>1690</v>
      </c>
      <c r="K467" s="288" t="s">
        <v>1691</v>
      </c>
      <c r="L467" s="288" t="s">
        <v>1063</v>
      </c>
      <c r="M467" s="289" t="s">
        <v>1769</v>
      </c>
      <c r="N467" s="286" t="s">
        <v>1284</v>
      </c>
      <c r="O467" s="286" t="s">
        <v>3553</v>
      </c>
      <c r="P467" s="290"/>
      <c r="Q467" s="291"/>
      <c r="R467" s="291">
        <v>58636.84</v>
      </c>
    </row>
    <row r="468" spans="1:18">
      <c r="A468" s="206"/>
      <c r="B468" s="206"/>
      <c r="C468" s="207"/>
      <c r="D468" s="208"/>
      <c r="E468" s="208"/>
      <c r="F468" s="209"/>
      <c r="G468" s="209"/>
      <c r="H468" s="209"/>
      <c r="I468" s="210"/>
      <c r="J468" s="211"/>
      <c r="K468" s="211"/>
      <c r="L468" s="211"/>
      <c r="M468" s="212"/>
      <c r="N468" s="209"/>
      <c r="O468" s="209"/>
      <c r="P468" s="213"/>
      <c r="Q468" s="214">
        <f>SUBTOTAL(9,Q38:Q434)</f>
        <v>35</v>
      </c>
      <c r="R468" s="214">
        <f>SUBTOTAL(9,R38:R434)</f>
        <v>679977.8</v>
      </c>
    </row>
    <row r="469" spans="1:18">
      <c r="A469" s="206"/>
      <c r="B469" s="206"/>
      <c r="C469" s="207"/>
      <c r="D469" s="208"/>
      <c r="E469" s="208"/>
      <c r="F469" s="209"/>
      <c r="G469" s="209"/>
      <c r="H469" s="209"/>
      <c r="I469" s="210"/>
      <c r="J469" s="211"/>
      <c r="K469" s="211"/>
      <c r="L469" s="211"/>
      <c r="M469" s="212"/>
      <c r="N469" s="209"/>
      <c r="O469" s="209"/>
      <c r="P469" s="213"/>
      <c r="Q469" s="214"/>
      <c r="R469" s="214"/>
    </row>
    <row r="470" spans="1:18">
      <c r="A470" s="206"/>
      <c r="B470" s="206"/>
      <c r="C470" s="207"/>
      <c r="D470" s="208"/>
      <c r="E470" s="208"/>
      <c r="F470" s="209"/>
      <c r="G470" s="209"/>
      <c r="H470" s="209"/>
      <c r="I470" s="210"/>
      <c r="J470" s="211"/>
      <c r="K470" s="211"/>
      <c r="L470" s="211"/>
      <c r="M470" s="212"/>
      <c r="N470" s="209"/>
      <c r="O470" s="209"/>
      <c r="P470" s="213"/>
      <c r="Q470" s="214"/>
      <c r="R470" s="214"/>
    </row>
    <row r="471" spans="1:18">
      <c r="A471" s="206"/>
      <c r="B471" s="206"/>
      <c r="C471" s="207"/>
      <c r="D471" s="208"/>
      <c r="E471" s="208"/>
      <c r="F471" s="209"/>
      <c r="G471" s="209"/>
      <c r="H471" s="209"/>
      <c r="I471" s="210"/>
      <c r="J471" s="211"/>
      <c r="K471" s="211"/>
      <c r="L471" s="211"/>
      <c r="M471" s="212"/>
      <c r="N471" s="209"/>
      <c r="O471" s="209"/>
      <c r="P471" s="213"/>
      <c r="Q471" s="214"/>
      <c r="R471" s="214"/>
    </row>
    <row r="472" spans="1:18">
      <c r="A472" s="206"/>
      <c r="B472" s="206"/>
      <c r="C472" s="207"/>
      <c r="D472" s="208"/>
      <c r="E472" s="208"/>
      <c r="F472" s="209"/>
      <c r="G472" s="209"/>
      <c r="H472" s="209"/>
      <c r="I472" s="210"/>
      <c r="J472" s="211"/>
      <c r="K472" s="211"/>
      <c r="L472" s="211"/>
      <c r="M472" s="212"/>
      <c r="N472" s="209"/>
      <c r="O472" s="209"/>
      <c r="P472" s="213"/>
      <c r="Q472" s="214"/>
      <c r="R472" s="214"/>
    </row>
    <row r="473" spans="1:18">
      <c r="A473" s="206"/>
      <c r="B473" s="206"/>
      <c r="C473" s="207"/>
      <c r="D473" s="208"/>
      <c r="E473" s="208"/>
      <c r="F473" s="209"/>
      <c r="G473" s="209"/>
      <c r="H473" s="209"/>
      <c r="I473" s="210"/>
      <c r="J473" s="211"/>
      <c r="K473" s="211"/>
      <c r="L473" s="211"/>
      <c r="M473" s="212"/>
      <c r="N473" s="209"/>
      <c r="O473" s="209"/>
      <c r="P473" s="213"/>
      <c r="Q473" s="214"/>
      <c r="R473" s="214"/>
    </row>
    <row r="474" spans="1:18">
      <c r="A474" s="206"/>
      <c r="B474" s="206"/>
      <c r="C474" s="207"/>
      <c r="D474" s="208"/>
      <c r="E474" s="208"/>
      <c r="F474" s="209"/>
      <c r="G474" s="209"/>
      <c r="H474" s="209"/>
      <c r="I474" s="210"/>
      <c r="J474" s="211"/>
      <c r="K474" s="211"/>
      <c r="L474" s="211"/>
      <c r="M474" s="212"/>
      <c r="N474" s="209"/>
      <c r="O474" s="209"/>
      <c r="P474" s="213"/>
      <c r="Q474" s="214"/>
      <c r="R474" s="214"/>
    </row>
    <row r="475" spans="1:18">
      <c r="A475" s="206"/>
      <c r="B475" s="206"/>
      <c r="C475" s="207"/>
      <c r="D475" s="208"/>
      <c r="E475" s="208"/>
      <c r="F475" s="209"/>
      <c r="G475" s="209"/>
      <c r="H475" s="209"/>
      <c r="I475" s="210"/>
      <c r="J475" s="211"/>
      <c r="K475" s="211"/>
      <c r="L475" s="211"/>
      <c r="M475" s="212"/>
      <c r="N475" s="209"/>
      <c r="O475" s="209"/>
      <c r="P475" s="213"/>
      <c r="Q475" s="214"/>
      <c r="R475" s="214"/>
    </row>
    <row r="476" spans="1:18">
      <c r="A476" s="250"/>
      <c r="B476" s="250"/>
      <c r="C476" s="250"/>
      <c r="D476" s="267"/>
      <c r="E476" s="267"/>
      <c r="F476" s="250"/>
      <c r="G476" s="250"/>
      <c r="H476" s="250"/>
      <c r="I476" s="251"/>
      <c r="J476" s="250"/>
      <c r="K476" s="250"/>
      <c r="L476" s="250"/>
      <c r="M476" s="252"/>
      <c r="N476" s="250"/>
      <c r="O476" s="250"/>
      <c r="P476" s="267"/>
      <c r="Q476" s="253"/>
      <c r="R476" s="253"/>
    </row>
    <row r="477" spans="1:18">
      <c r="A477" s="250"/>
      <c r="B477" s="250"/>
      <c r="C477" s="250"/>
      <c r="D477" s="267"/>
      <c r="E477" s="267"/>
      <c r="F477" s="250"/>
      <c r="G477" s="250"/>
      <c r="H477" s="250"/>
      <c r="I477" s="251"/>
      <c r="J477" s="250"/>
      <c r="K477" s="250"/>
      <c r="L477" s="250"/>
      <c r="M477" s="252"/>
      <c r="N477" s="250"/>
      <c r="O477" s="250"/>
      <c r="P477" s="267"/>
      <c r="Q477" s="253"/>
      <c r="R477" s="253"/>
    </row>
    <row r="478" spans="1:18">
      <c r="A478" s="250"/>
      <c r="B478" s="250"/>
      <c r="C478" s="250"/>
      <c r="D478" s="267"/>
      <c r="E478" s="267"/>
      <c r="F478" s="250"/>
      <c r="G478" s="250"/>
      <c r="H478" s="250"/>
      <c r="I478" s="251"/>
      <c r="J478" s="250"/>
      <c r="K478" s="250"/>
      <c r="L478" s="250"/>
      <c r="M478" s="252"/>
      <c r="N478" s="250"/>
      <c r="O478" s="250"/>
      <c r="P478" s="267"/>
      <c r="Q478" s="253"/>
      <c r="R478" s="253"/>
    </row>
    <row r="479" spans="1:18">
      <c r="A479" s="250"/>
      <c r="B479" s="250"/>
      <c r="C479" s="250"/>
      <c r="D479" s="267"/>
      <c r="E479" s="267"/>
      <c r="F479" s="250"/>
      <c r="G479" s="250"/>
      <c r="H479" s="250"/>
      <c r="I479" s="251"/>
      <c r="J479" s="250"/>
      <c r="K479" s="250"/>
      <c r="L479" s="250"/>
      <c r="M479" s="252"/>
      <c r="N479" s="250"/>
      <c r="O479" s="250"/>
      <c r="P479" s="267"/>
      <c r="Q479" s="253"/>
      <c r="R479" s="253"/>
    </row>
    <row r="480" spans="1:18">
      <c r="A480" s="250"/>
      <c r="B480" s="250"/>
      <c r="C480" s="250"/>
      <c r="D480" s="267"/>
      <c r="E480" s="267"/>
      <c r="F480" s="250"/>
      <c r="G480" s="250"/>
      <c r="H480" s="250"/>
      <c r="I480" s="251"/>
      <c r="J480" s="250"/>
      <c r="K480" s="250"/>
      <c r="L480" s="250"/>
      <c r="M480" s="252"/>
      <c r="N480" s="250"/>
      <c r="O480" s="250"/>
      <c r="P480" s="267"/>
      <c r="Q480" s="253"/>
      <c r="R480" s="253"/>
    </row>
    <row r="481" spans="1:18">
      <c r="A481" s="250"/>
      <c r="B481" s="250"/>
      <c r="C481" s="250"/>
      <c r="D481" s="267"/>
      <c r="E481" s="267"/>
      <c r="F481" s="250"/>
      <c r="G481" s="250"/>
      <c r="H481" s="250"/>
      <c r="I481" s="251"/>
      <c r="J481" s="250"/>
      <c r="K481" s="250"/>
      <c r="L481" s="250"/>
      <c r="M481" s="252"/>
      <c r="N481" s="250"/>
      <c r="O481" s="250"/>
      <c r="P481" s="267"/>
      <c r="Q481" s="253"/>
      <c r="R481" s="253"/>
    </row>
    <row r="482" spans="1:18">
      <c r="A482" s="250"/>
      <c r="B482" s="250"/>
      <c r="C482" s="250"/>
      <c r="D482" s="267"/>
      <c r="E482" s="267"/>
      <c r="F482" s="250"/>
      <c r="G482" s="250"/>
      <c r="H482" s="250"/>
      <c r="I482" s="251"/>
      <c r="J482" s="250"/>
      <c r="K482" s="250"/>
      <c r="L482" s="250"/>
      <c r="M482" s="252"/>
      <c r="N482" s="250"/>
      <c r="O482" s="250"/>
      <c r="P482" s="267"/>
      <c r="Q482" s="253"/>
      <c r="R482" s="253"/>
    </row>
    <row r="483" spans="1:18">
      <c r="A483" s="250"/>
      <c r="B483" s="250"/>
      <c r="C483" s="250"/>
      <c r="D483" s="267"/>
      <c r="E483" s="267"/>
      <c r="F483" s="250"/>
      <c r="G483" s="250"/>
      <c r="H483" s="250"/>
      <c r="I483" s="251"/>
      <c r="J483" s="250"/>
      <c r="K483" s="250"/>
      <c r="L483" s="250"/>
      <c r="M483" s="252"/>
      <c r="N483" s="250"/>
      <c r="O483" s="250"/>
      <c r="P483" s="267"/>
      <c r="Q483" s="253"/>
      <c r="R483" s="253"/>
    </row>
    <row r="484" spans="1:18">
      <c r="A484" s="250"/>
      <c r="B484" s="250"/>
      <c r="C484" s="250"/>
      <c r="D484" s="267"/>
      <c r="E484" s="267"/>
      <c r="F484" s="250"/>
      <c r="G484" s="250"/>
      <c r="H484" s="250"/>
      <c r="I484" s="251"/>
      <c r="J484" s="250"/>
      <c r="K484" s="250"/>
      <c r="L484" s="250"/>
      <c r="M484" s="252"/>
      <c r="N484" s="250"/>
      <c r="O484" s="250"/>
      <c r="P484" s="267"/>
      <c r="Q484" s="253"/>
      <c r="R484" s="253"/>
    </row>
    <row r="485" spans="1:18">
      <c r="A485" s="250"/>
      <c r="B485" s="250"/>
      <c r="C485" s="250"/>
      <c r="D485" s="267"/>
      <c r="E485" s="267"/>
      <c r="F485" s="250"/>
      <c r="G485" s="250"/>
      <c r="H485" s="250"/>
      <c r="I485" s="251"/>
      <c r="J485" s="250"/>
      <c r="K485" s="250"/>
      <c r="L485" s="250"/>
      <c r="M485" s="252"/>
      <c r="N485" s="250"/>
      <c r="O485" s="250"/>
      <c r="P485" s="267"/>
      <c r="Q485" s="253"/>
      <c r="R485" s="253"/>
    </row>
    <row r="486" spans="1:18">
      <c r="A486" s="250"/>
      <c r="B486" s="250"/>
      <c r="C486" s="250"/>
      <c r="D486" s="267"/>
      <c r="E486" s="267"/>
      <c r="F486" s="250"/>
      <c r="G486" s="250"/>
      <c r="H486" s="250"/>
      <c r="I486" s="251"/>
      <c r="J486" s="250"/>
      <c r="K486" s="250"/>
      <c r="L486" s="250"/>
      <c r="M486" s="252"/>
      <c r="N486" s="250"/>
      <c r="O486" s="250"/>
      <c r="P486" s="267"/>
      <c r="Q486" s="253"/>
      <c r="R486" s="253"/>
    </row>
    <row r="487" spans="1:18">
      <c r="A487" s="250"/>
      <c r="B487" s="250"/>
      <c r="C487" s="250"/>
      <c r="D487" s="267"/>
      <c r="E487" s="267"/>
      <c r="F487" s="250"/>
      <c r="G487" s="250"/>
      <c r="H487" s="250"/>
      <c r="I487" s="251"/>
      <c r="J487" s="250"/>
      <c r="K487" s="250"/>
      <c r="L487" s="250"/>
      <c r="M487" s="252"/>
      <c r="N487" s="250"/>
      <c r="O487" s="250"/>
      <c r="P487" s="267"/>
      <c r="Q487" s="253"/>
      <c r="R487" s="253"/>
    </row>
    <row r="488" spans="1:18">
      <c r="A488" s="250"/>
      <c r="B488" s="250"/>
      <c r="C488" s="250"/>
      <c r="D488" s="267"/>
      <c r="E488" s="267"/>
      <c r="F488" s="250"/>
      <c r="G488" s="250"/>
      <c r="H488" s="250"/>
      <c r="I488" s="251"/>
      <c r="J488" s="250"/>
      <c r="K488" s="250"/>
      <c r="L488" s="250"/>
      <c r="M488" s="252"/>
      <c r="N488" s="250"/>
      <c r="O488" s="250"/>
      <c r="P488" s="267"/>
      <c r="Q488" s="253"/>
      <c r="R488" s="253"/>
    </row>
    <row r="489" spans="1:18">
      <c r="A489" s="250"/>
      <c r="B489" s="250"/>
      <c r="C489" s="250"/>
      <c r="D489" s="267"/>
      <c r="E489" s="267"/>
      <c r="F489" s="250"/>
      <c r="G489" s="250"/>
      <c r="H489" s="250"/>
      <c r="I489" s="251"/>
      <c r="J489" s="250"/>
      <c r="K489" s="250"/>
      <c r="L489" s="250"/>
      <c r="M489" s="252"/>
      <c r="N489" s="250"/>
      <c r="O489" s="250"/>
      <c r="P489" s="267"/>
      <c r="Q489" s="253"/>
      <c r="R489" s="253"/>
    </row>
    <row r="490" spans="1:18">
      <c r="A490" s="250"/>
      <c r="B490" s="250"/>
      <c r="C490" s="250"/>
      <c r="D490" s="267"/>
      <c r="E490" s="267"/>
      <c r="F490" s="250"/>
      <c r="G490" s="250"/>
      <c r="H490" s="250"/>
      <c r="I490" s="251"/>
      <c r="J490" s="250"/>
      <c r="K490" s="250"/>
      <c r="L490" s="250"/>
      <c r="M490" s="252"/>
      <c r="N490" s="250"/>
      <c r="O490" s="250"/>
      <c r="P490" s="267"/>
      <c r="Q490" s="253"/>
      <c r="R490" s="253"/>
    </row>
    <row r="491" spans="1:18">
      <c r="A491" s="250"/>
      <c r="B491" s="250"/>
      <c r="C491" s="250"/>
      <c r="D491" s="267"/>
      <c r="E491" s="267"/>
      <c r="F491" s="250"/>
      <c r="G491" s="250"/>
      <c r="H491" s="250"/>
      <c r="I491" s="251"/>
      <c r="J491" s="250"/>
      <c r="K491" s="250"/>
      <c r="L491" s="250"/>
      <c r="M491" s="252"/>
      <c r="N491" s="250"/>
      <c r="O491" s="250"/>
      <c r="P491" s="267"/>
      <c r="Q491" s="253"/>
      <c r="R491" s="253"/>
    </row>
    <row r="492" spans="1:18">
      <c r="A492" s="250"/>
      <c r="B492" s="250"/>
      <c r="C492" s="250"/>
      <c r="D492" s="267"/>
      <c r="E492" s="267"/>
      <c r="F492" s="250"/>
      <c r="G492" s="250"/>
      <c r="H492" s="250"/>
      <c r="I492" s="251"/>
      <c r="J492" s="250"/>
      <c r="K492" s="250"/>
      <c r="L492" s="250"/>
      <c r="M492" s="252"/>
      <c r="N492" s="250"/>
      <c r="O492" s="250"/>
      <c r="P492" s="267"/>
      <c r="Q492" s="253"/>
      <c r="R492" s="253"/>
    </row>
    <row r="493" spans="1:18">
      <c r="A493" s="250"/>
      <c r="B493" s="250"/>
      <c r="C493" s="250"/>
      <c r="D493" s="267"/>
      <c r="E493" s="267"/>
      <c r="F493" s="250"/>
      <c r="G493" s="250"/>
      <c r="H493" s="250"/>
      <c r="I493" s="251"/>
      <c r="J493" s="250"/>
      <c r="K493" s="250"/>
      <c r="L493" s="250"/>
      <c r="M493" s="252"/>
      <c r="N493" s="250"/>
      <c r="O493" s="250"/>
      <c r="P493" s="267"/>
      <c r="Q493" s="253"/>
      <c r="R493" s="253"/>
    </row>
    <row r="494" spans="1:18">
      <c r="A494" s="250"/>
      <c r="B494" s="250"/>
      <c r="C494" s="250"/>
      <c r="D494" s="267"/>
      <c r="E494" s="267"/>
      <c r="F494" s="250"/>
      <c r="G494" s="250"/>
      <c r="H494" s="250"/>
      <c r="I494" s="251"/>
      <c r="J494" s="250"/>
      <c r="K494" s="250"/>
      <c r="L494" s="250"/>
      <c r="M494" s="252"/>
      <c r="N494" s="250"/>
      <c r="O494" s="250"/>
      <c r="P494" s="267"/>
      <c r="Q494" s="253"/>
      <c r="R494" s="253"/>
    </row>
    <row r="495" spans="1:18">
      <c r="A495" s="250"/>
      <c r="B495" s="250"/>
      <c r="C495" s="250"/>
      <c r="D495" s="267"/>
      <c r="E495" s="267"/>
      <c r="F495" s="250"/>
      <c r="G495" s="250"/>
      <c r="H495" s="250"/>
      <c r="I495" s="251"/>
      <c r="J495" s="250"/>
      <c r="K495" s="250"/>
      <c r="L495" s="250"/>
      <c r="M495" s="252"/>
      <c r="N495" s="250"/>
      <c r="O495" s="250"/>
      <c r="P495" s="267"/>
      <c r="Q495" s="253"/>
      <c r="R495" s="253"/>
    </row>
    <row r="496" spans="1:18">
      <c r="A496" s="250"/>
      <c r="B496" s="250"/>
      <c r="C496" s="250"/>
      <c r="D496" s="267"/>
      <c r="E496" s="267"/>
      <c r="F496" s="250"/>
      <c r="G496" s="250"/>
      <c r="H496" s="250"/>
      <c r="I496" s="251"/>
      <c r="J496" s="250"/>
      <c r="K496" s="250"/>
      <c r="L496" s="250"/>
      <c r="M496" s="252"/>
      <c r="N496" s="250"/>
      <c r="O496" s="250"/>
      <c r="P496" s="267"/>
      <c r="Q496" s="253"/>
      <c r="R496" s="253"/>
    </row>
    <row r="497" spans="1:18">
      <c r="A497" s="250"/>
      <c r="B497" s="250"/>
      <c r="C497" s="250"/>
      <c r="D497" s="267"/>
      <c r="E497" s="267"/>
      <c r="F497" s="250"/>
      <c r="G497" s="250"/>
      <c r="H497" s="250"/>
      <c r="I497" s="251"/>
      <c r="J497" s="250"/>
      <c r="K497" s="250"/>
      <c r="L497" s="250"/>
      <c r="M497" s="252"/>
      <c r="N497" s="250"/>
      <c r="O497" s="250"/>
      <c r="P497" s="267"/>
      <c r="Q497" s="253"/>
      <c r="R497" s="253"/>
    </row>
    <row r="498" spans="1:18">
      <c r="A498" s="250"/>
      <c r="B498" s="250"/>
      <c r="C498" s="250"/>
      <c r="D498" s="267"/>
      <c r="E498" s="267"/>
      <c r="F498" s="250"/>
      <c r="G498" s="250"/>
      <c r="H498" s="250"/>
      <c r="I498" s="251"/>
      <c r="J498" s="250"/>
      <c r="K498" s="250"/>
      <c r="L498" s="250"/>
      <c r="M498" s="252"/>
      <c r="N498" s="250"/>
      <c r="O498" s="250"/>
      <c r="P498" s="267"/>
      <c r="Q498" s="253"/>
      <c r="R498" s="253"/>
    </row>
    <row r="499" spans="1:18">
      <c r="A499" s="250"/>
      <c r="B499" s="250"/>
      <c r="C499" s="250"/>
      <c r="D499" s="267"/>
      <c r="E499" s="267"/>
      <c r="F499" s="250"/>
      <c r="G499" s="250"/>
      <c r="H499" s="250"/>
      <c r="I499" s="251"/>
      <c r="J499" s="250"/>
      <c r="K499" s="250"/>
      <c r="L499" s="250"/>
      <c r="M499" s="252"/>
      <c r="N499" s="250"/>
      <c r="O499" s="250"/>
      <c r="P499" s="267"/>
      <c r="Q499" s="253"/>
      <c r="R499" s="253"/>
    </row>
    <row r="500" spans="1:18">
      <c r="A500" s="250"/>
      <c r="B500" s="250"/>
      <c r="C500" s="250"/>
      <c r="D500" s="267"/>
      <c r="E500" s="267"/>
      <c r="F500" s="250"/>
      <c r="G500" s="250"/>
      <c r="H500" s="250"/>
      <c r="I500" s="251"/>
      <c r="J500" s="250"/>
      <c r="K500" s="250"/>
      <c r="L500" s="250"/>
      <c r="M500" s="252"/>
      <c r="N500" s="250"/>
      <c r="O500" s="250"/>
      <c r="P500" s="267"/>
      <c r="Q500" s="253"/>
      <c r="R500" s="253"/>
    </row>
    <row r="501" spans="1:18">
      <c r="A501" s="250"/>
      <c r="B501" s="250"/>
      <c r="C501" s="250"/>
      <c r="D501" s="267"/>
      <c r="E501" s="267"/>
      <c r="F501" s="250"/>
      <c r="G501" s="250"/>
      <c r="H501" s="250"/>
      <c r="I501" s="251"/>
      <c r="J501" s="250"/>
      <c r="K501" s="250"/>
      <c r="L501" s="250"/>
      <c r="M501" s="252"/>
      <c r="N501" s="250"/>
      <c r="O501" s="250"/>
      <c r="P501" s="267"/>
      <c r="Q501" s="253"/>
      <c r="R501" s="253"/>
    </row>
    <row r="502" spans="1:18">
      <c r="A502" s="250"/>
      <c r="B502" s="250"/>
      <c r="C502" s="250"/>
      <c r="D502" s="267"/>
      <c r="E502" s="267"/>
      <c r="F502" s="250"/>
      <c r="G502" s="250"/>
      <c r="H502" s="250"/>
      <c r="I502" s="251"/>
      <c r="J502" s="250"/>
      <c r="K502" s="250"/>
      <c r="L502" s="250"/>
      <c r="M502" s="252"/>
      <c r="N502" s="250"/>
      <c r="O502" s="250"/>
      <c r="P502" s="267"/>
      <c r="Q502" s="253"/>
      <c r="R502" s="253"/>
    </row>
    <row r="503" spans="1:18">
      <c r="A503" s="250"/>
      <c r="B503" s="250"/>
      <c r="C503" s="250"/>
      <c r="D503" s="267"/>
      <c r="E503" s="267"/>
      <c r="F503" s="250"/>
      <c r="G503" s="250"/>
      <c r="H503" s="250"/>
      <c r="I503" s="251"/>
      <c r="J503" s="250"/>
      <c r="K503" s="250"/>
      <c r="L503" s="250"/>
      <c r="M503" s="252"/>
      <c r="N503" s="250"/>
      <c r="O503" s="250"/>
      <c r="P503" s="267"/>
      <c r="Q503" s="253"/>
      <c r="R503" s="253"/>
    </row>
    <row r="504" spans="1:18">
      <c r="A504" s="250"/>
      <c r="B504" s="250"/>
      <c r="C504" s="250"/>
      <c r="D504" s="267"/>
      <c r="E504" s="267"/>
      <c r="F504" s="250"/>
      <c r="G504" s="250"/>
      <c r="H504" s="250"/>
      <c r="I504" s="251"/>
      <c r="J504" s="250"/>
      <c r="K504" s="250"/>
      <c r="L504" s="250"/>
      <c r="M504" s="252"/>
      <c r="N504" s="250"/>
      <c r="O504" s="250"/>
      <c r="P504" s="267"/>
      <c r="Q504" s="253"/>
      <c r="R504" s="253"/>
    </row>
    <row r="505" spans="1:18">
      <c r="A505" s="250"/>
      <c r="B505" s="250"/>
      <c r="C505" s="250"/>
      <c r="D505" s="267"/>
      <c r="E505" s="267"/>
      <c r="F505" s="250"/>
      <c r="G505" s="250"/>
      <c r="H505" s="250"/>
      <c r="I505" s="251"/>
      <c r="J505" s="250"/>
      <c r="K505" s="250"/>
      <c r="L505" s="250"/>
      <c r="M505" s="252"/>
      <c r="N505" s="250"/>
      <c r="O505" s="250"/>
      <c r="P505" s="267"/>
      <c r="Q505" s="253"/>
      <c r="R505" s="253"/>
    </row>
    <row r="506" spans="1:18">
      <c r="A506" s="250"/>
      <c r="B506" s="250"/>
      <c r="C506" s="250"/>
      <c r="D506" s="267"/>
      <c r="E506" s="267"/>
      <c r="F506" s="250"/>
      <c r="G506" s="250"/>
      <c r="H506" s="250"/>
      <c r="I506" s="251"/>
      <c r="J506" s="250"/>
      <c r="K506" s="250"/>
      <c r="L506" s="250"/>
      <c r="M506" s="252"/>
      <c r="N506" s="250"/>
      <c r="O506" s="250"/>
      <c r="P506" s="267"/>
      <c r="Q506" s="253"/>
      <c r="R506" s="253"/>
    </row>
    <row r="507" spans="1:18">
      <c r="A507" s="250"/>
      <c r="B507" s="250"/>
      <c r="C507" s="250"/>
      <c r="D507" s="267"/>
      <c r="E507" s="267"/>
      <c r="F507" s="250"/>
      <c r="G507" s="250"/>
      <c r="H507" s="250"/>
      <c r="I507" s="251"/>
      <c r="J507" s="250"/>
      <c r="K507" s="250"/>
      <c r="L507" s="250"/>
      <c r="M507" s="252"/>
      <c r="N507" s="250"/>
      <c r="O507" s="250"/>
      <c r="P507" s="267"/>
      <c r="Q507" s="253"/>
      <c r="R507" s="253"/>
    </row>
    <row r="508" spans="1:18">
      <c r="A508" s="250"/>
      <c r="B508" s="250"/>
      <c r="C508" s="250"/>
      <c r="D508" s="267"/>
      <c r="E508" s="267"/>
      <c r="F508" s="250"/>
      <c r="G508" s="250"/>
      <c r="H508" s="250"/>
      <c r="I508" s="251"/>
      <c r="J508" s="250"/>
      <c r="K508" s="250"/>
      <c r="L508" s="250"/>
      <c r="M508" s="252"/>
      <c r="N508" s="250"/>
      <c r="O508" s="250"/>
      <c r="P508" s="267"/>
      <c r="Q508" s="253"/>
      <c r="R508" s="253"/>
    </row>
    <row r="509" spans="1:18">
      <c r="A509" s="250"/>
      <c r="B509" s="250"/>
      <c r="C509" s="250"/>
      <c r="D509" s="267"/>
      <c r="E509" s="267"/>
      <c r="F509" s="250"/>
      <c r="G509" s="250"/>
      <c r="H509" s="250"/>
      <c r="I509" s="251"/>
      <c r="J509" s="250"/>
      <c r="K509" s="250"/>
      <c r="L509" s="250"/>
      <c r="M509" s="252"/>
      <c r="N509" s="250"/>
      <c r="O509" s="250"/>
      <c r="P509" s="267"/>
      <c r="Q509" s="253"/>
      <c r="R509" s="253"/>
    </row>
    <row r="510" spans="1:18">
      <c r="A510" s="250"/>
      <c r="B510" s="250"/>
      <c r="C510" s="250"/>
      <c r="D510" s="267"/>
      <c r="E510" s="267"/>
      <c r="F510" s="250"/>
      <c r="G510" s="250"/>
      <c r="H510" s="250"/>
      <c r="I510" s="251"/>
      <c r="J510" s="250"/>
      <c r="K510" s="250"/>
      <c r="L510" s="250"/>
      <c r="M510" s="252"/>
      <c r="N510" s="250"/>
      <c r="O510" s="250"/>
      <c r="P510" s="267"/>
      <c r="Q510" s="253"/>
      <c r="R510" s="253"/>
    </row>
    <row r="511" spans="1:18">
      <c r="A511" s="250"/>
      <c r="B511" s="250"/>
      <c r="C511" s="250"/>
      <c r="D511" s="267"/>
      <c r="E511" s="267"/>
      <c r="F511" s="250"/>
      <c r="G511" s="250"/>
      <c r="H511" s="250"/>
      <c r="I511" s="251"/>
      <c r="J511" s="250"/>
      <c r="K511" s="250"/>
      <c r="L511" s="250"/>
      <c r="M511" s="252"/>
      <c r="N511" s="250"/>
      <c r="O511" s="250"/>
      <c r="P511" s="267"/>
      <c r="Q511" s="253"/>
      <c r="R511" s="253"/>
    </row>
    <row r="512" spans="1:18">
      <c r="A512" s="250"/>
      <c r="B512" s="250"/>
      <c r="C512" s="250"/>
      <c r="D512" s="267"/>
      <c r="E512" s="267"/>
      <c r="F512" s="250"/>
      <c r="G512" s="250"/>
      <c r="H512" s="250"/>
      <c r="I512" s="251"/>
      <c r="J512" s="250"/>
      <c r="K512" s="250"/>
      <c r="L512" s="250"/>
      <c r="M512" s="252"/>
      <c r="N512" s="250"/>
      <c r="O512" s="250"/>
      <c r="P512" s="267"/>
      <c r="Q512" s="253"/>
      <c r="R512" s="253"/>
    </row>
    <row r="513" spans="1:18">
      <c r="A513" s="250"/>
      <c r="B513" s="250"/>
      <c r="C513" s="250"/>
      <c r="D513" s="267"/>
      <c r="E513" s="267"/>
      <c r="F513" s="250"/>
      <c r="G513" s="250"/>
      <c r="H513" s="250"/>
      <c r="I513" s="251"/>
      <c r="J513" s="250"/>
      <c r="K513" s="250"/>
      <c r="L513" s="250"/>
      <c r="M513" s="252"/>
      <c r="N513" s="250"/>
      <c r="O513" s="250"/>
      <c r="P513" s="267"/>
      <c r="Q513" s="253"/>
      <c r="R513" s="253"/>
    </row>
    <row r="514" spans="1:18">
      <c r="A514" s="250"/>
      <c r="B514" s="250"/>
      <c r="C514" s="250"/>
      <c r="D514" s="267"/>
      <c r="E514" s="267"/>
      <c r="F514" s="250"/>
      <c r="G514" s="250"/>
      <c r="H514" s="250"/>
      <c r="I514" s="251"/>
      <c r="J514" s="250"/>
      <c r="K514" s="250"/>
      <c r="L514" s="250"/>
      <c r="M514" s="252"/>
      <c r="N514" s="250"/>
      <c r="O514" s="250"/>
      <c r="P514" s="267"/>
      <c r="Q514" s="253"/>
      <c r="R514" s="253"/>
    </row>
    <row r="515" spans="1:18">
      <c r="A515" s="250"/>
      <c r="B515" s="250"/>
      <c r="C515" s="250"/>
      <c r="D515" s="267"/>
      <c r="E515" s="267"/>
      <c r="F515" s="250"/>
      <c r="G515" s="250"/>
      <c r="H515" s="250"/>
      <c r="I515" s="251"/>
      <c r="J515" s="250"/>
      <c r="K515" s="250"/>
      <c r="L515" s="250"/>
      <c r="M515" s="252"/>
      <c r="N515" s="250"/>
      <c r="O515" s="250"/>
      <c r="P515" s="267"/>
      <c r="Q515" s="253"/>
      <c r="R515" s="253"/>
    </row>
    <row r="516" spans="1:18">
      <c r="A516" s="250"/>
      <c r="B516" s="250"/>
      <c r="C516" s="250"/>
      <c r="D516" s="267"/>
      <c r="E516" s="267"/>
      <c r="F516" s="250"/>
      <c r="G516" s="250"/>
      <c r="H516" s="250"/>
      <c r="I516" s="251"/>
      <c r="J516" s="250"/>
      <c r="K516" s="250"/>
      <c r="L516" s="250"/>
      <c r="M516" s="252"/>
      <c r="N516" s="250"/>
      <c r="O516" s="250"/>
      <c r="P516" s="267"/>
      <c r="Q516" s="253"/>
      <c r="R516" s="253"/>
    </row>
    <row r="517" spans="1:18">
      <c r="A517" s="250"/>
      <c r="B517" s="250"/>
      <c r="C517" s="250"/>
      <c r="D517" s="267"/>
      <c r="E517" s="267"/>
      <c r="F517" s="250"/>
      <c r="G517" s="250"/>
      <c r="H517" s="250"/>
      <c r="I517" s="251"/>
      <c r="J517" s="250"/>
      <c r="K517" s="250"/>
      <c r="L517" s="250"/>
      <c r="M517" s="252"/>
      <c r="N517" s="250"/>
      <c r="O517" s="250"/>
      <c r="P517" s="267"/>
      <c r="Q517" s="253"/>
      <c r="R517" s="253"/>
    </row>
    <row r="518" spans="1:18">
      <c r="A518" s="250"/>
      <c r="B518" s="250"/>
      <c r="C518" s="250"/>
      <c r="D518" s="267"/>
      <c r="E518" s="267"/>
      <c r="F518" s="250"/>
      <c r="G518" s="250"/>
      <c r="H518" s="250"/>
      <c r="I518" s="251"/>
      <c r="J518" s="250"/>
      <c r="K518" s="250"/>
      <c r="L518" s="250"/>
      <c r="M518" s="252"/>
      <c r="N518" s="250"/>
      <c r="O518" s="250"/>
      <c r="P518" s="267"/>
      <c r="Q518" s="253"/>
      <c r="R518" s="253"/>
    </row>
    <row r="519" spans="1:18">
      <c r="A519" s="250"/>
      <c r="B519" s="250"/>
      <c r="C519" s="250"/>
      <c r="D519" s="267"/>
      <c r="E519" s="267"/>
      <c r="F519" s="250"/>
      <c r="G519" s="250"/>
      <c r="H519" s="250"/>
      <c r="I519" s="251"/>
      <c r="J519" s="250"/>
      <c r="K519" s="250"/>
      <c r="L519" s="250"/>
      <c r="M519" s="252"/>
      <c r="N519" s="250"/>
      <c r="O519" s="250"/>
      <c r="P519" s="267"/>
      <c r="Q519" s="253"/>
      <c r="R519" s="253"/>
    </row>
    <row r="520" spans="1:18">
      <c r="A520" s="250"/>
      <c r="B520" s="250"/>
      <c r="C520" s="250"/>
      <c r="D520" s="267"/>
      <c r="E520" s="267"/>
      <c r="F520" s="250"/>
      <c r="G520" s="250"/>
      <c r="H520" s="250"/>
      <c r="I520" s="251"/>
      <c r="J520" s="250"/>
      <c r="K520" s="250"/>
      <c r="L520" s="250"/>
      <c r="M520" s="252"/>
      <c r="N520" s="250"/>
      <c r="O520" s="250"/>
      <c r="P520" s="267"/>
      <c r="Q520" s="253"/>
      <c r="R520" s="253"/>
    </row>
    <row r="521" spans="1:18">
      <c r="A521" s="250"/>
      <c r="B521" s="250"/>
      <c r="C521" s="250"/>
      <c r="D521" s="267"/>
      <c r="E521" s="267"/>
      <c r="F521" s="250"/>
      <c r="G521" s="250"/>
      <c r="H521" s="250"/>
      <c r="I521" s="251"/>
      <c r="J521" s="250"/>
      <c r="K521" s="250"/>
      <c r="L521" s="250"/>
      <c r="M521" s="252"/>
      <c r="N521" s="250"/>
      <c r="O521" s="250"/>
      <c r="P521" s="267"/>
      <c r="Q521" s="253"/>
      <c r="R521" s="253"/>
    </row>
    <row r="522" spans="1:18">
      <c r="A522" s="250"/>
      <c r="B522" s="250"/>
      <c r="C522" s="250"/>
      <c r="D522" s="267"/>
      <c r="E522" s="267"/>
      <c r="F522" s="250"/>
      <c r="G522" s="250"/>
      <c r="H522" s="250"/>
      <c r="I522" s="251"/>
      <c r="J522" s="250"/>
      <c r="K522" s="250"/>
      <c r="L522" s="250"/>
      <c r="M522" s="252"/>
      <c r="N522" s="250"/>
      <c r="O522" s="250"/>
      <c r="P522" s="267"/>
      <c r="Q522" s="253"/>
      <c r="R522" s="253"/>
    </row>
    <row r="523" spans="1:18">
      <c r="A523" s="250"/>
      <c r="B523" s="250"/>
      <c r="C523" s="250"/>
      <c r="D523" s="267"/>
      <c r="E523" s="267"/>
      <c r="F523" s="250"/>
      <c r="G523" s="250"/>
      <c r="H523" s="250"/>
      <c r="I523" s="251"/>
      <c r="J523" s="250"/>
      <c r="K523" s="250"/>
      <c r="L523" s="250"/>
      <c r="M523" s="252"/>
      <c r="N523" s="250"/>
      <c r="O523" s="250"/>
      <c r="P523" s="267"/>
      <c r="Q523" s="253"/>
      <c r="R523" s="253"/>
    </row>
    <row r="524" spans="1:18" ht="42" customHeight="1">
      <c r="A524" s="250"/>
      <c r="B524" s="250"/>
      <c r="C524" s="250"/>
      <c r="D524" s="267"/>
      <c r="E524" s="267"/>
      <c r="F524" s="250"/>
      <c r="G524" s="250"/>
      <c r="H524" s="250"/>
      <c r="I524" s="251"/>
      <c r="J524" s="250"/>
      <c r="K524" s="250"/>
      <c r="L524" s="250"/>
      <c r="M524" s="252"/>
      <c r="N524" s="250"/>
      <c r="O524" s="250"/>
      <c r="P524" s="267"/>
      <c r="Q524" s="253"/>
      <c r="R524" s="253"/>
    </row>
    <row r="525" spans="1:18" ht="42" customHeight="1">
      <c r="A525" s="250"/>
      <c r="B525" s="250"/>
      <c r="C525" s="250"/>
      <c r="D525" s="267"/>
      <c r="E525" s="267"/>
      <c r="F525" s="250"/>
      <c r="G525" s="250"/>
      <c r="H525" s="250"/>
      <c r="I525" s="251"/>
      <c r="J525" s="250"/>
      <c r="K525" s="250"/>
      <c r="L525" s="250"/>
      <c r="M525" s="252"/>
      <c r="N525" s="250"/>
      <c r="O525" s="250"/>
      <c r="P525" s="267"/>
      <c r="Q525" s="253"/>
      <c r="R525" s="253"/>
    </row>
    <row r="526" spans="1:18">
      <c r="A526" s="250"/>
      <c r="B526" s="250"/>
      <c r="C526" s="250"/>
      <c r="D526" s="267"/>
      <c r="E526" s="267"/>
      <c r="F526" s="250"/>
      <c r="G526" s="250"/>
      <c r="H526" s="250"/>
      <c r="I526" s="251"/>
      <c r="J526" s="250"/>
      <c r="K526" s="250"/>
      <c r="L526" s="250"/>
      <c r="M526" s="252"/>
      <c r="N526" s="250"/>
      <c r="O526" s="250"/>
      <c r="P526" s="267"/>
      <c r="Q526" s="253"/>
      <c r="R526" s="253"/>
    </row>
    <row r="527" spans="1:18" ht="42" customHeight="1">
      <c r="A527" s="250"/>
      <c r="B527" s="250"/>
      <c r="C527" s="250"/>
      <c r="D527" s="267"/>
      <c r="E527" s="267"/>
      <c r="F527" s="250"/>
      <c r="G527" s="250"/>
      <c r="H527" s="250"/>
      <c r="I527" s="251"/>
      <c r="J527" s="250"/>
      <c r="K527" s="250"/>
      <c r="L527" s="250"/>
      <c r="M527" s="252"/>
      <c r="N527" s="250"/>
      <c r="O527" s="250"/>
      <c r="P527" s="267"/>
      <c r="Q527" s="253"/>
      <c r="R527" s="253"/>
    </row>
    <row r="528" spans="1:18" ht="42" customHeight="1">
      <c r="A528" s="250"/>
      <c r="B528" s="250"/>
      <c r="C528" s="250"/>
      <c r="D528" s="267"/>
      <c r="E528" s="267"/>
      <c r="F528" s="250"/>
      <c r="G528" s="250"/>
      <c r="H528" s="250"/>
      <c r="I528" s="251"/>
      <c r="J528" s="250"/>
      <c r="K528" s="250"/>
      <c r="L528" s="250"/>
      <c r="M528" s="252"/>
      <c r="N528" s="250"/>
      <c r="O528" s="250"/>
      <c r="P528" s="267"/>
      <c r="Q528" s="253"/>
      <c r="R528" s="253"/>
    </row>
    <row r="529" spans="1:18" ht="42" customHeight="1">
      <c r="A529" s="250"/>
      <c r="B529" s="250"/>
      <c r="C529" s="250"/>
      <c r="D529" s="267"/>
      <c r="E529" s="267"/>
      <c r="F529" s="250"/>
      <c r="G529" s="250"/>
      <c r="H529" s="250"/>
      <c r="I529" s="251"/>
      <c r="J529" s="250"/>
      <c r="K529" s="250"/>
      <c r="L529" s="250"/>
      <c r="M529" s="252"/>
      <c r="N529" s="250"/>
      <c r="O529" s="250"/>
      <c r="P529" s="267"/>
      <c r="Q529" s="253"/>
      <c r="R529" s="253"/>
    </row>
    <row r="530" spans="1:18" ht="42" customHeight="1">
      <c r="A530" s="250"/>
      <c r="B530" s="250"/>
      <c r="C530" s="250"/>
      <c r="D530" s="267"/>
      <c r="E530" s="267"/>
      <c r="F530" s="250"/>
      <c r="G530" s="250"/>
      <c r="H530" s="250"/>
      <c r="I530" s="251"/>
      <c r="J530" s="250"/>
      <c r="K530" s="250"/>
      <c r="L530" s="250"/>
      <c r="M530" s="252"/>
      <c r="N530" s="250"/>
      <c r="O530" s="250"/>
      <c r="P530" s="267"/>
      <c r="Q530" s="253"/>
      <c r="R530" s="253"/>
    </row>
    <row r="531" spans="1:18" ht="42" customHeight="1">
      <c r="A531" s="250"/>
      <c r="B531" s="250"/>
      <c r="C531" s="250"/>
      <c r="D531" s="267"/>
      <c r="E531" s="267"/>
      <c r="F531" s="250"/>
      <c r="G531" s="250"/>
      <c r="H531" s="250"/>
      <c r="I531" s="251"/>
      <c r="J531" s="250"/>
      <c r="K531" s="250"/>
      <c r="L531" s="250"/>
      <c r="M531" s="252"/>
      <c r="N531" s="250"/>
      <c r="O531" s="250"/>
      <c r="P531" s="267"/>
      <c r="Q531" s="253"/>
      <c r="R531" s="253"/>
    </row>
    <row r="532" spans="1:18" ht="42" customHeight="1">
      <c r="A532" s="250"/>
      <c r="B532" s="250"/>
      <c r="C532" s="250"/>
      <c r="D532" s="267"/>
      <c r="E532" s="267"/>
      <c r="F532" s="250"/>
      <c r="G532" s="250"/>
      <c r="H532" s="250"/>
      <c r="I532" s="251"/>
      <c r="J532" s="250"/>
      <c r="K532" s="250"/>
      <c r="L532" s="250"/>
      <c r="M532" s="252"/>
      <c r="N532" s="250"/>
      <c r="O532" s="250"/>
      <c r="P532" s="267"/>
      <c r="Q532" s="253"/>
      <c r="R532" s="253"/>
    </row>
    <row r="533" spans="1:18" ht="42" customHeight="1">
      <c r="A533" s="250"/>
      <c r="B533" s="250"/>
      <c r="C533" s="250"/>
      <c r="D533" s="267"/>
      <c r="E533" s="267"/>
      <c r="F533" s="250"/>
      <c r="G533" s="250"/>
      <c r="H533" s="250"/>
      <c r="I533" s="251"/>
      <c r="J533" s="250"/>
      <c r="K533" s="250"/>
      <c r="L533" s="250"/>
      <c r="M533" s="252"/>
      <c r="N533" s="250"/>
      <c r="O533" s="250"/>
      <c r="P533" s="267"/>
      <c r="Q533" s="253"/>
      <c r="R533" s="253"/>
    </row>
    <row r="534" spans="1:18" ht="42" customHeight="1">
      <c r="A534" s="250"/>
      <c r="B534" s="250"/>
      <c r="C534" s="250"/>
      <c r="D534" s="267"/>
      <c r="E534" s="267"/>
      <c r="F534" s="250"/>
      <c r="G534" s="250"/>
      <c r="H534" s="250"/>
      <c r="I534" s="251"/>
      <c r="J534" s="250"/>
      <c r="K534" s="250"/>
      <c r="L534" s="250"/>
      <c r="M534" s="252"/>
      <c r="N534" s="250"/>
      <c r="O534" s="250"/>
      <c r="P534" s="267"/>
      <c r="Q534" s="253"/>
      <c r="R534" s="253"/>
    </row>
    <row r="535" spans="1:18">
      <c r="A535" s="250"/>
      <c r="B535" s="250"/>
      <c r="C535" s="250"/>
      <c r="D535" s="267"/>
      <c r="E535" s="267"/>
      <c r="F535" s="250"/>
      <c r="G535" s="250"/>
      <c r="H535" s="250"/>
      <c r="I535" s="251"/>
      <c r="J535" s="250"/>
      <c r="K535" s="250"/>
      <c r="L535" s="250"/>
      <c r="M535" s="252"/>
      <c r="N535" s="250"/>
      <c r="O535" s="250"/>
      <c r="P535" s="267"/>
      <c r="Q535" s="253"/>
      <c r="R535" s="253"/>
    </row>
    <row r="536" spans="1:18" ht="42" customHeight="1">
      <c r="A536" s="250"/>
      <c r="B536" s="250"/>
      <c r="C536" s="250"/>
      <c r="D536" s="267"/>
      <c r="E536" s="267"/>
      <c r="F536" s="250"/>
      <c r="G536" s="250"/>
      <c r="H536" s="250"/>
      <c r="I536" s="251"/>
      <c r="J536" s="250"/>
      <c r="K536" s="250"/>
      <c r="L536" s="250"/>
      <c r="M536" s="252"/>
      <c r="N536" s="250"/>
      <c r="O536" s="250"/>
      <c r="P536" s="267"/>
      <c r="Q536" s="253"/>
      <c r="R536" s="253"/>
    </row>
    <row r="537" spans="1:18" ht="42" customHeight="1">
      <c r="A537" s="250"/>
      <c r="B537" s="250"/>
      <c r="C537" s="250"/>
      <c r="D537" s="267"/>
      <c r="E537" s="267"/>
      <c r="F537" s="250"/>
      <c r="G537" s="250"/>
      <c r="H537" s="250"/>
      <c r="I537" s="251"/>
      <c r="J537" s="250"/>
      <c r="K537" s="250"/>
      <c r="L537" s="250"/>
      <c r="M537" s="252"/>
      <c r="N537" s="250"/>
      <c r="O537" s="250"/>
      <c r="P537" s="267"/>
      <c r="Q537" s="253"/>
      <c r="R537" s="253"/>
    </row>
    <row r="538" spans="1:18" ht="42" customHeight="1">
      <c r="A538" s="250"/>
      <c r="B538" s="250"/>
      <c r="C538" s="250"/>
      <c r="D538" s="267"/>
      <c r="E538" s="267"/>
      <c r="F538" s="250"/>
      <c r="G538" s="250"/>
      <c r="H538" s="250"/>
      <c r="I538" s="251"/>
      <c r="J538" s="250"/>
      <c r="K538" s="250"/>
      <c r="L538" s="250"/>
      <c r="M538" s="252"/>
      <c r="N538" s="250"/>
      <c r="O538" s="250"/>
      <c r="P538" s="267"/>
      <c r="Q538" s="253"/>
      <c r="R538" s="253"/>
    </row>
    <row r="539" spans="1:18" ht="42" customHeight="1">
      <c r="A539" s="250"/>
      <c r="B539" s="250"/>
      <c r="C539" s="250"/>
      <c r="D539" s="267"/>
      <c r="E539" s="267"/>
      <c r="F539" s="250"/>
      <c r="G539" s="250"/>
      <c r="H539" s="250"/>
      <c r="I539" s="251"/>
      <c r="J539" s="250"/>
      <c r="K539" s="250"/>
      <c r="L539" s="250"/>
      <c r="M539" s="252"/>
      <c r="N539" s="250"/>
      <c r="O539" s="250"/>
      <c r="P539" s="267"/>
      <c r="Q539" s="253"/>
      <c r="R539" s="253"/>
    </row>
    <row r="540" spans="1:18" ht="52.5" customHeight="1">
      <c r="A540" s="250"/>
      <c r="B540" s="250"/>
      <c r="C540" s="250"/>
      <c r="D540" s="267"/>
      <c r="E540" s="267"/>
      <c r="F540" s="250"/>
      <c r="G540" s="250"/>
      <c r="H540" s="250"/>
      <c r="I540" s="251"/>
      <c r="J540" s="250"/>
      <c r="K540" s="250"/>
      <c r="L540" s="250"/>
      <c r="M540" s="252"/>
      <c r="N540" s="250"/>
      <c r="O540" s="250"/>
      <c r="P540" s="267"/>
      <c r="Q540" s="253"/>
      <c r="R540" s="253"/>
    </row>
    <row r="541" spans="1:18">
      <c r="A541" s="250"/>
      <c r="B541" s="250"/>
      <c r="C541" s="250"/>
      <c r="D541" s="267"/>
      <c r="E541" s="267"/>
      <c r="F541" s="250"/>
      <c r="G541" s="250"/>
      <c r="H541" s="250"/>
      <c r="I541" s="251"/>
      <c r="J541" s="250"/>
      <c r="K541" s="250"/>
      <c r="L541" s="250"/>
      <c r="M541" s="252"/>
      <c r="N541" s="250"/>
      <c r="O541" s="250"/>
      <c r="P541" s="267"/>
      <c r="Q541" s="253"/>
      <c r="R541" s="253"/>
    </row>
    <row r="542" spans="1:18">
      <c r="A542" s="250"/>
      <c r="B542" s="250"/>
      <c r="C542" s="250"/>
      <c r="D542" s="267"/>
      <c r="E542" s="267"/>
      <c r="F542" s="250"/>
      <c r="G542" s="250"/>
      <c r="H542" s="250"/>
      <c r="I542" s="251"/>
      <c r="J542" s="250"/>
      <c r="K542" s="250"/>
      <c r="L542" s="250"/>
      <c r="M542" s="252"/>
      <c r="N542" s="250"/>
      <c r="O542" s="250"/>
      <c r="P542" s="267"/>
      <c r="Q542" s="253"/>
      <c r="R542" s="253"/>
    </row>
    <row r="543" spans="1:18" ht="42" customHeight="1">
      <c r="A543" s="250"/>
      <c r="B543" s="250"/>
      <c r="C543" s="250"/>
      <c r="D543" s="267"/>
      <c r="E543" s="267"/>
      <c r="F543" s="250"/>
      <c r="G543" s="250"/>
      <c r="H543" s="250"/>
      <c r="I543" s="251"/>
      <c r="J543" s="250"/>
      <c r="K543" s="250"/>
      <c r="L543" s="250"/>
      <c r="M543" s="252"/>
      <c r="N543" s="250"/>
      <c r="O543" s="250"/>
      <c r="P543" s="267"/>
      <c r="Q543" s="253"/>
      <c r="R543" s="253"/>
    </row>
    <row r="544" spans="1:18" ht="42" customHeight="1">
      <c r="A544" s="250"/>
      <c r="B544" s="250"/>
      <c r="C544" s="250"/>
      <c r="D544" s="267"/>
      <c r="E544" s="267"/>
      <c r="F544" s="250"/>
      <c r="G544" s="250"/>
      <c r="H544" s="250"/>
      <c r="I544" s="251"/>
      <c r="J544" s="250"/>
      <c r="K544" s="250"/>
      <c r="L544" s="250"/>
      <c r="M544" s="252"/>
      <c r="N544" s="250"/>
      <c r="O544" s="250"/>
      <c r="P544" s="267"/>
      <c r="Q544" s="253"/>
      <c r="R544" s="253"/>
    </row>
    <row r="545" spans="1:18" ht="63" customHeight="1">
      <c r="A545" s="250"/>
      <c r="B545" s="250"/>
      <c r="C545" s="250"/>
      <c r="D545" s="267"/>
      <c r="E545" s="267"/>
      <c r="F545" s="250"/>
      <c r="G545" s="250"/>
      <c r="H545" s="250"/>
      <c r="I545" s="251"/>
      <c r="J545" s="250"/>
      <c r="K545" s="250"/>
      <c r="L545" s="250"/>
      <c r="M545" s="252"/>
      <c r="N545" s="250"/>
      <c r="O545" s="250"/>
      <c r="P545" s="267"/>
      <c r="Q545" s="253"/>
      <c r="R545" s="253"/>
    </row>
    <row r="546" spans="1:18" ht="42" customHeight="1">
      <c r="A546" s="250"/>
      <c r="B546" s="250"/>
      <c r="C546" s="250"/>
      <c r="D546" s="267"/>
      <c r="E546" s="267"/>
      <c r="F546" s="250"/>
      <c r="G546" s="250"/>
      <c r="H546" s="250"/>
      <c r="I546" s="251"/>
      <c r="J546" s="250"/>
      <c r="K546" s="250"/>
      <c r="L546" s="250"/>
      <c r="M546" s="252"/>
      <c r="N546" s="250"/>
      <c r="O546" s="250"/>
      <c r="P546" s="267"/>
      <c r="Q546" s="253"/>
      <c r="R546" s="253"/>
    </row>
    <row r="547" spans="1:18" ht="42" customHeight="1">
      <c r="A547" s="250"/>
      <c r="B547" s="250"/>
      <c r="C547" s="250"/>
      <c r="D547" s="267"/>
      <c r="E547" s="267"/>
      <c r="F547" s="250"/>
      <c r="G547" s="250"/>
      <c r="H547" s="250"/>
      <c r="I547" s="251"/>
      <c r="J547" s="250"/>
      <c r="K547" s="250"/>
      <c r="L547" s="250"/>
      <c r="M547" s="252"/>
      <c r="N547" s="250"/>
      <c r="O547" s="250"/>
      <c r="P547" s="267"/>
      <c r="Q547" s="253"/>
      <c r="R547" s="253"/>
    </row>
    <row r="548" spans="1:18" ht="42" customHeight="1">
      <c r="A548" s="250"/>
      <c r="B548" s="250"/>
      <c r="C548" s="250"/>
      <c r="D548" s="267"/>
      <c r="E548" s="267"/>
      <c r="F548" s="250"/>
      <c r="G548" s="250"/>
      <c r="H548" s="250"/>
      <c r="I548" s="251"/>
      <c r="J548" s="250"/>
      <c r="K548" s="250"/>
      <c r="L548" s="250"/>
      <c r="M548" s="252"/>
      <c r="N548" s="250"/>
      <c r="O548" s="250"/>
      <c r="P548" s="267"/>
      <c r="Q548" s="253"/>
      <c r="R548" s="253"/>
    </row>
    <row r="549" spans="1:18" ht="42" customHeight="1">
      <c r="A549" s="250"/>
      <c r="B549" s="250"/>
      <c r="C549" s="250"/>
      <c r="D549" s="267"/>
      <c r="E549" s="267"/>
      <c r="F549" s="250"/>
      <c r="G549" s="250"/>
      <c r="H549" s="250"/>
      <c r="I549" s="251"/>
      <c r="J549" s="250"/>
      <c r="K549" s="250"/>
      <c r="L549" s="250"/>
      <c r="M549" s="252"/>
      <c r="N549" s="250"/>
      <c r="O549" s="250"/>
      <c r="P549" s="267"/>
      <c r="Q549" s="253"/>
      <c r="R549" s="253"/>
    </row>
    <row r="550" spans="1:18" ht="42" customHeight="1">
      <c r="A550" s="250"/>
      <c r="B550" s="250"/>
      <c r="C550" s="250"/>
      <c r="D550" s="267"/>
      <c r="E550" s="267"/>
      <c r="F550" s="250"/>
      <c r="G550" s="250"/>
      <c r="H550" s="250"/>
      <c r="I550" s="251"/>
      <c r="J550" s="250"/>
      <c r="K550" s="250"/>
      <c r="L550" s="250"/>
      <c r="M550" s="252"/>
      <c r="N550" s="250"/>
      <c r="O550" s="250"/>
      <c r="P550" s="267"/>
      <c r="Q550" s="253"/>
      <c r="R550" s="253"/>
    </row>
    <row r="551" spans="1:18" ht="42" customHeight="1">
      <c r="A551" s="250"/>
      <c r="B551" s="250"/>
      <c r="C551" s="250"/>
      <c r="D551" s="267"/>
      <c r="E551" s="267"/>
      <c r="F551" s="250"/>
      <c r="G551" s="250"/>
      <c r="H551" s="250"/>
      <c r="I551" s="251"/>
      <c r="J551" s="250"/>
      <c r="K551" s="250"/>
      <c r="L551" s="250"/>
      <c r="M551" s="252"/>
      <c r="N551" s="250"/>
      <c r="O551" s="250"/>
      <c r="P551" s="267"/>
      <c r="Q551" s="253"/>
      <c r="R551" s="253"/>
    </row>
    <row r="552" spans="1:18" ht="42" customHeight="1">
      <c r="A552" s="250"/>
      <c r="B552" s="250"/>
      <c r="C552" s="250"/>
      <c r="D552" s="267"/>
      <c r="E552" s="267"/>
      <c r="F552" s="250"/>
      <c r="G552" s="250"/>
      <c r="H552" s="250"/>
      <c r="I552" s="251"/>
      <c r="J552" s="250"/>
      <c r="K552" s="250"/>
      <c r="L552" s="250"/>
      <c r="M552" s="252"/>
      <c r="N552" s="250"/>
      <c r="O552" s="250"/>
      <c r="P552" s="267"/>
      <c r="Q552" s="253"/>
      <c r="R552" s="253"/>
    </row>
    <row r="553" spans="1:18" ht="42" customHeight="1">
      <c r="A553" s="250"/>
      <c r="B553" s="250"/>
      <c r="C553" s="250"/>
      <c r="D553" s="267"/>
      <c r="E553" s="267"/>
      <c r="F553" s="250"/>
      <c r="G553" s="250"/>
      <c r="H553" s="250"/>
      <c r="I553" s="251"/>
      <c r="J553" s="250"/>
      <c r="K553" s="250"/>
      <c r="L553" s="250"/>
      <c r="M553" s="252"/>
      <c r="N553" s="250"/>
      <c r="O553" s="250"/>
      <c r="P553" s="267"/>
      <c r="Q553" s="253"/>
      <c r="R553" s="253"/>
    </row>
    <row r="554" spans="1:18" ht="42" customHeight="1">
      <c r="A554" s="250"/>
      <c r="B554" s="250"/>
      <c r="C554" s="250"/>
      <c r="D554" s="267"/>
      <c r="E554" s="267"/>
      <c r="F554" s="250"/>
      <c r="G554" s="250"/>
      <c r="H554" s="250"/>
      <c r="I554" s="251"/>
      <c r="J554" s="250"/>
      <c r="K554" s="250"/>
      <c r="L554" s="250"/>
      <c r="M554" s="252"/>
      <c r="N554" s="250"/>
      <c r="O554" s="250"/>
      <c r="P554" s="267"/>
      <c r="Q554" s="253"/>
      <c r="R554" s="253"/>
    </row>
    <row r="555" spans="1:18" ht="42" customHeight="1">
      <c r="A555" s="250"/>
      <c r="B555" s="250"/>
      <c r="C555" s="250"/>
      <c r="D555" s="267"/>
      <c r="E555" s="267"/>
      <c r="F555" s="250"/>
      <c r="G555" s="250"/>
      <c r="H555" s="250"/>
      <c r="I555" s="251"/>
      <c r="J555" s="250"/>
      <c r="K555" s="250"/>
      <c r="L555" s="250"/>
      <c r="M555" s="252"/>
      <c r="N555" s="250"/>
      <c r="O555" s="250"/>
      <c r="P555" s="267"/>
      <c r="Q555" s="253"/>
      <c r="R555" s="253"/>
    </row>
    <row r="556" spans="1:18" ht="42" customHeight="1">
      <c r="A556" s="250"/>
      <c r="B556" s="250"/>
      <c r="C556" s="250"/>
      <c r="D556" s="267"/>
      <c r="E556" s="267"/>
      <c r="F556" s="250"/>
      <c r="G556" s="250"/>
      <c r="H556" s="250"/>
      <c r="I556" s="251"/>
      <c r="J556" s="250"/>
      <c r="K556" s="250"/>
      <c r="L556" s="250"/>
      <c r="M556" s="252"/>
      <c r="N556" s="250"/>
      <c r="O556" s="250"/>
      <c r="P556" s="267"/>
      <c r="Q556" s="253"/>
      <c r="R556" s="253"/>
    </row>
    <row r="557" spans="1:18" ht="42" customHeight="1">
      <c r="A557" s="250"/>
      <c r="B557" s="250"/>
      <c r="C557" s="250"/>
      <c r="D557" s="267"/>
      <c r="E557" s="267"/>
      <c r="F557" s="250"/>
      <c r="G557" s="250"/>
      <c r="H557" s="250"/>
      <c r="I557" s="251"/>
      <c r="J557" s="250"/>
      <c r="K557" s="250"/>
      <c r="L557" s="250"/>
      <c r="M557" s="252"/>
      <c r="N557" s="250"/>
      <c r="O557" s="250"/>
      <c r="P557" s="267"/>
      <c r="Q557" s="253"/>
      <c r="R557" s="253"/>
    </row>
    <row r="558" spans="1:18" ht="42" customHeight="1">
      <c r="A558" s="250"/>
      <c r="B558" s="250"/>
      <c r="C558" s="250"/>
      <c r="D558" s="267"/>
      <c r="E558" s="267"/>
      <c r="F558" s="250"/>
      <c r="G558" s="250"/>
      <c r="H558" s="250"/>
      <c r="I558" s="251"/>
      <c r="J558" s="250"/>
      <c r="K558" s="250"/>
      <c r="L558" s="250"/>
      <c r="M558" s="252"/>
      <c r="N558" s="250"/>
      <c r="O558" s="250"/>
      <c r="P558" s="267"/>
      <c r="Q558" s="253"/>
      <c r="R558" s="253"/>
    </row>
    <row r="559" spans="1:18" ht="42" customHeight="1">
      <c r="A559" s="250"/>
      <c r="B559" s="250"/>
      <c r="C559" s="250"/>
      <c r="D559" s="267"/>
      <c r="E559" s="267"/>
      <c r="F559" s="250"/>
      <c r="G559" s="250"/>
      <c r="H559" s="250"/>
      <c r="I559" s="251"/>
      <c r="J559" s="250"/>
      <c r="K559" s="250"/>
      <c r="L559" s="250"/>
      <c r="M559" s="252"/>
      <c r="N559" s="250"/>
      <c r="O559" s="250"/>
      <c r="P559" s="267"/>
      <c r="Q559" s="253"/>
      <c r="R559" s="253"/>
    </row>
    <row r="560" spans="1:18" ht="42" customHeight="1">
      <c r="A560" s="250"/>
      <c r="B560" s="250"/>
      <c r="C560" s="250"/>
      <c r="D560" s="267"/>
      <c r="E560" s="267"/>
      <c r="F560" s="250"/>
      <c r="G560" s="250"/>
      <c r="H560" s="250"/>
      <c r="I560" s="251"/>
      <c r="J560" s="250"/>
      <c r="K560" s="250"/>
      <c r="L560" s="250"/>
      <c r="M560" s="252"/>
      <c r="N560" s="250"/>
      <c r="O560" s="250"/>
      <c r="P560" s="267"/>
      <c r="Q560" s="253"/>
      <c r="R560" s="253"/>
    </row>
    <row r="561" spans="1:18" ht="42" customHeight="1">
      <c r="A561" s="250"/>
      <c r="B561" s="250"/>
      <c r="C561" s="250"/>
      <c r="D561" s="267"/>
      <c r="E561" s="267"/>
      <c r="F561" s="250"/>
      <c r="G561" s="250"/>
      <c r="H561" s="250"/>
      <c r="I561" s="251"/>
      <c r="J561" s="250"/>
      <c r="K561" s="250"/>
      <c r="L561" s="250"/>
      <c r="M561" s="252"/>
      <c r="N561" s="250"/>
      <c r="O561" s="250"/>
      <c r="P561" s="267"/>
      <c r="Q561" s="253"/>
      <c r="R561" s="253"/>
    </row>
    <row r="562" spans="1:18" ht="42" customHeight="1">
      <c r="A562" s="250"/>
      <c r="B562" s="250"/>
      <c r="C562" s="250"/>
      <c r="D562" s="267"/>
      <c r="E562" s="267"/>
      <c r="F562" s="250"/>
      <c r="G562" s="250"/>
      <c r="H562" s="250"/>
      <c r="I562" s="251"/>
      <c r="J562" s="250"/>
      <c r="K562" s="250"/>
      <c r="L562" s="250"/>
      <c r="M562" s="252"/>
      <c r="N562" s="250"/>
      <c r="O562" s="250"/>
      <c r="P562" s="267"/>
      <c r="Q562" s="253"/>
      <c r="R562" s="253"/>
    </row>
    <row r="563" spans="1:18" ht="42" customHeight="1">
      <c r="A563" s="250"/>
      <c r="B563" s="250"/>
      <c r="C563" s="250"/>
      <c r="D563" s="267"/>
      <c r="E563" s="267"/>
      <c r="F563" s="250"/>
      <c r="G563" s="250"/>
      <c r="H563" s="250"/>
      <c r="I563" s="251"/>
      <c r="J563" s="250"/>
      <c r="K563" s="250"/>
      <c r="L563" s="250"/>
      <c r="M563" s="252"/>
      <c r="N563" s="250"/>
      <c r="O563" s="250"/>
      <c r="P563" s="267"/>
      <c r="Q563" s="253"/>
      <c r="R563" s="253"/>
    </row>
    <row r="564" spans="1:18" ht="42" customHeight="1">
      <c r="A564" s="250"/>
      <c r="B564" s="250"/>
      <c r="C564" s="250"/>
      <c r="D564" s="267"/>
      <c r="E564" s="267"/>
      <c r="F564" s="250"/>
      <c r="G564" s="250"/>
      <c r="H564" s="250"/>
      <c r="I564" s="251"/>
      <c r="J564" s="250"/>
      <c r="K564" s="250"/>
      <c r="L564" s="250"/>
      <c r="M564" s="252"/>
      <c r="N564" s="250"/>
      <c r="O564" s="250"/>
      <c r="P564" s="267"/>
      <c r="Q564" s="253"/>
      <c r="R564" s="253"/>
    </row>
    <row r="565" spans="1:18" ht="42" customHeight="1">
      <c r="A565" s="250"/>
      <c r="B565" s="250"/>
      <c r="C565" s="250"/>
      <c r="D565" s="267"/>
      <c r="E565" s="267"/>
      <c r="F565" s="250"/>
      <c r="G565" s="250"/>
      <c r="H565" s="250"/>
      <c r="I565" s="251"/>
      <c r="J565" s="250"/>
      <c r="K565" s="250"/>
      <c r="L565" s="250"/>
      <c r="M565" s="252"/>
      <c r="N565" s="250"/>
      <c r="O565" s="250"/>
      <c r="P565" s="267"/>
      <c r="Q565" s="253"/>
      <c r="R565" s="253"/>
    </row>
    <row r="566" spans="1:18" ht="42" customHeight="1">
      <c r="A566" s="250"/>
      <c r="B566" s="250"/>
      <c r="C566" s="250"/>
      <c r="D566" s="267"/>
      <c r="E566" s="267"/>
      <c r="F566" s="250"/>
      <c r="G566" s="250"/>
      <c r="H566" s="250"/>
      <c r="I566" s="251"/>
      <c r="J566" s="250"/>
      <c r="K566" s="250"/>
      <c r="L566" s="250"/>
      <c r="M566" s="252"/>
      <c r="N566" s="250"/>
      <c r="O566" s="250"/>
      <c r="P566" s="267"/>
      <c r="Q566" s="253"/>
      <c r="R566" s="253"/>
    </row>
    <row r="567" spans="1:18" ht="42" customHeight="1">
      <c r="A567" s="250"/>
      <c r="B567" s="250"/>
      <c r="C567" s="250"/>
      <c r="D567" s="267"/>
      <c r="E567" s="267"/>
      <c r="F567" s="250"/>
      <c r="G567" s="250"/>
      <c r="H567" s="250"/>
      <c r="I567" s="251"/>
      <c r="J567" s="250"/>
      <c r="K567" s="250"/>
      <c r="L567" s="250"/>
      <c r="M567" s="252"/>
      <c r="N567" s="250"/>
      <c r="O567" s="250"/>
      <c r="P567" s="267"/>
      <c r="Q567" s="253"/>
      <c r="R567" s="253"/>
    </row>
    <row r="568" spans="1:18" ht="52.5" customHeight="1">
      <c r="A568" s="250"/>
      <c r="B568" s="250"/>
      <c r="C568" s="250"/>
      <c r="D568" s="267"/>
      <c r="E568" s="267"/>
      <c r="F568" s="250"/>
      <c r="G568" s="250"/>
      <c r="H568" s="250"/>
      <c r="I568" s="251"/>
      <c r="J568" s="250"/>
      <c r="K568" s="250"/>
      <c r="L568" s="250"/>
      <c r="M568" s="252"/>
      <c r="N568" s="250"/>
      <c r="O568" s="250"/>
      <c r="P568" s="267"/>
      <c r="Q568" s="253"/>
      <c r="R568" s="253"/>
    </row>
    <row r="569" spans="1:18" ht="42" customHeight="1">
      <c r="A569" s="250"/>
      <c r="B569" s="250"/>
      <c r="C569" s="250"/>
      <c r="D569" s="267"/>
      <c r="E569" s="267"/>
      <c r="F569" s="250"/>
      <c r="G569" s="250"/>
      <c r="H569" s="250"/>
      <c r="I569" s="251"/>
      <c r="J569" s="250"/>
      <c r="K569" s="250"/>
      <c r="L569" s="250"/>
      <c r="M569" s="252"/>
      <c r="N569" s="250"/>
      <c r="O569" s="250"/>
      <c r="P569" s="267"/>
      <c r="Q569" s="253"/>
      <c r="R569" s="253"/>
    </row>
    <row r="570" spans="1:18" ht="42" customHeight="1">
      <c r="A570" s="250"/>
      <c r="B570" s="250"/>
      <c r="C570" s="250"/>
      <c r="D570" s="267"/>
      <c r="E570" s="267"/>
      <c r="F570" s="250"/>
      <c r="G570" s="250"/>
      <c r="H570" s="250"/>
      <c r="I570" s="251"/>
      <c r="J570" s="250"/>
      <c r="K570" s="250"/>
      <c r="L570" s="250"/>
      <c r="M570" s="252"/>
      <c r="N570" s="250"/>
      <c r="O570" s="250"/>
      <c r="P570" s="267"/>
      <c r="Q570" s="253"/>
      <c r="R570" s="253"/>
    </row>
    <row r="571" spans="1:18" ht="52.5" customHeight="1">
      <c r="A571" s="250"/>
      <c r="B571" s="250"/>
      <c r="C571" s="250"/>
      <c r="D571" s="267"/>
      <c r="E571" s="267"/>
      <c r="F571" s="250"/>
      <c r="G571" s="250"/>
      <c r="H571" s="250"/>
      <c r="I571" s="251"/>
      <c r="J571" s="250"/>
      <c r="K571" s="250"/>
      <c r="L571" s="250"/>
      <c r="M571" s="252"/>
      <c r="N571" s="250"/>
      <c r="O571" s="250"/>
      <c r="P571" s="267"/>
      <c r="Q571" s="253"/>
      <c r="R571" s="253"/>
    </row>
    <row r="572" spans="1:18" ht="42" customHeight="1">
      <c r="A572" s="250"/>
      <c r="B572" s="250"/>
      <c r="C572" s="250"/>
      <c r="D572" s="267"/>
      <c r="E572" s="267"/>
      <c r="F572" s="250"/>
      <c r="G572" s="250"/>
      <c r="H572" s="250"/>
      <c r="I572" s="251"/>
      <c r="J572" s="250"/>
      <c r="K572" s="250"/>
      <c r="L572" s="250"/>
      <c r="M572" s="252"/>
      <c r="N572" s="250"/>
      <c r="O572" s="250"/>
      <c r="P572" s="267"/>
      <c r="Q572" s="253"/>
      <c r="R572" s="253"/>
    </row>
    <row r="573" spans="1:18" ht="42" customHeight="1">
      <c r="A573" s="250"/>
      <c r="B573" s="250"/>
      <c r="C573" s="250"/>
      <c r="D573" s="267"/>
      <c r="E573" s="267"/>
      <c r="F573" s="250"/>
      <c r="G573" s="250"/>
      <c r="H573" s="250"/>
      <c r="I573" s="251"/>
      <c r="J573" s="250"/>
      <c r="K573" s="250"/>
      <c r="L573" s="250"/>
      <c r="M573" s="252"/>
      <c r="N573" s="250"/>
      <c r="O573" s="250"/>
      <c r="P573" s="267"/>
      <c r="Q573" s="253"/>
      <c r="R573" s="253"/>
    </row>
    <row r="574" spans="1:18" ht="42" customHeight="1">
      <c r="A574" s="250"/>
      <c r="B574" s="250"/>
      <c r="C574" s="250"/>
      <c r="D574" s="267"/>
      <c r="E574" s="267"/>
      <c r="F574" s="250"/>
      <c r="G574" s="250"/>
      <c r="H574" s="250"/>
      <c r="I574" s="251"/>
      <c r="J574" s="250"/>
      <c r="K574" s="250"/>
      <c r="L574" s="250"/>
      <c r="M574" s="252"/>
      <c r="N574" s="250"/>
      <c r="O574" s="250"/>
      <c r="P574" s="267"/>
      <c r="Q574" s="253"/>
      <c r="R574" s="253"/>
    </row>
    <row r="575" spans="1:18" ht="42" customHeight="1">
      <c r="A575" s="250"/>
      <c r="B575" s="250"/>
      <c r="C575" s="250"/>
      <c r="D575" s="267"/>
      <c r="E575" s="267"/>
      <c r="F575" s="250"/>
      <c r="G575" s="250"/>
      <c r="H575" s="250"/>
      <c r="I575" s="251"/>
      <c r="J575" s="250"/>
      <c r="K575" s="250"/>
      <c r="L575" s="250"/>
      <c r="M575" s="252"/>
      <c r="N575" s="250"/>
      <c r="O575" s="250"/>
      <c r="P575" s="267"/>
      <c r="Q575" s="253"/>
      <c r="R575" s="253"/>
    </row>
    <row r="576" spans="1:18" ht="42" customHeight="1">
      <c r="A576" s="250"/>
      <c r="B576" s="250"/>
      <c r="C576" s="250"/>
      <c r="D576" s="267"/>
      <c r="E576" s="267"/>
      <c r="F576" s="250"/>
      <c r="G576" s="250"/>
      <c r="H576" s="250"/>
      <c r="I576" s="251"/>
      <c r="J576" s="250"/>
      <c r="K576" s="250"/>
      <c r="L576" s="250"/>
      <c r="M576" s="252"/>
      <c r="N576" s="250"/>
      <c r="O576" s="250"/>
      <c r="P576" s="267"/>
      <c r="Q576" s="253"/>
      <c r="R576" s="253"/>
    </row>
    <row r="577" spans="1:18" ht="42" customHeight="1">
      <c r="A577" s="250"/>
      <c r="B577" s="250"/>
      <c r="C577" s="250"/>
      <c r="D577" s="267"/>
      <c r="E577" s="267"/>
      <c r="F577" s="250"/>
      <c r="G577" s="250"/>
      <c r="H577" s="250"/>
      <c r="I577" s="251"/>
      <c r="J577" s="250"/>
      <c r="K577" s="250"/>
      <c r="L577" s="250"/>
      <c r="M577" s="252"/>
      <c r="N577" s="250"/>
      <c r="O577" s="250"/>
      <c r="P577" s="267"/>
      <c r="Q577" s="253"/>
      <c r="R577" s="253"/>
    </row>
    <row r="578" spans="1:18" ht="52.5" customHeight="1">
      <c r="A578" s="250"/>
      <c r="B578" s="250"/>
      <c r="C578" s="250"/>
      <c r="D578" s="267"/>
      <c r="E578" s="267"/>
      <c r="F578" s="250"/>
      <c r="G578" s="250"/>
      <c r="H578" s="250"/>
      <c r="I578" s="251"/>
      <c r="J578" s="250"/>
      <c r="K578" s="250"/>
      <c r="L578" s="250"/>
      <c r="M578" s="252"/>
      <c r="N578" s="250"/>
      <c r="O578" s="250"/>
      <c r="P578" s="267"/>
      <c r="Q578" s="253"/>
      <c r="R578" s="253"/>
    </row>
    <row r="579" spans="1:18" ht="52.5" customHeight="1">
      <c r="A579" s="250"/>
      <c r="B579" s="250"/>
      <c r="C579" s="250"/>
      <c r="D579" s="267"/>
      <c r="E579" s="267"/>
      <c r="F579" s="250"/>
      <c r="G579" s="250"/>
      <c r="H579" s="250"/>
      <c r="I579" s="251"/>
      <c r="J579" s="250"/>
      <c r="K579" s="250"/>
      <c r="L579" s="250"/>
      <c r="M579" s="252"/>
      <c r="N579" s="250"/>
      <c r="O579" s="250"/>
      <c r="P579" s="267"/>
      <c r="Q579" s="253"/>
      <c r="R579" s="253"/>
    </row>
    <row r="580" spans="1:18" ht="42" customHeight="1">
      <c r="A580" s="250"/>
      <c r="B580" s="250"/>
      <c r="C580" s="250"/>
      <c r="D580" s="267"/>
      <c r="E580" s="267"/>
      <c r="F580" s="250"/>
      <c r="G580" s="250"/>
      <c r="H580" s="250"/>
      <c r="I580" s="251"/>
      <c r="J580" s="250"/>
      <c r="K580" s="250"/>
      <c r="L580" s="250"/>
      <c r="M580" s="252"/>
      <c r="N580" s="250"/>
      <c r="O580" s="250"/>
      <c r="P580" s="267"/>
      <c r="Q580" s="253"/>
      <c r="R580" s="253"/>
    </row>
    <row r="581" spans="1:18" ht="42" customHeight="1">
      <c r="A581" s="250"/>
      <c r="B581" s="250"/>
      <c r="C581" s="250"/>
      <c r="D581" s="267"/>
      <c r="E581" s="267"/>
      <c r="F581" s="250"/>
      <c r="G581" s="250"/>
      <c r="H581" s="250"/>
      <c r="I581" s="251"/>
      <c r="J581" s="250"/>
      <c r="K581" s="250"/>
      <c r="L581" s="250"/>
      <c r="M581" s="252"/>
      <c r="N581" s="250"/>
      <c r="O581" s="250"/>
      <c r="P581" s="267"/>
      <c r="Q581" s="253"/>
      <c r="R581" s="253"/>
    </row>
    <row r="582" spans="1:18" ht="52.5" customHeight="1">
      <c r="A582" s="250"/>
      <c r="B582" s="250"/>
      <c r="C582" s="250"/>
      <c r="D582" s="267"/>
      <c r="E582" s="267"/>
      <c r="F582" s="250"/>
      <c r="G582" s="250"/>
      <c r="H582" s="250"/>
      <c r="I582" s="251"/>
      <c r="J582" s="250"/>
      <c r="K582" s="250"/>
      <c r="L582" s="250"/>
      <c r="M582" s="252"/>
      <c r="N582" s="250"/>
      <c r="O582" s="250"/>
      <c r="P582" s="267"/>
      <c r="Q582" s="253"/>
      <c r="R582" s="253"/>
    </row>
    <row r="583" spans="1:18" ht="52.5" customHeight="1">
      <c r="A583" s="250"/>
      <c r="B583" s="250"/>
      <c r="C583" s="250"/>
      <c r="D583" s="267"/>
      <c r="E583" s="267"/>
      <c r="F583" s="250"/>
      <c r="G583" s="250"/>
      <c r="H583" s="250"/>
      <c r="I583" s="251"/>
      <c r="J583" s="250"/>
      <c r="K583" s="250"/>
      <c r="L583" s="250"/>
      <c r="M583" s="252"/>
      <c r="N583" s="250"/>
      <c r="O583" s="250"/>
      <c r="P583" s="267"/>
      <c r="Q583" s="253"/>
      <c r="R583" s="253"/>
    </row>
    <row r="584" spans="1:18" ht="42" customHeight="1">
      <c r="A584" s="250"/>
      <c r="B584" s="250"/>
      <c r="C584" s="250"/>
      <c r="D584" s="267"/>
      <c r="E584" s="267"/>
      <c r="F584" s="250"/>
      <c r="G584" s="250"/>
      <c r="H584" s="250"/>
      <c r="I584" s="251"/>
      <c r="J584" s="250"/>
      <c r="K584" s="250"/>
      <c r="L584" s="250"/>
      <c r="M584" s="252"/>
      <c r="N584" s="250"/>
      <c r="O584" s="250"/>
      <c r="P584" s="267"/>
      <c r="Q584" s="253"/>
      <c r="R584" s="253"/>
    </row>
    <row r="585" spans="1:18" ht="42" customHeight="1">
      <c r="A585" s="250"/>
      <c r="B585" s="250"/>
      <c r="C585" s="250"/>
      <c r="D585" s="267"/>
      <c r="E585" s="267"/>
      <c r="F585" s="250"/>
      <c r="G585" s="250"/>
      <c r="H585" s="250"/>
      <c r="I585" s="251"/>
      <c r="J585" s="250"/>
      <c r="K585" s="250"/>
      <c r="L585" s="250"/>
      <c r="M585" s="252"/>
      <c r="N585" s="250"/>
      <c r="O585" s="250"/>
      <c r="P585" s="267"/>
      <c r="Q585" s="253"/>
      <c r="R585" s="253"/>
    </row>
    <row r="586" spans="1:18" ht="42" customHeight="1">
      <c r="A586" s="250"/>
      <c r="B586" s="250"/>
      <c r="C586" s="250"/>
      <c r="D586" s="267"/>
      <c r="E586" s="267"/>
      <c r="F586" s="250"/>
      <c r="G586" s="250"/>
      <c r="H586" s="250"/>
      <c r="I586" s="251"/>
      <c r="J586" s="250"/>
      <c r="K586" s="250"/>
      <c r="L586" s="250"/>
      <c r="M586" s="252"/>
      <c r="N586" s="250"/>
      <c r="O586" s="250"/>
      <c r="P586" s="267"/>
      <c r="Q586" s="253"/>
      <c r="R586" s="253"/>
    </row>
    <row r="587" spans="1:18" ht="52.5" customHeight="1">
      <c r="A587" s="250"/>
      <c r="B587" s="250"/>
      <c r="C587" s="250"/>
      <c r="D587" s="267"/>
      <c r="E587" s="267"/>
      <c r="F587" s="250"/>
      <c r="G587" s="250"/>
      <c r="H587" s="250"/>
      <c r="I587" s="251"/>
      <c r="J587" s="250"/>
      <c r="K587" s="250"/>
      <c r="L587" s="250"/>
      <c r="M587" s="252"/>
      <c r="N587" s="250"/>
      <c r="O587" s="250"/>
      <c r="P587" s="267"/>
      <c r="Q587" s="253"/>
      <c r="R587" s="253"/>
    </row>
    <row r="588" spans="1:18" ht="63" customHeight="1">
      <c r="A588" s="250"/>
      <c r="B588" s="250"/>
      <c r="C588" s="250"/>
      <c r="D588" s="267"/>
      <c r="E588" s="267"/>
      <c r="F588" s="250"/>
      <c r="G588" s="250"/>
      <c r="H588" s="250"/>
      <c r="I588" s="251"/>
      <c r="J588" s="250"/>
      <c r="K588" s="250"/>
      <c r="L588" s="250"/>
      <c r="M588" s="252"/>
      <c r="N588" s="250"/>
      <c r="O588" s="250"/>
      <c r="P588" s="267"/>
      <c r="Q588" s="253"/>
      <c r="R588" s="253"/>
    </row>
    <row r="589" spans="1:18" ht="52.5" customHeight="1">
      <c r="A589" s="250"/>
      <c r="B589" s="250"/>
      <c r="C589" s="250"/>
      <c r="D589" s="267"/>
      <c r="E589" s="267"/>
      <c r="F589" s="250"/>
      <c r="G589" s="250"/>
      <c r="H589" s="250"/>
      <c r="I589" s="251"/>
      <c r="J589" s="250"/>
      <c r="K589" s="250"/>
      <c r="L589" s="250"/>
      <c r="M589" s="252"/>
      <c r="N589" s="250"/>
      <c r="O589" s="250"/>
      <c r="P589" s="267"/>
      <c r="Q589" s="253"/>
      <c r="R589" s="253"/>
    </row>
    <row r="590" spans="1:18" ht="63" customHeight="1">
      <c r="A590" s="250"/>
      <c r="B590" s="250"/>
      <c r="C590" s="250"/>
      <c r="D590" s="267"/>
      <c r="E590" s="267"/>
      <c r="F590" s="250"/>
      <c r="G590" s="250"/>
      <c r="H590" s="250"/>
      <c r="I590" s="251"/>
      <c r="J590" s="250"/>
      <c r="K590" s="250"/>
      <c r="L590" s="250"/>
      <c r="M590" s="252"/>
      <c r="N590" s="250"/>
      <c r="O590" s="250"/>
      <c r="P590" s="267"/>
      <c r="Q590" s="253"/>
      <c r="R590" s="253"/>
    </row>
    <row r="591" spans="1:18" ht="42" customHeight="1">
      <c r="A591" s="250"/>
      <c r="B591" s="250"/>
      <c r="C591" s="250"/>
      <c r="D591" s="267"/>
      <c r="E591" s="267"/>
      <c r="F591" s="250"/>
      <c r="G591" s="250"/>
      <c r="H591" s="250"/>
      <c r="I591" s="251"/>
      <c r="J591" s="250"/>
      <c r="K591" s="250"/>
      <c r="L591" s="250"/>
      <c r="M591" s="252"/>
      <c r="N591" s="250"/>
      <c r="O591" s="250"/>
      <c r="P591" s="267"/>
      <c r="Q591" s="253"/>
      <c r="R591" s="253"/>
    </row>
    <row r="592" spans="1:18" ht="42" customHeight="1">
      <c r="A592" s="250"/>
      <c r="B592" s="250"/>
      <c r="C592" s="250"/>
      <c r="D592" s="267"/>
      <c r="E592" s="267"/>
      <c r="F592" s="250"/>
      <c r="G592" s="250"/>
      <c r="H592" s="250"/>
      <c r="I592" s="251"/>
      <c r="J592" s="250"/>
      <c r="K592" s="250"/>
      <c r="L592" s="250"/>
      <c r="M592" s="252"/>
      <c r="N592" s="250"/>
      <c r="O592" s="250"/>
      <c r="P592" s="267"/>
      <c r="Q592" s="253"/>
      <c r="R592" s="253"/>
    </row>
    <row r="593" spans="1:18">
      <c r="A593" s="250"/>
      <c r="B593" s="250"/>
      <c r="C593" s="250"/>
      <c r="D593" s="267"/>
      <c r="E593" s="267"/>
      <c r="F593" s="250"/>
      <c r="G593" s="250"/>
      <c r="H593" s="250"/>
      <c r="I593" s="251"/>
      <c r="J593" s="250"/>
      <c r="K593" s="250"/>
      <c r="L593" s="250"/>
      <c r="M593" s="252"/>
      <c r="N593" s="250"/>
      <c r="O593" s="250"/>
      <c r="P593" s="267"/>
      <c r="Q593" s="253"/>
      <c r="R593" s="253"/>
    </row>
    <row r="594" spans="1:18" ht="42" customHeight="1">
      <c r="A594" s="250"/>
      <c r="B594" s="250"/>
      <c r="C594" s="250"/>
      <c r="D594" s="267"/>
      <c r="E594" s="267"/>
      <c r="F594" s="250"/>
      <c r="G594" s="250"/>
      <c r="H594" s="250"/>
      <c r="I594" s="251"/>
      <c r="J594" s="250"/>
      <c r="K594" s="250"/>
      <c r="L594" s="250"/>
      <c r="M594" s="252"/>
      <c r="N594" s="250"/>
      <c r="O594" s="250"/>
      <c r="P594" s="267"/>
      <c r="Q594" s="253"/>
      <c r="R594" s="253"/>
    </row>
    <row r="595" spans="1:18" ht="42" customHeight="1">
      <c r="A595" s="250"/>
      <c r="B595" s="250"/>
      <c r="C595" s="250"/>
      <c r="D595" s="267"/>
      <c r="E595" s="267"/>
      <c r="F595" s="250"/>
      <c r="G595" s="250"/>
      <c r="H595" s="250"/>
      <c r="I595" s="251"/>
      <c r="J595" s="250"/>
      <c r="K595" s="250"/>
      <c r="L595" s="250"/>
      <c r="M595" s="252"/>
      <c r="N595" s="250"/>
      <c r="O595" s="250"/>
      <c r="P595" s="267"/>
      <c r="Q595" s="253"/>
      <c r="R595" s="253"/>
    </row>
  </sheetData>
  <autoFilter ref="A1:R468">
    <filterColumn colId="7"/>
    <filterColumn colId="9">
      <filters blank="1">
        <filter val="221"/>
        <filter val="223"/>
        <filter val="224"/>
        <filter val="225"/>
        <filter val="226"/>
        <filter val="310"/>
        <filter val="341"/>
        <filter val="343"/>
        <filter val="344"/>
        <filter val="346"/>
      </filters>
    </filterColumn>
    <filterColumn colId="15">
      <filters blank="1">
        <filter val="№ 01/2021 от 01.01.2021"/>
        <filter val="№ 029/240921/002 от 24.09.2021"/>
        <filter val="№ 08546-1 от 01.01.2021"/>
        <filter val="№ 08546-1 ОТП от 01.01.2021"/>
        <filter val="№ 1/2021 от 16.09.2021"/>
        <filter val="№ 115/21 от 11.06.2021"/>
        <filter val="№ 1200 от 11.08.2021"/>
        <filter val="№ 125 от 01.01.2021"/>
        <filter val="№ 16 от 23.09.2021"/>
        <filter val="№ 1608 от 20.08.2021"/>
        <filter val="№ 2-09/2021 от 14.09.2021"/>
        <filter val="№ 2108-275 от 23.09.2021"/>
        <filter val="№ 21-193 от 18.08.2021"/>
        <filter val="№ 21-220 от 22.09.2021"/>
        <filter val="№ 23/08-21-3 от 23.08.2021"/>
        <filter val="№ 27720717/21 от 30.08.2021"/>
        <filter val="№ 2806 от 27.08.2021"/>
        <filter val="№ 29 от 10.08.2021"/>
        <filter val="№ 3 от 01.07.2021"/>
        <filter val="№ 3108 от 31.08.2021"/>
        <filter val="№ 317 от 26.07.2021"/>
        <filter val="№ 3331 от 11.01.2021"/>
        <filter val="№ 3-52 от 11.01.2021"/>
        <filter val="№ 3-696 от 11.01.2021"/>
        <filter val="№ 3-842 от 11.01.2021"/>
        <filter val="№ 4061 от 13.08.2021"/>
        <filter val="№ 638000059322 от 20.11.2020"/>
        <filter val="№ 72481 от 09.07.2021"/>
        <filter val="№ 8429 от 17.08.2021"/>
        <filter val="№ 85335 от 26.08.2021"/>
        <filter val="№ 9330/202 от 23.09.2021"/>
        <filter val="№ ИСЧЛМ000794 от 09.07.2021"/>
        <filter val="№ НК5-004595 от 10.08.2021"/>
        <filter val="№ НК5-005057 от 06.09.2021"/>
        <filter val="№ НК5-005339 от 27.09.2021"/>
        <filter val="№ О83 от 28.06.2021"/>
        <filter val="№ ТО-4/21 от 17.01.2021"/>
        <filter val="№ Ф/38-0166-03-ТП от 17.02.2021"/>
      </filters>
    </filterColumn>
  </autoFilter>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sheetPr filterMode="1"/>
  <dimension ref="A2:W596"/>
  <sheetViews>
    <sheetView topLeftCell="A223" workbookViewId="0"/>
  </sheetViews>
  <sheetFormatPr defaultRowHeight="15"/>
  <cols>
    <col min="1" max="1" width="4.5703125" style="135" customWidth="1"/>
    <col min="2" max="2" width="6.28515625" style="135" customWidth="1"/>
    <col min="3" max="4" width="9.140625" style="135"/>
    <col min="5" max="5" width="32.140625" style="135" customWidth="1"/>
    <col min="6" max="7" width="9.140625" style="135"/>
    <col min="8" max="8" width="29.85546875" style="135" customWidth="1"/>
    <col min="9" max="15" width="9.140625" style="135"/>
    <col min="16" max="16" width="18.42578125" style="135" customWidth="1"/>
    <col min="17" max="17" width="10.7109375" style="135" customWidth="1"/>
    <col min="18" max="18" width="10" style="135" bestFit="1" customWidth="1"/>
    <col min="19" max="16384" width="9.140625" style="135"/>
  </cols>
  <sheetData>
    <row r="2" spans="1:21" ht="63" hidden="1">
      <c r="A2" s="124" t="s">
        <v>1276</v>
      </c>
      <c r="B2" s="124" t="s">
        <v>11618</v>
      </c>
      <c r="C2" s="125" t="s">
        <v>11619</v>
      </c>
      <c r="D2" s="126" t="s">
        <v>1055</v>
      </c>
      <c r="E2" s="126" t="s">
        <v>11620</v>
      </c>
      <c r="F2" s="127" t="s">
        <v>11621</v>
      </c>
      <c r="G2" s="127" t="s">
        <v>10475</v>
      </c>
      <c r="H2" s="127" t="s">
        <v>1077</v>
      </c>
      <c r="I2" s="128" t="s">
        <v>1078</v>
      </c>
      <c r="J2" s="129" t="s">
        <v>1690</v>
      </c>
      <c r="K2" s="129" t="s">
        <v>1691</v>
      </c>
      <c r="L2" s="129" t="s">
        <v>1063</v>
      </c>
      <c r="M2" s="130" t="s">
        <v>1769</v>
      </c>
      <c r="N2" s="127" t="s">
        <v>1284</v>
      </c>
      <c r="O2" s="127" t="s">
        <v>3553</v>
      </c>
      <c r="P2" s="131"/>
      <c r="Q2" s="132"/>
      <c r="R2" s="132">
        <v>18635.84</v>
      </c>
    </row>
    <row r="3" spans="1:21" ht="42" hidden="1">
      <c r="A3" s="124" t="s">
        <v>1065</v>
      </c>
      <c r="B3" s="124" t="s">
        <v>11622</v>
      </c>
      <c r="C3" s="125" t="s">
        <v>11619</v>
      </c>
      <c r="D3" s="126" t="s">
        <v>1055</v>
      </c>
      <c r="E3" s="126" t="s">
        <v>11623</v>
      </c>
      <c r="F3" s="127" t="s">
        <v>11624</v>
      </c>
      <c r="G3" s="127" t="s">
        <v>10475</v>
      </c>
      <c r="H3" s="127" t="s">
        <v>1696</v>
      </c>
      <c r="I3" s="128" t="s">
        <v>1697</v>
      </c>
      <c r="J3" s="129" t="s">
        <v>1690</v>
      </c>
      <c r="K3" s="129" t="s">
        <v>1691</v>
      </c>
      <c r="L3" s="129" t="s">
        <v>1063</v>
      </c>
      <c r="M3" s="130" t="s">
        <v>1769</v>
      </c>
      <c r="N3" s="127" t="s">
        <v>1284</v>
      </c>
      <c r="O3" s="127" t="s">
        <v>3553</v>
      </c>
      <c r="P3" s="131"/>
      <c r="Q3" s="132"/>
      <c r="R3" s="132">
        <v>1055.8399999999999</v>
      </c>
    </row>
    <row r="4" spans="1:21" ht="42" hidden="1">
      <c r="A4" s="124" t="s">
        <v>1663</v>
      </c>
      <c r="B4" s="124" t="s">
        <v>11625</v>
      </c>
      <c r="C4" s="125" t="s">
        <v>11619</v>
      </c>
      <c r="D4" s="126" t="s">
        <v>1055</v>
      </c>
      <c r="E4" s="126" t="s">
        <v>11626</v>
      </c>
      <c r="F4" s="127" t="s">
        <v>11627</v>
      </c>
      <c r="G4" s="127" t="s">
        <v>10475</v>
      </c>
      <c r="H4" s="127" t="s">
        <v>1077</v>
      </c>
      <c r="I4" s="128" t="s">
        <v>1078</v>
      </c>
      <c r="J4" s="129" t="s">
        <v>1690</v>
      </c>
      <c r="K4" s="129" t="s">
        <v>1691</v>
      </c>
      <c r="L4" s="129" t="s">
        <v>1063</v>
      </c>
      <c r="M4" s="130" t="s">
        <v>1769</v>
      </c>
      <c r="N4" s="127" t="s">
        <v>1284</v>
      </c>
      <c r="O4" s="127" t="s">
        <v>3553</v>
      </c>
      <c r="P4" s="131"/>
      <c r="Q4" s="132"/>
      <c r="R4" s="132">
        <v>355.46</v>
      </c>
      <c r="T4" s="280"/>
      <c r="U4" s="280"/>
    </row>
    <row r="5" spans="1:21" ht="42" hidden="1">
      <c r="A5" s="124" t="s">
        <v>1664</v>
      </c>
      <c r="B5" s="124" t="s">
        <v>11628</v>
      </c>
      <c r="C5" s="125" t="s">
        <v>11619</v>
      </c>
      <c r="D5" s="126" t="s">
        <v>1055</v>
      </c>
      <c r="E5" s="126" t="s">
        <v>10698</v>
      </c>
      <c r="F5" s="127" t="s">
        <v>11629</v>
      </c>
      <c r="G5" s="127" t="s">
        <v>10475</v>
      </c>
      <c r="H5" s="127" t="s">
        <v>1701</v>
      </c>
      <c r="I5" s="128" t="s">
        <v>1702</v>
      </c>
      <c r="J5" s="129" t="s">
        <v>1690</v>
      </c>
      <c r="K5" s="129" t="s">
        <v>1691</v>
      </c>
      <c r="L5" s="129" t="s">
        <v>1063</v>
      </c>
      <c r="M5" s="130" t="s">
        <v>1769</v>
      </c>
      <c r="N5" s="127" t="s">
        <v>1284</v>
      </c>
      <c r="O5" s="127" t="s">
        <v>3553</v>
      </c>
      <c r="P5" s="131"/>
      <c r="Q5" s="132"/>
      <c r="R5" s="132">
        <v>2800</v>
      </c>
      <c r="T5" s="280"/>
      <c r="U5" s="280"/>
    </row>
    <row r="6" spans="1:21" ht="42" hidden="1">
      <c r="A6" s="124" t="s">
        <v>1665</v>
      </c>
      <c r="B6" s="124" t="s">
        <v>11630</v>
      </c>
      <c r="C6" s="125" t="s">
        <v>11619</v>
      </c>
      <c r="D6" s="126" t="s">
        <v>1055</v>
      </c>
      <c r="E6" s="126" t="s">
        <v>11631</v>
      </c>
      <c r="F6" s="127" t="s">
        <v>11632</v>
      </c>
      <c r="G6" s="127" t="s">
        <v>11619</v>
      </c>
      <c r="H6" s="127" t="s">
        <v>8126</v>
      </c>
      <c r="I6" s="128" t="s">
        <v>8127</v>
      </c>
      <c r="J6" s="129" t="s">
        <v>1239</v>
      </c>
      <c r="K6" s="129" t="s">
        <v>1062</v>
      </c>
      <c r="L6" s="129" t="s">
        <v>1063</v>
      </c>
      <c r="M6" s="130" t="s">
        <v>1064</v>
      </c>
      <c r="N6" s="127" t="s">
        <v>1284</v>
      </c>
      <c r="O6" s="127" t="s">
        <v>3553</v>
      </c>
      <c r="P6" s="131" t="s">
        <v>10119</v>
      </c>
      <c r="Q6" s="132"/>
      <c r="R6" s="132">
        <v>30000</v>
      </c>
    </row>
    <row r="7" spans="1:21" ht="42" hidden="1">
      <c r="A7" s="124" t="s">
        <v>1705</v>
      </c>
      <c r="B7" s="124" t="s">
        <v>11633</v>
      </c>
      <c r="C7" s="125" t="s">
        <v>11619</v>
      </c>
      <c r="D7" s="126" t="s">
        <v>1055</v>
      </c>
      <c r="E7" s="126" t="s">
        <v>11634</v>
      </c>
      <c r="F7" s="127" t="s">
        <v>11635</v>
      </c>
      <c r="G7" s="127" t="s">
        <v>11619</v>
      </c>
      <c r="H7" s="127" t="s">
        <v>1425</v>
      </c>
      <c r="I7" s="128" t="s">
        <v>1426</v>
      </c>
      <c r="J7" s="129" t="s">
        <v>1239</v>
      </c>
      <c r="K7" s="129" t="s">
        <v>1062</v>
      </c>
      <c r="L7" s="129" t="s">
        <v>1063</v>
      </c>
      <c r="M7" s="130" t="s">
        <v>1064</v>
      </c>
      <c r="N7" s="127" t="s">
        <v>1284</v>
      </c>
      <c r="O7" s="127" t="s">
        <v>3553</v>
      </c>
      <c r="P7" s="131" t="s">
        <v>7634</v>
      </c>
      <c r="Q7" s="132"/>
      <c r="R7" s="132">
        <v>127632.55</v>
      </c>
    </row>
    <row r="8" spans="1:21" ht="52.5" hidden="1">
      <c r="A8" s="124" t="s">
        <v>1284</v>
      </c>
      <c r="B8" s="124" t="s">
        <v>11636</v>
      </c>
      <c r="C8" s="125" t="s">
        <v>11619</v>
      </c>
      <c r="D8" s="126" t="s">
        <v>1055</v>
      </c>
      <c r="E8" s="126" t="s">
        <v>11637</v>
      </c>
      <c r="F8" s="127" t="s">
        <v>11638</v>
      </c>
      <c r="G8" s="127" t="s">
        <v>11619</v>
      </c>
      <c r="H8" s="127" t="s">
        <v>1077</v>
      </c>
      <c r="I8" s="128" t="s">
        <v>1078</v>
      </c>
      <c r="J8" s="129" t="s">
        <v>1690</v>
      </c>
      <c r="K8" s="129" t="s">
        <v>1691</v>
      </c>
      <c r="L8" s="129" t="s">
        <v>1063</v>
      </c>
      <c r="M8" s="130" t="s">
        <v>1769</v>
      </c>
      <c r="N8" s="127" t="s">
        <v>1284</v>
      </c>
      <c r="O8" s="127" t="s">
        <v>3553</v>
      </c>
      <c r="P8" s="131"/>
      <c r="Q8" s="132"/>
      <c r="R8" s="132">
        <v>5380.43</v>
      </c>
    </row>
    <row r="9" spans="1:21" ht="63" hidden="1">
      <c r="A9" s="124" t="s">
        <v>1712</v>
      </c>
      <c r="B9" s="124" t="s">
        <v>11639</v>
      </c>
      <c r="C9" s="125" t="s">
        <v>11619</v>
      </c>
      <c r="D9" s="126" t="s">
        <v>1055</v>
      </c>
      <c r="E9" s="126" t="s">
        <v>11640</v>
      </c>
      <c r="F9" s="127" t="s">
        <v>11641</v>
      </c>
      <c r="G9" s="127" t="s">
        <v>11619</v>
      </c>
      <c r="H9" s="127" t="s">
        <v>1077</v>
      </c>
      <c r="I9" s="128" t="s">
        <v>1078</v>
      </c>
      <c r="J9" s="129" t="s">
        <v>1690</v>
      </c>
      <c r="K9" s="129" t="s">
        <v>1691</v>
      </c>
      <c r="L9" s="129" t="s">
        <v>1063</v>
      </c>
      <c r="M9" s="130" t="s">
        <v>1769</v>
      </c>
      <c r="N9" s="127" t="s">
        <v>1284</v>
      </c>
      <c r="O9" s="127" t="s">
        <v>3553</v>
      </c>
      <c r="P9" s="131"/>
      <c r="Q9" s="132"/>
      <c r="R9" s="132">
        <v>1408.99</v>
      </c>
    </row>
    <row r="10" spans="1:21" ht="42" hidden="1">
      <c r="A10" s="124" t="s">
        <v>1718</v>
      </c>
      <c r="B10" s="124" t="s">
        <v>11642</v>
      </c>
      <c r="C10" s="125" t="s">
        <v>11643</v>
      </c>
      <c r="D10" s="126" t="s">
        <v>1055</v>
      </c>
      <c r="E10" s="126" t="s">
        <v>11644</v>
      </c>
      <c r="F10" s="127" t="s">
        <v>11645</v>
      </c>
      <c r="G10" s="127" t="s">
        <v>11646</v>
      </c>
      <c r="H10" s="127" t="s">
        <v>1696</v>
      </c>
      <c r="I10" s="128" t="s">
        <v>1697</v>
      </c>
      <c r="J10" s="129" t="s">
        <v>1690</v>
      </c>
      <c r="K10" s="129" t="s">
        <v>1691</v>
      </c>
      <c r="L10" s="129" t="s">
        <v>1063</v>
      </c>
      <c r="M10" s="130" t="s">
        <v>1769</v>
      </c>
      <c r="N10" s="127" t="s">
        <v>1284</v>
      </c>
      <c r="O10" s="127" t="s">
        <v>3553</v>
      </c>
      <c r="P10" s="131"/>
      <c r="Q10" s="132"/>
      <c r="R10" s="132">
        <v>9762.08</v>
      </c>
    </row>
    <row r="11" spans="1:21" ht="42" hidden="1">
      <c r="A11" s="124" t="s">
        <v>1666</v>
      </c>
      <c r="B11" s="124" t="s">
        <v>11647</v>
      </c>
      <c r="C11" s="125" t="s">
        <v>11643</v>
      </c>
      <c r="D11" s="126" t="s">
        <v>1055</v>
      </c>
      <c r="E11" s="126" t="s">
        <v>11648</v>
      </c>
      <c r="F11" s="127" t="s">
        <v>11649</v>
      </c>
      <c r="G11" s="127" t="s">
        <v>11646</v>
      </c>
      <c r="H11" s="127" t="s">
        <v>8126</v>
      </c>
      <c r="I11" s="128" t="s">
        <v>8127</v>
      </c>
      <c r="J11" s="129" t="s">
        <v>1239</v>
      </c>
      <c r="K11" s="129" t="s">
        <v>1062</v>
      </c>
      <c r="L11" s="129" t="s">
        <v>1063</v>
      </c>
      <c r="M11" s="130" t="s">
        <v>1064</v>
      </c>
      <c r="N11" s="127" t="s">
        <v>1284</v>
      </c>
      <c r="O11" s="127" t="s">
        <v>3553</v>
      </c>
      <c r="P11" s="131" t="s">
        <v>11650</v>
      </c>
      <c r="Q11" s="132"/>
      <c r="R11" s="132">
        <v>30000</v>
      </c>
    </row>
    <row r="12" spans="1:21" ht="42" hidden="1">
      <c r="A12" s="124" t="s">
        <v>1667</v>
      </c>
      <c r="B12" s="124" t="s">
        <v>11651</v>
      </c>
      <c r="C12" s="125" t="s">
        <v>11643</v>
      </c>
      <c r="D12" s="126" t="s">
        <v>1055</v>
      </c>
      <c r="E12" s="126" t="s">
        <v>10698</v>
      </c>
      <c r="F12" s="127" t="s">
        <v>11652</v>
      </c>
      <c r="G12" s="127" t="s">
        <v>11646</v>
      </c>
      <c r="H12" s="127" t="s">
        <v>1701</v>
      </c>
      <c r="I12" s="128" t="s">
        <v>1702</v>
      </c>
      <c r="J12" s="129" t="s">
        <v>1690</v>
      </c>
      <c r="K12" s="129" t="s">
        <v>1691</v>
      </c>
      <c r="L12" s="129" t="s">
        <v>1063</v>
      </c>
      <c r="M12" s="130" t="s">
        <v>1769</v>
      </c>
      <c r="N12" s="127" t="s">
        <v>1284</v>
      </c>
      <c r="O12" s="127" t="s">
        <v>3553</v>
      </c>
      <c r="P12" s="131"/>
      <c r="Q12" s="132"/>
      <c r="R12" s="132">
        <v>805</v>
      </c>
    </row>
    <row r="13" spans="1:21" ht="42" hidden="1">
      <c r="A13" s="124" t="s">
        <v>1668</v>
      </c>
      <c r="B13" s="124" t="s">
        <v>11653</v>
      </c>
      <c r="C13" s="125" t="s">
        <v>11643</v>
      </c>
      <c r="D13" s="126" t="s">
        <v>1055</v>
      </c>
      <c r="E13" s="126" t="s">
        <v>11654</v>
      </c>
      <c r="F13" s="127" t="s">
        <v>11655</v>
      </c>
      <c r="G13" s="127" t="s">
        <v>11646</v>
      </c>
      <c r="H13" s="127" t="s">
        <v>1701</v>
      </c>
      <c r="I13" s="128" t="s">
        <v>1702</v>
      </c>
      <c r="J13" s="129" t="s">
        <v>1690</v>
      </c>
      <c r="K13" s="129" t="s">
        <v>1691</v>
      </c>
      <c r="L13" s="129" t="s">
        <v>1063</v>
      </c>
      <c r="M13" s="130" t="s">
        <v>1769</v>
      </c>
      <c r="N13" s="127" t="s">
        <v>1284</v>
      </c>
      <c r="O13" s="127" t="s">
        <v>3553</v>
      </c>
      <c r="P13" s="131"/>
      <c r="Q13" s="132"/>
      <c r="R13" s="132">
        <v>211</v>
      </c>
    </row>
    <row r="14" spans="1:21" ht="42" hidden="1">
      <c r="A14" s="124" t="s">
        <v>1669</v>
      </c>
      <c r="B14" s="124" t="s">
        <v>11656</v>
      </c>
      <c r="C14" s="125" t="s">
        <v>11643</v>
      </c>
      <c r="D14" s="126" t="s">
        <v>1055</v>
      </c>
      <c r="E14" s="126" t="s">
        <v>11657</v>
      </c>
      <c r="F14" s="127" t="s">
        <v>11658</v>
      </c>
      <c r="G14" s="127" t="s">
        <v>11643</v>
      </c>
      <c r="H14" s="127" t="s">
        <v>1077</v>
      </c>
      <c r="I14" s="128" t="s">
        <v>1078</v>
      </c>
      <c r="J14" s="129" t="s">
        <v>1690</v>
      </c>
      <c r="K14" s="129" t="s">
        <v>1691</v>
      </c>
      <c r="L14" s="129" t="s">
        <v>1063</v>
      </c>
      <c r="M14" s="130" t="s">
        <v>1769</v>
      </c>
      <c r="N14" s="127" t="s">
        <v>1284</v>
      </c>
      <c r="O14" s="127" t="s">
        <v>3553</v>
      </c>
      <c r="P14" s="131"/>
      <c r="Q14" s="132"/>
      <c r="R14" s="132">
        <v>2166.9699999999998</v>
      </c>
    </row>
    <row r="15" spans="1:21" ht="42" hidden="1">
      <c r="A15" s="124" t="s">
        <v>1670</v>
      </c>
      <c r="B15" s="124" t="s">
        <v>11659</v>
      </c>
      <c r="C15" s="125" t="s">
        <v>11660</v>
      </c>
      <c r="D15" s="126" t="s">
        <v>1055</v>
      </c>
      <c r="E15" s="126" t="s">
        <v>11661</v>
      </c>
      <c r="F15" s="127" t="s">
        <v>11662</v>
      </c>
      <c r="G15" s="127" t="s">
        <v>11643</v>
      </c>
      <c r="H15" s="127" t="s">
        <v>1696</v>
      </c>
      <c r="I15" s="128" t="s">
        <v>1697</v>
      </c>
      <c r="J15" s="129" t="s">
        <v>1690</v>
      </c>
      <c r="K15" s="129" t="s">
        <v>1691</v>
      </c>
      <c r="L15" s="129" t="s">
        <v>1063</v>
      </c>
      <c r="M15" s="130" t="s">
        <v>1769</v>
      </c>
      <c r="N15" s="127" t="s">
        <v>1284</v>
      </c>
      <c r="O15" s="127" t="s">
        <v>3553</v>
      </c>
      <c r="P15" s="131"/>
      <c r="Q15" s="132"/>
      <c r="R15" s="132">
        <v>5365.05</v>
      </c>
    </row>
    <row r="16" spans="1:21" ht="52.5" hidden="1">
      <c r="A16" s="124" t="s">
        <v>1671</v>
      </c>
      <c r="B16" s="124" t="s">
        <v>11663</v>
      </c>
      <c r="C16" s="125" t="s">
        <v>11660</v>
      </c>
      <c r="D16" s="126" t="s">
        <v>1055</v>
      </c>
      <c r="E16" s="126" t="s">
        <v>11664</v>
      </c>
      <c r="F16" s="127" t="s">
        <v>11665</v>
      </c>
      <c r="G16" s="127" t="s">
        <v>11643</v>
      </c>
      <c r="H16" s="127" t="s">
        <v>1696</v>
      </c>
      <c r="I16" s="128" t="s">
        <v>1697</v>
      </c>
      <c r="J16" s="129" t="s">
        <v>1690</v>
      </c>
      <c r="K16" s="129" t="s">
        <v>1691</v>
      </c>
      <c r="L16" s="129" t="s">
        <v>1063</v>
      </c>
      <c r="M16" s="130" t="s">
        <v>1769</v>
      </c>
      <c r="N16" s="127" t="s">
        <v>1284</v>
      </c>
      <c r="O16" s="127" t="s">
        <v>3553</v>
      </c>
      <c r="P16" s="131"/>
      <c r="Q16" s="132"/>
      <c r="R16" s="132">
        <v>1908.34</v>
      </c>
    </row>
    <row r="17" spans="1:18" ht="42" hidden="1">
      <c r="A17" s="124" t="s">
        <v>1672</v>
      </c>
      <c r="B17" s="124" t="s">
        <v>11666</v>
      </c>
      <c r="C17" s="125" t="s">
        <v>11660</v>
      </c>
      <c r="D17" s="126" t="s">
        <v>1055</v>
      </c>
      <c r="E17" s="126" t="s">
        <v>10698</v>
      </c>
      <c r="F17" s="127" t="s">
        <v>11667</v>
      </c>
      <c r="G17" s="127" t="s">
        <v>11660</v>
      </c>
      <c r="H17" s="127" t="s">
        <v>1701</v>
      </c>
      <c r="I17" s="128" t="s">
        <v>1702</v>
      </c>
      <c r="J17" s="129" t="s">
        <v>1690</v>
      </c>
      <c r="K17" s="129" t="s">
        <v>1691</v>
      </c>
      <c r="L17" s="129" t="s">
        <v>1063</v>
      </c>
      <c r="M17" s="130" t="s">
        <v>1769</v>
      </c>
      <c r="N17" s="127" t="s">
        <v>1284</v>
      </c>
      <c r="O17" s="127" t="s">
        <v>3553</v>
      </c>
      <c r="P17" s="131"/>
      <c r="Q17" s="132"/>
      <c r="R17" s="132">
        <v>832</v>
      </c>
    </row>
    <row r="18" spans="1:18" ht="42" hidden="1">
      <c r="A18" s="124" t="s">
        <v>1673</v>
      </c>
      <c r="B18" s="124" t="s">
        <v>11668</v>
      </c>
      <c r="C18" s="125" t="s">
        <v>11660</v>
      </c>
      <c r="D18" s="126" t="s">
        <v>1055</v>
      </c>
      <c r="E18" s="126" t="s">
        <v>11654</v>
      </c>
      <c r="F18" s="127" t="s">
        <v>11669</v>
      </c>
      <c r="G18" s="127" t="s">
        <v>11660</v>
      </c>
      <c r="H18" s="127" t="s">
        <v>1701</v>
      </c>
      <c r="I18" s="128" t="s">
        <v>1702</v>
      </c>
      <c r="J18" s="129" t="s">
        <v>1690</v>
      </c>
      <c r="K18" s="129" t="s">
        <v>1691</v>
      </c>
      <c r="L18" s="129" t="s">
        <v>1063</v>
      </c>
      <c r="M18" s="130" t="s">
        <v>1769</v>
      </c>
      <c r="N18" s="127" t="s">
        <v>1284</v>
      </c>
      <c r="O18" s="127" t="s">
        <v>3553</v>
      </c>
      <c r="P18" s="131"/>
      <c r="Q18" s="132"/>
      <c r="R18" s="132">
        <v>287</v>
      </c>
    </row>
    <row r="19" spans="1:18" ht="42" hidden="1">
      <c r="A19" s="124" t="s">
        <v>1286</v>
      </c>
      <c r="B19" s="124" t="s">
        <v>11670</v>
      </c>
      <c r="C19" s="125" t="s">
        <v>11671</v>
      </c>
      <c r="D19" s="126" t="s">
        <v>1055</v>
      </c>
      <c r="E19" s="126" t="s">
        <v>11672</v>
      </c>
      <c r="F19" s="127" t="s">
        <v>11673</v>
      </c>
      <c r="G19" s="127" t="s">
        <v>11660</v>
      </c>
      <c r="H19" s="127" t="s">
        <v>209</v>
      </c>
      <c r="I19" s="128" t="s">
        <v>1149</v>
      </c>
      <c r="J19" s="129" t="s">
        <v>1302</v>
      </c>
      <c r="K19" s="129" t="s">
        <v>1062</v>
      </c>
      <c r="L19" s="129" t="s">
        <v>1063</v>
      </c>
      <c r="M19" s="130" t="s">
        <v>1304</v>
      </c>
      <c r="N19" s="127" t="s">
        <v>1284</v>
      </c>
      <c r="O19" s="127" t="s">
        <v>3553</v>
      </c>
      <c r="P19" s="131" t="s">
        <v>9510</v>
      </c>
      <c r="Q19" s="132"/>
      <c r="R19" s="132">
        <v>1328.76</v>
      </c>
    </row>
    <row r="20" spans="1:18" ht="42" hidden="1">
      <c r="A20" s="124" t="s">
        <v>1292</v>
      </c>
      <c r="B20" s="124" t="s">
        <v>11674</v>
      </c>
      <c r="C20" s="125" t="s">
        <v>11671</v>
      </c>
      <c r="D20" s="126" t="s">
        <v>1055</v>
      </c>
      <c r="E20" s="126" t="s">
        <v>11675</v>
      </c>
      <c r="F20" s="127" t="s">
        <v>11676</v>
      </c>
      <c r="G20" s="127" t="s">
        <v>11660</v>
      </c>
      <c r="H20" s="127" t="s">
        <v>1077</v>
      </c>
      <c r="I20" s="128" t="s">
        <v>1078</v>
      </c>
      <c r="J20" s="129" t="s">
        <v>1690</v>
      </c>
      <c r="K20" s="129" t="s">
        <v>1691</v>
      </c>
      <c r="L20" s="129" t="s">
        <v>1063</v>
      </c>
      <c r="M20" s="130" t="s">
        <v>1769</v>
      </c>
      <c r="N20" s="127" t="s">
        <v>1284</v>
      </c>
      <c r="O20" s="127" t="s">
        <v>3553</v>
      </c>
      <c r="P20" s="131"/>
      <c r="Q20" s="132"/>
      <c r="R20" s="132">
        <v>44670.68</v>
      </c>
    </row>
    <row r="21" spans="1:18" ht="42" hidden="1">
      <c r="A21" s="124" t="s">
        <v>1829</v>
      </c>
      <c r="B21" s="124" t="s">
        <v>11677</v>
      </c>
      <c r="C21" s="125" t="s">
        <v>11671</v>
      </c>
      <c r="D21" s="126" t="s">
        <v>1055</v>
      </c>
      <c r="E21" s="126" t="s">
        <v>11678</v>
      </c>
      <c r="F21" s="127" t="s">
        <v>11679</v>
      </c>
      <c r="G21" s="127" t="s">
        <v>11660</v>
      </c>
      <c r="H21" s="127" t="s">
        <v>1077</v>
      </c>
      <c r="I21" s="128" t="s">
        <v>1078</v>
      </c>
      <c r="J21" s="129" t="s">
        <v>1690</v>
      </c>
      <c r="K21" s="129" t="s">
        <v>1691</v>
      </c>
      <c r="L21" s="129" t="s">
        <v>1063</v>
      </c>
      <c r="M21" s="130" t="s">
        <v>1769</v>
      </c>
      <c r="N21" s="127" t="s">
        <v>1284</v>
      </c>
      <c r="O21" s="127" t="s">
        <v>3553</v>
      </c>
      <c r="P21" s="131"/>
      <c r="Q21" s="132"/>
      <c r="R21" s="132">
        <v>90.82</v>
      </c>
    </row>
    <row r="22" spans="1:18" ht="42" hidden="1">
      <c r="A22" s="124" t="s">
        <v>1296</v>
      </c>
      <c r="B22" s="124" t="s">
        <v>11680</v>
      </c>
      <c r="C22" s="125" t="s">
        <v>11671</v>
      </c>
      <c r="D22" s="126" t="s">
        <v>1055</v>
      </c>
      <c r="E22" s="126" t="s">
        <v>11681</v>
      </c>
      <c r="F22" s="127" t="s">
        <v>11682</v>
      </c>
      <c r="G22" s="127" t="s">
        <v>11660</v>
      </c>
      <c r="H22" s="127" t="s">
        <v>1696</v>
      </c>
      <c r="I22" s="128" t="s">
        <v>1697</v>
      </c>
      <c r="J22" s="129" t="s">
        <v>1690</v>
      </c>
      <c r="K22" s="129" t="s">
        <v>1691</v>
      </c>
      <c r="L22" s="129" t="s">
        <v>1063</v>
      </c>
      <c r="M22" s="130" t="s">
        <v>1769</v>
      </c>
      <c r="N22" s="127" t="s">
        <v>1284</v>
      </c>
      <c r="O22" s="127" t="s">
        <v>3553</v>
      </c>
      <c r="P22" s="131"/>
      <c r="Q22" s="132"/>
      <c r="R22" s="132">
        <v>75.290000000000006</v>
      </c>
    </row>
    <row r="23" spans="1:18" ht="42" hidden="1">
      <c r="A23" s="124" t="s">
        <v>1305</v>
      </c>
      <c r="B23" s="124" t="s">
        <v>11683</v>
      </c>
      <c r="C23" s="125" t="s">
        <v>11671</v>
      </c>
      <c r="D23" s="126" t="s">
        <v>1055</v>
      </c>
      <c r="E23" s="126" t="s">
        <v>11684</v>
      </c>
      <c r="F23" s="127" t="s">
        <v>11685</v>
      </c>
      <c r="G23" s="127" t="s">
        <v>11660</v>
      </c>
      <c r="H23" s="127" t="s">
        <v>1696</v>
      </c>
      <c r="I23" s="128" t="s">
        <v>1697</v>
      </c>
      <c r="J23" s="129" t="s">
        <v>1690</v>
      </c>
      <c r="K23" s="129" t="s">
        <v>1691</v>
      </c>
      <c r="L23" s="129" t="s">
        <v>1063</v>
      </c>
      <c r="M23" s="130" t="s">
        <v>1769</v>
      </c>
      <c r="N23" s="127" t="s">
        <v>1284</v>
      </c>
      <c r="O23" s="127" t="s">
        <v>3553</v>
      </c>
      <c r="P23" s="131"/>
      <c r="Q23" s="132"/>
      <c r="R23" s="132">
        <v>51846.29</v>
      </c>
    </row>
    <row r="24" spans="1:18" ht="52.5" hidden="1">
      <c r="A24" s="124" t="s">
        <v>1311</v>
      </c>
      <c r="B24" s="124" t="s">
        <v>2679</v>
      </c>
      <c r="C24" s="125" t="s">
        <v>11660</v>
      </c>
      <c r="D24" s="126" t="s">
        <v>1181</v>
      </c>
      <c r="E24" s="126" t="s">
        <v>11686</v>
      </c>
      <c r="F24" s="127" t="s">
        <v>2679</v>
      </c>
      <c r="G24" s="127" t="s">
        <v>11660</v>
      </c>
      <c r="H24" s="127" t="s">
        <v>1807</v>
      </c>
      <c r="I24" s="128" t="s">
        <v>1808</v>
      </c>
      <c r="J24" s="129" t="s">
        <v>1690</v>
      </c>
      <c r="K24" s="129" t="s">
        <v>1691</v>
      </c>
      <c r="L24" s="129" t="s">
        <v>1063</v>
      </c>
      <c r="M24" s="130" t="s">
        <v>1769</v>
      </c>
      <c r="N24" s="127" t="s">
        <v>1284</v>
      </c>
      <c r="O24" s="127" t="s">
        <v>3553</v>
      </c>
      <c r="P24" s="131"/>
      <c r="Q24" s="132">
        <v>13407.79</v>
      </c>
      <c r="R24" s="132"/>
    </row>
    <row r="25" spans="1:18" ht="63" hidden="1">
      <c r="A25" s="124" t="s">
        <v>1842</v>
      </c>
      <c r="B25" s="124" t="s">
        <v>11687</v>
      </c>
      <c r="C25" s="125" t="s">
        <v>11688</v>
      </c>
      <c r="D25" s="126" t="s">
        <v>1055</v>
      </c>
      <c r="E25" s="126" t="s">
        <v>11689</v>
      </c>
      <c r="F25" s="127" t="s">
        <v>11690</v>
      </c>
      <c r="G25" s="127" t="s">
        <v>11688</v>
      </c>
      <c r="H25" s="127" t="s">
        <v>1077</v>
      </c>
      <c r="I25" s="128" t="s">
        <v>1078</v>
      </c>
      <c r="J25" s="129" t="s">
        <v>1690</v>
      </c>
      <c r="K25" s="129" t="s">
        <v>1691</v>
      </c>
      <c r="L25" s="129" t="s">
        <v>1063</v>
      </c>
      <c r="M25" s="130" t="s">
        <v>1769</v>
      </c>
      <c r="N25" s="127" t="s">
        <v>1284</v>
      </c>
      <c r="O25" s="127" t="s">
        <v>3553</v>
      </c>
      <c r="P25" s="131"/>
      <c r="Q25" s="132"/>
      <c r="R25" s="132">
        <v>15355.38</v>
      </c>
    </row>
    <row r="26" spans="1:18" ht="52.5" hidden="1">
      <c r="A26" s="124" t="s">
        <v>1845</v>
      </c>
      <c r="B26" s="124" t="s">
        <v>11691</v>
      </c>
      <c r="C26" s="125" t="s">
        <v>11671</v>
      </c>
      <c r="D26" s="126" t="s">
        <v>1181</v>
      </c>
      <c r="E26" s="126" t="s">
        <v>11692</v>
      </c>
      <c r="F26" s="127" t="s">
        <v>11691</v>
      </c>
      <c r="G26" s="127" t="s">
        <v>11688</v>
      </c>
      <c r="H26" s="127" t="s">
        <v>3244</v>
      </c>
      <c r="I26" s="128" t="s">
        <v>3245</v>
      </c>
      <c r="J26" s="129" t="s">
        <v>1063</v>
      </c>
      <c r="K26" s="129" t="s">
        <v>1063</v>
      </c>
      <c r="L26" s="129" t="s">
        <v>1790</v>
      </c>
      <c r="M26" s="130" t="s">
        <v>1678</v>
      </c>
      <c r="N26" s="127" t="s">
        <v>1284</v>
      </c>
      <c r="O26" s="127" t="s">
        <v>3553</v>
      </c>
      <c r="P26" s="131"/>
      <c r="Q26" s="132">
        <v>418000</v>
      </c>
      <c r="R26" s="132"/>
    </row>
    <row r="27" spans="1:18" ht="52.5" hidden="1">
      <c r="A27" s="124" t="s">
        <v>1848</v>
      </c>
      <c r="B27" s="124" t="s">
        <v>11693</v>
      </c>
      <c r="C27" s="125" t="s">
        <v>11688</v>
      </c>
      <c r="D27" s="126" t="s">
        <v>1181</v>
      </c>
      <c r="E27" s="126" t="s">
        <v>11694</v>
      </c>
      <c r="F27" s="127" t="s">
        <v>11693</v>
      </c>
      <c r="G27" s="127" t="s">
        <v>11688</v>
      </c>
      <c r="H27" s="127" t="s">
        <v>3247</v>
      </c>
      <c r="I27" s="128" t="s">
        <v>3248</v>
      </c>
      <c r="J27" s="129" t="s">
        <v>1063</v>
      </c>
      <c r="K27" s="129" t="s">
        <v>1063</v>
      </c>
      <c r="L27" s="129" t="s">
        <v>1790</v>
      </c>
      <c r="M27" s="130" t="s">
        <v>1678</v>
      </c>
      <c r="N27" s="127" t="s">
        <v>1284</v>
      </c>
      <c r="O27" s="127" t="s">
        <v>3553</v>
      </c>
      <c r="P27" s="131"/>
      <c r="Q27" s="132">
        <v>9352000</v>
      </c>
      <c r="R27" s="132"/>
    </row>
    <row r="28" spans="1:18" ht="42" hidden="1">
      <c r="A28" s="124" t="s">
        <v>1674</v>
      </c>
      <c r="B28" s="124" t="s">
        <v>11695</v>
      </c>
      <c r="C28" s="125" t="s">
        <v>11696</v>
      </c>
      <c r="D28" s="126" t="s">
        <v>1055</v>
      </c>
      <c r="E28" s="126" t="s">
        <v>11654</v>
      </c>
      <c r="F28" s="127" t="s">
        <v>11697</v>
      </c>
      <c r="G28" s="127" t="s">
        <v>11696</v>
      </c>
      <c r="H28" s="127" t="s">
        <v>1701</v>
      </c>
      <c r="I28" s="128" t="s">
        <v>1702</v>
      </c>
      <c r="J28" s="129" t="s">
        <v>1690</v>
      </c>
      <c r="K28" s="129" t="s">
        <v>1691</v>
      </c>
      <c r="L28" s="129" t="s">
        <v>1063</v>
      </c>
      <c r="M28" s="130" t="s">
        <v>1769</v>
      </c>
      <c r="N28" s="127" t="s">
        <v>1284</v>
      </c>
      <c r="O28" s="127" t="s">
        <v>3553</v>
      </c>
      <c r="P28" s="131"/>
      <c r="Q28" s="132"/>
      <c r="R28" s="132">
        <v>2294</v>
      </c>
    </row>
    <row r="29" spans="1:18" ht="42" hidden="1">
      <c r="A29" s="124" t="s">
        <v>1853</v>
      </c>
      <c r="B29" s="124" t="s">
        <v>11698</v>
      </c>
      <c r="C29" s="125" t="s">
        <v>11699</v>
      </c>
      <c r="D29" s="126" t="s">
        <v>1055</v>
      </c>
      <c r="E29" s="126" t="s">
        <v>11700</v>
      </c>
      <c r="F29" s="127" t="s">
        <v>8663</v>
      </c>
      <c r="G29" s="127" t="s">
        <v>11696</v>
      </c>
      <c r="H29" s="127" t="s">
        <v>1701</v>
      </c>
      <c r="I29" s="128" t="s">
        <v>1702</v>
      </c>
      <c r="J29" s="129" t="s">
        <v>1703</v>
      </c>
      <c r="K29" s="129" t="s">
        <v>1704</v>
      </c>
      <c r="L29" s="129" t="s">
        <v>1063</v>
      </c>
      <c r="M29" s="130" t="s">
        <v>1769</v>
      </c>
      <c r="N29" s="127" t="s">
        <v>1284</v>
      </c>
      <c r="O29" s="127" t="s">
        <v>3553</v>
      </c>
      <c r="P29" s="131"/>
      <c r="Q29" s="132"/>
      <c r="R29" s="132">
        <v>2102129.9</v>
      </c>
    </row>
    <row r="30" spans="1:18" ht="42" hidden="1">
      <c r="A30" s="124" t="s">
        <v>1860</v>
      </c>
      <c r="B30" s="124" t="s">
        <v>11701</v>
      </c>
      <c r="C30" s="125" t="s">
        <v>11699</v>
      </c>
      <c r="D30" s="126" t="s">
        <v>1055</v>
      </c>
      <c r="E30" s="126" t="s">
        <v>11700</v>
      </c>
      <c r="F30" s="127" t="s">
        <v>11702</v>
      </c>
      <c r="G30" s="127" t="s">
        <v>11696</v>
      </c>
      <c r="H30" s="127" t="s">
        <v>1701</v>
      </c>
      <c r="I30" s="128" t="s">
        <v>1702</v>
      </c>
      <c r="J30" s="129" t="s">
        <v>1703</v>
      </c>
      <c r="K30" s="129" t="s">
        <v>1704</v>
      </c>
      <c r="L30" s="129" t="s">
        <v>1063</v>
      </c>
      <c r="M30" s="130" t="s">
        <v>1769</v>
      </c>
      <c r="N30" s="127" t="s">
        <v>1284</v>
      </c>
      <c r="O30" s="127" t="s">
        <v>3553</v>
      </c>
      <c r="P30" s="131"/>
      <c r="Q30" s="132"/>
      <c r="R30" s="132">
        <v>170849.72</v>
      </c>
    </row>
    <row r="31" spans="1:18" ht="42" hidden="1">
      <c r="A31" s="124" t="s">
        <v>1864</v>
      </c>
      <c r="B31" s="124" t="s">
        <v>11703</v>
      </c>
      <c r="C31" s="125" t="s">
        <v>11699</v>
      </c>
      <c r="D31" s="126" t="s">
        <v>1055</v>
      </c>
      <c r="E31" s="126" t="s">
        <v>11700</v>
      </c>
      <c r="F31" s="127" t="s">
        <v>11704</v>
      </c>
      <c r="G31" s="127" t="s">
        <v>11696</v>
      </c>
      <c r="H31" s="127" t="s">
        <v>1701</v>
      </c>
      <c r="I31" s="128" t="s">
        <v>1702</v>
      </c>
      <c r="J31" s="129" t="s">
        <v>1703</v>
      </c>
      <c r="K31" s="129" t="s">
        <v>1704</v>
      </c>
      <c r="L31" s="129" t="s">
        <v>1063</v>
      </c>
      <c r="M31" s="130" t="s">
        <v>1769</v>
      </c>
      <c r="N31" s="127" t="s">
        <v>1284</v>
      </c>
      <c r="O31" s="127" t="s">
        <v>3553</v>
      </c>
      <c r="P31" s="131"/>
      <c r="Q31" s="132"/>
      <c r="R31" s="132">
        <v>706.44</v>
      </c>
    </row>
    <row r="32" spans="1:18" ht="42" hidden="1">
      <c r="A32" s="124" t="s">
        <v>1868</v>
      </c>
      <c r="B32" s="124" t="s">
        <v>11705</v>
      </c>
      <c r="C32" s="125" t="s">
        <v>11699</v>
      </c>
      <c r="D32" s="126" t="s">
        <v>1055</v>
      </c>
      <c r="E32" s="126" t="s">
        <v>11706</v>
      </c>
      <c r="F32" s="127" t="s">
        <v>11707</v>
      </c>
      <c r="G32" s="127" t="s">
        <v>11696</v>
      </c>
      <c r="H32" s="127" t="s">
        <v>1701</v>
      </c>
      <c r="I32" s="128" t="s">
        <v>1702</v>
      </c>
      <c r="J32" s="129" t="s">
        <v>1703</v>
      </c>
      <c r="K32" s="129" t="s">
        <v>1704</v>
      </c>
      <c r="L32" s="129" t="s">
        <v>1063</v>
      </c>
      <c r="M32" s="130" t="s">
        <v>1769</v>
      </c>
      <c r="N32" s="127" t="s">
        <v>1284</v>
      </c>
      <c r="O32" s="127" t="s">
        <v>3553</v>
      </c>
      <c r="P32" s="131"/>
      <c r="Q32" s="132"/>
      <c r="R32" s="132">
        <v>17933.18</v>
      </c>
    </row>
    <row r="33" spans="1:18" ht="42" hidden="1">
      <c r="A33" s="124" t="s">
        <v>1870</v>
      </c>
      <c r="B33" s="124" t="s">
        <v>11708</v>
      </c>
      <c r="C33" s="125" t="s">
        <v>11699</v>
      </c>
      <c r="D33" s="126" t="s">
        <v>1055</v>
      </c>
      <c r="E33" s="126" t="s">
        <v>11709</v>
      </c>
      <c r="F33" s="127" t="s">
        <v>11710</v>
      </c>
      <c r="G33" s="127" t="s">
        <v>11696</v>
      </c>
      <c r="H33" s="127" t="s">
        <v>1701</v>
      </c>
      <c r="I33" s="128" t="s">
        <v>1702</v>
      </c>
      <c r="J33" s="129" t="s">
        <v>1703</v>
      </c>
      <c r="K33" s="129" t="s">
        <v>1704</v>
      </c>
      <c r="L33" s="129" t="s">
        <v>1063</v>
      </c>
      <c r="M33" s="130" t="s">
        <v>1769</v>
      </c>
      <c r="N33" s="127" t="s">
        <v>1284</v>
      </c>
      <c r="O33" s="127" t="s">
        <v>3553</v>
      </c>
      <c r="P33" s="131"/>
      <c r="Q33" s="132"/>
      <c r="R33" s="132">
        <v>274338.37</v>
      </c>
    </row>
    <row r="34" spans="1:18" ht="42" hidden="1">
      <c r="A34" s="124" t="s">
        <v>1874</v>
      </c>
      <c r="B34" s="124" t="s">
        <v>11711</v>
      </c>
      <c r="C34" s="125" t="s">
        <v>11699</v>
      </c>
      <c r="D34" s="126" t="s">
        <v>1055</v>
      </c>
      <c r="E34" s="126" t="s">
        <v>11709</v>
      </c>
      <c r="F34" s="127" t="s">
        <v>11712</v>
      </c>
      <c r="G34" s="127" t="s">
        <v>11696</v>
      </c>
      <c r="H34" s="127" t="s">
        <v>1701</v>
      </c>
      <c r="I34" s="128" t="s">
        <v>1702</v>
      </c>
      <c r="J34" s="129" t="s">
        <v>1703</v>
      </c>
      <c r="K34" s="129" t="s">
        <v>1704</v>
      </c>
      <c r="L34" s="129" t="s">
        <v>1063</v>
      </c>
      <c r="M34" s="130" t="s">
        <v>1769</v>
      </c>
      <c r="N34" s="127" t="s">
        <v>1284</v>
      </c>
      <c r="O34" s="127" t="s">
        <v>3553</v>
      </c>
      <c r="P34" s="131"/>
      <c r="Q34" s="132"/>
      <c r="R34" s="132">
        <v>22521.11</v>
      </c>
    </row>
    <row r="35" spans="1:18" ht="42" hidden="1">
      <c r="A35" s="124" t="s">
        <v>1879</v>
      </c>
      <c r="B35" s="124" t="s">
        <v>11713</v>
      </c>
      <c r="C35" s="125" t="s">
        <v>11699</v>
      </c>
      <c r="D35" s="126" t="s">
        <v>1055</v>
      </c>
      <c r="E35" s="126" t="s">
        <v>11709</v>
      </c>
      <c r="F35" s="127" t="s">
        <v>11714</v>
      </c>
      <c r="G35" s="127" t="s">
        <v>11696</v>
      </c>
      <c r="H35" s="127" t="s">
        <v>1701</v>
      </c>
      <c r="I35" s="128" t="s">
        <v>1702</v>
      </c>
      <c r="J35" s="129" t="s">
        <v>1703</v>
      </c>
      <c r="K35" s="129" t="s">
        <v>1704</v>
      </c>
      <c r="L35" s="129" t="s">
        <v>1063</v>
      </c>
      <c r="M35" s="130" t="s">
        <v>1769</v>
      </c>
      <c r="N35" s="127" t="s">
        <v>1284</v>
      </c>
      <c r="O35" s="127" t="s">
        <v>3553</v>
      </c>
      <c r="P35" s="131"/>
      <c r="Q35" s="132"/>
      <c r="R35" s="132">
        <v>93.13</v>
      </c>
    </row>
    <row r="36" spans="1:18" ht="63" hidden="1">
      <c r="A36" s="124" t="s">
        <v>1884</v>
      </c>
      <c r="B36" s="124" t="s">
        <v>11715</v>
      </c>
      <c r="C36" s="125" t="s">
        <v>11699</v>
      </c>
      <c r="D36" s="126" t="s">
        <v>1055</v>
      </c>
      <c r="E36" s="126" t="s">
        <v>11716</v>
      </c>
      <c r="F36" s="127" t="s">
        <v>11717</v>
      </c>
      <c r="G36" s="127" t="s">
        <v>11696</v>
      </c>
      <c r="H36" s="127" t="s">
        <v>7911</v>
      </c>
      <c r="I36" s="128" t="s">
        <v>1717</v>
      </c>
      <c r="J36" s="129" t="s">
        <v>1703</v>
      </c>
      <c r="K36" s="129" t="s">
        <v>1704</v>
      </c>
      <c r="L36" s="129" t="s">
        <v>1063</v>
      </c>
      <c r="M36" s="130" t="s">
        <v>1769</v>
      </c>
      <c r="N36" s="127" t="s">
        <v>1284</v>
      </c>
      <c r="O36" s="127" t="s">
        <v>3553</v>
      </c>
      <c r="P36" s="131"/>
      <c r="Q36" s="132"/>
      <c r="R36" s="132">
        <v>19110.259999999998</v>
      </c>
    </row>
    <row r="37" spans="1:18" ht="63" hidden="1">
      <c r="A37" s="124" t="s">
        <v>1887</v>
      </c>
      <c r="B37" s="124" t="s">
        <v>11718</v>
      </c>
      <c r="C37" s="125" t="s">
        <v>11699</v>
      </c>
      <c r="D37" s="126" t="s">
        <v>1055</v>
      </c>
      <c r="E37" s="126" t="s">
        <v>11716</v>
      </c>
      <c r="F37" s="127" t="s">
        <v>11719</v>
      </c>
      <c r="G37" s="127" t="s">
        <v>11696</v>
      </c>
      <c r="H37" s="127" t="s">
        <v>7911</v>
      </c>
      <c r="I37" s="128" t="s">
        <v>1717</v>
      </c>
      <c r="J37" s="129" t="s">
        <v>1703</v>
      </c>
      <c r="K37" s="129" t="s">
        <v>1704</v>
      </c>
      <c r="L37" s="129" t="s">
        <v>1063</v>
      </c>
      <c r="M37" s="130" t="s">
        <v>1769</v>
      </c>
      <c r="N37" s="127" t="s">
        <v>1284</v>
      </c>
      <c r="O37" s="127" t="s">
        <v>3553</v>
      </c>
      <c r="P37" s="131"/>
      <c r="Q37" s="132"/>
      <c r="R37" s="132">
        <v>1553.17</v>
      </c>
    </row>
    <row r="38" spans="1:18" ht="63" hidden="1">
      <c r="A38" s="124" t="s">
        <v>1892</v>
      </c>
      <c r="B38" s="124" t="s">
        <v>11720</v>
      </c>
      <c r="C38" s="125" t="s">
        <v>11699</v>
      </c>
      <c r="D38" s="126" t="s">
        <v>1055</v>
      </c>
      <c r="E38" s="126" t="s">
        <v>11716</v>
      </c>
      <c r="F38" s="127" t="s">
        <v>11721</v>
      </c>
      <c r="G38" s="127" t="s">
        <v>11696</v>
      </c>
      <c r="H38" s="127" t="s">
        <v>7911</v>
      </c>
      <c r="I38" s="128" t="s">
        <v>1717</v>
      </c>
      <c r="J38" s="129" t="s">
        <v>1703</v>
      </c>
      <c r="K38" s="129" t="s">
        <v>1704</v>
      </c>
      <c r="L38" s="129" t="s">
        <v>1063</v>
      </c>
      <c r="M38" s="130" t="s">
        <v>1769</v>
      </c>
      <c r="N38" s="127" t="s">
        <v>1284</v>
      </c>
      <c r="O38" s="127" t="s">
        <v>3553</v>
      </c>
      <c r="P38" s="131"/>
      <c r="Q38" s="132"/>
      <c r="R38" s="132">
        <v>6.41</v>
      </c>
    </row>
    <row r="39" spans="1:18" ht="42" hidden="1">
      <c r="A39" s="124" t="s">
        <v>1896</v>
      </c>
      <c r="B39" s="124" t="s">
        <v>11722</v>
      </c>
      <c r="C39" s="125" t="s">
        <v>11699</v>
      </c>
      <c r="D39" s="126" t="s">
        <v>1055</v>
      </c>
      <c r="E39" s="126" t="s">
        <v>11723</v>
      </c>
      <c r="F39" s="127" t="s">
        <v>11724</v>
      </c>
      <c r="G39" s="127" t="s">
        <v>11696</v>
      </c>
      <c r="H39" s="127" t="s">
        <v>1701</v>
      </c>
      <c r="I39" s="128" t="s">
        <v>1702</v>
      </c>
      <c r="J39" s="129" t="s">
        <v>1703</v>
      </c>
      <c r="K39" s="129" t="s">
        <v>1704</v>
      </c>
      <c r="L39" s="129" t="s">
        <v>1063</v>
      </c>
      <c r="M39" s="130" t="s">
        <v>1769</v>
      </c>
      <c r="N39" s="127" t="s">
        <v>1284</v>
      </c>
      <c r="O39" s="127" t="s">
        <v>3553</v>
      </c>
      <c r="P39" s="131"/>
      <c r="Q39" s="132"/>
      <c r="R39" s="132">
        <v>487311.75</v>
      </c>
    </row>
    <row r="40" spans="1:18" ht="42" hidden="1">
      <c r="A40" s="124" t="s">
        <v>1900</v>
      </c>
      <c r="B40" s="124" t="s">
        <v>11725</v>
      </c>
      <c r="C40" s="125" t="s">
        <v>11699</v>
      </c>
      <c r="D40" s="126" t="s">
        <v>1055</v>
      </c>
      <c r="E40" s="126" t="s">
        <v>11723</v>
      </c>
      <c r="F40" s="127" t="s">
        <v>11726</v>
      </c>
      <c r="G40" s="127" t="s">
        <v>11696</v>
      </c>
      <c r="H40" s="127" t="s">
        <v>1701</v>
      </c>
      <c r="I40" s="128" t="s">
        <v>1702</v>
      </c>
      <c r="J40" s="129" t="s">
        <v>1703</v>
      </c>
      <c r="K40" s="129" t="s">
        <v>1704</v>
      </c>
      <c r="L40" s="129" t="s">
        <v>1063</v>
      </c>
      <c r="M40" s="130" t="s">
        <v>1769</v>
      </c>
      <c r="N40" s="127" t="s">
        <v>1284</v>
      </c>
      <c r="O40" s="127" t="s">
        <v>3553</v>
      </c>
      <c r="P40" s="131"/>
      <c r="Q40" s="132"/>
      <c r="R40" s="132">
        <v>39606.089999999997</v>
      </c>
    </row>
    <row r="41" spans="1:18" ht="42" hidden="1">
      <c r="A41" s="124" t="s">
        <v>1904</v>
      </c>
      <c r="B41" s="124" t="s">
        <v>11727</v>
      </c>
      <c r="C41" s="125" t="s">
        <v>11699</v>
      </c>
      <c r="D41" s="126" t="s">
        <v>1055</v>
      </c>
      <c r="E41" s="126" t="s">
        <v>11723</v>
      </c>
      <c r="F41" s="127" t="s">
        <v>11728</v>
      </c>
      <c r="G41" s="127" t="s">
        <v>11696</v>
      </c>
      <c r="H41" s="127" t="s">
        <v>1701</v>
      </c>
      <c r="I41" s="128" t="s">
        <v>1702</v>
      </c>
      <c r="J41" s="129" t="s">
        <v>1703</v>
      </c>
      <c r="K41" s="129" t="s">
        <v>1704</v>
      </c>
      <c r="L41" s="129" t="s">
        <v>1063</v>
      </c>
      <c r="M41" s="130" t="s">
        <v>1769</v>
      </c>
      <c r="N41" s="127" t="s">
        <v>1284</v>
      </c>
      <c r="O41" s="127" t="s">
        <v>3553</v>
      </c>
      <c r="P41" s="131"/>
      <c r="Q41" s="132"/>
      <c r="R41" s="132">
        <v>163.77000000000001</v>
      </c>
    </row>
    <row r="42" spans="1:18" ht="42" hidden="1">
      <c r="A42" s="124" t="s">
        <v>1908</v>
      </c>
      <c r="B42" s="124" t="s">
        <v>11729</v>
      </c>
      <c r="C42" s="125" t="s">
        <v>11730</v>
      </c>
      <c r="D42" s="126" t="s">
        <v>1055</v>
      </c>
      <c r="E42" s="126" t="s">
        <v>11731</v>
      </c>
      <c r="F42" s="127" t="s">
        <v>11732</v>
      </c>
      <c r="G42" s="127" t="s">
        <v>11699</v>
      </c>
      <c r="H42" s="127" t="s">
        <v>10488</v>
      </c>
      <c r="I42" s="128" t="s">
        <v>10489</v>
      </c>
      <c r="J42" s="129" t="s">
        <v>1450</v>
      </c>
      <c r="K42" s="129" t="s">
        <v>1062</v>
      </c>
      <c r="L42" s="129" t="s">
        <v>1063</v>
      </c>
      <c r="M42" s="130" t="s">
        <v>1451</v>
      </c>
      <c r="N42" s="127" t="s">
        <v>1284</v>
      </c>
      <c r="O42" s="127" t="s">
        <v>3553</v>
      </c>
      <c r="P42" s="131" t="s">
        <v>10490</v>
      </c>
      <c r="Q42" s="132"/>
      <c r="R42" s="132">
        <v>51699</v>
      </c>
    </row>
    <row r="43" spans="1:18" ht="42" hidden="1">
      <c r="A43" s="124" t="s">
        <v>1912</v>
      </c>
      <c r="B43" s="124" t="s">
        <v>11733</v>
      </c>
      <c r="C43" s="125" t="s">
        <v>11730</v>
      </c>
      <c r="D43" s="126" t="s">
        <v>1055</v>
      </c>
      <c r="E43" s="126" t="s">
        <v>11734</v>
      </c>
      <c r="F43" s="127" t="s">
        <v>11735</v>
      </c>
      <c r="G43" s="127" t="s">
        <v>11699</v>
      </c>
      <c r="H43" s="127" t="s">
        <v>1309</v>
      </c>
      <c r="I43" s="128" t="s">
        <v>1310</v>
      </c>
      <c r="J43" s="129" t="s">
        <v>1302</v>
      </c>
      <c r="K43" s="129" t="s">
        <v>1303</v>
      </c>
      <c r="L43" s="129" t="s">
        <v>1063</v>
      </c>
      <c r="M43" s="130" t="s">
        <v>1304</v>
      </c>
      <c r="N43" s="127" t="s">
        <v>1284</v>
      </c>
      <c r="O43" s="127" t="s">
        <v>3553</v>
      </c>
      <c r="P43" s="131" t="s">
        <v>8067</v>
      </c>
      <c r="Q43" s="132"/>
      <c r="R43" s="132">
        <v>45673.85</v>
      </c>
    </row>
    <row r="44" spans="1:18" ht="42" hidden="1">
      <c r="A44" s="124" t="s">
        <v>1916</v>
      </c>
      <c r="B44" s="124" t="s">
        <v>11736</v>
      </c>
      <c r="C44" s="125" t="s">
        <v>11730</v>
      </c>
      <c r="D44" s="126" t="s">
        <v>1055</v>
      </c>
      <c r="E44" s="126" t="s">
        <v>11737</v>
      </c>
      <c r="F44" s="127" t="s">
        <v>11738</v>
      </c>
      <c r="G44" s="127" t="s">
        <v>11699</v>
      </c>
      <c r="H44" s="127" t="s">
        <v>1309</v>
      </c>
      <c r="I44" s="128" t="s">
        <v>1310</v>
      </c>
      <c r="J44" s="129" t="s">
        <v>1302</v>
      </c>
      <c r="K44" s="129" t="s">
        <v>1303</v>
      </c>
      <c r="L44" s="129" t="s">
        <v>1063</v>
      </c>
      <c r="M44" s="130" t="s">
        <v>1304</v>
      </c>
      <c r="N44" s="127" t="s">
        <v>1284</v>
      </c>
      <c r="O44" s="127" t="s">
        <v>3553</v>
      </c>
      <c r="P44" s="131" t="s">
        <v>8067</v>
      </c>
      <c r="Q44" s="132"/>
      <c r="R44" s="132">
        <v>14970</v>
      </c>
    </row>
    <row r="45" spans="1:18" ht="42" hidden="1">
      <c r="A45" s="124" t="s">
        <v>1919</v>
      </c>
      <c r="B45" s="124" t="s">
        <v>11739</v>
      </c>
      <c r="C45" s="125" t="s">
        <v>11730</v>
      </c>
      <c r="D45" s="126" t="s">
        <v>1055</v>
      </c>
      <c r="E45" s="126" t="s">
        <v>11740</v>
      </c>
      <c r="F45" s="127" t="s">
        <v>11741</v>
      </c>
      <c r="G45" s="127" t="s">
        <v>11699</v>
      </c>
      <c r="H45" s="127" t="s">
        <v>1300</v>
      </c>
      <c r="I45" s="128" t="s">
        <v>1301</v>
      </c>
      <c r="J45" s="129" t="s">
        <v>1302</v>
      </c>
      <c r="K45" s="129" t="s">
        <v>1303</v>
      </c>
      <c r="L45" s="129" t="s">
        <v>1063</v>
      </c>
      <c r="M45" s="130" t="s">
        <v>1304</v>
      </c>
      <c r="N45" s="127" t="s">
        <v>1284</v>
      </c>
      <c r="O45" s="127" t="s">
        <v>3553</v>
      </c>
      <c r="P45" s="131" t="s">
        <v>2816</v>
      </c>
      <c r="Q45" s="132"/>
      <c r="R45" s="132">
        <v>25000</v>
      </c>
    </row>
    <row r="46" spans="1:18" ht="42" hidden="1">
      <c r="A46" s="124" t="s">
        <v>1921</v>
      </c>
      <c r="B46" s="124" t="s">
        <v>11742</v>
      </c>
      <c r="C46" s="125" t="s">
        <v>11730</v>
      </c>
      <c r="D46" s="126" t="s">
        <v>1055</v>
      </c>
      <c r="E46" s="126" t="s">
        <v>11743</v>
      </c>
      <c r="F46" s="127" t="s">
        <v>11744</v>
      </c>
      <c r="G46" s="127" t="s">
        <v>11699</v>
      </c>
      <c r="H46" s="127" t="s">
        <v>957</v>
      </c>
      <c r="I46" s="128" t="s">
        <v>1463</v>
      </c>
      <c r="J46" s="129" t="s">
        <v>1061</v>
      </c>
      <c r="K46" s="129" t="s">
        <v>1062</v>
      </c>
      <c r="L46" s="129" t="s">
        <v>1063</v>
      </c>
      <c r="M46" s="130" t="s">
        <v>1064</v>
      </c>
      <c r="N46" s="127" t="s">
        <v>1284</v>
      </c>
      <c r="O46" s="127" t="s">
        <v>3553</v>
      </c>
      <c r="P46" s="131" t="s">
        <v>9884</v>
      </c>
      <c r="Q46" s="132"/>
      <c r="R46" s="132">
        <v>75</v>
      </c>
    </row>
    <row r="47" spans="1:18" ht="42" hidden="1">
      <c r="A47" s="124" t="s">
        <v>1926</v>
      </c>
      <c r="B47" s="124" t="s">
        <v>11745</v>
      </c>
      <c r="C47" s="125" t="s">
        <v>11730</v>
      </c>
      <c r="D47" s="126" t="s">
        <v>1055</v>
      </c>
      <c r="E47" s="126" t="s">
        <v>11746</v>
      </c>
      <c r="F47" s="127" t="s">
        <v>11747</v>
      </c>
      <c r="G47" s="127" t="s">
        <v>11699</v>
      </c>
      <c r="H47" s="127" t="s">
        <v>957</v>
      </c>
      <c r="I47" s="128" t="s">
        <v>1463</v>
      </c>
      <c r="J47" s="129" t="s">
        <v>1061</v>
      </c>
      <c r="K47" s="129" t="s">
        <v>1062</v>
      </c>
      <c r="L47" s="129" t="s">
        <v>1063</v>
      </c>
      <c r="M47" s="130" t="s">
        <v>1064</v>
      </c>
      <c r="N47" s="127" t="s">
        <v>1284</v>
      </c>
      <c r="O47" s="127" t="s">
        <v>3553</v>
      </c>
      <c r="P47" s="131" t="s">
        <v>959</v>
      </c>
      <c r="Q47" s="132"/>
      <c r="R47" s="132">
        <v>10568.17</v>
      </c>
    </row>
    <row r="48" spans="1:18" ht="42" hidden="1">
      <c r="A48" s="124" t="s">
        <v>1315</v>
      </c>
      <c r="B48" s="124" t="s">
        <v>11748</v>
      </c>
      <c r="C48" s="125" t="s">
        <v>11730</v>
      </c>
      <c r="D48" s="126" t="s">
        <v>1055</v>
      </c>
      <c r="E48" s="126" t="s">
        <v>11749</v>
      </c>
      <c r="F48" s="127" t="s">
        <v>11750</v>
      </c>
      <c r="G48" s="127" t="s">
        <v>11699</v>
      </c>
      <c r="H48" s="127" t="s">
        <v>957</v>
      </c>
      <c r="I48" s="128" t="s">
        <v>1463</v>
      </c>
      <c r="J48" s="129" t="s">
        <v>1061</v>
      </c>
      <c r="K48" s="129" t="s">
        <v>1062</v>
      </c>
      <c r="L48" s="129" t="s">
        <v>1063</v>
      </c>
      <c r="M48" s="130" t="s">
        <v>1064</v>
      </c>
      <c r="N48" s="127" t="s">
        <v>1284</v>
      </c>
      <c r="O48" s="127" t="s">
        <v>3553</v>
      </c>
      <c r="P48" s="131" t="s">
        <v>959</v>
      </c>
      <c r="Q48" s="132"/>
      <c r="R48" s="132">
        <v>10684.63</v>
      </c>
    </row>
    <row r="49" spans="1:23" ht="52.5" hidden="1">
      <c r="A49" s="124" t="s">
        <v>1320</v>
      </c>
      <c r="B49" s="124" t="s">
        <v>11751</v>
      </c>
      <c r="C49" s="125" t="s">
        <v>11699</v>
      </c>
      <c r="D49" s="126" t="s">
        <v>1181</v>
      </c>
      <c r="E49" s="126" t="s">
        <v>11752</v>
      </c>
      <c r="F49" s="127" t="s">
        <v>11751</v>
      </c>
      <c r="G49" s="127" t="s">
        <v>11699</v>
      </c>
      <c r="H49" s="127" t="s">
        <v>3247</v>
      </c>
      <c r="I49" s="128" t="s">
        <v>3248</v>
      </c>
      <c r="J49" s="129" t="s">
        <v>1063</v>
      </c>
      <c r="K49" s="129" t="s">
        <v>1063</v>
      </c>
      <c r="L49" s="129" t="s">
        <v>1790</v>
      </c>
      <c r="M49" s="130" t="s">
        <v>1678</v>
      </c>
      <c r="N49" s="127" t="s">
        <v>1284</v>
      </c>
      <c r="O49" s="127" t="s">
        <v>3553</v>
      </c>
      <c r="P49" s="131"/>
      <c r="Q49" s="132">
        <v>508593.29</v>
      </c>
      <c r="R49" s="132"/>
    </row>
    <row r="50" spans="1:23" ht="42" hidden="1">
      <c r="A50" s="124" t="s">
        <v>1327</v>
      </c>
      <c r="B50" s="124" t="s">
        <v>11753</v>
      </c>
      <c r="C50" s="125" t="s">
        <v>11754</v>
      </c>
      <c r="D50" s="126" t="s">
        <v>1055</v>
      </c>
      <c r="E50" s="126" t="s">
        <v>11755</v>
      </c>
      <c r="F50" s="127" t="s">
        <v>11756</v>
      </c>
      <c r="G50" s="127" t="s">
        <v>11730</v>
      </c>
      <c r="H50" s="127" t="s">
        <v>1077</v>
      </c>
      <c r="I50" s="128" t="s">
        <v>1078</v>
      </c>
      <c r="J50" s="129" t="s">
        <v>1690</v>
      </c>
      <c r="K50" s="129" t="s">
        <v>1691</v>
      </c>
      <c r="L50" s="129" t="s">
        <v>1063</v>
      </c>
      <c r="M50" s="130" t="s">
        <v>1769</v>
      </c>
      <c r="N50" s="127" t="s">
        <v>1284</v>
      </c>
      <c r="O50" s="127" t="s">
        <v>3553</v>
      </c>
      <c r="P50" s="131"/>
      <c r="Q50" s="132"/>
      <c r="R50" s="132">
        <v>46131.07</v>
      </c>
    </row>
    <row r="51" spans="1:23" ht="42" hidden="1">
      <c r="A51" s="124" t="s">
        <v>1052</v>
      </c>
      <c r="B51" s="124" t="s">
        <v>11757</v>
      </c>
      <c r="C51" s="125" t="s">
        <v>11754</v>
      </c>
      <c r="D51" s="126" t="s">
        <v>1055</v>
      </c>
      <c r="E51" s="126" t="s">
        <v>11758</v>
      </c>
      <c r="F51" s="127" t="s">
        <v>11759</v>
      </c>
      <c r="G51" s="127" t="s">
        <v>11730</v>
      </c>
      <c r="H51" s="127" t="s">
        <v>1696</v>
      </c>
      <c r="I51" s="128" t="s">
        <v>1697</v>
      </c>
      <c r="J51" s="129" t="s">
        <v>1690</v>
      </c>
      <c r="K51" s="129" t="s">
        <v>1691</v>
      </c>
      <c r="L51" s="129" t="s">
        <v>1063</v>
      </c>
      <c r="M51" s="130" t="s">
        <v>1769</v>
      </c>
      <c r="N51" s="127" t="s">
        <v>1284</v>
      </c>
      <c r="O51" s="127" t="s">
        <v>3553</v>
      </c>
      <c r="P51" s="131"/>
      <c r="Q51" s="132"/>
      <c r="R51" s="132">
        <v>1777584</v>
      </c>
    </row>
    <row r="52" spans="1:23" ht="52.5" hidden="1">
      <c r="A52" s="124" t="s">
        <v>1068</v>
      </c>
      <c r="B52" s="124" t="s">
        <v>11760</v>
      </c>
      <c r="C52" s="125" t="s">
        <v>11754</v>
      </c>
      <c r="D52" s="126" t="s">
        <v>1055</v>
      </c>
      <c r="E52" s="126" t="s">
        <v>11761</v>
      </c>
      <c r="F52" s="127" t="s">
        <v>11762</v>
      </c>
      <c r="G52" s="127" t="s">
        <v>11730</v>
      </c>
      <c r="H52" s="127" t="s">
        <v>1077</v>
      </c>
      <c r="I52" s="128" t="s">
        <v>1078</v>
      </c>
      <c r="J52" s="129" t="s">
        <v>1690</v>
      </c>
      <c r="K52" s="129" t="s">
        <v>1691</v>
      </c>
      <c r="L52" s="129" t="s">
        <v>1063</v>
      </c>
      <c r="M52" s="130" t="s">
        <v>1769</v>
      </c>
      <c r="N52" s="127" t="s">
        <v>1284</v>
      </c>
      <c r="O52" s="127" t="s">
        <v>3553</v>
      </c>
      <c r="P52" s="131"/>
      <c r="Q52" s="132"/>
      <c r="R52" s="132">
        <v>3133401.73</v>
      </c>
      <c r="T52" s="280"/>
      <c r="U52" s="280"/>
      <c r="V52" s="280"/>
      <c r="W52" s="280"/>
    </row>
    <row r="53" spans="1:23" ht="52.5" hidden="1">
      <c r="A53" s="124" t="s">
        <v>1344</v>
      </c>
      <c r="B53" s="124" t="s">
        <v>11763</v>
      </c>
      <c r="C53" s="125" t="s">
        <v>11754</v>
      </c>
      <c r="D53" s="126" t="s">
        <v>1055</v>
      </c>
      <c r="E53" s="126" t="s">
        <v>11764</v>
      </c>
      <c r="F53" s="127" t="s">
        <v>11765</v>
      </c>
      <c r="G53" s="127" t="s">
        <v>11730</v>
      </c>
      <c r="H53" s="127" t="s">
        <v>1077</v>
      </c>
      <c r="I53" s="128" t="s">
        <v>1078</v>
      </c>
      <c r="J53" s="129" t="s">
        <v>1690</v>
      </c>
      <c r="K53" s="129" t="s">
        <v>1691</v>
      </c>
      <c r="L53" s="129" t="s">
        <v>1063</v>
      </c>
      <c r="M53" s="130" t="s">
        <v>1769</v>
      </c>
      <c r="N53" s="127" t="s">
        <v>1284</v>
      </c>
      <c r="O53" s="127" t="s">
        <v>3553</v>
      </c>
      <c r="P53" s="131"/>
      <c r="Q53" s="132"/>
      <c r="R53" s="132">
        <v>4198</v>
      </c>
    </row>
    <row r="54" spans="1:23" ht="52.5" hidden="1">
      <c r="A54" s="124" t="s">
        <v>1350</v>
      </c>
      <c r="B54" s="124" t="s">
        <v>11766</v>
      </c>
      <c r="C54" s="125" t="s">
        <v>11754</v>
      </c>
      <c r="D54" s="126" t="s">
        <v>1055</v>
      </c>
      <c r="E54" s="126" t="s">
        <v>11767</v>
      </c>
      <c r="F54" s="127" t="s">
        <v>11768</v>
      </c>
      <c r="G54" s="127" t="s">
        <v>11730</v>
      </c>
      <c r="H54" s="127" t="s">
        <v>1077</v>
      </c>
      <c r="I54" s="128" t="s">
        <v>1078</v>
      </c>
      <c r="J54" s="129" t="s">
        <v>1690</v>
      </c>
      <c r="K54" s="129" t="s">
        <v>1691</v>
      </c>
      <c r="L54" s="129" t="s">
        <v>1063</v>
      </c>
      <c r="M54" s="130" t="s">
        <v>1769</v>
      </c>
      <c r="N54" s="127" t="s">
        <v>1284</v>
      </c>
      <c r="O54" s="127" t="s">
        <v>3553</v>
      </c>
      <c r="P54" s="131"/>
      <c r="Q54" s="132"/>
      <c r="R54" s="132">
        <v>295910.65999999997</v>
      </c>
    </row>
    <row r="55" spans="1:23" ht="42" hidden="1">
      <c r="A55" s="124" t="s">
        <v>1958</v>
      </c>
      <c r="B55" s="124" t="s">
        <v>11769</v>
      </c>
      <c r="C55" s="125" t="s">
        <v>11754</v>
      </c>
      <c r="D55" s="126" t="s">
        <v>1055</v>
      </c>
      <c r="E55" s="126" t="s">
        <v>11770</v>
      </c>
      <c r="F55" s="127" t="s">
        <v>11771</v>
      </c>
      <c r="G55" s="127" t="s">
        <v>11730</v>
      </c>
      <c r="H55" s="127" t="s">
        <v>1696</v>
      </c>
      <c r="I55" s="128" t="s">
        <v>1697</v>
      </c>
      <c r="J55" s="129" t="s">
        <v>1690</v>
      </c>
      <c r="K55" s="129" t="s">
        <v>1691</v>
      </c>
      <c r="L55" s="129" t="s">
        <v>1063</v>
      </c>
      <c r="M55" s="130" t="s">
        <v>1769</v>
      </c>
      <c r="N55" s="127" t="s">
        <v>1284</v>
      </c>
      <c r="O55" s="127" t="s">
        <v>3553</v>
      </c>
      <c r="P55" s="131"/>
      <c r="Q55" s="132"/>
      <c r="R55" s="132">
        <v>103969.06</v>
      </c>
    </row>
    <row r="56" spans="1:23" ht="42" hidden="1">
      <c r="A56" s="124" t="s">
        <v>1962</v>
      </c>
      <c r="B56" s="124" t="s">
        <v>11772</v>
      </c>
      <c r="C56" s="125" t="s">
        <v>11754</v>
      </c>
      <c r="D56" s="126" t="s">
        <v>1055</v>
      </c>
      <c r="E56" s="126" t="s">
        <v>11773</v>
      </c>
      <c r="F56" s="127" t="s">
        <v>11774</v>
      </c>
      <c r="G56" s="127" t="s">
        <v>11730</v>
      </c>
      <c r="H56" s="127" t="s">
        <v>1696</v>
      </c>
      <c r="I56" s="128" t="s">
        <v>1697</v>
      </c>
      <c r="J56" s="129" t="s">
        <v>1690</v>
      </c>
      <c r="K56" s="129" t="s">
        <v>1691</v>
      </c>
      <c r="L56" s="129" t="s">
        <v>1063</v>
      </c>
      <c r="M56" s="130" t="s">
        <v>1769</v>
      </c>
      <c r="N56" s="127" t="s">
        <v>1284</v>
      </c>
      <c r="O56" s="127" t="s">
        <v>3553</v>
      </c>
      <c r="P56" s="131"/>
      <c r="Q56" s="132"/>
      <c r="R56" s="132">
        <v>183</v>
      </c>
    </row>
    <row r="57" spans="1:23" ht="42" hidden="1">
      <c r="A57" s="124" t="s">
        <v>1963</v>
      </c>
      <c r="B57" s="124" t="s">
        <v>11775</v>
      </c>
      <c r="C57" s="125" t="s">
        <v>11754</v>
      </c>
      <c r="D57" s="126" t="s">
        <v>1055</v>
      </c>
      <c r="E57" s="126" t="s">
        <v>11776</v>
      </c>
      <c r="F57" s="127" t="s">
        <v>1908</v>
      </c>
      <c r="G57" s="127" t="s">
        <v>11730</v>
      </c>
      <c r="H57" s="127" t="s">
        <v>2132</v>
      </c>
      <c r="I57" s="128" t="s">
        <v>2133</v>
      </c>
      <c r="J57" s="129" t="s">
        <v>1690</v>
      </c>
      <c r="K57" s="129" t="s">
        <v>1691</v>
      </c>
      <c r="L57" s="129" t="s">
        <v>1063</v>
      </c>
      <c r="M57" s="130" t="s">
        <v>1769</v>
      </c>
      <c r="N57" s="127" t="s">
        <v>1284</v>
      </c>
      <c r="O57" s="127" t="s">
        <v>3553</v>
      </c>
      <c r="P57" s="131"/>
      <c r="Q57" s="132"/>
      <c r="R57" s="132">
        <v>72995.81</v>
      </c>
    </row>
    <row r="58" spans="1:23" ht="42" hidden="1">
      <c r="A58" s="124" t="s">
        <v>1966</v>
      </c>
      <c r="B58" s="124" t="s">
        <v>11777</v>
      </c>
      <c r="C58" s="125" t="s">
        <v>11754</v>
      </c>
      <c r="D58" s="126" t="s">
        <v>1055</v>
      </c>
      <c r="E58" s="126" t="s">
        <v>11778</v>
      </c>
      <c r="F58" s="127" t="s">
        <v>1912</v>
      </c>
      <c r="G58" s="127" t="s">
        <v>11730</v>
      </c>
      <c r="H58" s="127" t="s">
        <v>2132</v>
      </c>
      <c r="I58" s="128" t="s">
        <v>2133</v>
      </c>
      <c r="J58" s="129" t="s">
        <v>1690</v>
      </c>
      <c r="K58" s="129" t="s">
        <v>1691</v>
      </c>
      <c r="L58" s="129" t="s">
        <v>1063</v>
      </c>
      <c r="M58" s="130" t="s">
        <v>1769</v>
      </c>
      <c r="N58" s="127" t="s">
        <v>1284</v>
      </c>
      <c r="O58" s="127" t="s">
        <v>3553</v>
      </c>
      <c r="P58" s="131"/>
      <c r="Q58" s="132"/>
      <c r="R58" s="132">
        <v>23689.88</v>
      </c>
    </row>
    <row r="59" spans="1:23" ht="42" hidden="1">
      <c r="A59" s="124" t="s">
        <v>1970</v>
      </c>
      <c r="B59" s="124" t="s">
        <v>11779</v>
      </c>
      <c r="C59" s="125" t="s">
        <v>11754</v>
      </c>
      <c r="D59" s="126" t="s">
        <v>1055</v>
      </c>
      <c r="E59" s="126" t="s">
        <v>11780</v>
      </c>
      <c r="F59" s="127" t="s">
        <v>1921</v>
      </c>
      <c r="G59" s="127" t="s">
        <v>11754</v>
      </c>
      <c r="H59" s="127" t="s">
        <v>2132</v>
      </c>
      <c r="I59" s="128" t="s">
        <v>2133</v>
      </c>
      <c r="J59" s="129" t="s">
        <v>1690</v>
      </c>
      <c r="K59" s="129" t="s">
        <v>1691</v>
      </c>
      <c r="L59" s="129" t="s">
        <v>1063</v>
      </c>
      <c r="M59" s="130" t="s">
        <v>1769</v>
      </c>
      <c r="N59" s="127" t="s">
        <v>1284</v>
      </c>
      <c r="O59" s="127" t="s">
        <v>3553</v>
      </c>
      <c r="P59" s="131"/>
      <c r="Q59" s="132"/>
      <c r="R59" s="132">
        <v>6769.19</v>
      </c>
    </row>
    <row r="60" spans="1:23" ht="42" hidden="1">
      <c r="A60" s="124" t="s">
        <v>1072</v>
      </c>
      <c r="B60" s="124" t="s">
        <v>11781</v>
      </c>
      <c r="C60" s="125" t="s">
        <v>11754</v>
      </c>
      <c r="D60" s="126" t="s">
        <v>1055</v>
      </c>
      <c r="E60" s="126" t="s">
        <v>11782</v>
      </c>
      <c r="F60" s="127" t="s">
        <v>11783</v>
      </c>
      <c r="G60" s="127" t="s">
        <v>11754</v>
      </c>
      <c r="H60" s="127" t="s">
        <v>1077</v>
      </c>
      <c r="I60" s="128" t="s">
        <v>1078</v>
      </c>
      <c r="J60" s="129" t="s">
        <v>1690</v>
      </c>
      <c r="K60" s="129" t="s">
        <v>1691</v>
      </c>
      <c r="L60" s="129" t="s">
        <v>1063</v>
      </c>
      <c r="M60" s="130" t="s">
        <v>1769</v>
      </c>
      <c r="N60" s="127" t="s">
        <v>1284</v>
      </c>
      <c r="O60" s="127" t="s">
        <v>3553</v>
      </c>
      <c r="P60" s="131"/>
      <c r="Q60" s="132"/>
      <c r="R60" s="132">
        <v>164.17</v>
      </c>
    </row>
    <row r="61" spans="1:23" ht="42" hidden="1">
      <c r="A61" s="124" t="s">
        <v>1978</v>
      </c>
      <c r="B61" s="124" t="s">
        <v>11784</v>
      </c>
      <c r="C61" s="125" t="s">
        <v>11754</v>
      </c>
      <c r="D61" s="126" t="s">
        <v>1055</v>
      </c>
      <c r="E61" s="126" t="s">
        <v>11785</v>
      </c>
      <c r="F61" s="127" t="s">
        <v>11786</v>
      </c>
      <c r="G61" s="127" t="s">
        <v>11754</v>
      </c>
      <c r="H61" s="127" t="s">
        <v>1077</v>
      </c>
      <c r="I61" s="128" t="s">
        <v>1078</v>
      </c>
      <c r="J61" s="129" t="s">
        <v>1690</v>
      </c>
      <c r="K61" s="129" t="s">
        <v>1691</v>
      </c>
      <c r="L61" s="129" t="s">
        <v>1063</v>
      </c>
      <c r="M61" s="130" t="s">
        <v>1769</v>
      </c>
      <c r="N61" s="127" t="s">
        <v>1284</v>
      </c>
      <c r="O61" s="127" t="s">
        <v>3553</v>
      </c>
      <c r="P61" s="131"/>
      <c r="Q61" s="132"/>
      <c r="R61" s="132">
        <v>34943.96</v>
      </c>
    </row>
    <row r="62" spans="1:23" ht="42" hidden="1">
      <c r="A62" s="124" t="s">
        <v>1982</v>
      </c>
      <c r="B62" s="124" t="s">
        <v>11787</v>
      </c>
      <c r="C62" s="125" t="s">
        <v>11754</v>
      </c>
      <c r="D62" s="126" t="s">
        <v>1055</v>
      </c>
      <c r="E62" s="126" t="s">
        <v>11788</v>
      </c>
      <c r="F62" s="127" t="s">
        <v>11789</v>
      </c>
      <c r="G62" s="127" t="s">
        <v>11754</v>
      </c>
      <c r="H62" s="127" t="s">
        <v>1077</v>
      </c>
      <c r="I62" s="128" t="s">
        <v>1078</v>
      </c>
      <c r="J62" s="129" t="s">
        <v>1690</v>
      </c>
      <c r="K62" s="129" t="s">
        <v>1691</v>
      </c>
      <c r="L62" s="129" t="s">
        <v>1063</v>
      </c>
      <c r="M62" s="130" t="s">
        <v>1769</v>
      </c>
      <c r="N62" s="127" t="s">
        <v>1284</v>
      </c>
      <c r="O62" s="127" t="s">
        <v>3553</v>
      </c>
      <c r="P62" s="131"/>
      <c r="Q62" s="132"/>
      <c r="R62" s="132">
        <v>332681.84000000003</v>
      </c>
    </row>
    <row r="63" spans="1:23" ht="42" hidden="1">
      <c r="A63" s="124" t="s">
        <v>1081</v>
      </c>
      <c r="B63" s="124" t="s">
        <v>11790</v>
      </c>
      <c r="C63" s="125" t="s">
        <v>11754</v>
      </c>
      <c r="D63" s="126" t="s">
        <v>1055</v>
      </c>
      <c r="E63" s="126" t="s">
        <v>11791</v>
      </c>
      <c r="F63" s="127" t="s">
        <v>11792</v>
      </c>
      <c r="G63" s="127" t="s">
        <v>11754</v>
      </c>
      <c r="H63" s="127" t="s">
        <v>1696</v>
      </c>
      <c r="I63" s="128" t="s">
        <v>1697</v>
      </c>
      <c r="J63" s="129" t="s">
        <v>1690</v>
      </c>
      <c r="K63" s="129" t="s">
        <v>1691</v>
      </c>
      <c r="L63" s="129" t="s">
        <v>1063</v>
      </c>
      <c r="M63" s="130" t="s">
        <v>1769</v>
      </c>
      <c r="N63" s="127" t="s">
        <v>1284</v>
      </c>
      <c r="O63" s="127" t="s">
        <v>3553</v>
      </c>
      <c r="P63" s="131"/>
      <c r="Q63" s="132"/>
      <c r="R63" s="132">
        <v>43171.4</v>
      </c>
    </row>
    <row r="64" spans="1:23" ht="52.5" hidden="1">
      <c r="A64" s="124" t="s">
        <v>1090</v>
      </c>
      <c r="B64" s="124" t="s">
        <v>11793</v>
      </c>
      <c r="C64" s="125" t="s">
        <v>11730</v>
      </c>
      <c r="D64" s="126" t="s">
        <v>1181</v>
      </c>
      <c r="E64" s="126" t="s">
        <v>11794</v>
      </c>
      <c r="F64" s="127" t="s">
        <v>11793</v>
      </c>
      <c r="G64" s="127" t="s">
        <v>11730</v>
      </c>
      <c r="H64" s="127" t="s">
        <v>3244</v>
      </c>
      <c r="I64" s="128" t="s">
        <v>3245</v>
      </c>
      <c r="J64" s="129" t="s">
        <v>1063</v>
      </c>
      <c r="K64" s="129" t="s">
        <v>1063</v>
      </c>
      <c r="L64" s="129" t="s">
        <v>1790</v>
      </c>
      <c r="M64" s="130" t="s">
        <v>1678</v>
      </c>
      <c r="N64" s="127" t="s">
        <v>1284</v>
      </c>
      <c r="O64" s="127" t="s">
        <v>3553</v>
      </c>
      <c r="P64" s="131"/>
      <c r="Q64" s="132">
        <v>21023.31</v>
      </c>
      <c r="R64" s="132"/>
    </row>
    <row r="65" spans="1:18" ht="42" hidden="1">
      <c r="A65" s="124" t="s">
        <v>1098</v>
      </c>
      <c r="B65" s="124" t="s">
        <v>11795</v>
      </c>
      <c r="C65" s="125" t="s">
        <v>11796</v>
      </c>
      <c r="D65" s="126" t="s">
        <v>1055</v>
      </c>
      <c r="E65" s="126" t="s">
        <v>10698</v>
      </c>
      <c r="F65" s="127" t="s">
        <v>11797</v>
      </c>
      <c r="G65" s="127" t="s">
        <v>11754</v>
      </c>
      <c r="H65" s="127" t="s">
        <v>1701</v>
      </c>
      <c r="I65" s="128" t="s">
        <v>1702</v>
      </c>
      <c r="J65" s="129" t="s">
        <v>1690</v>
      </c>
      <c r="K65" s="129" t="s">
        <v>1691</v>
      </c>
      <c r="L65" s="129" t="s">
        <v>1063</v>
      </c>
      <c r="M65" s="130" t="s">
        <v>1769</v>
      </c>
      <c r="N65" s="127" t="s">
        <v>1284</v>
      </c>
      <c r="O65" s="127" t="s">
        <v>3553</v>
      </c>
      <c r="P65" s="131"/>
      <c r="Q65" s="132"/>
      <c r="R65" s="132">
        <v>1004907</v>
      </c>
    </row>
    <row r="66" spans="1:18" ht="42" hidden="1">
      <c r="A66" s="124" t="s">
        <v>2002</v>
      </c>
      <c r="B66" s="124" t="s">
        <v>11798</v>
      </c>
      <c r="C66" s="125" t="s">
        <v>11796</v>
      </c>
      <c r="D66" s="126" t="s">
        <v>1055</v>
      </c>
      <c r="E66" s="126" t="s">
        <v>10698</v>
      </c>
      <c r="F66" s="127" t="s">
        <v>11799</v>
      </c>
      <c r="G66" s="127" t="s">
        <v>11754</v>
      </c>
      <c r="H66" s="127" t="s">
        <v>1701</v>
      </c>
      <c r="I66" s="128" t="s">
        <v>1702</v>
      </c>
      <c r="J66" s="129" t="s">
        <v>1690</v>
      </c>
      <c r="K66" s="129" t="s">
        <v>1691</v>
      </c>
      <c r="L66" s="129" t="s">
        <v>1063</v>
      </c>
      <c r="M66" s="130" t="s">
        <v>1769</v>
      </c>
      <c r="N66" s="127" t="s">
        <v>1284</v>
      </c>
      <c r="O66" s="127" t="s">
        <v>3553</v>
      </c>
      <c r="P66" s="131"/>
      <c r="Q66" s="132"/>
      <c r="R66" s="132">
        <v>82172</v>
      </c>
    </row>
    <row r="67" spans="1:18" ht="42" hidden="1">
      <c r="A67" s="124" t="s">
        <v>2006</v>
      </c>
      <c r="B67" s="124" t="s">
        <v>11800</v>
      </c>
      <c r="C67" s="125" t="s">
        <v>11796</v>
      </c>
      <c r="D67" s="126" t="s">
        <v>1055</v>
      </c>
      <c r="E67" s="126" t="s">
        <v>10698</v>
      </c>
      <c r="F67" s="127" t="s">
        <v>11801</v>
      </c>
      <c r="G67" s="127" t="s">
        <v>11754</v>
      </c>
      <c r="H67" s="127" t="s">
        <v>1701</v>
      </c>
      <c r="I67" s="128" t="s">
        <v>1702</v>
      </c>
      <c r="J67" s="129" t="s">
        <v>1690</v>
      </c>
      <c r="K67" s="129" t="s">
        <v>1691</v>
      </c>
      <c r="L67" s="129" t="s">
        <v>1063</v>
      </c>
      <c r="M67" s="130" t="s">
        <v>1769</v>
      </c>
      <c r="N67" s="127" t="s">
        <v>1284</v>
      </c>
      <c r="O67" s="127" t="s">
        <v>3553</v>
      </c>
      <c r="P67" s="131"/>
      <c r="Q67" s="132"/>
      <c r="R67" s="132">
        <v>654</v>
      </c>
    </row>
    <row r="68" spans="1:18" ht="42" hidden="1">
      <c r="A68" s="124" t="s">
        <v>2009</v>
      </c>
      <c r="B68" s="124" t="s">
        <v>11802</v>
      </c>
      <c r="C68" s="125" t="s">
        <v>11796</v>
      </c>
      <c r="D68" s="126" t="s">
        <v>1055</v>
      </c>
      <c r="E68" s="126" t="s">
        <v>11803</v>
      </c>
      <c r="F68" s="127" t="s">
        <v>11804</v>
      </c>
      <c r="G68" s="127" t="s">
        <v>11754</v>
      </c>
      <c r="H68" s="127" t="s">
        <v>1701</v>
      </c>
      <c r="I68" s="128" t="s">
        <v>1702</v>
      </c>
      <c r="J68" s="129" t="s">
        <v>2211</v>
      </c>
      <c r="K68" s="129" t="s">
        <v>1691</v>
      </c>
      <c r="L68" s="129" t="s">
        <v>1063</v>
      </c>
      <c r="M68" s="130" t="s">
        <v>1769</v>
      </c>
      <c r="N68" s="127" t="s">
        <v>1284</v>
      </c>
      <c r="O68" s="127" t="s">
        <v>3553</v>
      </c>
      <c r="P68" s="131"/>
      <c r="Q68" s="132"/>
      <c r="R68" s="132">
        <v>7247</v>
      </c>
    </row>
    <row r="69" spans="1:18" ht="42" hidden="1">
      <c r="A69" s="124" t="s">
        <v>2011</v>
      </c>
      <c r="B69" s="124" t="s">
        <v>11805</v>
      </c>
      <c r="C69" s="125" t="s">
        <v>11796</v>
      </c>
      <c r="D69" s="126" t="s">
        <v>1055</v>
      </c>
      <c r="E69" s="126" t="s">
        <v>11803</v>
      </c>
      <c r="F69" s="127" t="s">
        <v>11806</v>
      </c>
      <c r="G69" s="127" t="s">
        <v>11754</v>
      </c>
      <c r="H69" s="127" t="s">
        <v>1701</v>
      </c>
      <c r="I69" s="128" t="s">
        <v>1702</v>
      </c>
      <c r="J69" s="129" t="s">
        <v>2211</v>
      </c>
      <c r="K69" s="129" t="s">
        <v>1691</v>
      </c>
      <c r="L69" s="129" t="s">
        <v>1063</v>
      </c>
      <c r="M69" s="130" t="s">
        <v>1769</v>
      </c>
      <c r="N69" s="127" t="s">
        <v>1284</v>
      </c>
      <c r="O69" s="127" t="s">
        <v>3553</v>
      </c>
      <c r="P69" s="131"/>
      <c r="Q69" s="132"/>
      <c r="R69" s="132">
        <v>58</v>
      </c>
    </row>
    <row r="70" spans="1:18" ht="42" hidden="1">
      <c r="A70" s="124" t="s">
        <v>2014</v>
      </c>
      <c r="B70" s="124" t="s">
        <v>11807</v>
      </c>
      <c r="C70" s="125" t="s">
        <v>11796</v>
      </c>
      <c r="D70" s="126" t="s">
        <v>1055</v>
      </c>
      <c r="E70" s="126" t="s">
        <v>11803</v>
      </c>
      <c r="F70" s="127" t="s">
        <v>11214</v>
      </c>
      <c r="G70" s="127" t="s">
        <v>11754</v>
      </c>
      <c r="H70" s="127" t="s">
        <v>1701</v>
      </c>
      <c r="I70" s="128" t="s">
        <v>1702</v>
      </c>
      <c r="J70" s="129" t="s">
        <v>2211</v>
      </c>
      <c r="K70" s="129" t="s">
        <v>1691</v>
      </c>
      <c r="L70" s="129" t="s">
        <v>1063</v>
      </c>
      <c r="M70" s="130" t="s">
        <v>1769</v>
      </c>
      <c r="N70" s="127" t="s">
        <v>1284</v>
      </c>
      <c r="O70" s="127" t="s">
        <v>3553</v>
      </c>
      <c r="P70" s="131"/>
      <c r="Q70" s="132"/>
      <c r="R70" s="132">
        <v>42</v>
      </c>
    </row>
    <row r="71" spans="1:18" ht="52.5" hidden="1">
      <c r="A71" s="124" t="s">
        <v>2019</v>
      </c>
      <c r="B71" s="124" t="s">
        <v>11808</v>
      </c>
      <c r="C71" s="125" t="s">
        <v>11796</v>
      </c>
      <c r="D71" s="126" t="s">
        <v>1055</v>
      </c>
      <c r="E71" s="126" t="s">
        <v>11809</v>
      </c>
      <c r="F71" s="127" t="s">
        <v>11810</v>
      </c>
      <c r="G71" s="127" t="s">
        <v>11754</v>
      </c>
      <c r="H71" s="127" t="s">
        <v>1696</v>
      </c>
      <c r="I71" s="128" t="s">
        <v>1697</v>
      </c>
      <c r="J71" s="129" t="s">
        <v>2211</v>
      </c>
      <c r="K71" s="129" t="s">
        <v>1691</v>
      </c>
      <c r="L71" s="129" t="s">
        <v>1063</v>
      </c>
      <c r="M71" s="130" t="s">
        <v>1769</v>
      </c>
      <c r="N71" s="127" t="s">
        <v>1284</v>
      </c>
      <c r="O71" s="127" t="s">
        <v>3553</v>
      </c>
      <c r="P71" s="131"/>
      <c r="Q71" s="132"/>
      <c r="R71" s="132">
        <v>108.52</v>
      </c>
    </row>
    <row r="72" spans="1:18" ht="52.5" hidden="1">
      <c r="A72" s="124" t="s">
        <v>2023</v>
      </c>
      <c r="B72" s="124" t="s">
        <v>11811</v>
      </c>
      <c r="C72" s="125" t="s">
        <v>11796</v>
      </c>
      <c r="D72" s="126" t="s">
        <v>1055</v>
      </c>
      <c r="E72" s="126" t="s">
        <v>11812</v>
      </c>
      <c r="F72" s="127" t="s">
        <v>1802</v>
      </c>
      <c r="G72" s="127" t="s">
        <v>11754</v>
      </c>
      <c r="H72" s="127" t="s">
        <v>1696</v>
      </c>
      <c r="I72" s="128" t="s">
        <v>1697</v>
      </c>
      <c r="J72" s="129" t="s">
        <v>2211</v>
      </c>
      <c r="K72" s="129" t="s">
        <v>1691</v>
      </c>
      <c r="L72" s="129" t="s">
        <v>1063</v>
      </c>
      <c r="M72" s="130" t="s">
        <v>1769</v>
      </c>
      <c r="N72" s="127" t="s">
        <v>1284</v>
      </c>
      <c r="O72" s="127" t="s">
        <v>3553</v>
      </c>
      <c r="P72" s="131"/>
      <c r="Q72" s="132"/>
      <c r="R72" s="132">
        <v>3126.36</v>
      </c>
    </row>
    <row r="73" spans="1:18" ht="52.5" hidden="1">
      <c r="A73" s="124" t="s">
        <v>2027</v>
      </c>
      <c r="B73" s="124" t="s">
        <v>11813</v>
      </c>
      <c r="C73" s="125" t="s">
        <v>11796</v>
      </c>
      <c r="D73" s="126" t="s">
        <v>1055</v>
      </c>
      <c r="E73" s="126" t="s">
        <v>11814</v>
      </c>
      <c r="F73" s="127" t="s">
        <v>11815</v>
      </c>
      <c r="G73" s="127" t="s">
        <v>11754</v>
      </c>
      <c r="H73" s="127" t="s">
        <v>1696</v>
      </c>
      <c r="I73" s="128" t="s">
        <v>1697</v>
      </c>
      <c r="J73" s="129" t="s">
        <v>2211</v>
      </c>
      <c r="K73" s="129" t="s">
        <v>1691</v>
      </c>
      <c r="L73" s="129" t="s">
        <v>1063</v>
      </c>
      <c r="M73" s="130" t="s">
        <v>1769</v>
      </c>
      <c r="N73" s="127" t="s">
        <v>1284</v>
      </c>
      <c r="O73" s="127" t="s">
        <v>3553</v>
      </c>
      <c r="P73" s="131"/>
      <c r="Q73" s="132"/>
      <c r="R73" s="132">
        <v>23312.62</v>
      </c>
    </row>
    <row r="74" spans="1:18" ht="63" hidden="1">
      <c r="A74" s="124" t="s">
        <v>2031</v>
      </c>
      <c r="B74" s="124" t="s">
        <v>11816</v>
      </c>
      <c r="C74" s="125" t="s">
        <v>11796</v>
      </c>
      <c r="D74" s="126" t="s">
        <v>1055</v>
      </c>
      <c r="E74" s="126" t="s">
        <v>11817</v>
      </c>
      <c r="F74" s="127" t="s">
        <v>11818</v>
      </c>
      <c r="G74" s="127" t="s">
        <v>11754</v>
      </c>
      <c r="H74" s="127" t="s">
        <v>1077</v>
      </c>
      <c r="I74" s="128" t="s">
        <v>1078</v>
      </c>
      <c r="J74" s="129" t="s">
        <v>2211</v>
      </c>
      <c r="K74" s="129" t="s">
        <v>1691</v>
      </c>
      <c r="L74" s="129" t="s">
        <v>1063</v>
      </c>
      <c r="M74" s="130" t="s">
        <v>1769</v>
      </c>
      <c r="N74" s="127" t="s">
        <v>1284</v>
      </c>
      <c r="O74" s="127" t="s">
        <v>3553</v>
      </c>
      <c r="P74" s="131"/>
      <c r="Q74" s="132"/>
      <c r="R74" s="132">
        <v>179.66</v>
      </c>
    </row>
    <row r="75" spans="1:18" ht="63" hidden="1">
      <c r="A75" s="124" t="s">
        <v>2035</v>
      </c>
      <c r="B75" s="124" t="s">
        <v>11819</v>
      </c>
      <c r="C75" s="125" t="s">
        <v>11796</v>
      </c>
      <c r="D75" s="126" t="s">
        <v>1055</v>
      </c>
      <c r="E75" s="126" t="s">
        <v>11820</v>
      </c>
      <c r="F75" s="127" t="s">
        <v>11821</v>
      </c>
      <c r="G75" s="127" t="s">
        <v>11754</v>
      </c>
      <c r="H75" s="127" t="s">
        <v>1077</v>
      </c>
      <c r="I75" s="128" t="s">
        <v>1078</v>
      </c>
      <c r="J75" s="129" t="s">
        <v>2211</v>
      </c>
      <c r="K75" s="129" t="s">
        <v>1691</v>
      </c>
      <c r="L75" s="129" t="s">
        <v>1063</v>
      </c>
      <c r="M75" s="130" t="s">
        <v>1769</v>
      </c>
      <c r="N75" s="127" t="s">
        <v>1284</v>
      </c>
      <c r="O75" s="127" t="s">
        <v>3553</v>
      </c>
      <c r="P75" s="131"/>
      <c r="Q75" s="132"/>
      <c r="R75" s="132">
        <v>1677.7</v>
      </c>
    </row>
    <row r="76" spans="1:18" ht="63" hidden="1">
      <c r="A76" s="124" t="s">
        <v>1357</v>
      </c>
      <c r="B76" s="124" t="s">
        <v>11822</v>
      </c>
      <c r="C76" s="125" t="s">
        <v>11796</v>
      </c>
      <c r="D76" s="126" t="s">
        <v>1055</v>
      </c>
      <c r="E76" s="126" t="s">
        <v>11823</v>
      </c>
      <c r="F76" s="127" t="s">
        <v>11824</v>
      </c>
      <c r="G76" s="127" t="s">
        <v>11754</v>
      </c>
      <c r="H76" s="127" t="s">
        <v>1077</v>
      </c>
      <c r="I76" s="128" t="s">
        <v>1078</v>
      </c>
      <c r="J76" s="129" t="s">
        <v>2211</v>
      </c>
      <c r="K76" s="129" t="s">
        <v>1691</v>
      </c>
      <c r="L76" s="129" t="s">
        <v>1063</v>
      </c>
      <c r="M76" s="130" t="s">
        <v>1769</v>
      </c>
      <c r="N76" s="127" t="s">
        <v>1284</v>
      </c>
      <c r="O76" s="127" t="s">
        <v>3553</v>
      </c>
      <c r="P76" s="131"/>
      <c r="Q76" s="132"/>
      <c r="R76" s="132">
        <v>51.27</v>
      </c>
    </row>
    <row r="77" spans="1:18" ht="63" hidden="1">
      <c r="A77" s="124" t="s">
        <v>1364</v>
      </c>
      <c r="B77" s="124" t="s">
        <v>11825</v>
      </c>
      <c r="C77" s="125" t="s">
        <v>11796</v>
      </c>
      <c r="D77" s="126" t="s">
        <v>1055</v>
      </c>
      <c r="E77" s="126" t="s">
        <v>11826</v>
      </c>
      <c r="F77" s="127" t="s">
        <v>11827</v>
      </c>
      <c r="G77" s="127" t="s">
        <v>11754</v>
      </c>
      <c r="H77" s="127" t="s">
        <v>1077</v>
      </c>
      <c r="I77" s="128" t="s">
        <v>1078</v>
      </c>
      <c r="J77" s="129" t="s">
        <v>2211</v>
      </c>
      <c r="K77" s="129" t="s">
        <v>1691</v>
      </c>
      <c r="L77" s="129" t="s">
        <v>1063</v>
      </c>
      <c r="M77" s="130" t="s">
        <v>1769</v>
      </c>
      <c r="N77" s="127" t="s">
        <v>1284</v>
      </c>
      <c r="O77" s="127" t="s">
        <v>3553</v>
      </c>
      <c r="P77" s="131"/>
      <c r="Q77" s="132"/>
      <c r="R77" s="132">
        <v>23499.53</v>
      </c>
    </row>
    <row r="78" spans="1:18" ht="42" hidden="1">
      <c r="A78" s="124" t="s">
        <v>1368</v>
      </c>
      <c r="B78" s="124" t="s">
        <v>11828</v>
      </c>
      <c r="C78" s="125" t="s">
        <v>11796</v>
      </c>
      <c r="D78" s="126" t="s">
        <v>1055</v>
      </c>
      <c r="E78" s="126" t="s">
        <v>11829</v>
      </c>
      <c r="F78" s="127" t="s">
        <v>11830</v>
      </c>
      <c r="G78" s="127" t="s">
        <v>11754</v>
      </c>
      <c r="H78" s="127" t="s">
        <v>8126</v>
      </c>
      <c r="I78" s="128" t="s">
        <v>8127</v>
      </c>
      <c r="J78" s="129" t="s">
        <v>1239</v>
      </c>
      <c r="K78" s="129" t="s">
        <v>1062</v>
      </c>
      <c r="L78" s="129" t="s">
        <v>1063</v>
      </c>
      <c r="M78" s="130" t="s">
        <v>1064</v>
      </c>
      <c r="N78" s="127" t="s">
        <v>1284</v>
      </c>
      <c r="O78" s="127" t="s">
        <v>3553</v>
      </c>
      <c r="P78" s="131" t="s">
        <v>11831</v>
      </c>
      <c r="Q78" s="132"/>
      <c r="R78" s="132">
        <v>39000</v>
      </c>
    </row>
    <row r="79" spans="1:18" ht="42" hidden="1">
      <c r="A79" s="124" t="s">
        <v>1372</v>
      </c>
      <c r="B79" s="124" t="s">
        <v>11832</v>
      </c>
      <c r="C79" s="125" t="s">
        <v>11796</v>
      </c>
      <c r="D79" s="126" t="s">
        <v>1055</v>
      </c>
      <c r="E79" s="126" t="s">
        <v>11833</v>
      </c>
      <c r="F79" s="127" t="s">
        <v>11834</v>
      </c>
      <c r="G79" s="127" t="s">
        <v>11754</v>
      </c>
      <c r="H79" s="127" t="s">
        <v>1300</v>
      </c>
      <c r="I79" s="128" t="s">
        <v>1301</v>
      </c>
      <c r="J79" s="129" t="s">
        <v>1302</v>
      </c>
      <c r="K79" s="129" t="s">
        <v>1303</v>
      </c>
      <c r="L79" s="129" t="s">
        <v>1063</v>
      </c>
      <c r="M79" s="130" t="s">
        <v>1304</v>
      </c>
      <c r="N79" s="127" t="s">
        <v>1284</v>
      </c>
      <c r="O79" s="127" t="s">
        <v>3553</v>
      </c>
      <c r="P79" s="131" t="s">
        <v>2816</v>
      </c>
      <c r="Q79" s="132"/>
      <c r="R79" s="132">
        <v>30000</v>
      </c>
    </row>
    <row r="80" spans="1:18" ht="42" hidden="1">
      <c r="A80" s="124" t="s">
        <v>1376</v>
      </c>
      <c r="B80" s="124" t="s">
        <v>11835</v>
      </c>
      <c r="C80" s="125" t="s">
        <v>11796</v>
      </c>
      <c r="D80" s="126" t="s">
        <v>1055</v>
      </c>
      <c r="E80" s="126" t="s">
        <v>11836</v>
      </c>
      <c r="F80" s="127" t="s">
        <v>11837</v>
      </c>
      <c r="G80" s="127" t="s">
        <v>11754</v>
      </c>
      <c r="H80" s="127" t="s">
        <v>1300</v>
      </c>
      <c r="I80" s="128" t="s">
        <v>1301</v>
      </c>
      <c r="J80" s="129" t="s">
        <v>1302</v>
      </c>
      <c r="K80" s="129" t="s">
        <v>1303</v>
      </c>
      <c r="L80" s="129" t="s">
        <v>1063</v>
      </c>
      <c r="M80" s="130" t="s">
        <v>1304</v>
      </c>
      <c r="N80" s="127" t="s">
        <v>1284</v>
      </c>
      <c r="O80" s="127" t="s">
        <v>3553</v>
      </c>
      <c r="P80" s="131" t="s">
        <v>2816</v>
      </c>
      <c r="Q80" s="132"/>
      <c r="R80" s="132">
        <v>16672.009999999998</v>
      </c>
    </row>
    <row r="81" spans="1:23" ht="63" hidden="1">
      <c r="A81" s="124" t="s">
        <v>1380</v>
      </c>
      <c r="B81" s="124" t="s">
        <v>11838</v>
      </c>
      <c r="C81" s="125" t="s">
        <v>11796</v>
      </c>
      <c r="D81" s="126" t="s">
        <v>1055</v>
      </c>
      <c r="E81" s="126" t="s">
        <v>11839</v>
      </c>
      <c r="F81" s="127" t="s">
        <v>11840</v>
      </c>
      <c r="G81" s="127" t="s">
        <v>11796</v>
      </c>
      <c r="H81" s="127" t="s">
        <v>1077</v>
      </c>
      <c r="I81" s="128" t="s">
        <v>1078</v>
      </c>
      <c r="J81" s="129" t="s">
        <v>1690</v>
      </c>
      <c r="K81" s="129" t="s">
        <v>1691</v>
      </c>
      <c r="L81" s="129" t="s">
        <v>1063</v>
      </c>
      <c r="M81" s="130" t="s">
        <v>1769</v>
      </c>
      <c r="N81" s="127" t="s">
        <v>1284</v>
      </c>
      <c r="O81" s="127" t="s">
        <v>3553</v>
      </c>
      <c r="P81" s="131"/>
      <c r="Q81" s="132"/>
      <c r="R81" s="132">
        <v>10382.35</v>
      </c>
      <c r="T81" s="280"/>
      <c r="U81" s="280"/>
      <c r="V81" s="280"/>
      <c r="W81" s="280"/>
    </row>
    <row r="82" spans="1:23" ht="42" hidden="1">
      <c r="A82" s="124" t="s">
        <v>1386</v>
      </c>
      <c r="B82" s="124" t="s">
        <v>11841</v>
      </c>
      <c r="C82" s="125" t="s">
        <v>11796</v>
      </c>
      <c r="D82" s="126" t="s">
        <v>1055</v>
      </c>
      <c r="E82" s="126" t="s">
        <v>11842</v>
      </c>
      <c r="F82" s="127" t="s">
        <v>11843</v>
      </c>
      <c r="G82" s="127" t="s">
        <v>11796</v>
      </c>
      <c r="H82" s="127" t="s">
        <v>1077</v>
      </c>
      <c r="I82" s="128" t="s">
        <v>1078</v>
      </c>
      <c r="J82" s="129" t="s">
        <v>1690</v>
      </c>
      <c r="K82" s="129" t="s">
        <v>1691</v>
      </c>
      <c r="L82" s="129" t="s">
        <v>1063</v>
      </c>
      <c r="M82" s="130" t="s">
        <v>1769</v>
      </c>
      <c r="N82" s="127" t="s">
        <v>1284</v>
      </c>
      <c r="O82" s="127" t="s">
        <v>3553</v>
      </c>
      <c r="P82" s="131"/>
      <c r="Q82" s="132"/>
      <c r="R82" s="132">
        <v>22252.55</v>
      </c>
    </row>
    <row r="83" spans="1:23" ht="42" hidden="1">
      <c r="A83" s="124" t="s">
        <v>2061</v>
      </c>
      <c r="B83" s="124" t="s">
        <v>11844</v>
      </c>
      <c r="C83" s="125" t="s">
        <v>11796</v>
      </c>
      <c r="D83" s="126" t="s">
        <v>1055</v>
      </c>
      <c r="E83" s="126" t="s">
        <v>11845</v>
      </c>
      <c r="F83" s="127" t="s">
        <v>11846</v>
      </c>
      <c r="G83" s="127" t="s">
        <v>11796</v>
      </c>
      <c r="H83" s="127" t="s">
        <v>1696</v>
      </c>
      <c r="I83" s="128" t="s">
        <v>1697</v>
      </c>
      <c r="J83" s="129" t="s">
        <v>1690</v>
      </c>
      <c r="K83" s="129" t="s">
        <v>1691</v>
      </c>
      <c r="L83" s="129" t="s">
        <v>1063</v>
      </c>
      <c r="M83" s="130" t="s">
        <v>1769</v>
      </c>
      <c r="N83" s="127" t="s">
        <v>1284</v>
      </c>
      <c r="O83" s="127" t="s">
        <v>3553</v>
      </c>
      <c r="P83" s="131"/>
      <c r="Q83" s="132"/>
      <c r="R83" s="132">
        <v>11295.44</v>
      </c>
    </row>
    <row r="84" spans="1:23" ht="42" hidden="1">
      <c r="A84" s="124" t="s">
        <v>1104</v>
      </c>
      <c r="B84" s="124" t="s">
        <v>11847</v>
      </c>
      <c r="C84" s="125" t="s">
        <v>11848</v>
      </c>
      <c r="D84" s="126" t="s">
        <v>1055</v>
      </c>
      <c r="E84" s="126" t="s">
        <v>11849</v>
      </c>
      <c r="F84" s="127" t="s">
        <v>11850</v>
      </c>
      <c r="G84" s="127" t="s">
        <v>11851</v>
      </c>
      <c r="H84" s="127" t="s">
        <v>2274</v>
      </c>
      <c r="I84" s="128" t="s">
        <v>2275</v>
      </c>
      <c r="J84" s="129" t="s">
        <v>1690</v>
      </c>
      <c r="K84" s="129" t="s">
        <v>1691</v>
      </c>
      <c r="L84" s="129" t="s">
        <v>1063</v>
      </c>
      <c r="M84" s="130" t="s">
        <v>1769</v>
      </c>
      <c r="N84" s="127" t="s">
        <v>1284</v>
      </c>
      <c r="O84" s="127" t="s">
        <v>3553</v>
      </c>
      <c r="P84" s="131"/>
      <c r="Q84" s="132"/>
      <c r="R84" s="132">
        <v>2024.3</v>
      </c>
    </row>
    <row r="85" spans="1:23" ht="42" hidden="1">
      <c r="A85" s="124" t="s">
        <v>1392</v>
      </c>
      <c r="B85" s="124" t="s">
        <v>11852</v>
      </c>
      <c r="C85" s="125" t="s">
        <v>11848</v>
      </c>
      <c r="D85" s="126" t="s">
        <v>1055</v>
      </c>
      <c r="E85" s="126" t="s">
        <v>11849</v>
      </c>
      <c r="F85" s="127" t="s">
        <v>11853</v>
      </c>
      <c r="G85" s="127" t="s">
        <v>11851</v>
      </c>
      <c r="H85" s="127" t="s">
        <v>2274</v>
      </c>
      <c r="I85" s="128" t="s">
        <v>2275</v>
      </c>
      <c r="J85" s="129" t="s">
        <v>1690</v>
      </c>
      <c r="K85" s="129" t="s">
        <v>1691</v>
      </c>
      <c r="L85" s="129" t="s">
        <v>1063</v>
      </c>
      <c r="M85" s="130" t="s">
        <v>1769</v>
      </c>
      <c r="N85" s="127" t="s">
        <v>1284</v>
      </c>
      <c r="O85" s="127" t="s">
        <v>3553</v>
      </c>
      <c r="P85" s="131"/>
      <c r="Q85" s="132"/>
      <c r="R85" s="132">
        <v>20199.48</v>
      </c>
    </row>
    <row r="86" spans="1:23" ht="73.5" hidden="1">
      <c r="A86" s="124" t="s">
        <v>1399</v>
      </c>
      <c r="B86" s="124" t="s">
        <v>11854</v>
      </c>
      <c r="C86" s="125" t="s">
        <v>11848</v>
      </c>
      <c r="D86" s="126" t="s">
        <v>1055</v>
      </c>
      <c r="E86" s="126" t="s">
        <v>2266</v>
      </c>
      <c r="F86" s="127" t="s">
        <v>11855</v>
      </c>
      <c r="G86" s="127" t="s">
        <v>11851</v>
      </c>
      <c r="H86" s="127" t="s">
        <v>2269</v>
      </c>
      <c r="I86" s="128" t="s">
        <v>2270</v>
      </c>
      <c r="J86" s="129" t="s">
        <v>1690</v>
      </c>
      <c r="K86" s="129" t="s">
        <v>1691</v>
      </c>
      <c r="L86" s="129" t="s">
        <v>1063</v>
      </c>
      <c r="M86" s="130" t="s">
        <v>1769</v>
      </c>
      <c r="N86" s="127" t="s">
        <v>1284</v>
      </c>
      <c r="O86" s="127" t="s">
        <v>3553</v>
      </c>
      <c r="P86" s="131"/>
      <c r="Q86" s="132"/>
      <c r="R86" s="132">
        <v>11520.49</v>
      </c>
    </row>
    <row r="87" spans="1:23" ht="42" hidden="1">
      <c r="A87" s="124" t="s">
        <v>1406</v>
      </c>
      <c r="B87" s="124" t="s">
        <v>11856</v>
      </c>
      <c r="C87" s="125" t="s">
        <v>11848</v>
      </c>
      <c r="D87" s="126" t="s">
        <v>1055</v>
      </c>
      <c r="E87" s="126" t="s">
        <v>3201</v>
      </c>
      <c r="F87" s="127" t="s">
        <v>11857</v>
      </c>
      <c r="G87" s="127" t="s">
        <v>11851</v>
      </c>
      <c r="H87" s="127" t="s">
        <v>1077</v>
      </c>
      <c r="I87" s="128" t="s">
        <v>1078</v>
      </c>
      <c r="J87" s="129" t="s">
        <v>1690</v>
      </c>
      <c r="K87" s="129" t="s">
        <v>1691</v>
      </c>
      <c r="L87" s="129" t="s">
        <v>1063</v>
      </c>
      <c r="M87" s="130" t="s">
        <v>1769</v>
      </c>
      <c r="N87" s="127" t="s">
        <v>1284</v>
      </c>
      <c r="O87" s="127" t="s">
        <v>3553</v>
      </c>
      <c r="P87" s="131"/>
      <c r="Q87" s="132"/>
      <c r="R87" s="132">
        <v>12921.71</v>
      </c>
    </row>
    <row r="88" spans="1:23" ht="63" hidden="1">
      <c r="A88" s="124" t="s">
        <v>1410</v>
      </c>
      <c r="B88" s="124" t="s">
        <v>11858</v>
      </c>
      <c r="C88" s="125" t="s">
        <v>11848</v>
      </c>
      <c r="D88" s="126" t="s">
        <v>1055</v>
      </c>
      <c r="E88" s="126" t="s">
        <v>3216</v>
      </c>
      <c r="F88" s="127" t="s">
        <v>11859</v>
      </c>
      <c r="G88" s="127" t="s">
        <v>11851</v>
      </c>
      <c r="H88" s="127" t="s">
        <v>3218</v>
      </c>
      <c r="I88" s="128" t="s">
        <v>2270</v>
      </c>
      <c r="J88" s="129" t="s">
        <v>1690</v>
      </c>
      <c r="K88" s="129" t="s">
        <v>1691</v>
      </c>
      <c r="L88" s="129" t="s">
        <v>1063</v>
      </c>
      <c r="M88" s="130" t="s">
        <v>1769</v>
      </c>
      <c r="N88" s="127" t="s">
        <v>1284</v>
      </c>
      <c r="O88" s="127" t="s">
        <v>3553</v>
      </c>
      <c r="P88" s="131"/>
      <c r="Q88" s="132"/>
      <c r="R88" s="132">
        <v>4712.3599999999997</v>
      </c>
    </row>
    <row r="89" spans="1:23" ht="42" hidden="1">
      <c r="A89" s="124" t="s">
        <v>1414</v>
      </c>
      <c r="B89" s="124" t="s">
        <v>11860</v>
      </c>
      <c r="C89" s="125" t="s">
        <v>11848</v>
      </c>
      <c r="D89" s="126" t="s">
        <v>1055</v>
      </c>
      <c r="E89" s="126" t="s">
        <v>3924</v>
      </c>
      <c r="F89" s="127" t="s">
        <v>11861</v>
      </c>
      <c r="G89" s="127" t="s">
        <v>11851</v>
      </c>
      <c r="H89" s="127" t="s">
        <v>5518</v>
      </c>
      <c r="I89" s="128" t="s">
        <v>5519</v>
      </c>
      <c r="J89" s="129" t="s">
        <v>1690</v>
      </c>
      <c r="K89" s="129" t="s">
        <v>1691</v>
      </c>
      <c r="L89" s="129" t="s">
        <v>1063</v>
      </c>
      <c r="M89" s="130" t="s">
        <v>1769</v>
      </c>
      <c r="N89" s="127" t="s">
        <v>1284</v>
      </c>
      <c r="O89" s="127" t="s">
        <v>3553</v>
      </c>
      <c r="P89" s="131"/>
      <c r="Q89" s="132"/>
      <c r="R89" s="132">
        <v>13429.47</v>
      </c>
    </row>
    <row r="90" spans="1:23" ht="63" hidden="1">
      <c r="A90" s="124" t="s">
        <v>1421</v>
      </c>
      <c r="B90" s="124" t="s">
        <v>11862</v>
      </c>
      <c r="C90" s="125" t="s">
        <v>11848</v>
      </c>
      <c r="D90" s="126" t="s">
        <v>1055</v>
      </c>
      <c r="E90" s="126" t="s">
        <v>11863</v>
      </c>
      <c r="F90" s="127" t="s">
        <v>11864</v>
      </c>
      <c r="G90" s="127" t="s">
        <v>11851</v>
      </c>
      <c r="H90" s="127" t="s">
        <v>11865</v>
      </c>
      <c r="I90" s="128" t="s">
        <v>2270</v>
      </c>
      <c r="J90" s="129" t="s">
        <v>1690</v>
      </c>
      <c r="K90" s="129" t="s">
        <v>1691</v>
      </c>
      <c r="L90" s="129" t="s">
        <v>1063</v>
      </c>
      <c r="M90" s="130" t="s">
        <v>1769</v>
      </c>
      <c r="N90" s="127" t="s">
        <v>1284</v>
      </c>
      <c r="O90" s="127" t="s">
        <v>3553</v>
      </c>
      <c r="P90" s="131"/>
      <c r="Q90" s="132"/>
      <c r="R90" s="132">
        <v>1500</v>
      </c>
    </row>
    <row r="91" spans="1:23" ht="52.5" hidden="1">
      <c r="A91" s="124" t="s">
        <v>1428</v>
      </c>
      <c r="B91" s="124" t="s">
        <v>11866</v>
      </c>
      <c r="C91" s="125" t="s">
        <v>11848</v>
      </c>
      <c r="D91" s="126" t="s">
        <v>1055</v>
      </c>
      <c r="E91" s="126" t="s">
        <v>11867</v>
      </c>
      <c r="F91" s="127" t="s">
        <v>11868</v>
      </c>
      <c r="G91" s="127" t="s">
        <v>11851</v>
      </c>
      <c r="H91" s="127" t="s">
        <v>2800</v>
      </c>
      <c r="I91" s="128" t="s">
        <v>2801</v>
      </c>
      <c r="J91" s="129" t="s">
        <v>1239</v>
      </c>
      <c r="K91" s="129" t="s">
        <v>1062</v>
      </c>
      <c r="L91" s="129" t="s">
        <v>1063</v>
      </c>
      <c r="M91" s="130" t="s">
        <v>1064</v>
      </c>
      <c r="N91" s="127" t="s">
        <v>1284</v>
      </c>
      <c r="O91" s="127" t="s">
        <v>3553</v>
      </c>
      <c r="P91" s="131" t="s">
        <v>2802</v>
      </c>
      <c r="Q91" s="132"/>
      <c r="R91" s="132">
        <v>20110</v>
      </c>
    </row>
    <row r="92" spans="1:23" ht="63" hidden="1">
      <c r="A92" s="124" t="s">
        <v>2084</v>
      </c>
      <c r="B92" s="124" t="s">
        <v>11869</v>
      </c>
      <c r="C92" s="125" t="s">
        <v>11848</v>
      </c>
      <c r="D92" s="126" t="s">
        <v>1055</v>
      </c>
      <c r="E92" s="126" t="s">
        <v>11870</v>
      </c>
      <c r="F92" s="127" t="s">
        <v>11871</v>
      </c>
      <c r="G92" s="127" t="s">
        <v>11851</v>
      </c>
      <c r="H92" s="127" t="s">
        <v>1652</v>
      </c>
      <c r="I92" s="128" t="s">
        <v>1653</v>
      </c>
      <c r="J92" s="129" t="s">
        <v>1239</v>
      </c>
      <c r="K92" s="129" t="s">
        <v>1062</v>
      </c>
      <c r="L92" s="129" t="s">
        <v>1063</v>
      </c>
      <c r="M92" s="130" t="s">
        <v>1064</v>
      </c>
      <c r="N92" s="127" t="s">
        <v>1284</v>
      </c>
      <c r="O92" s="127" t="s">
        <v>3553</v>
      </c>
      <c r="P92" s="131" t="s">
        <v>1654</v>
      </c>
      <c r="Q92" s="132"/>
      <c r="R92" s="132">
        <v>14839.78</v>
      </c>
    </row>
    <row r="93" spans="1:23" ht="42">
      <c r="A93" s="124" t="s">
        <v>2088</v>
      </c>
      <c r="B93" s="124" t="s">
        <v>11872</v>
      </c>
      <c r="C93" s="125" t="s">
        <v>11848</v>
      </c>
      <c r="D93" s="126" t="s">
        <v>1055</v>
      </c>
      <c r="E93" s="126" t="s">
        <v>11873</v>
      </c>
      <c r="F93" s="127" t="s">
        <v>11874</v>
      </c>
      <c r="G93" s="127" t="s">
        <v>11851</v>
      </c>
      <c r="H93" s="127" t="s">
        <v>1324</v>
      </c>
      <c r="I93" s="128" t="s">
        <v>1325</v>
      </c>
      <c r="J93" s="129" t="s">
        <v>1079</v>
      </c>
      <c r="K93" s="129" t="s">
        <v>1062</v>
      </c>
      <c r="L93" s="129" t="s">
        <v>1063</v>
      </c>
      <c r="M93" s="130" t="s">
        <v>1064</v>
      </c>
      <c r="N93" s="127" t="s">
        <v>1284</v>
      </c>
      <c r="O93" s="127" t="s">
        <v>3553</v>
      </c>
      <c r="P93" s="131" t="s">
        <v>1326</v>
      </c>
      <c r="Q93" s="132">
        <v>1</v>
      </c>
      <c r="R93" s="132">
        <v>9036</v>
      </c>
    </row>
    <row r="94" spans="1:23" ht="42">
      <c r="A94" s="124" t="s">
        <v>2092</v>
      </c>
      <c r="B94" s="124" t="s">
        <v>11875</v>
      </c>
      <c r="C94" s="125" t="s">
        <v>11848</v>
      </c>
      <c r="D94" s="126" t="s">
        <v>1055</v>
      </c>
      <c r="E94" s="126" t="s">
        <v>11876</v>
      </c>
      <c r="F94" s="127" t="s">
        <v>11877</v>
      </c>
      <c r="G94" s="127" t="s">
        <v>11851</v>
      </c>
      <c r="H94" s="127" t="s">
        <v>1324</v>
      </c>
      <c r="I94" s="128" t="s">
        <v>1325</v>
      </c>
      <c r="J94" s="129" t="s">
        <v>1239</v>
      </c>
      <c r="K94" s="129" t="s">
        <v>1062</v>
      </c>
      <c r="L94" s="129" t="s">
        <v>1063</v>
      </c>
      <c r="M94" s="130" t="s">
        <v>1064</v>
      </c>
      <c r="N94" s="127" t="s">
        <v>1284</v>
      </c>
      <c r="O94" s="127" t="s">
        <v>3553</v>
      </c>
      <c r="P94" s="131" t="s">
        <v>1331</v>
      </c>
      <c r="Q94" s="132">
        <v>1</v>
      </c>
      <c r="R94" s="132">
        <v>2551</v>
      </c>
    </row>
    <row r="95" spans="1:23" ht="42">
      <c r="A95" s="124" t="s">
        <v>2096</v>
      </c>
      <c r="B95" s="124" t="s">
        <v>11878</v>
      </c>
      <c r="C95" s="125" t="s">
        <v>11848</v>
      </c>
      <c r="D95" s="126" t="s">
        <v>1055</v>
      </c>
      <c r="E95" s="126" t="s">
        <v>11879</v>
      </c>
      <c r="F95" s="127" t="s">
        <v>11880</v>
      </c>
      <c r="G95" s="127" t="s">
        <v>11851</v>
      </c>
      <c r="H95" s="127" t="s">
        <v>1324</v>
      </c>
      <c r="I95" s="128" t="s">
        <v>1325</v>
      </c>
      <c r="J95" s="129" t="s">
        <v>1239</v>
      </c>
      <c r="K95" s="129" t="s">
        <v>1062</v>
      </c>
      <c r="L95" s="129" t="s">
        <v>1063</v>
      </c>
      <c r="M95" s="130" t="s">
        <v>1064</v>
      </c>
      <c r="N95" s="127" t="s">
        <v>1284</v>
      </c>
      <c r="O95" s="127" t="s">
        <v>3553</v>
      </c>
      <c r="P95" s="131" t="s">
        <v>1480</v>
      </c>
      <c r="Q95" s="132">
        <v>1</v>
      </c>
      <c r="R95" s="132">
        <v>300</v>
      </c>
    </row>
    <row r="96" spans="1:23" ht="52.5" hidden="1">
      <c r="A96" s="124" t="s">
        <v>2100</v>
      </c>
      <c r="B96" s="124" t="s">
        <v>11881</v>
      </c>
      <c r="C96" s="125" t="s">
        <v>11848</v>
      </c>
      <c r="D96" s="126" t="s">
        <v>1055</v>
      </c>
      <c r="E96" s="126" t="s">
        <v>11882</v>
      </c>
      <c r="F96" s="127" t="s">
        <v>11883</v>
      </c>
      <c r="G96" s="127" t="s">
        <v>11851</v>
      </c>
      <c r="H96" s="127" t="s">
        <v>1282</v>
      </c>
      <c r="I96" s="128" t="s">
        <v>1283</v>
      </c>
      <c r="J96" s="129" t="s">
        <v>1239</v>
      </c>
      <c r="K96" s="129" t="s">
        <v>1062</v>
      </c>
      <c r="L96" s="129" t="s">
        <v>1063</v>
      </c>
      <c r="M96" s="130" t="s">
        <v>1064</v>
      </c>
      <c r="N96" s="127" t="s">
        <v>1284</v>
      </c>
      <c r="O96" s="127" t="s">
        <v>3553</v>
      </c>
      <c r="P96" s="131" t="s">
        <v>6167</v>
      </c>
      <c r="Q96" s="132"/>
      <c r="R96" s="132">
        <v>27200</v>
      </c>
    </row>
    <row r="97" spans="1:18" ht="52.5" hidden="1">
      <c r="A97" s="124" t="s">
        <v>2104</v>
      </c>
      <c r="B97" s="124" t="s">
        <v>11884</v>
      </c>
      <c r="C97" s="125" t="s">
        <v>11848</v>
      </c>
      <c r="D97" s="126" t="s">
        <v>1055</v>
      </c>
      <c r="E97" s="126" t="s">
        <v>11885</v>
      </c>
      <c r="F97" s="127" t="s">
        <v>11886</v>
      </c>
      <c r="G97" s="127" t="s">
        <v>11851</v>
      </c>
      <c r="H97" s="127" t="s">
        <v>1639</v>
      </c>
      <c r="I97" s="128" t="s">
        <v>1640</v>
      </c>
      <c r="J97" s="129" t="s">
        <v>1239</v>
      </c>
      <c r="K97" s="129" t="s">
        <v>1062</v>
      </c>
      <c r="L97" s="129" t="s">
        <v>1063</v>
      </c>
      <c r="M97" s="130" t="s">
        <v>1064</v>
      </c>
      <c r="N97" s="127" t="s">
        <v>1284</v>
      </c>
      <c r="O97" s="127" t="s">
        <v>3553</v>
      </c>
      <c r="P97" s="131" t="s">
        <v>1641</v>
      </c>
      <c r="Q97" s="132"/>
      <c r="R97" s="132">
        <v>1068</v>
      </c>
    </row>
    <row r="98" spans="1:18" ht="63" hidden="1">
      <c r="A98" s="124" t="s">
        <v>2108</v>
      </c>
      <c r="B98" s="124" t="s">
        <v>11887</v>
      </c>
      <c r="C98" s="125" t="s">
        <v>11851</v>
      </c>
      <c r="D98" s="126" t="s">
        <v>1214</v>
      </c>
      <c r="E98" s="126" t="s">
        <v>11888</v>
      </c>
      <c r="F98" s="127" t="s">
        <v>11887</v>
      </c>
      <c r="G98" s="127" t="s">
        <v>11851</v>
      </c>
      <c r="H98" s="127" t="s">
        <v>922</v>
      </c>
      <c r="I98" s="128" t="s">
        <v>2111</v>
      </c>
      <c r="J98" s="129" t="s">
        <v>1079</v>
      </c>
      <c r="K98" s="129" t="s">
        <v>1062</v>
      </c>
      <c r="L98" s="129" t="s">
        <v>1063</v>
      </c>
      <c r="M98" s="130" t="s">
        <v>1064</v>
      </c>
      <c r="N98" s="127" t="s">
        <v>1284</v>
      </c>
      <c r="O98" s="127" t="s">
        <v>3553</v>
      </c>
      <c r="P98" s="131" t="s">
        <v>2112</v>
      </c>
      <c r="Q98" s="132"/>
      <c r="R98" s="132">
        <v>16640</v>
      </c>
    </row>
    <row r="99" spans="1:18" ht="42" hidden="1">
      <c r="A99" s="124" t="s">
        <v>2113</v>
      </c>
      <c r="B99" s="124" t="s">
        <v>11889</v>
      </c>
      <c r="C99" s="125" t="s">
        <v>11848</v>
      </c>
      <c r="D99" s="126" t="s">
        <v>1055</v>
      </c>
      <c r="E99" s="126" t="s">
        <v>11890</v>
      </c>
      <c r="F99" s="127" t="s">
        <v>11891</v>
      </c>
      <c r="G99" s="127" t="s">
        <v>11851</v>
      </c>
      <c r="H99" s="127" t="s">
        <v>992</v>
      </c>
      <c r="I99" s="128" t="s">
        <v>2768</v>
      </c>
      <c r="J99" s="129" t="s">
        <v>1061</v>
      </c>
      <c r="K99" s="129" t="s">
        <v>1062</v>
      </c>
      <c r="L99" s="129" t="s">
        <v>1063</v>
      </c>
      <c r="M99" s="130" t="s">
        <v>1064</v>
      </c>
      <c r="N99" s="127" t="s">
        <v>1284</v>
      </c>
      <c r="O99" s="127" t="s">
        <v>3553</v>
      </c>
      <c r="P99" s="131" t="s">
        <v>2769</v>
      </c>
      <c r="Q99" s="132"/>
      <c r="R99" s="132">
        <v>40030</v>
      </c>
    </row>
    <row r="100" spans="1:18" ht="52.5" hidden="1">
      <c r="A100" s="124" t="s">
        <v>2120</v>
      </c>
      <c r="B100" s="124" t="s">
        <v>11892</v>
      </c>
      <c r="C100" s="125" t="s">
        <v>11848</v>
      </c>
      <c r="D100" s="126" t="s">
        <v>1055</v>
      </c>
      <c r="E100" s="126" t="s">
        <v>11893</v>
      </c>
      <c r="F100" s="127" t="s">
        <v>11894</v>
      </c>
      <c r="G100" s="127" t="s">
        <v>11851</v>
      </c>
      <c r="H100" s="127" t="s">
        <v>1418</v>
      </c>
      <c r="I100" s="128" t="s">
        <v>1419</v>
      </c>
      <c r="J100" s="129" t="s">
        <v>1302</v>
      </c>
      <c r="K100" s="129" t="s">
        <v>1062</v>
      </c>
      <c r="L100" s="129" t="s">
        <v>1063</v>
      </c>
      <c r="M100" s="130" t="s">
        <v>1304</v>
      </c>
      <c r="N100" s="127" t="s">
        <v>1284</v>
      </c>
      <c r="O100" s="127" t="s">
        <v>3553</v>
      </c>
      <c r="P100" s="131" t="s">
        <v>3314</v>
      </c>
      <c r="Q100" s="132"/>
      <c r="R100" s="132">
        <v>3080</v>
      </c>
    </row>
    <row r="101" spans="1:18" ht="52.5" hidden="1">
      <c r="A101" s="124" t="s">
        <v>2124</v>
      </c>
      <c r="B101" s="124" t="s">
        <v>11895</v>
      </c>
      <c r="C101" s="125" t="s">
        <v>11848</v>
      </c>
      <c r="D101" s="126" t="s">
        <v>1055</v>
      </c>
      <c r="E101" s="126" t="s">
        <v>11896</v>
      </c>
      <c r="F101" s="127" t="s">
        <v>11897</v>
      </c>
      <c r="G101" s="127" t="s">
        <v>11851</v>
      </c>
      <c r="H101" s="127" t="s">
        <v>1418</v>
      </c>
      <c r="I101" s="128" t="s">
        <v>1419</v>
      </c>
      <c r="J101" s="129" t="s">
        <v>1302</v>
      </c>
      <c r="K101" s="129" t="s">
        <v>1062</v>
      </c>
      <c r="L101" s="129" t="s">
        <v>1063</v>
      </c>
      <c r="M101" s="130" t="s">
        <v>1304</v>
      </c>
      <c r="N101" s="127" t="s">
        <v>1284</v>
      </c>
      <c r="O101" s="127" t="s">
        <v>3553</v>
      </c>
      <c r="P101" s="131" t="s">
        <v>3314</v>
      </c>
      <c r="Q101" s="132"/>
      <c r="R101" s="132">
        <v>7327</v>
      </c>
    </row>
    <row r="102" spans="1:18" ht="42" hidden="1">
      <c r="A102" s="124" t="s">
        <v>2129</v>
      </c>
      <c r="B102" s="124" t="s">
        <v>11898</v>
      </c>
      <c r="C102" s="125" t="s">
        <v>11848</v>
      </c>
      <c r="D102" s="126" t="s">
        <v>1055</v>
      </c>
      <c r="E102" s="126" t="s">
        <v>11899</v>
      </c>
      <c r="F102" s="127" t="s">
        <v>11900</v>
      </c>
      <c r="G102" s="127" t="s">
        <v>11851</v>
      </c>
      <c r="H102" s="127" t="s">
        <v>9306</v>
      </c>
      <c r="I102" s="128" t="s">
        <v>9307</v>
      </c>
      <c r="J102" s="129" t="s">
        <v>1079</v>
      </c>
      <c r="K102" s="129" t="s">
        <v>1062</v>
      </c>
      <c r="L102" s="129" t="s">
        <v>1063</v>
      </c>
      <c r="M102" s="130" t="s">
        <v>1064</v>
      </c>
      <c r="N102" s="127" t="s">
        <v>1284</v>
      </c>
      <c r="O102" s="127" t="s">
        <v>3553</v>
      </c>
      <c r="P102" s="131" t="s">
        <v>9308</v>
      </c>
      <c r="Q102" s="132"/>
      <c r="R102" s="132">
        <v>297448.5</v>
      </c>
    </row>
    <row r="103" spans="1:18" ht="42" hidden="1">
      <c r="A103" s="124" t="s">
        <v>2134</v>
      </c>
      <c r="B103" s="124" t="s">
        <v>11901</v>
      </c>
      <c r="C103" s="125" t="s">
        <v>11848</v>
      </c>
      <c r="D103" s="126" t="s">
        <v>1055</v>
      </c>
      <c r="E103" s="126" t="s">
        <v>11902</v>
      </c>
      <c r="F103" s="127" t="s">
        <v>11903</v>
      </c>
      <c r="G103" s="127" t="s">
        <v>11851</v>
      </c>
      <c r="H103" s="127" t="s">
        <v>307</v>
      </c>
      <c r="I103" s="128" t="s">
        <v>1348</v>
      </c>
      <c r="J103" s="129" t="s">
        <v>1079</v>
      </c>
      <c r="K103" s="129" t="s">
        <v>1062</v>
      </c>
      <c r="L103" s="129" t="s">
        <v>1063</v>
      </c>
      <c r="M103" s="130" t="s">
        <v>1064</v>
      </c>
      <c r="N103" s="127" t="s">
        <v>1284</v>
      </c>
      <c r="O103" s="127" t="s">
        <v>3553</v>
      </c>
      <c r="P103" s="131" t="s">
        <v>1349</v>
      </c>
      <c r="Q103" s="132"/>
      <c r="R103" s="132">
        <v>112320</v>
      </c>
    </row>
    <row r="104" spans="1:18" ht="42" hidden="1">
      <c r="A104" s="124" t="s">
        <v>2138</v>
      </c>
      <c r="B104" s="124" t="s">
        <v>11904</v>
      </c>
      <c r="C104" s="125" t="s">
        <v>11848</v>
      </c>
      <c r="D104" s="126" t="s">
        <v>1055</v>
      </c>
      <c r="E104" s="126" t="s">
        <v>11905</v>
      </c>
      <c r="F104" s="127" t="s">
        <v>11906</v>
      </c>
      <c r="G104" s="127" t="s">
        <v>11851</v>
      </c>
      <c r="H104" s="127" t="s">
        <v>1354</v>
      </c>
      <c r="I104" s="128" t="s">
        <v>1355</v>
      </c>
      <c r="J104" s="129" t="s">
        <v>1239</v>
      </c>
      <c r="K104" s="129" t="s">
        <v>1062</v>
      </c>
      <c r="L104" s="129" t="s">
        <v>1063</v>
      </c>
      <c r="M104" s="130" t="s">
        <v>1064</v>
      </c>
      <c r="N104" s="127" t="s">
        <v>1284</v>
      </c>
      <c r="O104" s="127" t="s">
        <v>3553</v>
      </c>
      <c r="P104" s="131" t="s">
        <v>1356</v>
      </c>
      <c r="Q104" s="132"/>
      <c r="R104" s="132">
        <v>44833.33</v>
      </c>
    </row>
    <row r="105" spans="1:18" ht="42" hidden="1">
      <c r="A105" s="124" t="s">
        <v>2141</v>
      </c>
      <c r="B105" s="124" t="s">
        <v>11907</v>
      </c>
      <c r="C105" s="125" t="s">
        <v>11848</v>
      </c>
      <c r="D105" s="126" t="s">
        <v>1055</v>
      </c>
      <c r="E105" s="126" t="s">
        <v>11908</v>
      </c>
      <c r="F105" s="127" t="s">
        <v>11909</v>
      </c>
      <c r="G105" s="127" t="s">
        <v>11851</v>
      </c>
      <c r="H105" s="127" t="s">
        <v>1290</v>
      </c>
      <c r="I105" s="128" t="s">
        <v>1291</v>
      </c>
      <c r="J105" s="129" t="s">
        <v>1239</v>
      </c>
      <c r="K105" s="129" t="s">
        <v>1062</v>
      </c>
      <c r="L105" s="129" t="s">
        <v>1063</v>
      </c>
      <c r="M105" s="130" t="s">
        <v>1064</v>
      </c>
      <c r="N105" s="127" t="s">
        <v>1284</v>
      </c>
      <c r="O105" s="127" t="s">
        <v>3553</v>
      </c>
      <c r="P105" s="131"/>
      <c r="Q105" s="132"/>
      <c r="R105" s="333">
        <v>18841.5</v>
      </c>
    </row>
    <row r="106" spans="1:18" ht="52.5" hidden="1">
      <c r="A106" s="124" t="s">
        <v>2144</v>
      </c>
      <c r="B106" s="124" t="s">
        <v>11910</v>
      </c>
      <c r="C106" s="125" t="s">
        <v>11848</v>
      </c>
      <c r="D106" s="126" t="s">
        <v>1055</v>
      </c>
      <c r="E106" s="126" t="s">
        <v>11911</v>
      </c>
      <c r="F106" s="127" t="s">
        <v>11912</v>
      </c>
      <c r="G106" s="127" t="s">
        <v>11851</v>
      </c>
      <c r="H106" s="127" t="s">
        <v>2820</v>
      </c>
      <c r="I106" s="128" t="s">
        <v>2821</v>
      </c>
      <c r="J106" s="129" t="s">
        <v>1079</v>
      </c>
      <c r="K106" s="129" t="s">
        <v>1062</v>
      </c>
      <c r="L106" s="129" t="s">
        <v>1063</v>
      </c>
      <c r="M106" s="130" t="s">
        <v>1064</v>
      </c>
      <c r="N106" s="127" t="s">
        <v>1284</v>
      </c>
      <c r="O106" s="127" t="s">
        <v>3553</v>
      </c>
      <c r="P106" s="131" t="s">
        <v>7337</v>
      </c>
      <c r="Q106" s="132"/>
      <c r="R106" s="132">
        <v>8400</v>
      </c>
    </row>
    <row r="107" spans="1:18" ht="52.5" hidden="1">
      <c r="A107" s="124" t="s">
        <v>2147</v>
      </c>
      <c r="B107" s="124" t="s">
        <v>11913</v>
      </c>
      <c r="C107" s="125" t="s">
        <v>11848</v>
      </c>
      <c r="D107" s="126" t="s">
        <v>1055</v>
      </c>
      <c r="E107" s="126" t="s">
        <v>11914</v>
      </c>
      <c r="F107" s="127" t="s">
        <v>11915</v>
      </c>
      <c r="G107" s="127" t="s">
        <v>11851</v>
      </c>
      <c r="H107" s="127" t="s">
        <v>957</v>
      </c>
      <c r="I107" s="128" t="s">
        <v>1463</v>
      </c>
      <c r="J107" s="129" t="s">
        <v>1079</v>
      </c>
      <c r="K107" s="129" t="s">
        <v>1062</v>
      </c>
      <c r="L107" s="129" t="s">
        <v>1063</v>
      </c>
      <c r="M107" s="130" t="s">
        <v>1064</v>
      </c>
      <c r="N107" s="127" t="s">
        <v>1284</v>
      </c>
      <c r="O107" s="127" t="s">
        <v>3553</v>
      </c>
      <c r="P107" s="131" t="s">
        <v>11916</v>
      </c>
      <c r="Q107" s="132"/>
      <c r="R107" s="132">
        <v>260640.95</v>
      </c>
    </row>
    <row r="108" spans="1:18" ht="42">
      <c r="A108" s="124" t="s">
        <v>2150</v>
      </c>
      <c r="B108" s="124" t="s">
        <v>11917</v>
      </c>
      <c r="C108" s="125" t="s">
        <v>11848</v>
      </c>
      <c r="D108" s="126" t="s">
        <v>1055</v>
      </c>
      <c r="E108" s="126" t="s">
        <v>11918</v>
      </c>
      <c r="F108" s="127" t="s">
        <v>11919</v>
      </c>
      <c r="G108" s="127" t="s">
        <v>11851</v>
      </c>
      <c r="H108" s="127" t="s">
        <v>1646</v>
      </c>
      <c r="I108" s="128" t="s">
        <v>1647</v>
      </c>
      <c r="J108" s="129" t="s">
        <v>1239</v>
      </c>
      <c r="K108" s="129" t="s">
        <v>1062</v>
      </c>
      <c r="L108" s="129" t="s">
        <v>1063</v>
      </c>
      <c r="M108" s="130" t="s">
        <v>1064</v>
      </c>
      <c r="N108" s="127" t="s">
        <v>1284</v>
      </c>
      <c r="O108" s="127" t="s">
        <v>3553</v>
      </c>
      <c r="P108" s="131" t="s">
        <v>1648</v>
      </c>
      <c r="Q108" s="132">
        <v>1</v>
      </c>
      <c r="R108" s="132">
        <v>9315</v>
      </c>
    </row>
    <row r="109" spans="1:18" ht="42">
      <c r="A109" s="124" t="s">
        <v>2154</v>
      </c>
      <c r="B109" s="124" t="s">
        <v>11920</v>
      </c>
      <c r="C109" s="125" t="s">
        <v>11848</v>
      </c>
      <c r="D109" s="126" t="s">
        <v>1055</v>
      </c>
      <c r="E109" s="126" t="s">
        <v>11921</v>
      </c>
      <c r="F109" s="127" t="s">
        <v>11922</v>
      </c>
      <c r="G109" s="127" t="s">
        <v>11851</v>
      </c>
      <c r="H109" s="127" t="s">
        <v>1646</v>
      </c>
      <c r="I109" s="128" t="s">
        <v>1647</v>
      </c>
      <c r="J109" s="129" t="s">
        <v>1239</v>
      </c>
      <c r="K109" s="129" t="s">
        <v>1062</v>
      </c>
      <c r="L109" s="129" t="s">
        <v>1063</v>
      </c>
      <c r="M109" s="130" t="s">
        <v>1064</v>
      </c>
      <c r="N109" s="127" t="s">
        <v>1284</v>
      </c>
      <c r="O109" s="127" t="s">
        <v>3553</v>
      </c>
      <c r="P109" s="131" t="s">
        <v>11923</v>
      </c>
      <c r="Q109" s="132">
        <v>1</v>
      </c>
      <c r="R109" s="132">
        <v>14400</v>
      </c>
    </row>
    <row r="110" spans="1:18" ht="42" hidden="1">
      <c r="A110" s="124" t="s">
        <v>2157</v>
      </c>
      <c r="B110" s="124" t="s">
        <v>11924</v>
      </c>
      <c r="C110" s="125" t="s">
        <v>11848</v>
      </c>
      <c r="D110" s="126" t="s">
        <v>1055</v>
      </c>
      <c r="E110" s="126" t="s">
        <v>11925</v>
      </c>
      <c r="F110" s="127" t="s">
        <v>11926</v>
      </c>
      <c r="G110" s="127" t="s">
        <v>11851</v>
      </c>
      <c r="H110" s="127" t="s">
        <v>1396</v>
      </c>
      <c r="I110" s="128" t="s">
        <v>1397</v>
      </c>
      <c r="J110" s="129" t="s">
        <v>1079</v>
      </c>
      <c r="K110" s="129" t="s">
        <v>1062</v>
      </c>
      <c r="L110" s="129" t="s">
        <v>1063</v>
      </c>
      <c r="M110" s="130" t="s">
        <v>1064</v>
      </c>
      <c r="N110" s="127" t="s">
        <v>1284</v>
      </c>
      <c r="O110" s="127" t="s">
        <v>3553</v>
      </c>
      <c r="P110" s="131" t="s">
        <v>3120</v>
      </c>
      <c r="Q110" s="132"/>
      <c r="R110" s="132">
        <v>16000</v>
      </c>
    </row>
    <row r="111" spans="1:18" ht="42" hidden="1">
      <c r="A111" s="124" t="s">
        <v>2160</v>
      </c>
      <c r="B111" s="124" t="s">
        <v>11927</v>
      </c>
      <c r="C111" s="125" t="s">
        <v>11848</v>
      </c>
      <c r="D111" s="126" t="s">
        <v>1055</v>
      </c>
      <c r="E111" s="126" t="s">
        <v>11928</v>
      </c>
      <c r="F111" s="127" t="s">
        <v>11929</v>
      </c>
      <c r="G111" s="127" t="s">
        <v>11851</v>
      </c>
      <c r="H111" s="127" t="s">
        <v>11930</v>
      </c>
      <c r="I111" s="128" t="s">
        <v>11931</v>
      </c>
      <c r="J111" s="129" t="s">
        <v>1079</v>
      </c>
      <c r="K111" s="129" t="s">
        <v>1062</v>
      </c>
      <c r="L111" s="129" t="s">
        <v>1063</v>
      </c>
      <c r="M111" s="130" t="s">
        <v>1064</v>
      </c>
      <c r="N111" s="127" t="s">
        <v>1284</v>
      </c>
      <c r="O111" s="127" t="s">
        <v>3553</v>
      </c>
      <c r="P111" s="131" t="s">
        <v>11932</v>
      </c>
      <c r="Q111" s="132"/>
      <c r="R111" s="132">
        <v>53300.160000000003</v>
      </c>
    </row>
    <row r="112" spans="1:18" ht="42" hidden="1">
      <c r="A112" s="124" t="s">
        <v>1691</v>
      </c>
      <c r="B112" s="124" t="s">
        <v>11933</v>
      </c>
      <c r="C112" s="125" t="s">
        <v>11934</v>
      </c>
      <c r="D112" s="126" t="s">
        <v>1055</v>
      </c>
      <c r="E112" s="126" t="s">
        <v>11935</v>
      </c>
      <c r="F112" s="127" t="s">
        <v>11936</v>
      </c>
      <c r="G112" s="127" t="s">
        <v>11934</v>
      </c>
      <c r="H112" s="127" t="s">
        <v>1077</v>
      </c>
      <c r="I112" s="128" t="s">
        <v>1078</v>
      </c>
      <c r="J112" s="129" t="s">
        <v>1690</v>
      </c>
      <c r="K112" s="129" t="s">
        <v>1691</v>
      </c>
      <c r="L112" s="129" t="s">
        <v>1063</v>
      </c>
      <c r="M112" s="130" t="s">
        <v>1769</v>
      </c>
      <c r="N112" s="127" t="s">
        <v>1284</v>
      </c>
      <c r="O112" s="127" t="s">
        <v>3553</v>
      </c>
      <c r="P112" s="131"/>
      <c r="Q112" s="132"/>
      <c r="R112" s="132">
        <v>14929.61</v>
      </c>
    </row>
    <row r="113" spans="1:23" ht="42" hidden="1">
      <c r="A113" s="124" t="s">
        <v>1080</v>
      </c>
      <c r="B113" s="124" t="s">
        <v>11937</v>
      </c>
      <c r="C113" s="125" t="s">
        <v>11934</v>
      </c>
      <c r="D113" s="126" t="s">
        <v>1055</v>
      </c>
      <c r="E113" s="126" t="s">
        <v>11938</v>
      </c>
      <c r="F113" s="127" t="s">
        <v>11939</v>
      </c>
      <c r="G113" s="127" t="s">
        <v>11934</v>
      </c>
      <c r="H113" s="127" t="s">
        <v>1077</v>
      </c>
      <c r="I113" s="128" t="s">
        <v>1078</v>
      </c>
      <c r="J113" s="129" t="s">
        <v>1690</v>
      </c>
      <c r="K113" s="129" t="s">
        <v>1691</v>
      </c>
      <c r="L113" s="129" t="s">
        <v>1063</v>
      </c>
      <c r="M113" s="130" t="s">
        <v>1769</v>
      </c>
      <c r="N113" s="127" t="s">
        <v>1284</v>
      </c>
      <c r="O113" s="127" t="s">
        <v>3553</v>
      </c>
      <c r="P113" s="131"/>
      <c r="Q113" s="132"/>
      <c r="R113" s="132">
        <v>38869.360000000001</v>
      </c>
    </row>
    <row r="114" spans="1:23" ht="42" hidden="1">
      <c r="A114" s="124" t="s">
        <v>2168</v>
      </c>
      <c r="B114" s="124" t="s">
        <v>11940</v>
      </c>
      <c r="C114" s="125" t="s">
        <v>11934</v>
      </c>
      <c r="D114" s="126" t="s">
        <v>1055</v>
      </c>
      <c r="E114" s="126" t="s">
        <v>11941</v>
      </c>
      <c r="F114" s="127" t="s">
        <v>11942</v>
      </c>
      <c r="G114" s="127" t="s">
        <v>11934</v>
      </c>
      <c r="H114" s="127" t="s">
        <v>1696</v>
      </c>
      <c r="I114" s="128" t="s">
        <v>1697</v>
      </c>
      <c r="J114" s="129" t="s">
        <v>1690</v>
      </c>
      <c r="K114" s="129" t="s">
        <v>1691</v>
      </c>
      <c r="L114" s="129" t="s">
        <v>1063</v>
      </c>
      <c r="M114" s="130" t="s">
        <v>1769</v>
      </c>
      <c r="N114" s="127" t="s">
        <v>1284</v>
      </c>
      <c r="O114" s="127" t="s">
        <v>3553</v>
      </c>
      <c r="P114" s="131"/>
      <c r="Q114" s="132"/>
      <c r="R114" s="132">
        <v>44680.78</v>
      </c>
    </row>
    <row r="115" spans="1:23" ht="42" hidden="1">
      <c r="A115" s="124" t="s">
        <v>2171</v>
      </c>
      <c r="B115" s="124" t="s">
        <v>11943</v>
      </c>
      <c r="C115" s="125" t="s">
        <v>11934</v>
      </c>
      <c r="D115" s="126" t="s">
        <v>1055</v>
      </c>
      <c r="E115" s="126" t="s">
        <v>11944</v>
      </c>
      <c r="F115" s="127" t="s">
        <v>11945</v>
      </c>
      <c r="G115" s="127" t="s">
        <v>11934</v>
      </c>
      <c r="H115" s="127" t="s">
        <v>1077</v>
      </c>
      <c r="I115" s="128" t="s">
        <v>1078</v>
      </c>
      <c r="J115" s="129" t="s">
        <v>1690</v>
      </c>
      <c r="K115" s="129" t="s">
        <v>1691</v>
      </c>
      <c r="L115" s="129" t="s">
        <v>1063</v>
      </c>
      <c r="M115" s="130" t="s">
        <v>1769</v>
      </c>
      <c r="N115" s="127" t="s">
        <v>1284</v>
      </c>
      <c r="O115" s="127" t="s">
        <v>3553</v>
      </c>
      <c r="P115" s="131"/>
      <c r="Q115" s="132"/>
      <c r="R115" s="132">
        <v>20050.900000000001</v>
      </c>
    </row>
    <row r="116" spans="1:23" ht="42" hidden="1">
      <c r="A116" s="124" t="s">
        <v>1432</v>
      </c>
      <c r="B116" s="124" t="s">
        <v>11946</v>
      </c>
      <c r="C116" s="125" t="s">
        <v>11947</v>
      </c>
      <c r="D116" s="126" t="s">
        <v>1055</v>
      </c>
      <c r="E116" s="126" t="s">
        <v>11948</v>
      </c>
      <c r="F116" s="127" t="s">
        <v>11949</v>
      </c>
      <c r="G116" s="127" t="s">
        <v>11934</v>
      </c>
      <c r="H116" s="127" t="s">
        <v>1077</v>
      </c>
      <c r="I116" s="128" t="s">
        <v>1078</v>
      </c>
      <c r="J116" s="129" t="s">
        <v>1690</v>
      </c>
      <c r="K116" s="129" t="s">
        <v>1691</v>
      </c>
      <c r="L116" s="129" t="s">
        <v>1063</v>
      </c>
      <c r="M116" s="130" t="s">
        <v>1769</v>
      </c>
      <c r="N116" s="127" t="s">
        <v>1284</v>
      </c>
      <c r="O116" s="127" t="s">
        <v>3553</v>
      </c>
      <c r="P116" s="131"/>
      <c r="Q116" s="132"/>
      <c r="R116" s="132">
        <v>1416.89</v>
      </c>
    </row>
    <row r="117" spans="1:23" ht="63" hidden="1">
      <c r="A117" s="124" t="s">
        <v>1436</v>
      </c>
      <c r="B117" s="124" t="s">
        <v>11950</v>
      </c>
      <c r="C117" s="125" t="s">
        <v>11947</v>
      </c>
      <c r="D117" s="126" t="s">
        <v>1055</v>
      </c>
      <c r="E117" s="126" t="s">
        <v>11951</v>
      </c>
      <c r="F117" s="127" t="s">
        <v>11952</v>
      </c>
      <c r="G117" s="127" t="s">
        <v>11934</v>
      </c>
      <c r="H117" s="127" t="s">
        <v>1077</v>
      </c>
      <c r="I117" s="128" t="s">
        <v>1078</v>
      </c>
      <c r="J117" s="129" t="s">
        <v>2211</v>
      </c>
      <c r="K117" s="129" t="s">
        <v>1691</v>
      </c>
      <c r="L117" s="129" t="s">
        <v>1063</v>
      </c>
      <c r="M117" s="130" t="s">
        <v>1769</v>
      </c>
      <c r="N117" s="127" t="s">
        <v>1284</v>
      </c>
      <c r="O117" s="127" t="s">
        <v>3553</v>
      </c>
      <c r="P117" s="131"/>
      <c r="Q117" s="132"/>
      <c r="R117" s="132">
        <v>4717.2299999999996</v>
      </c>
    </row>
    <row r="118" spans="1:23" ht="63" hidden="1">
      <c r="A118" s="124" t="s">
        <v>2178</v>
      </c>
      <c r="B118" s="124" t="s">
        <v>11953</v>
      </c>
      <c r="C118" s="125" t="s">
        <v>11947</v>
      </c>
      <c r="D118" s="126" t="s">
        <v>1055</v>
      </c>
      <c r="E118" s="126" t="s">
        <v>11954</v>
      </c>
      <c r="F118" s="127" t="s">
        <v>11955</v>
      </c>
      <c r="G118" s="127" t="s">
        <v>11934</v>
      </c>
      <c r="H118" s="127" t="s">
        <v>1077</v>
      </c>
      <c r="I118" s="128" t="s">
        <v>1078</v>
      </c>
      <c r="J118" s="129" t="s">
        <v>2211</v>
      </c>
      <c r="K118" s="129" t="s">
        <v>1691</v>
      </c>
      <c r="L118" s="129" t="s">
        <v>1063</v>
      </c>
      <c r="M118" s="130" t="s">
        <v>1769</v>
      </c>
      <c r="N118" s="127" t="s">
        <v>1284</v>
      </c>
      <c r="O118" s="127" t="s">
        <v>3553</v>
      </c>
      <c r="P118" s="131"/>
      <c r="Q118" s="132"/>
      <c r="R118" s="132">
        <v>3064.73</v>
      </c>
    </row>
    <row r="119" spans="1:23" ht="42">
      <c r="A119" s="124" t="s">
        <v>2182</v>
      </c>
      <c r="B119" s="124" t="s">
        <v>11956</v>
      </c>
      <c r="C119" s="125" t="s">
        <v>11947</v>
      </c>
      <c r="D119" s="126" t="s">
        <v>1055</v>
      </c>
      <c r="E119" s="126" t="s">
        <v>11957</v>
      </c>
      <c r="F119" s="127" t="s">
        <v>11958</v>
      </c>
      <c r="G119" s="127" t="s">
        <v>11934</v>
      </c>
      <c r="H119" s="127" t="s">
        <v>833</v>
      </c>
      <c r="I119" s="128" t="s">
        <v>1267</v>
      </c>
      <c r="J119" s="129" t="s">
        <v>1239</v>
      </c>
      <c r="K119" s="129" t="s">
        <v>1062</v>
      </c>
      <c r="L119" s="129" t="s">
        <v>1063</v>
      </c>
      <c r="M119" s="130" t="s">
        <v>1064</v>
      </c>
      <c r="N119" s="127" t="s">
        <v>1284</v>
      </c>
      <c r="O119" s="127" t="s">
        <v>3553</v>
      </c>
      <c r="P119" s="131" t="s">
        <v>7115</v>
      </c>
      <c r="Q119" s="132">
        <v>1</v>
      </c>
      <c r="R119" s="132">
        <v>71460</v>
      </c>
    </row>
    <row r="120" spans="1:23" ht="42" hidden="1">
      <c r="A120" s="124" t="s">
        <v>1704</v>
      </c>
      <c r="B120" s="124" t="s">
        <v>11959</v>
      </c>
      <c r="C120" s="125" t="s">
        <v>11947</v>
      </c>
      <c r="D120" s="126" t="s">
        <v>1055</v>
      </c>
      <c r="E120" s="126" t="s">
        <v>11960</v>
      </c>
      <c r="F120" s="127" t="s">
        <v>11961</v>
      </c>
      <c r="G120" s="127" t="s">
        <v>11947</v>
      </c>
      <c r="H120" s="127" t="s">
        <v>1696</v>
      </c>
      <c r="I120" s="128" t="s">
        <v>1697</v>
      </c>
      <c r="J120" s="129" t="s">
        <v>1690</v>
      </c>
      <c r="K120" s="129" t="s">
        <v>1691</v>
      </c>
      <c r="L120" s="129" t="s">
        <v>1063</v>
      </c>
      <c r="M120" s="130" t="s">
        <v>1769</v>
      </c>
      <c r="N120" s="127" t="s">
        <v>1284</v>
      </c>
      <c r="O120" s="127" t="s">
        <v>3553</v>
      </c>
      <c r="P120" s="131"/>
      <c r="Q120" s="132"/>
      <c r="R120" s="132">
        <v>13357.58</v>
      </c>
      <c r="T120" s="280"/>
      <c r="U120" s="280"/>
      <c r="V120" s="280"/>
      <c r="W120" s="280"/>
    </row>
    <row r="121" spans="1:23" ht="42" hidden="1">
      <c r="A121" s="124" t="s">
        <v>2187</v>
      </c>
      <c r="B121" s="124" t="s">
        <v>11962</v>
      </c>
      <c r="C121" s="125" t="s">
        <v>11947</v>
      </c>
      <c r="D121" s="126" t="s">
        <v>1055</v>
      </c>
      <c r="E121" s="126" t="s">
        <v>11963</v>
      </c>
      <c r="F121" s="127" t="s">
        <v>11964</v>
      </c>
      <c r="G121" s="127" t="s">
        <v>11947</v>
      </c>
      <c r="H121" s="127" t="s">
        <v>1077</v>
      </c>
      <c r="I121" s="128" t="s">
        <v>1078</v>
      </c>
      <c r="J121" s="129" t="s">
        <v>1690</v>
      </c>
      <c r="K121" s="129" t="s">
        <v>1691</v>
      </c>
      <c r="L121" s="129" t="s">
        <v>1063</v>
      </c>
      <c r="M121" s="130" t="s">
        <v>1769</v>
      </c>
      <c r="N121" s="127" t="s">
        <v>1284</v>
      </c>
      <c r="O121" s="127" t="s">
        <v>3553</v>
      </c>
      <c r="P121" s="131"/>
      <c r="Q121" s="132"/>
      <c r="R121" s="132">
        <v>38548.339999999997</v>
      </c>
    </row>
    <row r="122" spans="1:23" ht="52.5" hidden="1">
      <c r="A122" s="124" t="s">
        <v>2190</v>
      </c>
      <c r="B122" s="124" t="s">
        <v>11965</v>
      </c>
      <c r="C122" s="125" t="s">
        <v>11947</v>
      </c>
      <c r="D122" s="126" t="s">
        <v>1055</v>
      </c>
      <c r="E122" s="126" t="s">
        <v>11966</v>
      </c>
      <c r="F122" s="127" t="s">
        <v>11967</v>
      </c>
      <c r="G122" s="127" t="s">
        <v>11947</v>
      </c>
      <c r="H122" s="127" t="s">
        <v>1696</v>
      </c>
      <c r="I122" s="128" t="s">
        <v>1697</v>
      </c>
      <c r="J122" s="129" t="s">
        <v>1690</v>
      </c>
      <c r="K122" s="129" t="s">
        <v>1691</v>
      </c>
      <c r="L122" s="129" t="s">
        <v>1063</v>
      </c>
      <c r="M122" s="130" t="s">
        <v>1769</v>
      </c>
      <c r="N122" s="127" t="s">
        <v>1284</v>
      </c>
      <c r="O122" s="127" t="s">
        <v>3553</v>
      </c>
      <c r="P122" s="131"/>
      <c r="Q122" s="132"/>
      <c r="R122" s="132">
        <v>14897.66</v>
      </c>
    </row>
    <row r="123" spans="1:23" ht="42" hidden="1">
      <c r="A123" s="124" t="s">
        <v>2194</v>
      </c>
      <c r="B123" s="124" t="s">
        <v>11968</v>
      </c>
      <c r="C123" s="125" t="s">
        <v>11969</v>
      </c>
      <c r="D123" s="126" t="s">
        <v>1055</v>
      </c>
      <c r="E123" s="126" t="s">
        <v>11654</v>
      </c>
      <c r="F123" s="127" t="s">
        <v>11970</v>
      </c>
      <c r="G123" s="127" t="s">
        <v>11947</v>
      </c>
      <c r="H123" s="127" t="s">
        <v>1701</v>
      </c>
      <c r="I123" s="128" t="s">
        <v>1702</v>
      </c>
      <c r="J123" s="129" t="s">
        <v>1690</v>
      </c>
      <c r="K123" s="129" t="s">
        <v>1691</v>
      </c>
      <c r="L123" s="129" t="s">
        <v>1063</v>
      </c>
      <c r="M123" s="130" t="s">
        <v>1769</v>
      </c>
      <c r="N123" s="127" t="s">
        <v>1284</v>
      </c>
      <c r="O123" s="127" t="s">
        <v>3553</v>
      </c>
      <c r="P123" s="131"/>
      <c r="Q123" s="132"/>
      <c r="R123" s="132">
        <v>2226</v>
      </c>
    </row>
    <row r="124" spans="1:23" ht="42" hidden="1">
      <c r="A124" s="124" t="s">
        <v>1114</v>
      </c>
      <c r="B124" s="124" t="s">
        <v>11971</v>
      </c>
      <c r="C124" s="125" t="s">
        <v>11969</v>
      </c>
      <c r="D124" s="126" t="s">
        <v>1055</v>
      </c>
      <c r="E124" s="126" t="s">
        <v>11972</v>
      </c>
      <c r="F124" s="127" t="s">
        <v>11973</v>
      </c>
      <c r="G124" s="127" t="s">
        <v>11947</v>
      </c>
      <c r="H124" s="127" t="s">
        <v>1701</v>
      </c>
      <c r="I124" s="128" t="s">
        <v>1702</v>
      </c>
      <c r="J124" s="129" t="s">
        <v>2674</v>
      </c>
      <c r="K124" s="129" t="s">
        <v>2030</v>
      </c>
      <c r="L124" s="129" t="s">
        <v>1063</v>
      </c>
      <c r="M124" s="130" t="s">
        <v>1064</v>
      </c>
      <c r="N124" s="127" t="s">
        <v>1284</v>
      </c>
      <c r="O124" s="127" t="s">
        <v>3553</v>
      </c>
      <c r="P124" s="131"/>
      <c r="Q124" s="132"/>
      <c r="R124" s="132">
        <v>90000</v>
      </c>
    </row>
    <row r="125" spans="1:23" ht="42" hidden="1">
      <c r="A125" s="124" t="s">
        <v>1123</v>
      </c>
      <c r="B125" s="124" t="s">
        <v>11974</v>
      </c>
      <c r="C125" s="125" t="s">
        <v>11947</v>
      </c>
      <c r="D125" s="126" t="s">
        <v>1214</v>
      </c>
      <c r="E125" s="126" t="s">
        <v>11975</v>
      </c>
      <c r="F125" s="127" t="s">
        <v>11976</v>
      </c>
      <c r="G125" s="127" t="s">
        <v>11947</v>
      </c>
      <c r="H125" s="127" t="s">
        <v>3524</v>
      </c>
      <c r="I125" s="128" t="s">
        <v>2133</v>
      </c>
      <c r="J125" s="129" t="s">
        <v>1690</v>
      </c>
      <c r="K125" s="129" t="s">
        <v>1691</v>
      </c>
      <c r="L125" s="129" t="s">
        <v>1063</v>
      </c>
      <c r="M125" s="130" t="s">
        <v>1769</v>
      </c>
      <c r="N125" s="127" t="s">
        <v>1284</v>
      </c>
      <c r="O125" s="127" t="s">
        <v>3553</v>
      </c>
      <c r="P125" s="131"/>
      <c r="Q125" s="132">
        <v>623707.18999999994</v>
      </c>
      <c r="R125" s="132"/>
    </row>
    <row r="126" spans="1:23" ht="42" hidden="1">
      <c r="A126" s="124" t="s">
        <v>1129</v>
      </c>
      <c r="B126" s="124" t="s">
        <v>11977</v>
      </c>
      <c r="C126" s="125" t="s">
        <v>11978</v>
      </c>
      <c r="D126" s="126" t="s">
        <v>1055</v>
      </c>
      <c r="E126" s="126" t="s">
        <v>11979</v>
      </c>
      <c r="F126" s="127" t="s">
        <v>11980</v>
      </c>
      <c r="G126" s="127" t="s">
        <v>11969</v>
      </c>
      <c r="H126" s="127" t="s">
        <v>1567</v>
      </c>
      <c r="I126" s="128" t="s">
        <v>1568</v>
      </c>
      <c r="J126" s="129" t="s">
        <v>1096</v>
      </c>
      <c r="K126" s="129" t="s">
        <v>1062</v>
      </c>
      <c r="L126" s="129" t="s">
        <v>1063</v>
      </c>
      <c r="M126" s="130" t="s">
        <v>1064</v>
      </c>
      <c r="N126" s="127" t="s">
        <v>1284</v>
      </c>
      <c r="O126" s="127" t="s">
        <v>3553</v>
      </c>
      <c r="P126" s="131" t="s">
        <v>1569</v>
      </c>
      <c r="Q126" s="132"/>
      <c r="R126" s="132">
        <v>37050</v>
      </c>
    </row>
    <row r="127" spans="1:23" ht="42" hidden="1">
      <c r="A127" s="124" t="s">
        <v>1133</v>
      </c>
      <c r="B127" s="124" t="s">
        <v>11981</v>
      </c>
      <c r="C127" s="125" t="s">
        <v>11978</v>
      </c>
      <c r="D127" s="126" t="s">
        <v>1055</v>
      </c>
      <c r="E127" s="126" t="s">
        <v>11982</v>
      </c>
      <c r="F127" s="127" t="s">
        <v>11983</v>
      </c>
      <c r="G127" s="127" t="s">
        <v>11969</v>
      </c>
      <c r="H127" s="127" t="s">
        <v>501</v>
      </c>
      <c r="I127" s="128" t="s">
        <v>1583</v>
      </c>
      <c r="J127" s="129" t="s">
        <v>1110</v>
      </c>
      <c r="K127" s="129" t="s">
        <v>1062</v>
      </c>
      <c r="L127" s="129" t="s">
        <v>1063</v>
      </c>
      <c r="M127" s="130" t="s">
        <v>1111</v>
      </c>
      <c r="N127" s="127" t="s">
        <v>1284</v>
      </c>
      <c r="O127" s="127" t="s">
        <v>3553</v>
      </c>
      <c r="P127" s="131" t="s">
        <v>11519</v>
      </c>
      <c r="Q127" s="132"/>
      <c r="R127" s="132">
        <v>8537.59</v>
      </c>
    </row>
    <row r="128" spans="1:23" ht="42" hidden="1">
      <c r="A128" s="124" t="s">
        <v>1140</v>
      </c>
      <c r="B128" s="124" t="s">
        <v>11984</v>
      </c>
      <c r="C128" s="125" t="s">
        <v>11978</v>
      </c>
      <c r="D128" s="126" t="s">
        <v>1055</v>
      </c>
      <c r="E128" s="126" t="s">
        <v>11985</v>
      </c>
      <c r="F128" s="127" t="s">
        <v>11986</v>
      </c>
      <c r="G128" s="127" t="s">
        <v>11969</v>
      </c>
      <c r="H128" s="127" t="s">
        <v>501</v>
      </c>
      <c r="I128" s="128" t="s">
        <v>1583</v>
      </c>
      <c r="J128" s="129" t="s">
        <v>1110</v>
      </c>
      <c r="K128" s="129" t="s">
        <v>1062</v>
      </c>
      <c r="L128" s="129" t="s">
        <v>1063</v>
      </c>
      <c r="M128" s="130" t="s">
        <v>1111</v>
      </c>
      <c r="N128" s="127" t="s">
        <v>1284</v>
      </c>
      <c r="O128" s="127" t="s">
        <v>3553</v>
      </c>
      <c r="P128" s="131" t="s">
        <v>11519</v>
      </c>
      <c r="Q128" s="132"/>
      <c r="R128" s="132">
        <v>16752.89</v>
      </c>
    </row>
    <row r="129" spans="1:18" ht="42" hidden="1">
      <c r="A129" s="124" t="s">
        <v>1440</v>
      </c>
      <c r="B129" s="124" t="s">
        <v>11987</v>
      </c>
      <c r="C129" s="125" t="s">
        <v>11978</v>
      </c>
      <c r="D129" s="126" t="s">
        <v>1055</v>
      </c>
      <c r="E129" s="126" t="s">
        <v>11988</v>
      </c>
      <c r="F129" s="127" t="s">
        <v>11989</v>
      </c>
      <c r="G129" s="127" t="s">
        <v>11969</v>
      </c>
      <c r="H129" s="127" t="s">
        <v>4839</v>
      </c>
      <c r="I129" s="128" t="s">
        <v>4840</v>
      </c>
      <c r="J129" s="129" t="s">
        <v>1110</v>
      </c>
      <c r="K129" s="129" t="s">
        <v>1062</v>
      </c>
      <c r="L129" s="129" t="s">
        <v>1063</v>
      </c>
      <c r="M129" s="130" t="s">
        <v>1111</v>
      </c>
      <c r="N129" s="127" t="s">
        <v>1284</v>
      </c>
      <c r="O129" s="127" t="s">
        <v>3553</v>
      </c>
      <c r="P129" s="131" t="s">
        <v>4841</v>
      </c>
      <c r="Q129" s="132"/>
      <c r="R129" s="132">
        <v>6142</v>
      </c>
    </row>
    <row r="130" spans="1:18" ht="42" hidden="1">
      <c r="A130" s="124" t="s">
        <v>1444</v>
      </c>
      <c r="B130" s="124" t="s">
        <v>11990</v>
      </c>
      <c r="C130" s="125" t="s">
        <v>11978</v>
      </c>
      <c r="D130" s="126" t="s">
        <v>1055</v>
      </c>
      <c r="E130" s="126" t="s">
        <v>11991</v>
      </c>
      <c r="F130" s="127" t="s">
        <v>11992</v>
      </c>
      <c r="G130" s="127" t="s">
        <v>11969</v>
      </c>
      <c r="H130" s="127" t="s">
        <v>1560</v>
      </c>
      <c r="I130" s="128" t="s">
        <v>1561</v>
      </c>
      <c r="J130" s="129" t="s">
        <v>1110</v>
      </c>
      <c r="K130" s="129" t="s">
        <v>1062</v>
      </c>
      <c r="L130" s="129" t="s">
        <v>1063</v>
      </c>
      <c r="M130" s="130" t="s">
        <v>1111</v>
      </c>
      <c r="N130" s="127" t="s">
        <v>1284</v>
      </c>
      <c r="O130" s="127" t="s">
        <v>3553</v>
      </c>
      <c r="P130" s="131" t="s">
        <v>10284</v>
      </c>
      <c r="Q130" s="132"/>
      <c r="R130" s="132">
        <v>3562.3</v>
      </c>
    </row>
    <row r="131" spans="1:18" ht="42" hidden="1">
      <c r="A131" s="124" t="s">
        <v>1790</v>
      </c>
      <c r="B131" s="124" t="s">
        <v>11993</v>
      </c>
      <c r="C131" s="125" t="s">
        <v>11978</v>
      </c>
      <c r="D131" s="126" t="s">
        <v>1055</v>
      </c>
      <c r="E131" s="126" t="s">
        <v>11994</v>
      </c>
      <c r="F131" s="127" t="s">
        <v>11995</v>
      </c>
      <c r="G131" s="127" t="s">
        <v>11969</v>
      </c>
      <c r="H131" s="127" t="s">
        <v>1560</v>
      </c>
      <c r="I131" s="128" t="s">
        <v>1561</v>
      </c>
      <c r="J131" s="129" t="s">
        <v>1110</v>
      </c>
      <c r="K131" s="129" t="s">
        <v>1062</v>
      </c>
      <c r="L131" s="129" t="s">
        <v>1063</v>
      </c>
      <c r="M131" s="130" t="s">
        <v>1111</v>
      </c>
      <c r="N131" s="127" t="s">
        <v>1284</v>
      </c>
      <c r="O131" s="127" t="s">
        <v>3553</v>
      </c>
      <c r="P131" s="131" t="s">
        <v>8214</v>
      </c>
      <c r="Q131" s="132"/>
      <c r="R131" s="132">
        <v>1215</v>
      </c>
    </row>
    <row r="132" spans="1:18" ht="42" hidden="1">
      <c r="A132" s="124" t="s">
        <v>2214</v>
      </c>
      <c r="B132" s="124" t="s">
        <v>11996</v>
      </c>
      <c r="C132" s="125" t="s">
        <v>11978</v>
      </c>
      <c r="D132" s="126" t="s">
        <v>1055</v>
      </c>
      <c r="E132" s="126" t="s">
        <v>11997</v>
      </c>
      <c r="F132" s="127" t="s">
        <v>11998</v>
      </c>
      <c r="G132" s="127" t="s">
        <v>11969</v>
      </c>
      <c r="H132" s="127" t="s">
        <v>8281</v>
      </c>
      <c r="I132" s="128" t="s">
        <v>8282</v>
      </c>
      <c r="J132" s="129" t="s">
        <v>1110</v>
      </c>
      <c r="K132" s="129" t="s">
        <v>1062</v>
      </c>
      <c r="L132" s="129" t="s">
        <v>1063</v>
      </c>
      <c r="M132" s="130" t="s">
        <v>1111</v>
      </c>
      <c r="N132" s="127" t="s">
        <v>1284</v>
      </c>
      <c r="O132" s="127" t="s">
        <v>3553</v>
      </c>
      <c r="P132" s="131" t="s">
        <v>8283</v>
      </c>
      <c r="Q132" s="132"/>
      <c r="R132" s="132">
        <v>29001</v>
      </c>
    </row>
    <row r="133" spans="1:18" ht="42" hidden="1">
      <c r="A133" s="124" t="s">
        <v>1453</v>
      </c>
      <c r="B133" s="124" t="s">
        <v>11999</v>
      </c>
      <c r="C133" s="125" t="s">
        <v>11978</v>
      </c>
      <c r="D133" s="126" t="s">
        <v>1055</v>
      </c>
      <c r="E133" s="126" t="s">
        <v>12000</v>
      </c>
      <c r="F133" s="127" t="s">
        <v>12001</v>
      </c>
      <c r="G133" s="127" t="s">
        <v>11969</v>
      </c>
      <c r="H133" s="127" t="s">
        <v>1010</v>
      </c>
      <c r="I133" s="128" t="s">
        <v>2959</v>
      </c>
      <c r="J133" s="129" t="s">
        <v>1110</v>
      </c>
      <c r="K133" s="129" t="s">
        <v>1062</v>
      </c>
      <c r="L133" s="129" t="s">
        <v>1063</v>
      </c>
      <c r="M133" s="130" t="s">
        <v>1111</v>
      </c>
      <c r="N133" s="127" t="s">
        <v>1284</v>
      </c>
      <c r="O133" s="127" t="s">
        <v>3553</v>
      </c>
      <c r="P133" s="131" t="s">
        <v>2964</v>
      </c>
      <c r="Q133" s="132"/>
      <c r="R133" s="132">
        <v>15926.04</v>
      </c>
    </row>
    <row r="134" spans="1:18" ht="42" hidden="1">
      <c r="A134" s="124" t="s">
        <v>2221</v>
      </c>
      <c r="B134" s="124" t="s">
        <v>12002</v>
      </c>
      <c r="C134" s="125" t="s">
        <v>11978</v>
      </c>
      <c r="D134" s="126" t="s">
        <v>1055</v>
      </c>
      <c r="E134" s="126" t="s">
        <v>12003</v>
      </c>
      <c r="F134" s="127" t="s">
        <v>12004</v>
      </c>
      <c r="G134" s="127" t="s">
        <v>11969</v>
      </c>
      <c r="H134" s="127" t="s">
        <v>1535</v>
      </c>
      <c r="I134" s="128" t="s">
        <v>1536</v>
      </c>
      <c r="J134" s="129" t="s">
        <v>1110</v>
      </c>
      <c r="K134" s="129" t="s">
        <v>1062</v>
      </c>
      <c r="L134" s="129" t="s">
        <v>1063</v>
      </c>
      <c r="M134" s="130" t="s">
        <v>1111</v>
      </c>
      <c r="N134" s="127" t="s">
        <v>1284</v>
      </c>
      <c r="O134" s="127" t="s">
        <v>3553</v>
      </c>
      <c r="P134" s="131" t="s">
        <v>7409</v>
      </c>
      <c r="Q134" s="132"/>
      <c r="R134" s="132">
        <v>10250</v>
      </c>
    </row>
    <row r="135" spans="1:18" ht="42" hidden="1">
      <c r="A135" s="124" t="s">
        <v>1145</v>
      </c>
      <c r="B135" s="124" t="s">
        <v>12005</v>
      </c>
      <c r="C135" s="125" t="s">
        <v>11978</v>
      </c>
      <c r="D135" s="126" t="s">
        <v>1055</v>
      </c>
      <c r="E135" s="126" t="s">
        <v>12006</v>
      </c>
      <c r="F135" s="127" t="s">
        <v>12007</v>
      </c>
      <c r="G135" s="127" t="s">
        <v>11969</v>
      </c>
      <c r="H135" s="127" t="s">
        <v>1535</v>
      </c>
      <c r="I135" s="128" t="s">
        <v>1536</v>
      </c>
      <c r="J135" s="129" t="s">
        <v>1110</v>
      </c>
      <c r="K135" s="129" t="s">
        <v>1062</v>
      </c>
      <c r="L135" s="129" t="s">
        <v>1063</v>
      </c>
      <c r="M135" s="130" t="s">
        <v>1111</v>
      </c>
      <c r="N135" s="127" t="s">
        <v>1284</v>
      </c>
      <c r="O135" s="127" t="s">
        <v>3553</v>
      </c>
      <c r="P135" s="131" t="s">
        <v>1537</v>
      </c>
      <c r="Q135" s="132"/>
      <c r="R135" s="132">
        <v>21863</v>
      </c>
    </row>
    <row r="136" spans="1:18" ht="42" hidden="1">
      <c r="A136" s="124" t="s">
        <v>1150</v>
      </c>
      <c r="B136" s="124" t="s">
        <v>12008</v>
      </c>
      <c r="C136" s="125" t="s">
        <v>11978</v>
      </c>
      <c r="D136" s="126" t="s">
        <v>1055</v>
      </c>
      <c r="E136" s="126" t="s">
        <v>12009</v>
      </c>
      <c r="F136" s="127" t="s">
        <v>12010</v>
      </c>
      <c r="G136" s="127" t="s">
        <v>11969</v>
      </c>
      <c r="H136" s="127" t="s">
        <v>11392</v>
      </c>
      <c r="I136" s="128" t="s">
        <v>11393</v>
      </c>
      <c r="J136" s="129" t="s">
        <v>1110</v>
      </c>
      <c r="K136" s="129" t="s">
        <v>1062</v>
      </c>
      <c r="L136" s="129" t="s">
        <v>1063</v>
      </c>
      <c r="M136" s="130" t="s">
        <v>1111</v>
      </c>
      <c r="N136" s="127" t="s">
        <v>1284</v>
      </c>
      <c r="O136" s="127" t="s">
        <v>3553</v>
      </c>
      <c r="P136" s="131" t="s">
        <v>11394</v>
      </c>
      <c r="Q136" s="132"/>
      <c r="R136" s="132">
        <v>10638</v>
      </c>
    </row>
    <row r="137" spans="1:18" ht="42" hidden="1">
      <c r="A137" s="124" t="s">
        <v>1467</v>
      </c>
      <c r="B137" s="124" t="s">
        <v>12011</v>
      </c>
      <c r="C137" s="125" t="s">
        <v>11978</v>
      </c>
      <c r="D137" s="126" t="s">
        <v>1055</v>
      </c>
      <c r="E137" s="126" t="s">
        <v>12012</v>
      </c>
      <c r="F137" s="127" t="s">
        <v>12013</v>
      </c>
      <c r="G137" s="127" t="s">
        <v>11969</v>
      </c>
      <c r="H137" s="127" t="s">
        <v>4932</v>
      </c>
      <c r="I137" s="128" t="s">
        <v>4933</v>
      </c>
      <c r="J137" s="129" t="s">
        <v>1110</v>
      </c>
      <c r="K137" s="129" t="s">
        <v>1062</v>
      </c>
      <c r="L137" s="129" t="s">
        <v>1063</v>
      </c>
      <c r="M137" s="130" t="s">
        <v>1111</v>
      </c>
      <c r="N137" s="127" t="s">
        <v>1284</v>
      </c>
      <c r="O137" s="127" t="s">
        <v>3553</v>
      </c>
      <c r="P137" s="131" t="s">
        <v>4934</v>
      </c>
      <c r="Q137" s="132"/>
      <c r="R137" s="132">
        <v>16860.25</v>
      </c>
    </row>
    <row r="138" spans="1:18" ht="42" hidden="1">
      <c r="A138" s="124" t="s">
        <v>1473</v>
      </c>
      <c r="B138" s="124" t="s">
        <v>12014</v>
      </c>
      <c r="C138" s="125" t="s">
        <v>11978</v>
      </c>
      <c r="D138" s="126" t="s">
        <v>1055</v>
      </c>
      <c r="E138" s="126" t="s">
        <v>12015</v>
      </c>
      <c r="F138" s="127" t="s">
        <v>12016</v>
      </c>
      <c r="G138" s="127" t="s">
        <v>11969</v>
      </c>
      <c r="H138" s="127" t="s">
        <v>7452</v>
      </c>
      <c r="I138" s="128" t="s">
        <v>7453</v>
      </c>
      <c r="J138" s="129" t="s">
        <v>1110</v>
      </c>
      <c r="K138" s="129" t="s">
        <v>1062</v>
      </c>
      <c r="L138" s="129" t="s">
        <v>1063</v>
      </c>
      <c r="M138" s="130" t="s">
        <v>1111</v>
      </c>
      <c r="N138" s="127" t="s">
        <v>1284</v>
      </c>
      <c r="O138" s="127" t="s">
        <v>3553</v>
      </c>
      <c r="P138" s="131" t="s">
        <v>7454</v>
      </c>
      <c r="Q138" s="132"/>
      <c r="R138" s="132">
        <v>21500</v>
      </c>
    </row>
    <row r="139" spans="1:18" ht="42" hidden="1">
      <c r="A139" s="124" t="s">
        <v>1476</v>
      </c>
      <c r="B139" s="124" t="s">
        <v>12017</v>
      </c>
      <c r="C139" s="125" t="s">
        <v>11978</v>
      </c>
      <c r="D139" s="126" t="s">
        <v>1055</v>
      </c>
      <c r="E139" s="126" t="s">
        <v>12018</v>
      </c>
      <c r="F139" s="127" t="s">
        <v>12019</v>
      </c>
      <c r="G139" s="127" t="s">
        <v>11969</v>
      </c>
      <c r="H139" s="127" t="s">
        <v>1525</v>
      </c>
      <c r="I139" s="128" t="s">
        <v>1526</v>
      </c>
      <c r="J139" s="129" t="s">
        <v>1110</v>
      </c>
      <c r="K139" s="129" t="s">
        <v>1062</v>
      </c>
      <c r="L139" s="129" t="s">
        <v>1063</v>
      </c>
      <c r="M139" s="130" t="s">
        <v>1111</v>
      </c>
      <c r="N139" s="127" t="s">
        <v>1284</v>
      </c>
      <c r="O139" s="127" t="s">
        <v>3553</v>
      </c>
      <c r="P139" s="131" t="s">
        <v>1527</v>
      </c>
      <c r="Q139" s="132"/>
      <c r="R139" s="132">
        <v>61745</v>
      </c>
    </row>
    <row r="140" spans="1:18" ht="42" hidden="1">
      <c r="A140" s="124" t="s">
        <v>1154</v>
      </c>
      <c r="B140" s="124" t="s">
        <v>12020</v>
      </c>
      <c r="C140" s="125" t="s">
        <v>11978</v>
      </c>
      <c r="D140" s="126" t="s">
        <v>1055</v>
      </c>
      <c r="E140" s="126" t="s">
        <v>12021</v>
      </c>
      <c r="F140" s="127" t="s">
        <v>12022</v>
      </c>
      <c r="G140" s="127" t="s">
        <v>11969</v>
      </c>
      <c r="H140" s="127" t="s">
        <v>4953</v>
      </c>
      <c r="I140" s="128" t="s">
        <v>4954</v>
      </c>
      <c r="J140" s="129" t="s">
        <v>1110</v>
      </c>
      <c r="K140" s="129" t="s">
        <v>1062</v>
      </c>
      <c r="L140" s="129" t="s">
        <v>1063</v>
      </c>
      <c r="M140" s="130" t="s">
        <v>1111</v>
      </c>
      <c r="N140" s="127" t="s">
        <v>1284</v>
      </c>
      <c r="O140" s="127" t="s">
        <v>3553</v>
      </c>
      <c r="P140" s="131" t="s">
        <v>4955</v>
      </c>
      <c r="Q140" s="132"/>
      <c r="R140" s="132">
        <v>31695</v>
      </c>
    </row>
    <row r="141" spans="1:18" ht="42" hidden="1">
      <c r="A141" s="124" t="s">
        <v>1484</v>
      </c>
      <c r="B141" s="124" t="s">
        <v>12023</v>
      </c>
      <c r="C141" s="125" t="s">
        <v>11978</v>
      </c>
      <c r="D141" s="126" t="s">
        <v>1055</v>
      </c>
      <c r="E141" s="126" t="s">
        <v>12024</v>
      </c>
      <c r="F141" s="127" t="s">
        <v>12025</v>
      </c>
      <c r="G141" s="127" t="s">
        <v>11969</v>
      </c>
      <c r="H141" s="127" t="s">
        <v>2870</v>
      </c>
      <c r="I141" s="128" t="s">
        <v>2871</v>
      </c>
      <c r="J141" s="129" t="s">
        <v>1096</v>
      </c>
      <c r="K141" s="129" t="s">
        <v>1062</v>
      </c>
      <c r="L141" s="129" t="s">
        <v>1063</v>
      </c>
      <c r="M141" s="130" t="s">
        <v>1064</v>
      </c>
      <c r="N141" s="127" t="s">
        <v>1284</v>
      </c>
      <c r="O141" s="127" t="s">
        <v>3553</v>
      </c>
      <c r="P141" s="131" t="s">
        <v>2872</v>
      </c>
      <c r="Q141" s="132"/>
      <c r="R141" s="132">
        <v>36530</v>
      </c>
    </row>
    <row r="142" spans="1:18" ht="42" hidden="1">
      <c r="A142" s="124" t="s">
        <v>1491</v>
      </c>
      <c r="B142" s="124" t="s">
        <v>12026</v>
      </c>
      <c r="C142" s="125" t="s">
        <v>11978</v>
      </c>
      <c r="D142" s="126" t="s">
        <v>1055</v>
      </c>
      <c r="E142" s="126" t="s">
        <v>12027</v>
      </c>
      <c r="F142" s="127" t="s">
        <v>12028</v>
      </c>
      <c r="G142" s="127" t="s">
        <v>11969</v>
      </c>
      <c r="H142" s="127" t="s">
        <v>2870</v>
      </c>
      <c r="I142" s="128" t="s">
        <v>2871</v>
      </c>
      <c r="J142" s="129" t="s">
        <v>1096</v>
      </c>
      <c r="K142" s="129" t="s">
        <v>1062</v>
      </c>
      <c r="L142" s="129" t="s">
        <v>1063</v>
      </c>
      <c r="M142" s="130" t="s">
        <v>1064</v>
      </c>
      <c r="N142" s="127" t="s">
        <v>1284</v>
      </c>
      <c r="O142" s="127" t="s">
        <v>3553</v>
      </c>
      <c r="P142" s="131" t="s">
        <v>6392</v>
      </c>
      <c r="Q142" s="132"/>
      <c r="R142" s="132">
        <v>29800</v>
      </c>
    </row>
    <row r="143" spans="1:18" ht="42">
      <c r="A143" s="124" t="s">
        <v>1496</v>
      </c>
      <c r="B143" s="124" t="s">
        <v>12029</v>
      </c>
      <c r="C143" s="125" t="s">
        <v>11978</v>
      </c>
      <c r="D143" s="126" t="s">
        <v>1055</v>
      </c>
      <c r="E143" s="126" t="s">
        <v>12030</v>
      </c>
      <c r="F143" s="127" t="s">
        <v>12031</v>
      </c>
      <c r="G143" s="127" t="s">
        <v>11969</v>
      </c>
      <c r="H143" s="127" t="s">
        <v>2870</v>
      </c>
      <c r="I143" s="128" t="s">
        <v>2871</v>
      </c>
      <c r="J143" s="129" t="s">
        <v>1096</v>
      </c>
      <c r="K143" s="129" t="s">
        <v>1062</v>
      </c>
      <c r="L143" s="129" t="s">
        <v>1063</v>
      </c>
      <c r="M143" s="130" t="s">
        <v>1064</v>
      </c>
      <c r="N143" s="127" t="s">
        <v>1284</v>
      </c>
      <c r="O143" s="127" t="s">
        <v>3553</v>
      </c>
      <c r="P143" s="131" t="s">
        <v>12032</v>
      </c>
      <c r="Q143" s="132">
        <v>1</v>
      </c>
      <c r="R143" s="132">
        <v>6650</v>
      </c>
    </row>
    <row r="144" spans="1:18" ht="42" hidden="1">
      <c r="A144" s="124" t="s">
        <v>1503</v>
      </c>
      <c r="B144" s="124" t="s">
        <v>12033</v>
      </c>
      <c r="C144" s="125" t="s">
        <v>11978</v>
      </c>
      <c r="D144" s="126" t="s">
        <v>1055</v>
      </c>
      <c r="E144" s="126" t="s">
        <v>12034</v>
      </c>
      <c r="F144" s="127" t="s">
        <v>12035</v>
      </c>
      <c r="G144" s="127" t="s">
        <v>11969</v>
      </c>
      <c r="H144" s="127" t="s">
        <v>1999</v>
      </c>
      <c r="I144" s="128" t="s">
        <v>2000</v>
      </c>
      <c r="J144" s="129" t="s">
        <v>1110</v>
      </c>
      <c r="K144" s="129" t="s">
        <v>1062</v>
      </c>
      <c r="L144" s="129" t="s">
        <v>1063</v>
      </c>
      <c r="M144" s="130" t="s">
        <v>1111</v>
      </c>
      <c r="N144" s="127" t="s">
        <v>1284</v>
      </c>
      <c r="O144" s="127" t="s">
        <v>3553</v>
      </c>
      <c r="P144" s="131" t="s">
        <v>2001</v>
      </c>
      <c r="Q144" s="132"/>
      <c r="R144" s="132">
        <v>12410</v>
      </c>
    </row>
    <row r="145" spans="1:18" ht="52.5" hidden="1">
      <c r="A145" s="124" t="s">
        <v>1162</v>
      </c>
      <c r="B145" s="124" t="s">
        <v>12036</v>
      </c>
      <c r="C145" s="125" t="s">
        <v>11978</v>
      </c>
      <c r="D145" s="126" t="s">
        <v>1055</v>
      </c>
      <c r="E145" s="126" t="s">
        <v>12037</v>
      </c>
      <c r="F145" s="127" t="s">
        <v>12038</v>
      </c>
      <c r="G145" s="127" t="s">
        <v>11969</v>
      </c>
      <c r="H145" s="127" t="s">
        <v>2907</v>
      </c>
      <c r="I145" s="128" t="s">
        <v>2908</v>
      </c>
      <c r="J145" s="129" t="s">
        <v>1110</v>
      </c>
      <c r="K145" s="129" t="s">
        <v>1062</v>
      </c>
      <c r="L145" s="129" t="s">
        <v>1063</v>
      </c>
      <c r="M145" s="130" t="s">
        <v>1111</v>
      </c>
      <c r="N145" s="127" t="s">
        <v>1284</v>
      </c>
      <c r="O145" s="127" t="s">
        <v>3553</v>
      </c>
      <c r="P145" s="131" t="s">
        <v>2913</v>
      </c>
      <c r="Q145" s="132"/>
      <c r="R145" s="132">
        <v>21450</v>
      </c>
    </row>
    <row r="146" spans="1:18" ht="42" hidden="1">
      <c r="A146" s="124" t="s">
        <v>1172</v>
      </c>
      <c r="B146" s="124" t="s">
        <v>12039</v>
      </c>
      <c r="C146" s="125" t="s">
        <v>11978</v>
      </c>
      <c r="D146" s="126" t="s">
        <v>1055</v>
      </c>
      <c r="E146" s="126" t="s">
        <v>12040</v>
      </c>
      <c r="F146" s="127" t="s">
        <v>12041</v>
      </c>
      <c r="G146" s="127" t="s">
        <v>11969</v>
      </c>
      <c r="H146" s="127" t="s">
        <v>10269</v>
      </c>
      <c r="I146" s="128" t="s">
        <v>10270</v>
      </c>
      <c r="J146" s="129" t="s">
        <v>1110</v>
      </c>
      <c r="K146" s="129" t="s">
        <v>1062</v>
      </c>
      <c r="L146" s="129" t="s">
        <v>1063</v>
      </c>
      <c r="M146" s="130" t="s">
        <v>1111</v>
      </c>
      <c r="N146" s="127" t="s">
        <v>1284</v>
      </c>
      <c r="O146" s="127" t="s">
        <v>3553</v>
      </c>
      <c r="P146" s="131" t="s">
        <v>10271</v>
      </c>
      <c r="Q146" s="132"/>
      <c r="R146" s="132">
        <v>4204.2</v>
      </c>
    </row>
    <row r="147" spans="1:18" ht="42" hidden="1">
      <c r="A147" s="124" t="s">
        <v>1515</v>
      </c>
      <c r="B147" s="124" t="s">
        <v>12042</v>
      </c>
      <c r="C147" s="125" t="s">
        <v>11978</v>
      </c>
      <c r="D147" s="126" t="s">
        <v>1055</v>
      </c>
      <c r="E147" s="126" t="s">
        <v>12043</v>
      </c>
      <c r="F147" s="127" t="s">
        <v>12044</v>
      </c>
      <c r="G147" s="127" t="s">
        <v>11969</v>
      </c>
      <c r="H147" s="127" t="s">
        <v>1094</v>
      </c>
      <c r="I147" s="128" t="s">
        <v>1095</v>
      </c>
      <c r="J147" s="129" t="s">
        <v>1110</v>
      </c>
      <c r="K147" s="129" t="s">
        <v>1062</v>
      </c>
      <c r="L147" s="129" t="s">
        <v>1063</v>
      </c>
      <c r="M147" s="130" t="s">
        <v>1111</v>
      </c>
      <c r="N147" s="127" t="s">
        <v>1284</v>
      </c>
      <c r="O147" s="127" t="s">
        <v>3553</v>
      </c>
      <c r="P147" s="131" t="s">
        <v>2984</v>
      </c>
      <c r="Q147" s="132"/>
      <c r="R147" s="132">
        <v>32394.799999999999</v>
      </c>
    </row>
    <row r="148" spans="1:18" ht="42" hidden="1">
      <c r="A148" s="124" t="s">
        <v>1522</v>
      </c>
      <c r="B148" s="124" t="s">
        <v>12045</v>
      </c>
      <c r="C148" s="125" t="s">
        <v>11978</v>
      </c>
      <c r="D148" s="126" t="s">
        <v>1055</v>
      </c>
      <c r="E148" s="126" t="s">
        <v>12046</v>
      </c>
      <c r="F148" s="127" t="s">
        <v>12047</v>
      </c>
      <c r="G148" s="127" t="s">
        <v>11969</v>
      </c>
      <c r="H148" s="127" t="s">
        <v>1094</v>
      </c>
      <c r="I148" s="128" t="s">
        <v>1095</v>
      </c>
      <c r="J148" s="129" t="s">
        <v>1110</v>
      </c>
      <c r="K148" s="129" t="s">
        <v>1062</v>
      </c>
      <c r="L148" s="129" t="s">
        <v>1063</v>
      </c>
      <c r="M148" s="130" t="s">
        <v>1111</v>
      </c>
      <c r="N148" s="127" t="s">
        <v>1284</v>
      </c>
      <c r="O148" s="127" t="s">
        <v>3553</v>
      </c>
      <c r="P148" s="131" t="s">
        <v>2984</v>
      </c>
      <c r="Q148" s="132"/>
      <c r="R148" s="132">
        <v>34830</v>
      </c>
    </row>
    <row r="149" spans="1:18" ht="42">
      <c r="A149" s="124" t="s">
        <v>1179</v>
      </c>
      <c r="B149" s="124" t="s">
        <v>12048</v>
      </c>
      <c r="C149" s="125" t="s">
        <v>11978</v>
      </c>
      <c r="D149" s="126" t="s">
        <v>1055</v>
      </c>
      <c r="E149" s="126" t="s">
        <v>12049</v>
      </c>
      <c r="F149" s="127" t="s">
        <v>12050</v>
      </c>
      <c r="G149" s="127" t="s">
        <v>11969</v>
      </c>
      <c r="H149" s="127" t="s">
        <v>6947</v>
      </c>
      <c r="I149" s="128" t="s">
        <v>6948</v>
      </c>
      <c r="J149" s="129" t="s">
        <v>1110</v>
      </c>
      <c r="K149" s="129" t="s">
        <v>1062</v>
      </c>
      <c r="L149" s="129" t="s">
        <v>1063</v>
      </c>
      <c r="M149" s="130" t="s">
        <v>1111</v>
      </c>
      <c r="N149" s="127" t="s">
        <v>1284</v>
      </c>
      <c r="O149" s="127" t="s">
        <v>3553</v>
      </c>
      <c r="P149" s="131" t="s">
        <v>11466</v>
      </c>
      <c r="Q149" s="132">
        <v>1</v>
      </c>
      <c r="R149" s="132">
        <v>15153</v>
      </c>
    </row>
    <row r="150" spans="1:18" ht="42">
      <c r="A150" s="124" t="s">
        <v>1531</v>
      </c>
      <c r="B150" s="124" t="s">
        <v>12051</v>
      </c>
      <c r="C150" s="125" t="s">
        <v>11978</v>
      </c>
      <c r="D150" s="126" t="s">
        <v>1055</v>
      </c>
      <c r="E150" s="126" t="s">
        <v>12052</v>
      </c>
      <c r="F150" s="127" t="s">
        <v>12053</v>
      </c>
      <c r="G150" s="127" t="s">
        <v>11969</v>
      </c>
      <c r="H150" s="127" t="s">
        <v>6947</v>
      </c>
      <c r="I150" s="128" t="s">
        <v>6948</v>
      </c>
      <c r="J150" s="129" t="s">
        <v>1110</v>
      </c>
      <c r="K150" s="129" t="s">
        <v>1062</v>
      </c>
      <c r="L150" s="129" t="s">
        <v>1063</v>
      </c>
      <c r="M150" s="130" t="s">
        <v>1111</v>
      </c>
      <c r="N150" s="127" t="s">
        <v>1284</v>
      </c>
      <c r="O150" s="127" t="s">
        <v>3553</v>
      </c>
      <c r="P150" s="131" t="s">
        <v>11466</v>
      </c>
      <c r="Q150" s="132">
        <v>1</v>
      </c>
      <c r="R150" s="132">
        <v>10480</v>
      </c>
    </row>
    <row r="151" spans="1:18" ht="42" hidden="1">
      <c r="A151" s="124" t="s">
        <v>1538</v>
      </c>
      <c r="B151" s="124" t="s">
        <v>12054</v>
      </c>
      <c r="C151" s="125" t="s">
        <v>11978</v>
      </c>
      <c r="D151" s="126" t="s">
        <v>1055</v>
      </c>
      <c r="E151" s="126" t="s">
        <v>12055</v>
      </c>
      <c r="F151" s="127" t="s">
        <v>12056</v>
      </c>
      <c r="G151" s="127" t="s">
        <v>11969</v>
      </c>
      <c r="H151" s="127" t="s">
        <v>1</v>
      </c>
      <c r="I151" s="128" t="s">
        <v>1549</v>
      </c>
      <c r="J151" s="129" t="s">
        <v>1110</v>
      </c>
      <c r="K151" s="129" t="s">
        <v>1062</v>
      </c>
      <c r="L151" s="129" t="s">
        <v>1063</v>
      </c>
      <c r="M151" s="130" t="s">
        <v>1111</v>
      </c>
      <c r="N151" s="127" t="s">
        <v>1284</v>
      </c>
      <c r="O151" s="127" t="s">
        <v>3553</v>
      </c>
      <c r="P151" s="131" t="s">
        <v>2903</v>
      </c>
      <c r="Q151" s="132"/>
      <c r="R151" s="132">
        <v>1086</v>
      </c>
    </row>
    <row r="152" spans="1:18" ht="42" hidden="1">
      <c r="A152" s="124" t="s">
        <v>1542</v>
      </c>
      <c r="B152" s="124" t="s">
        <v>12057</v>
      </c>
      <c r="C152" s="125" t="s">
        <v>11978</v>
      </c>
      <c r="D152" s="126" t="s">
        <v>1055</v>
      </c>
      <c r="E152" s="126" t="s">
        <v>12058</v>
      </c>
      <c r="F152" s="127" t="s">
        <v>12059</v>
      </c>
      <c r="G152" s="127" t="s">
        <v>11969</v>
      </c>
      <c r="H152" s="127" t="s">
        <v>1</v>
      </c>
      <c r="I152" s="128" t="s">
        <v>1549</v>
      </c>
      <c r="J152" s="129" t="s">
        <v>1110</v>
      </c>
      <c r="K152" s="129" t="s">
        <v>1062</v>
      </c>
      <c r="L152" s="129" t="s">
        <v>1063</v>
      </c>
      <c r="M152" s="130" t="s">
        <v>1111</v>
      </c>
      <c r="N152" s="127" t="s">
        <v>1284</v>
      </c>
      <c r="O152" s="127" t="s">
        <v>3553</v>
      </c>
      <c r="P152" s="131" t="s">
        <v>2894</v>
      </c>
      <c r="Q152" s="132"/>
      <c r="R152" s="132">
        <v>39879</v>
      </c>
    </row>
    <row r="153" spans="1:18" ht="42" hidden="1">
      <c r="A153" s="124" t="s">
        <v>1545</v>
      </c>
      <c r="B153" s="124" t="s">
        <v>12060</v>
      </c>
      <c r="C153" s="125" t="s">
        <v>11978</v>
      </c>
      <c r="D153" s="126" t="s">
        <v>1055</v>
      </c>
      <c r="E153" s="126" t="s">
        <v>12061</v>
      </c>
      <c r="F153" s="127" t="s">
        <v>12062</v>
      </c>
      <c r="G153" s="127" t="s">
        <v>11969</v>
      </c>
      <c r="H153" s="127" t="s">
        <v>1</v>
      </c>
      <c r="I153" s="128" t="s">
        <v>1549</v>
      </c>
      <c r="J153" s="129" t="s">
        <v>1110</v>
      </c>
      <c r="K153" s="129" t="s">
        <v>1062</v>
      </c>
      <c r="L153" s="129" t="s">
        <v>1063</v>
      </c>
      <c r="M153" s="130" t="s">
        <v>1111</v>
      </c>
      <c r="N153" s="127" t="s">
        <v>1284</v>
      </c>
      <c r="O153" s="127" t="s">
        <v>3553</v>
      </c>
      <c r="P153" s="131" t="s">
        <v>2876</v>
      </c>
      <c r="Q153" s="132"/>
      <c r="R153" s="132">
        <v>6977.25</v>
      </c>
    </row>
    <row r="154" spans="1:18" ht="42" hidden="1">
      <c r="A154" s="124" t="s">
        <v>1551</v>
      </c>
      <c r="B154" s="124" t="s">
        <v>12063</v>
      </c>
      <c r="C154" s="125" t="s">
        <v>11978</v>
      </c>
      <c r="D154" s="126" t="s">
        <v>1055</v>
      </c>
      <c r="E154" s="126" t="s">
        <v>12064</v>
      </c>
      <c r="F154" s="127" t="s">
        <v>12065</v>
      </c>
      <c r="G154" s="127" t="s">
        <v>11969</v>
      </c>
      <c r="H154" s="127" t="s">
        <v>1</v>
      </c>
      <c r="I154" s="128" t="s">
        <v>1549</v>
      </c>
      <c r="J154" s="129" t="s">
        <v>1110</v>
      </c>
      <c r="K154" s="129" t="s">
        <v>1062</v>
      </c>
      <c r="L154" s="129" t="s">
        <v>1063</v>
      </c>
      <c r="M154" s="130" t="s">
        <v>1111</v>
      </c>
      <c r="N154" s="127" t="s">
        <v>1284</v>
      </c>
      <c r="O154" s="127" t="s">
        <v>3553</v>
      </c>
      <c r="P154" s="131" t="s">
        <v>2968</v>
      </c>
      <c r="Q154" s="132"/>
      <c r="R154" s="132">
        <v>8000</v>
      </c>
    </row>
    <row r="155" spans="1:18" ht="42" hidden="1">
      <c r="A155" s="124" t="s">
        <v>1556</v>
      </c>
      <c r="B155" s="124" t="s">
        <v>12066</v>
      </c>
      <c r="C155" s="125" t="s">
        <v>11978</v>
      </c>
      <c r="D155" s="126" t="s">
        <v>1055</v>
      </c>
      <c r="E155" s="126" t="s">
        <v>12067</v>
      </c>
      <c r="F155" s="127" t="s">
        <v>12068</v>
      </c>
      <c r="G155" s="127" t="s">
        <v>11969</v>
      </c>
      <c r="H155" s="127" t="s">
        <v>1</v>
      </c>
      <c r="I155" s="128" t="s">
        <v>1549</v>
      </c>
      <c r="J155" s="129" t="s">
        <v>1110</v>
      </c>
      <c r="K155" s="129" t="s">
        <v>1062</v>
      </c>
      <c r="L155" s="129" t="s">
        <v>1063</v>
      </c>
      <c r="M155" s="130" t="s">
        <v>1111</v>
      </c>
      <c r="N155" s="127" t="s">
        <v>1284</v>
      </c>
      <c r="O155" s="127" t="s">
        <v>3553</v>
      </c>
      <c r="P155" s="131" t="s">
        <v>2968</v>
      </c>
      <c r="Q155" s="132"/>
      <c r="R155" s="132">
        <v>2685</v>
      </c>
    </row>
    <row r="156" spans="1:18" ht="42" hidden="1">
      <c r="A156" s="124" t="s">
        <v>1563</v>
      </c>
      <c r="B156" s="124" t="s">
        <v>12069</v>
      </c>
      <c r="C156" s="125" t="s">
        <v>11978</v>
      </c>
      <c r="D156" s="126" t="s">
        <v>1055</v>
      </c>
      <c r="E156" s="126" t="s">
        <v>12070</v>
      </c>
      <c r="F156" s="127" t="s">
        <v>12071</v>
      </c>
      <c r="G156" s="127" t="s">
        <v>11969</v>
      </c>
      <c r="H156" s="127" t="s">
        <v>1</v>
      </c>
      <c r="I156" s="128" t="s">
        <v>1549</v>
      </c>
      <c r="J156" s="129" t="s">
        <v>1110</v>
      </c>
      <c r="K156" s="129" t="s">
        <v>1062</v>
      </c>
      <c r="L156" s="129" t="s">
        <v>1063</v>
      </c>
      <c r="M156" s="130" t="s">
        <v>1111</v>
      </c>
      <c r="N156" s="127" t="s">
        <v>1284</v>
      </c>
      <c r="O156" s="127" t="s">
        <v>3553</v>
      </c>
      <c r="P156" s="131" t="s">
        <v>8193</v>
      </c>
      <c r="Q156" s="132"/>
      <c r="R156" s="132">
        <v>870</v>
      </c>
    </row>
    <row r="157" spans="1:18" ht="42" hidden="1">
      <c r="A157" s="124" t="s">
        <v>1570</v>
      </c>
      <c r="B157" s="124" t="s">
        <v>12072</v>
      </c>
      <c r="C157" s="125" t="s">
        <v>11978</v>
      </c>
      <c r="D157" s="126" t="s">
        <v>1055</v>
      </c>
      <c r="E157" s="126" t="s">
        <v>12073</v>
      </c>
      <c r="F157" s="127" t="s">
        <v>12074</v>
      </c>
      <c r="G157" s="127" t="s">
        <v>11969</v>
      </c>
      <c r="H157" s="127" t="s">
        <v>1</v>
      </c>
      <c r="I157" s="128" t="s">
        <v>1549</v>
      </c>
      <c r="J157" s="129" t="s">
        <v>1110</v>
      </c>
      <c r="K157" s="129" t="s">
        <v>1062</v>
      </c>
      <c r="L157" s="129" t="s">
        <v>1063</v>
      </c>
      <c r="M157" s="130" t="s">
        <v>1111</v>
      </c>
      <c r="N157" s="127" t="s">
        <v>1284</v>
      </c>
      <c r="O157" s="127" t="s">
        <v>3553</v>
      </c>
      <c r="P157" s="131" t="s">
        <v>8188</v>
      </c>
      <c r="Q157" s="132"/>
      <c r="R157" s="132">
        <v>24595</v>
      </c>
    </row>
    <row r="158" spans="1:18" ht="42">
      <c r="A158" s="124" t="s">
        <v>1574</v>
      </c>
      <c r="B158" s="124" t="s">
        <v>12075</v>
      </c>
      <c r="C158" s="125" t="s">
        <v>11978</v>
      </c>
      <c r="D158" s="126" t="s">
        <v>1055</v>
      </c>
      <c r="E158" s="126" t="s">
        <v>12076</v>
      </c>
      <c r="F158" s="127" t="s">
        <v>12077</v>
      </c>
      <c r="G158" s="127" t="s">
        <v>11969</v>
      </c>
      <c r="H158" s="127" t="s">
        <v>1</v>
      </c>
      <c r="I158" s="128" t="s">
        <v>1549</v>
      </c>
      <c r="J158" s="129" t="s">
        <v>1110</v>
      </c>
      <c r="K158" s="129" t="s">
        <v>1062</v>
      </c>
      <c r="L158" s="129" t="s">
        <v>1063</v>
      </c>
      <c r="M158" s="130" t="s">
        <v>1111</v>
      </c>
      <c r="N158" s="127" t="s">
        <v>1284</v>
      </c>
      <c r="O158" s="127" t="s">
        <v>3553</v>
      </c>
      <c r="P158" s="131" t="s">
        <v>12078</v>
      </c>
      <c r="Q158" s="132">
        <v>1</v>
      </c>
      <c r="R158" s="132">
        <v>28858.55</v>
      </c>
    </row>
    <row r="159" spans="1:18" ht="52.5" hidden="1">
      <c r="A159" s="124" t="s">
        <v>1184</v>
      </c>
      <c r="B159" s="124" t="s">
        <v>12079</v>
      </c>
      <c r="C159" s="125" t="s">
        <v>11978</v>
      </c>
      <c r="D159" s="126" t="s">
        <v>1055</v>
      </c>
      <c r="E159" s="126" t="s">
        <v>12080</v>
      </c>
      <c r="F159" s="127" t="s">
        <v>12081</v>
      </c>
      <c r="G159" s="127" t="s">
        <v>11978</v>
      </c>
      <c r="H159" s="127" t="s">
        <v>1696</v>
      </c>
      <c r="I159" s="128" t="s">
        <v>1697</v>
      </c>
      <c r="J159" s="129" t="s">
        <v>1690</v>
      </c>
      <c r="K159" s="129" t="s">
        <v>1691</v>
      </c>
      <c r="L159" s="129" t="s">
        <v>1063</v>
      </c>
      <c r="M159" s="130" t="s">
        <v>1769</v>
      </c>
      <c r="N159" s="127" t="s">
        <v>1284</v>
      </c>
      <c r="O159" s="127" t="s">
        <v>3553</v>
      </c>
      <c r="P159" s="131"/>
      <c r="Q159" s="132"/>
      <c r="R159" s="132">
        <v>6078.77</v>
      </c>
    </row>
    <row r="160" spans="1:18" ht="52.5" hidden="1">
      <c r="A160" s="124" t="s">
        <v>1192</v>
      </c>
      <c r="B160" s="124" t="s">
        <v>12082</v>
      </c>
      <c r="C160" s="125" t="s">
        <v>12083</v>
      </c>
      <c r="D160" s="126" t="s">
        <v>1055</v>
      </c>
      <c r="E160" s="126" t="s">
        <v>12084</v>
      </c>
      <c r="F160" s="127" t="s">
        <v>12085</v>
      </c>
      <c r="G160" s="127" t="s">
        <v>11978</v>
      </c>
      <c r="H160" s="127" t="s">
        <v>1335</v>
      </c>
      <c r="I160" s="128" t="s">
        <v>1336</v>
      </c>
      <c r="J160" s="129" t="s">
        <v>1239</v>
      </c>
      <c r="K160" s="129" t="s">
        <v>1062</v>
      </c>
      <c r="L160" s="129" t="s">
        <v>1063</v>
      </c>
      <c r="M160" s="130" t="s">
        <v>1064</v>
      </c>
      <c r="N160" s="127" t="s">
        <v>1284</v>
      </c>
      <c r="O160" s="127" t="s">
        <v>3553</v>
      </c>
      <c r="P160" s="131" t="s">
        <v>6113</v>
      </c>
      <c r="Q160" s="132"/>
      <c r="R160" s="132">
        <v>40016</v>
      </c>
    </row>
    <row r="161" spans="1:23" ht="42" hidden="1">
      <c r="A161" s="124" t="s">
        <v>1198</v>
      </c>
      <c r="B161" s="124" t="s">
        <v>12086</v>
      </c>
      <c r="C161" s="125" t="s">
        <v>12083</v>
      </c>
      <c r="D161" s="126" t="s">
        <v>1055</v>
      </c>
      <c r="E161" s="126" t="s">
        <v>12087</v>
      </c>
      <c r="F161" s="127" t="s">
        <v>12088</v>
      </c>
      <c r="G161" s="127" t="s">
        <v>11978</v>
      </c>
      <c r="H161" s="127" t="s">
        <v>657</v>
      </c>
      <c r="I161" s="128" t="s">
        <v>1384</v>
      </c>
      <c r="J161" s="129" t="s">
        <v>1239</v>
      </c>
      <c r="K161" s="129" t="s">
        <v>1062</v>
      </c>
      <c r="L161" s="129" t="s">
        <v>1063</v>
      </c>
      <c r="M161" s="130" t="s">
        <v>1064</v>
      </c>
      <c r="N161" s="127" t="s">
        <v>1284</v>
      </c>
      <c r="O161" s="127" t="s">
        <v>3553</v>
      </c>
      <c r="P161" s="131" t="s">
        <v>1385</v>
      </c>
      <c r="Q161" s="132"/>
      <c r="R161" s="132">
        <v>8603.56</v>
      </c>
      <c r="T161" s="280"/>
      <c r="U161" s="280"/>
      <c r="V161" s="280"/>
      <c r="W161" s="280"/>
    </row>
    <row r="162" spans="1:23" ht="52.5" hidden="1">
      <c r="A162" s="124" t="s">
        <v>1205</v>
      </c>
      <c r="B162" s="124" t="s">
        <v>12089</v>
      </c>
      <c r="C162" s="125" t="s">
        <v>11978</v>
      </c>
      <c r="D162" s="126" t="s">
        <v>1214</v>
      </c>
      <c r="E162" s="126" t="s">
        <v>12090</v>
      </c>
      <c r="F162" s="127" t="s">
        <v>12089</v>
      </c>
      <c r="G162" s="127" t="s">
        <v>11978</v>
      </c>
      <c r="H162" s="127" t="s">
        <v>1470</v>
      </c>
      <c r="I162" s="128" t="s">
        <v>1471</v>
      </c>
      <c r="J162" s="129" t="s">
        <v>1239</v>
      </c>
      <c r="K162" s="129" t="s">
        <v>1062</v>
      </c>
      <c r="L162" s="129" t="s">
        <v>1063</v>
      </c>
      <c r="M162" s="130" t="s">
        <v>1064</v>
      </c>
      <c r="N162" s="127" t="s">
        <v>1284</v>
      </c>
      <c r="O162" s="127" t="s">
        <v>3553</v>
      </c>
      <c r="P162" s="131" t="s">
        <v>6208</v>
      </c>
      <c r="Q162" s="132"/>
      <c r="R162" s="132">
        <v>1800</v>
      </c>
    </row>
    <row r="163" spans="1:23" ht="42" hidden="1">
      <c r="A163" s="124" t="s">
        <v>1212</v>
      </c>
      <c r="B163" s="124" t="s">
        <v>12091</v>
      </c>
      <c r="C163" s="125" t="s">
        <v>12083</v>
      </c>
      <c r="D163" s="126" t="s">
        <v>1055</v>
      </c>
      <c r="E163" s="126" t="s">
        <v>11654</v>
      </c>
      <c r="F163" s="127" t="s">
        <v>12092</v>
      </c>
      <c r="G163" s="127" t="s">
        <v>11978</v>
      </c>
      <c r="H163" s="127" t="s">
        <v>1701</v>
      </c>
      <c r="I163" s="128" t="s">
        <v>1702</v>
      </c>
      <c r="J163" s="129" t="s">
        <v>1690</v>
      </c>
      <c r="K163" s="129" t="s">
        <v>1691</v>
      </c>
      <c r="L163" s="129" t="s">
        <v>1063</v>
      </c>
      <c r="M163" s="130" t="s">
        <v>1769</v>
      </c>
      <c r="N163" s="127" t="s">
        <v>1284</v>
      </c>
      <c r="O163" s="127" t="s">
        <v>3553</v>
      </c>
      <c r="P163" s="131"/>
      <c r="Q163" s="132"/>
      <c r="R163" s="132">
        <v>909</v>
      </c>
    </row>
    <row r="164" spans="1:23" ht="42" hidden="1">
      <c r="A164" s="124" t="s">
        <v>1219</v>
      </c>
      <c r="B164" s="124" t="s">
        <v>12093</v>
      </c>
      <c r="C164" s="125" t="s">
        <v>12094</v>
      </c>
      <c r="D164" s="126" t="s">
        <v>1055</v>
      </c>
      <c r="E164" s="126" t="s">
        <v>12095</v>
      </c>
      <c r="F164" s="127" t="s">
        <v>12096</v>
      </c>
      <c r="G164" s="127" t="s">
        <v>12083</v>
      </c>
      <c r="H164" s="127" t="s">
        <v>3395</v>
      </c>
      <c r="I164" s="128" t="s">
        <v>4205</v>
      </c>
      <c r="J164" s="129" t="s">
        <v>1110</v>
      </c>
      <c r="K164" s="129" t="s">
        <v>1062</v>
      </c>
      <c r="L164" s="129" t="s">
        <v>1063</v>
      </c>
      <c r="M164" s="130" t="s">
        <v>1111</v>
      </c>
      <c r="N164" s="127" t="s">
        <v>1284</v>
      </c>
      <c r="O164" s="127" t="s">
        <v>3553</v>
      </c>
      <c r="P164" s="131" t="s">
        <v>4206</v>
      </c>
      <c r="Q164" s="132"/>
      <c r="R164" s="132">
        <v>1650</v>
      </c>
    </row>
    <row r="165" spans="1:23" ht="42" hidden="1">
      <c r="A165" s="124" t="s">
        <v>1603</v>
      </c>
      <c r="B165" s="124" t="s">
        <v>12097</v>
      </c>
      <c r="C165" s="125" t="s">
        <v>12094</v>
      </c>
      <c r="D165" s="126" t="s">
        <v>1055</v>
      </c>
      <c r="E165" s="126" t="s">
        <v>12098</v>
      </c>
      <c r="F165" s="127" t="s">
        <v>1926</v>
      </c>
      <c r="G165" s="127" t="s">
        <v>12083</v>
      </c>
      <c r="H165" s="127" t="s">
        <v>2132</v>
      </c>
      <c r="I165" s="128" t="s">
        <v>2133</v>
      </c>
      <c r="J165" s="129" t="s">
        <v>1690</v>
      </c>
      <c r="K165" s="129" t="s">
        <v>1691</v>
      </c>
      <c r="L165" s="129" t="s">
        <v>1063</v>
      </c>
      <c r="M165" s="130" t="s">
        <v>1769</v>
      </c>
      <c r="N165" s="127" t="s">
        <v>1284</v>
      </c>
      <c r="O165" s="127" t="s">
        <v>3553</v>
      </c>
      <c r="P165" s="131"/>
      <c r="Q165" s="132"/>
      <c r="R165" s="132">
        <v>18000</v>
      </c>
    </row>
    <row r="166" spans="1:23" ht="52.5" hidden="1">
      <c r="A166" s="124" t="s">
        <v>1606</v>
      </c>
      <c r="B166" s="124" t="s">
        <v>12099</v>
      </c>
      <c r="C166" s="125" t="s">
        <v>12094</v>
      </c>
      <c r="D166" s="126" t="s">
        <v>1055</v>
      </c>
      <c r="E166" s="126" t="s">
        <v>12100</v>
      </c>
      <c r="F166" s="127" t="s">
        <v>12101</v>
      </c>
      <c r="G166" s="127" t="s">
        <v>12083</v>
      </c>
      <c r="H166" s="127" t="s">
        <v>1077</v>
      </c>
      <c r="I166" s="128" t="s">
        <v>1078</v>
      </c>
      <c r="J166" s="129" t="s">
        <v>1690</v>
      </c>
      <c r="K166" s="129" t="s">
        <v>1691</v>
      </c>
      <c r="L166" s="129" t="s">
        <v>1063</v>
      </c>
      <c r="M166" s="130" t="s">
        <v>1769</v>
      </c>
      <c r="N166" s="127" t="s">
        <v>1284</v>
      </c>
      <c r="O166" s="127" t="s">
        <v>3553</v>
      </c>
      <c r="P166" s="131"/>
      <c r="Q166" s="132"/>
      <c r="R166" s="132">
        <v>85000</v>
      </c>
    </row>
    <row r="167" spans="1:23" ht="42" hidden="1">
      <c r="A167" s="124" t="s">
        <v>1225</v>
      </c>
      <c r="B167" s="124" t="s">
        <v>12102</v>
      </c>
      <c r="C167" s="125" t="s">
        <v>12094</v>
      </c>
      <c r="D167" s="126" t="s">
        <v>1055</v>
      </c>
      <c r="E167" s="126" t="s">
        <v>12103</v>
      </c>
      <c r="F167" s="127" t="s">
        <v>12104</v>
      </c>
      <c r="G167" s="127" t="s">
        <v>12083</v>
      </c>
      <c r="H167" s="127" t="s">
        <v>1696</v>
      </c>
      <c r="I167" s="128" t="s">
        <v>1697</v>
      </c>
      <c r="J167" s="129" t="s">
        <v>1690</v>
      </c>
      <c r="K167" s="129" t="s">
        <v>1691</v>
      </c>
      <c r="L167" s="129" t="s">
        <v>1063</v>
      </c>
      <c r="M167" s="130" t="s">
        <v>1769</v>
      </c>
      <c r="N167" s="127" t="s">
        <v>1284</v>
      </c>
      <c r="O167" s="127" t="s">
        <v>3553</v>
      </c>
      <c r="P167" s="131"/>
      <c r="Q167" s="132"/>
      <c r="R167" s="132">
        <v>57000</v>
      </c>
    </row>
    <row r="168" spans="1:23" ht="52.5" hidden="1">
      <c r="A168" s="124" t="s">
        <v>1233</v>
      </c>
      <c r="B168" s="124" t="s">
        <v>12105</v>
      </c>
      <c r="C168" s="125" t="s">
        <v>12094</v>
      </c>
      <c r="D168" s="126" t="s">
        <v>1055</v>
      </c>
      <c r="E168" s="126" t="s">
        <v>12106</v>
      </c>
      <c r="F168" s="127" t="s">
        <v>12107</v>
      </c>
      <c r="G168" s="127" t="s">
        <v>12083</v>
      </c>
      <c r="H168" s="127" t="s">
        <v>1077</v>
      </c>
      <c r="I168" s="128" t="s">
        <v>1078</v>
      </c>
      <c r="J168" s="129" t="s">
        <v>1690</v>
      </c>
      <c r="K168" s="129" t="s">
        <v>1691</v>
      </c>
      <c r="L168" s="129" t="s">
        <v>1063</v>
      </c>
      <c r="M168" s="130" t="s">
        <v>1769</v>
      </c>
      <c r="N168" s="127" t="s">
        <v>1284</v>
      </c>
      <c r="O168" s="127" t="s">
        <v>3553</v>
      </c>
      <c r="P168" s="131"/>
      <c r="Q168" s="132"/>
      <c r="R168" s="132">
        <v>939000</v>
      </c>
    </row>
    <row r="169" spans="1:23" ht="42" hidden="1">
      <c r="A169" s="124" t="s">
        <v>1616</v>
      </c>
      <c r="B169" s="124" t="s">
        <v>12108</v>
      </c>
      <c r="C169" s="125" t="s">
        <v>12094</v>
      </c>
      <c r="D169" s="126" t="s">
        <v>1055</v>
      </c>
      <c r="E169" s="126" t="s">
        <v>12109</v>
      </c>
      <c r="F169" s="127" t="s">
        <v>12110</v>
      </c>
      <c r="G169" s="127" t="s">
        <v>12083</v>
      </c>
      <c r="H169" s="127" t="s">
        <v>1696</v>
      </c>
      <c r="I169" s="128" t="s">
        <v>1697</v>
      </c>
      <c r="J169" s="129" t="s">
        <v>1690</v>
      </c>
      <c r="K169" s="129" t="s">
        <v>1691</v>
      </c>
      <c r="L169" s="129" t="s">
        <v>1063</v>
      </c>
      <c r="M169" s="130" t="s">
        <v>1769</v>
      </c>
      <c r="N169" s="127" t="s">
        <v>1284</v>
      </c>
      <c r="O169" s="127" t="s">
        <v>3553</v>
      </c>
      <c r="P169" s="131"/>
      <c r="Q169" s="132"/>
      <c r="R169" s="132">
        <v>640500</v>
      </c>
    </row>
    <row r="170" spans="1:23" ht="42" hidden="1">
      <c r="A170" s="124" t="s">
        <v>2326</v>
      </c>
      <c r="B170" s="124" t="s">
        <v>12111</v>
      </c>
      <c r="C170" s="125" t="s">
        <v>12094</v>
      </c>
      <c r="D170" s="126" t="s">
        <v>1055</v>
      </c>
      <c r="E170" s="126" t="s">
        <v>12112</v>
      </c>
      <c r="F170" s="127" t="s">
        <v>12113</v>
      </c>
      <c r="G170" s="127" t="s">
        <v>12094</v>
      </c>
      <c r="H170" s="127" t="s">
        <v>1077</v>
      </c>
      <c r="I170" s="128" t="s">
        <v>1078</v>
      </c>
      <c r="J170" s="129" t="s">
        <v>1690</v>
      </c>
      <c r="K170" s="129" t="s">
        <v>1691</v>
      </c>
      <c r="L170" s="129" t="s">
        <v>1063</v>
      </c>
      <c r="M170" s="130" t="s">
        <v>1769</v>
      </c>
      <c r="N170" s="127" t="s">
        <v>1284</v>
      </c>
      <c r="O170" s="127" t="s">
        <v>3553</v>
      </c>
      <c r="P170" s="131"/>
      <c r="Q170" s="132"/>
      <c r="R170" s="132">
        <v>325.05</v>
      </c>
    </row>
    <row r="171" spans="1:23" ht="42" hidden="1">
      <c r="A171" s="124" t="s">
        <v>1620</v>
      </c>
      <c r="B171" s="124" t="s">
        <v>12114</v>
      </c>
      <c r="C171" s="125" t="s">
        <v>12094</v>
      </c>
      <c r="D171" s="126" t="s">
        <v>1055</v>
      </c>
      <c r="E171" s="126" t="s">
        <v>12115</v>
      </c>
      <c r="F171" s="127" t="s">
        <v>12116</v>
      </c>
      <c r="G171" s="127" t="s">
        <v>12094</v>
      </c>
      <c r="H171" s="127" t="s">
        <v>1696</v>
      </c>
      <c r="I171" s="128" t="s">
        <v>1697</v>
      </c>
      <c r="J171" s="129" t="s">
        <v>1690</v>
      </c>
      <c r="K171" s="129" t="s">
        <v>1691</v>
      </c>
      <c r="L171" s="129" t="s">
        <v>1063</v>
      </c>
      <c r="M171" s="130" t="s">
        <v>1769</v>
      </c>
      <c r="N171" s="127" t="s">
        <v>1284</v>
      </c>
      <c r="O171" s="127" t="s">
        <v>3553</v>
      </c>
      <c r="P171" s="131"/>
      <c r="Q171" s="132"/>
      <c r="R171" s="132">
        <v>148.1</v>
      </c>
    </row>
    <row r="172" spans="1:23" ht="42" hidden="1">
      <c r="A172" s="124" t="s">
        <v>2331</v>
      </c>
      <c r="B172" s="124" t="s">
        <v>12117</v>
      </c>
      <c r="C172" s="125" t="s">
        <v>12094</v>
      </c>
      <c r="D172" s="126" t="s">
        <v>1055</v>
      </c>
      <c r="E172" s="126" t="s">
        <v>12118</v>
      </c>
      <c r="F172" s="127" t="s">
        <v>12119</v>
      </c>
      <c r="G172" s="127" t="s">
        <v>12094</v>
      </c>
      <c r="H172" s="127" t="s">
        <v>1077</v>
      </c>
      <c r="I172" s="128" t="s">
        <v>1078</v>
      </c>
      <c r="J172" s="129" t="s">
        <v>1690</v>
      </c>
      <c r="K172" s="129" t="s">
        <v>1691</v>
      </c>
      <c r="L172" s="129" t="s">
        <v>1063</v>
      </c>
      <c r="M172" s="130" t="s">
        <v>1769</v>
      </c>
      <c r="N172" s="127" t="s">
        <v>1284</v>
      </c>
      <c r="O172" s="127" t="s">
        <v>3553</v>
      </c>
      <c r="P172" s="131"/>
      <c r="Q172" s="132"/>
      <c r="R172" s="132">
        <v>63590.66</v>
      </c>
    </row>
    <row r="173" spans="1:23" ht="42" hidden="1">
      <c r="A173" s="124" t="s">
        <v>2334</v>
      </c>
      <c r="B173" s="124" t="s">
        <v>12120</v>
      </c>
      <c r="C173" s="125" t="s">
        <v>12094</v>
      </c>
      <c r="D173" s="126" t="s">
        <v>1055</v>
      </c>
      <c r="E173" s="126" t="s">
        <v>12121</v>
      </c>
      <c r="F173" s="127" t="s">
        <v>12122</v>
      </c>
      <c r="G173" s="127" t="s">
        <v>12094</v>
      </c>
      <c r="H173" s="127" t="s">
        <v>1696</v>
      </c>
      <c r="I173" s="128" t="s">
        <v>1697</v>
      </c>
      <c r="J173" s="129" t="s">
        <v>1690</v>
      </c>
      <c r="K173" s="129" t="s">
        <v>1691</v>
      </c>
      <c r="L173" s="129" t="s">
        <v>1063</v>
      </c>
      <c r="M173" s="130" t="s">
        <v>1769</v>
      </c>
      <c r="N173" s="127" t="s">
        <v>1284</v>
      </c>
      <c r="O173" s="127" t="s">
        <v>3553</v>
      </c>
      <c r="P173" s="131"/>
      <c r="Q173" s="132"/>
      <c r="R173" s="132">
        <v>49573.5</v>
      </c>
    </row>
    <row r="174" spans="1:23" ht="42" hidden="1">
      <c r="A174" s="124" t="s">
        <v>2337</v>
      </c>
      <c r="B174" s="124" t="s">
        <v>12123</v>
      </c>
      <c r="C174" s="125" t="s">
        <v>12094</v>
      </c>
      <c r="D174" s="126" t="s">
        <v>1055</v>
      </c>
      <c r="E174" s="126" t="s">
        <v>12124</v>
      </c>
      <c r="F174" s="127" t="s">
        <v>12125</v>
      </c>
      <c r="G174" s="127" t="s">
        <v>12094</v>
      </c>
      <c r="H174" s="127" t="s">
        <v>1077</v>
      </c>
      <c r="I174" s="128" t="s">
        <v>1078</v>
      </c>
      <c r="J174" s="129" t="s">
        <v>1690</v>
      </c>
      <c r="K174" s="129" t="s">
        <v>1691</v>
      </c>
      <c r="L174" s="129" t="s">
        <v>1063</v>
      </c>
      <c r="M174" s="130" t="s">
        <v>1769</v>
      </c>
      <c r="N174" s="127" t="s">
        <v>1284</v>
      </c>
      <c r="O174" s="127" t="s">
        <v>3553</v>
      </c>
      <c r="P174" s="131"/>
      <c r="Q174" s="132"/>
      <c r="R174" s="132">
        <v>99387.02</v>
      </c>
    </row>
    <row r="175" spans="1:23" ht="42" hidden="1">
      <c r="A175" s="124" t="s">
        <v>2340</v>
      </c>
      <c r="B175" s="124" t="s">
        <v>12126</v>
      </c>
      <c r="C175" s="125" t="s">
        <v>12094</v>
      </c>
      <c r="D175" s="126" t="s">
        <v>1055</v>
      </c>
      <c r="E175" s="126" t="s">
        <v>12127</v>
      </c>
      <c r="F175" s="127" t="s">
        <v>12128</v>
      </c>
      <c r="G175" s="127" t="s">
        <v>12094</v>
      </c>
      <c r="H175" s="127" t="s">
        <v>1696</v>
      </c>
      <c r="I175" s="128" t="s">
        <v>1697</v>
      </c>
      <c r="J175" s="129" t="s">
        <v>1690</v>
      </c>
      <c r="K175" s="129" t="s">
        <v>1691</v>
      </c>
      <c r="L175" s="129" t="s">
        <v>1063</v>
      </c>
      <c r="M175" s="130" t="s">
        <v>1769</v>
      </c>
      <c r="N175" s="127" t="s">
        <v>1284</v>
      </c>
      <c r="O175" s="127" t="s">
        <v>3553</v>
      </c>
      <c r="P175" s="131"/>
      <c r="Q175" s="132"/>
      <c r="R175" s="132">
        <v>10000</v>
      </c>
    </row>
    <row r="176" spans="1:23" ht="42" hidden="1">
      <c r="A176" s="124" t="s">
        <v>2343</v>
      </c>
      <c r="B176" s="124" t="s">
        <v>12129</v>
      </c>
      <c r="C176" s="125" t="s">
        <v>12130</v>
      </c>
      <c r="D176" s="126" t="s">
        <v>1055</v>
      </c>
      <c r="E176" s="126" t="s">
        <v>11654</v>
      </c>
      <c r="F176" s="127" t="s">
        <v>12131</v>
      </c>
      <c r="G176" s="127" t="s">
        <v>12094</v>
      </c>
      <c r="H176" s="127" t="s">
        <v>1701</v>
      </c>
      <c r="I176" s="128" t="s">
        <v>1702</v>
      </c>
      <c r="J176" s="129" t="s">
        <v>1690</v>
      </c>
      <c r="K176" s="129" t="s">
        <v>1691</v>
      </c>
      <c r="L176" s="129" t="s">
        <v>1063</v>
      </c>
      <c r="M176" s="130" t="s">
        <v>1769</v>
      </c>
      <c r="N176" s="127" t="s">
        <v>1284</v>
      </c>
      <c r="O176" s="127" t="s">
        <v>3553</v>
      </c>
      <c r="P176" s="131"/>
      <c r="Q176" s="132"/>
      <c r="R176" s="132">
        <v>135887</v>
      </c>
    </row>
    <row r="177" spans="1:18" ht="42" hidden="1">
      <c r="A177" s="124" t="s">
        <v>1624</v>
      </c>
      <c r="B177" s="124" t="s">
        <v>12132</v>
      </c>
      <c r="C177" s="125" t="s">
        <v>12130</v>
      </c>
      <c r="D177" s="126" t="s">
        <v>1055</v>
      </c>
      <c r="E177" s="126" t="s">
        <v>11654</v>
      </c>
      <c r="F177" s="127" t="s">
        <v>12133</v>
      </c>
      <c r="G177" s="127" t="s">
        <v>12094</v>
      </c>
      <c r="H177" s="127" t="s">
        <v>1701</v>
      </c>
      <c r="I177" s="128" t="s">
        <v>1702</v>
      </c>
      <c r="J177" s="129" t="s">
        <v>1690</v>
      </c>
      <c r="K177" s="129" t="s">
        <v>1691</v>
      </c>
      <c r="L177" s="129" t="s">
        <v>1063</v>
      </c>
      <c r="M177" s="130" t="s">
        <v>1769</v>
      </c>
      <c r="N177" s="127" t="s">
        <v>1284</v>
      </c>
      <c r="O177" s="127" t="s">
        <v>3553</v>
      </c>
      <c r="P177" s="131"/>
      <c r="Q177" s="132"/>
      <c r="R177" s="132">
        <v>25966</v>
      </c>
    </row>
    <row r="178" spans="1:18" ht="42" hidden="1">
      <c r="A178" s="124" t="s">
        <v>2348</v>
      </c>
      <c r="B178" s="124" t="s">
        <v>12134</v>
      </c>
      <c r="C178" s="125" t="s">
        <v>12130</v>
      </c>
      <c r="D178" s="126" t="s">
        <v>1055</v>
      </c>
      <c r="E178" s="126" t="s">
        <v>11654</v>
      </c>
      <c r="F178" s="127" t="s">
        <v>12135</v>
      </c>
      <c r="G178" s="127" t="s">
        <v>12094</v>
      </c>
      <c r="H178" s="127" t="s">
        <v>1701</v>
      </c>
      <c r="I178" s="128" t="s">
        <v>1702</v>
      </c>
      <c r="J178" s="129" t="s">
        <v>1690</v>
      </c>
      <c r="K178" s="129" t="s">
        <v>1691</v>
      </c>
      <c r="L178" s="129" t="s">
        <v>1063</v>
      </c>
      <c r="M178" s="130" t="s">
        <v>1769</v>
      </c>
      <c r="N178" s="127" t="s">
        <v>1284</v>
      </c>
      <c r="O178" s="127" t="s">
        <v>3553</v>
      </c>
      <c r="P178" s="131"/>
      <c r="Q178" s="132"/>
      <c r="R178" s="132">
        <v>119</v>
      </c>
    </row>
    <row r="179" spans="1:18" ht="52.5" hidden="1">
      <c r="A179" s="124" t="s">
        <v>2351</v>
      </c>
      <c r="B179" s="124" t="s">
        <v>12136</v>
      </c>
      <c r="C179" s="125" t="s">
        <v>12130</v>
      </c>
      <c r="D179" s="126" t="s">
        <v>1055</v>
      </c>
      <c r="E179" s="126" t="s">
        <v>12137</v>
      </c>
      <c r="F179" s="127" t="s">
        <v>12138</v>
      </c>
      <c r="G179" s="127" t="s">
        <v>12094</v>
      </c>
      <c r="H179" s="127" t="s">
        <v>1696</v>
      </c>
      <c r="I179" s="128" t="s">
        <v>1697</v>
      </c>
      <c r="J179" s="129" t="s">
        <v>1690</v>
      </c>
      <c r="K179" s="129" t="s">
        <v>1691</v>
      </c>
      <c r="L179" s="129" t="s">
        <v>1063</v>
      </c>
      <c r="M179" s="130" t="s">
        <v>1769</v>
      </c>
      <c r="N179" s="127" t="s">
        <v>1284</v>
      </c>
      <c r="O179" s="127" t="s">
        <v>3553</v>
      </c>
      <c r="P179" s="131"/>
      <c r="Q179" s="132"/>
      <c r="R179" s="132">
        <v>27964.5</v>
      </c>
    </row>
    <row r="180" spans="1:18" ht="52.5" hidden="1">
      <c r="A180" s="124" t="s">
        <v>2354</v>
      </c>
      <c r="B180" s="124" t="s">
        <v>12139</v>
      </c>
      <c r="C180" s="125" t="s">
        <v>12130</v>
      </c>
      <c r="D180" s="126" t="s">
        <v>1055</v>
      </c>
      <c r="E180" s="126" t="s">
        <v>12140</v>
      </c>
      <c r="F180" s="127" t="s">
        <v>12141</v>
      </c>
      <c r="G180" s="127" t="s">
        <v>12094</v>
      </c>
      <c r="H180" s="127" t="s">
        <v>1696</v>
      </c>
      <c r="I180" s="128" t="s">
        <v>1697</v>
      </c>
      <c r="J180" s="129" t="s">
        <v>1690</v>
      </c>
      <c r="K180" s="129" t="s">
        <v>1691</v>
      </c>
      <c r="L180" s="129" t="s">
        <v>1063</v>
      </c>
      <c r="M180" s="130" t="s">
        <v>1769</v>
      </c>
      <c r="N180" s="127" t="s">
        <v>1284</v>
      </c>
      <c r="O180" s="127" t="s">
        <v>3553</v>
      </c>
      <c r="P180" s="131"/>
      <c r="Q180" s="132"/>
      <c r="R180" s="132">
        <v>4799.21</v>
      </c>
    </row>
    <row r="181" spans="1:18" ht="52.5" hidden="1">
      <c r="A181" s="124" t="s">
        <v>2357</v>
      </c>
      <c r="B181" s="124" t="s">
        <v>12142</v>
      </c>
      <c r="C181" s="125" t="s">
        <v>12094</v>
      </c>
      <c r="D181" s="126" t="s">
        <v>1181</v>
      </c>
      <c r="E181" s="126" t="s">
        <v>12143</v>
      </c>
      <c r="F181" s="127" t="s">
        <v>12142</v>
      </c>
      <c r="G181" s="127" t="s">
        <v>12094</v>
      </c>
      <c r="H181" s="127" t="s">
        <v>3351</v>
      </c>
      <c r="I181" s="128" t="s">
        <v>3352</v>
      </c>
      <c r="J181" s="129" t="s">
        <v>1063</v>
      </c>
      <c r="K181" s="129" t="s">
        <v>1063</v>
      </c>
      <c r="L181" s="129" t="s">
        <v>1790</v>
      </c>
      <c r="M181" s="130" t="s">
        <v>1678</v>
      </c>
      <c r="N181" s="127" t="s">
        <v>1284</v>
      </c>
      <c r="O181" s="127" t="s">
        <v>3553</v>
      </c>
      <c r="P181" s="131"/>
      <c r="Q181" s="132">
        <v>6058.07</v>
      </c>
      <c r="R181" s="132"/>
    </row>
    <row r="182" spans="1:18" ht="42" hidden="1">
      <c r="A182" s="124" t="s">
        <v>1631</v>
      </c>
      <c r="B182" s="124" t="s">
        <v>12144</v>
      </c>
      <c r="C182" s="125" t="s">
        <v>12130</v>
      </c>
      <c r="D182" s="126" t="s">
        <v>1055</v>
      </c>
      <c r="E182" s="126" t="s">
        <v>12145</v>
      </c>
      <c r="F182" s="127" t="s">
        <v>12146</v>
      </c>
      <c r="G182" s="127" t="s">
        <v>12130</v>
      </c>
      <c r="H182" s="127" t="s">
        <v>1077</v>
      </c>
      <c r="I182" s="128" t="s">
        <v>1078</v>
      </c>
      <c r="J182" s="129" t="s">
        <v>1690</v>
      </c>
      <c r="K182" s="129" t="s">
        <v>1691</v>
      </c>
      <c r="L182" s="129" t="s">
        <v>1063</v>
      </c>
      <c r="M182" s="130" t="s">
        <v>1769</v>
      </c>
      <c r="N182" s="127" t="s">
        <v>1284</v>
      </c>
      <c r="O182" s="127" t="s">
        <v>3553</v>
      </c>
      <c r="P182" s="131"/>
      <c r="Q182" s="132"/>
      <c r="R182" s="132">
        <v>108906.63</v>
      </c>
    </row>
    <row r="183" spans="1:18" ht="42" hidden="1">
      <c r="A183" s="124" t="s">
        <v>1635</v>
      </c>
      <c r="B183" s="124" t="s">
        <v>12147</v>
      </c>
      <c r="C183" s="125" t="s">
        <v>12130</v>
      </c>
      <c r="D183" s="126" t="s">
        <v>1055</v>
      </c>
      <c r="E183" s="126" t="s">
        <v>12148</v>
      </c>
      <c r="F183" s="127" t="s">
        <v>12149</v>
      </c>
      <c r="G183" s="127" t="s">
        <v>12130</v>
      </c>
      <c r="H183" s="127" t="s">
        <v>1696</v>
      </c>
      <c r="I183" s="128" t="s">
        <v>1697</v>
      </c>
      <c r="J183" s="129" t="s">
        <v>1690</v>
      </c>
      <c r="K183" s="129" t="s">
        <v>1691</v>
      </c>
      <c r="L183" s="129" t="s">
        <v>1063</v>
      </c>
      <c r="M183" s="130" t="s">
        <v>1769</v>
      </c>
      <c r="N183" s="127" t="s">
        <v>1284</v>
      </c>
      <c r="O183" s="127" t="s">
        <v>3553</v>
      </c>
      <c r="P183" s="131"/>
      <c r="Q183" s="132"/>
      <c r="R183" s="132">
        <v>24031.119999999999</v>
      </c>
    </row>
    <row r="184" spans="1:18" ht="42" hidden="1">
      <c r="A184" s="124" t="s">
        <v>1642</v>
      </c>
      <c r="B184" s="124" t="s">
        <v>12150</v>
      </c>
      <c r="C184" s="125" t="s">
        <v>12130</v>
      </c>
      <c r="D184" s="126" t="s">
        <v>1055</v>
      </c>
      <c r="E184" s="126" t="s">
        <v>12151</v>
      </c>
      <c r="F184" s="127" t="s">
        <v>12152</v>
      </c>
      <c r="G184" s="127" t="s">
        <v>12130</v>
      </c>
      <c r="H184" s="127" t="s">
        <v>1696</v>
      </c>
      <c r="I184" s="128" t="s">
        <v>1697</v>
      </c>
      <c r="J184" s="129" t="s">
        <v>1690</v>
      </c>
      <c r="K184" s="129" t="s">
        <v>1691</v>
      </c>
      <c r="L184" s="129" t="s">
        <v>1063</v>
      </c>
      <c r="M184" s="130" t="s">
        <v>1769</v>
      </c>
      <c r="N184" s="127" t="s">
        <v>1284</v>
      </c>
      <c r="O184" s="127" t="s">
        <v>3553</v>
      </c>
      <c r="P184" s="131"/>
      <c r="Q184" s="132"/>
      <c r="R184" s="132">
        <v>15046.53</v>
      </c>
    </row>
    <row r="185" spans="1:18" ht="42" hidden="1">
      <c r="A185" s="316" t="s">
        <v>1276</v>
      </c>
      <c r="B185" s="316" t="s">
        <v>12153</v>
      </c>
      <c r="C185" s="317" t="s">
        <v>12094</v>
      </c>
      <c r="D185" s="318" t="s">
        <v>1055</v>
      </c>
      <c r="E185" s="318" t="s">
        <v>12154</v>
      </c>
      <c r="F185" s="319" t="s">
        <v>12155</v>
      </c>
      <c r="G185" s="319" t="s">
        <v>12083</v>
      </c>
      <c r="H185" s="319" t="s">
        <v>1696</v>
      </c>
      <c r="I185" s="320" t="s">
        <v>1697</v>
      </c>
      <c r="J185" s="321" t="s">
        <v>1690</v>
      </c>
      <c r="K185" s="321" t="s">
        <v>1691</v>
      </c>
      <c r="L185" s="321" t="s">
        <v>1063</v>
      </c>
      <c r="M185" s="322" t="s">
        <v>1769</v>
      </c>
      <c r="N185" s="319" t="s">
        <v>1664</v>
      </c>
      <c r="O185" s="319" t="s">
        <v>1828</v>
      </c>
      <c r="P185" s="323"/>
      <c r="Q185" s="324"/>
      <c r="R185" s="324">
        <v>20000</v>
      </c>
    </row>
    <row r="186" spans="1:18" ht="52.5" hidden="1">
      <c r="A186" s="316" t="s">
        <v>1065</v>
      </c>
      <c r="B186" s="316" t="s">
        <v>12156</v>
      </c>
      <c r="C186" s="317" t="s">
        <v>12094</v>
      </c>
      <c r="D186" s="318" t="s">
        <v>1055</v>
      </c>
      <c r="E186" s="318" t="s">
        <v>12157</v>
      </c>
      <c r="F186" s="319" t="s">
        <v>12158</v>
      </c>
      <c r="G186" s="319" t="s">
        <v>12083</v>
      </c>
      <c r="H186" s="319" t="s">
        <v>1077</v>
      </c>
      <c r="I186" s="320" t="s">
        <v>1078</v>
      </c>
      <c r="J186" s="321" t="s">
        <v>1690</v>
      </c>
      <c r="K186" s="321" t="s">
        <v>1691</v>
      </c>
      <c r="L186" s="321" t="s">
        <v>1063</v>
      </c>
      <c r="M186" s="322" t="s">
        <v>1769</v>
      </c>
      <c r="N186" s="319" t="s">
        <v>1664</v>
      </c>
      <c r="O186" s="319" t="s">
        <v>1828</v>
      </c>
      <c r="P186" s="323"/>
      <c r="Q186" s="324"/>
      <c r="R186" s="324">
        <v>10000</v>
      </c>
    </row>
    <row r="187" spans="1:18" ht="42" hidden="1">
      <c r="A187" s="316" t="s">
        <v>1663</v>
      </c>
      <c r="B187" s="316" t="s">
        <v>12159</v>
      </c>
      <c r="C187" s="317" t="s">
        <v>11619</v>
      </c>
      <c r="D187" s="318" t="s">
        <v>1055</v>
      </c>
      <c r="E187" s="318" t="s">
        <v>12160</v>
      </c>
      <c r="F187" s="319" t="s">
        <v>12161</v>
      </c>
      <c r="G187" s="319" t="s">
        <v>10475</v>
      </c>
      <c r="H187" s="319" t="s">
        <v>1696</v>
      </c>
      <c r="I187" s="320" t="s">
        <v>1697</v>
      </c>
      <c r="J187" s="321" t="s">
        <v>1690</v>
      </c>
      <c r="K187" s="321" t="s">
        <v>1691</v>
      </c>
      <c r="L187" s="321" t="s">
        <v>1063</v>
      </c>
      <c r="M187" s="322" t="s">
        <v>1769</v>
      </c>
      <c r="N187" s="319" t="s">
        <v>1065</v>
      </c>
      <c r="O187" s="319" t="s">
        <v>1112</v>
      </c>
      <c r="P187" s="323"/>
      <c r="Q187" s="324"/>
      <c r="R187" s="324">
        <v>2924.97</v>
      </c>
    </row>
    <row r="188" spans="1:18" ht="42" hidden="1">
      <c r="A188" s="316" t="s">
        <v>1664</v>
      </c>
      <c r="B188" s="316" t="s">
        <v>12162</v>
      </c>
      <c r="C188" s="317" t="s">
        <v>11619</v>
      </c>
      <c r="D188" s="318" t="s">
        <v>1055</v>
      </c>
      <c r="E188" s="318" t="s">
        <v>12163</v>
      </c>
      <c r="F188" s="319" t="s">
        <v>12164</v>
      </c>
      <c r="G188" s="319" t="s">
        <v>10475</v>
      </c>
      <c r="H188" s="319" t="s">
        <v>1077</v>
      </c>
      <c r="I188" s="320" t="s">
        <v>1078</v>
      </c>
      <c r="J188" s="321" t="s">
        <v>1690</v>
      </c>
      <c r="K188" s="321" t="s">
        <v>1691</v>
      </c>
      <c r="L188" s="321" t="s">
        <v>1063</v>
      </c>
      <c r="M188" s="322" t="s">
        <v>1769</v>
      </c>
      <c r="N188" s="319" t="s">
        <v>1065</v>
      </c>
      <c r="O188" s="319" t="s">
        <v>1112</v>
      </c>
      <c r="P188" s="323"/>
      <c r="Q188" s="324"/>
      <c r="R188" s="324">
        <v>265.02999999999997</v>
      </c>
    </row>
    <row r="189" spans="1:18" ht="42" hidden="1">
      <c r="A189" s="316" t="s">
        <v>1665</v>
      </c>
      <c r="B189" s="316" t="s">
        <v>12165</v>
      </c>
      <c r="C189" s="317" t="s">
        <v>11619</v>
      </c>
      <c r="D189" s="318" t="s">
        <v>1055</v>
      </c>
      <c r="E189" s="318" t="s">
        <v>12166</v>
      </c>
      <c r="F189" s="319" t="s">
        <v>12167</v>
      </c>
      <c r="G189" s="319" t="s">
        <v>10475</v>
      </c>
      <c r="H189" s="319" t="s">
        <v>1696</v>
      </c>
      <c r="I189" s="320" t="s">
        <v>1697</v>
      </c>
      <c r="J189" s="321" t="s">
        <v>1690</v>
      </c>
      <c r="K189" s="321" t="s">
        <v>1691</v>
      </c>
      <c r="L189" s="321" t="s">
        <v>1063</v>
      </c>
      <c r="M189" s="322" t="s">
        <v>1769</v>
      </c>
      <c r="N189" s="319" t="s">
        <v>1065</v>
      </c>
      <c r="O189" s="319" t="s">
        <v>3553</v>
      </c>
      <c r="P189" s="323"/>
      <c r="Q189" s="324"/>
      <c r="R189" s="324">
        <v>17.18</v>
      </c>
    </row>
    <row r="190" spans="1:18" ht="42" hidden="1">
      <c r="A190" s="316" t="s">
        <v>1705</v>
      </c>
      <c r="B190" s="316" t="s">
        <v>12168</v>
      </c>
      <c r="C190" s="317" t="s">
        <v>11619</v>
      </c>
      <c r="D190" s="318" t="s">
        <v>1055</v>
      </c>
      <c r="E190" s="318" t="s">
        <v>12169</v>
      </c>
      <c r="F190" s="319" t="s">
        <v>12170</v>
      </c>
      <c r="G190" s="319" t="s">
        <v>10475</v>
      </c>
      <c r="H190" s="319" t="s">
        <v>1696</v>
      </c>
      <c r="I190" s="320" t="s">
        <v>1697</v>
      </c>
      <c r="J190" s="321" t="s">
        <v>1690</v>
      </c>
      <c r="K190" s="321" t="s">
        <v>1691</v>
      </c>
      <c r="L190" s="321" t="s">
        <v>1063</v>
      </c>
      <c r="M190" s="322" t="s">
        <v>1769</v>
      </c>
      <c r="N190" s="319" t="s">
        <v>1065</v>
      </c>
      <c r="O190" s="319" t="s">
        <v>3553</v>
      </c>
      <c r="P190" s="323"/>
      <c r="Q190" s="324"/>
      <c r="R190" s="324">
        <v>2437.3000000000002</v>
      </c>
    </row>
    <row r="191" spans="1:18" ht="42" hidden="1">
      <c r="A191" s="316" t="s">
        <v>1284</v>
      </c>
      <c r="B191" s="316" t="s">
        <v>12171</v>
      </c>
      <c r="C191" s="317" t="s">
        <v>11619</v>
      </c>
      <c r="D191" s="318" t="s">
        <v>1055</v>
      </c>
      <c r="E191" s="318" t="s">
        <v>12172</v>
      </c>
      <c r="F191" s="319" t="s">
        <v>12173</v>
      </c>
      <c r="G191" s="319" t="s">
        <v>10475</v>
      </c>
      <c r="H191" s="319" t="s">
        <v>1077</v>
      </c>
      <c r="I191" s="320" t="s">
        <v>1078</v>
      </c>
      <c r="J191" s="321" t="s">
        <v>1690</v>
      </c>
      <c r="K191" s="321" t="s">
        <v>1691</v>
      </c>
      <c r="L191" s="321" t="s">
        <v>1063</v>
      </c>
      <c r="M191" s="322" t="s">
        <v>1769</v>
      </c>
      <c r="N191" s="319" t="s">
        <v>1065</v>
      </c>
      <c r="O191" s="319" t="s">
        <v>3553</v>
      </c>
      <c r="P191" s="323"/>
      <c r="Q191" s="324"/>
      <c r="R191" s="324">
        <v>23.45</v>
      </c>
    </row>
    <row r="192" spans="1:18" ht="42" hidden="1">
      <c r="A192" s="316" t="s">
        <v>1712</v>
      </c>
      <c r="B192" s="316" t="s">
        <v>12174</v>
      </c>
      <c r="C192" s="317" t="s">
        <v>11619</v>
      </c>
      <c r="D192" s="318" t="s">
        <v>1055</v>
      </c>
      <c r="E192" s="318" t="s">
        <v>10698</v>
      </c>
      <c r="F192" s="319" t="s">
        <v>12175</v>
      </c>
      <c r="G192" s="319" t="s">
        <v>10475</v>
      </c>
      <c r="H192" s="319" t="s">
        <v>1701</v>
      </c>
      <c r="I192" s="320" t="s">
        <v>1702</v>
      </c>
      <c r="J192" s="321" t="s">
        <v>1690</v>
      </c>
      <c r="K192" s="321" t="s">
        <v>1691</v>
      </c>
      <c r="L192" s="321" t="s">
        <v>1063</v>
      </c>
      <c r="M192" s="322" t="s">
        <v>1769</v>
      </c>
      <c r="N192" s="319" t="s">
        <v>1065</v>
      </c>
      <c r="O192" s="319" t="s">
        <v>3553</v>
      </c>
      <c r="P192" s="323"/>
      <c r="Q192" s="324"/>
      <c r="R192" s="324">
        <v>891</v>
      </c>
    </row>
    <row r="193" spans="1:18" ht="42">
      <c r="A193" s="316" t="s">
        <v>1718</v>
      </c>
      <c r="B193" s="316" t="s">
        <v>12176</v>
      </c>
      <c r="C193" s="317" t="s">
        <v>11619</v>
      </c>
      <c r="D193" s="318" t="s">
        <v>1055</v>
      </c>
      <c r="E193" s="318" t="s">
        <v>12177</v>
      </c>
      <c r="F193" s="319" t="s">
        <v>12178</v>
      </c>
      <c r="G193" s="319" t="s">
        <v>11619</v>
      </c>
      <c r="H193" s="319" t="s">
        <v>12179</v>
      </c>
      <c r="I193" s="320" t="s">
        <v>12180</v>
      </c>
      <c r="J193" s="321" t="s">
        <v>1088</v>
      </c>
      <c r="K193" s="321" t="s">
        <v>1062</v>
      </c>
      <c r="L193" s="321" t="s">
        <v>1063</v>
      </c>
      <c r="M193" s="322" t="s">
        <v>1064</v>
      </c>
      <c r="N193" s="319" t="s">
        <v>1065</v>
      </c>
      <c r="O193" s="319" t="s">
        <v>3553</v>
      </c>
      <c r="P193" s="323" t="s">
        <v>12181</v>
      </c>
      <c r="Q193" s="132">
        <v>1</v>
      </c>
      <c r="R193" s="324">
        <v>47443.6</v>
      </c>
    </row>
    <row r="194" spans="1:18" ht="42">
      <c r="A194" s="316" t="s">
        <v>1666</v>
      </c>
      <c r="B194" s="316" t="s">
        <v>12182</v>
      </c>
      <c r="C194" s="317" t="s">
        <v>11619</v>
      </c>
      <c r="D194" s="318" t="s">
        <v>1055</v>
      </c>
      <c r="E194" s="318" t="s">
        <v>12183</v>
      </c>
      <c r="F194" s="319" t="s">
        <v>12184</v>
      </c>
      <c r="G194" s="319" t="s">
        <v>11619</v>
      </c>
      <c r="H194" s="319" t="s">
        <v>12185</v>
      </c>
      <c r="I194" s="320" t="s">
        <v>12186</v>
      </c>
      <c r="J194" s="321" t="s">
        <v>1088</v>
      </c>
      <c r="K194" s="321" t="s">
        <v>1062</v>
      </c>
      <c r="L194" s="321" t="s">
        <v>1063</v>
      </c>
      <c r="M194" s="322" t="s">
        <v>1064</v>
      </c>
      <c r="N194" s="319" t="s">
        <v>1065</v>
      </c>
      <c r="O194" s="319" t="s">
        <v>3553</v>
      </c>
      <c r="P194" s="323" t="s">
        <v>12187</v>
      </c>
      <c r="Q194" s="132">
        <v>1</v>
      </c>
      <c r="R194" s="324">
        <v>29800</v>
      </c>
    </row>
    <row r="195" spans="1:18" ht="63" hidden="1">
      <c r="A195" s="316" t="s">
        <v>1667</v>
      </c>
      <c r="B195" s="316" t="s">
        <v>12188</v>
      </c>
      <c r="C195" s="317" t="s">
        <v>11619</v>
      </c>
      <c r="D195" s="318" t="s">
        <v>1181</v>
      </c>
      <c r="E195" s="318" t="s">
        <v>12189</v>
      </c>
      <c r="F195" s="319" t="s">
        <v>12188</v>
      </c>
      <c r="G195" s="319" t="s">
        <v>11619</v>
      </c>
      <c r="H195" s="319" t="s">
        <v>1683</v>
      </c>
      <c r="I195" s="320" t="s">
        <v>1684</v>
      </c>
      <c r="J195" s="321" t="s">
        <v>1063</v>
      </c>
      <c r="K195" s="321" t="s">
        <v>1063</v>
      </c>
      <c r="L195" s="321" t="s">
        <v>1790</v>
      </c>
      <c r="M195" s="322" t="s">
        <v>1678</v>
      </c>
      <c r="N195" s="319" t="s">
        <v>1664</v>
      </c>
      <c r="O195" s="319" t="s">
        <v>1828</v>
      </c>
      <c r="P195" s="323"/>
      <c r="Q195" s="324">
        <v>116000</v>
      </c>
      <c r="R195" s="324"/>
    </row>
    <row r="196" spans="1:18" ht="52.5" hidden="1">
      <c r="A196" s="316" t="s">
        <v>1668</v>
      </c>
      <c r="B196" s="316" t="s">
        <v>12190</v>
      </c>
      <c r="C196" s="317" t="s">
        <v>11619</v>
      </c>
      <c r="D196" s="318" t="s">
        <v>1181</v>
      </c>
      <c r="E196" s="318" t="s">
        <v>12191</v>
      </c>
      <c r="F196" s="319" t="s">
        <v>12190</v>
      </c>
      <c r="G196" s="319" t="s">
        <v>11619</v>
      </c>
      <c r="H196" s="319" t="s">
        <v>12192</v>
      </c>
      <c r="I196" s="320" t="s">
        <v>1078</v>
      </c>
      <c r="J196" s="321" t="s">
        <v>1063</v>
      </c>
      <c r="K196" s="321" t="s">
        <v>1063</v>
      </c>
      <c r="L196" s="321" t="s">
        <v>1790</v>
      </c>
      <c r="M196" s="322" t="s">
        <v>1678</v>
      </c>
      <c r="N196" s="319" t="s">
        <v>1065</v>
      </c>
      <c r="O196" s="319" t="s">
        <v>3553</v>
      </c>
      <c r="P196" s="323"/>
      <c r="Q196" s="324">
        <v>2550</v>
      </c>
      <c r="R196" s="324"/>
    </row>
    <row r="197" spans="1:18" ht="52.5" hidden="1">
      <c r="A197" s="316" t="s">
        <v>1669</v>
      </c>
      <c r="B197" s="316" t="s">
        <v>12193</v>
      </c>
      <c r="C197" s="317" t="s">
        <v>11619</v>
      </c>
      <c r="D197" s="318" t="s">
        <v>1181</v>
      </c>
      <c r="E197" s="318" t="s">
        <v>12194</v>
      </c>
      <c r="F197" s="319" t="s">
        <v>12193</v>
      </c>
      <c r="G197" s="319" t="s">
        <v>11619</v>
      </c>
      <c r="H197" s="319" t="s">
        <v>12195</v>
      </c>
      <c r="I197" s="320" t="s">
        <v>1078</v>
      </c>
      <c r="J197" s="321" t="s">
        <v>1063</v>
      </c>
      <c r="K197" s="321" t="s">
        <v>1063</v>
      </c>
      <c r="L197" s="321" t="s">
        <v>1790</v>
      </c>
      <c r="M197" s="322" t="s">
        <v>1678</v>
      </c>
      <c r="N197" s="319" t="s">
        <v>1065</v>
      </c>
      <c r="O197" s="319" t="s">
        <v>3553</v>
      </c>
      <c r="P197" s="323"/>
      <c r="Q197" s="324">
        <v>7490</v>
      </c>
      <c r="R197" s="324"/>
    </row>
    <row r="198" spans="1:18" ht="63" hidden="1">
      <c r="A198" s="316" t="s">
        <v>1670</v>
      </c>
      <c r="B198" s="316" t="s">
        <v>12196</v>
      </c>
      <c r="C198" s="317" t="s">
        <v>11619</v>
      </c>
      <c r="D198" s="318" t="s">
        <v>1181</v>
      </c>
      <c r="E198" s="318" t="s">
        <v>12197</v>
      </c>
      <c r="F198" s="319" t="s">
        <v>12196</v>
      </c>
      <c r="G198" s="319" t="s">
        <v>11619</v>
      </c>
      <c r="H198" s="319" t="s">
        <v>12198</v>
      </c>
      <c r="I198" s="320" t="s">
        <v>12199</v>
      </c>
      <c r="J198" s="321" t="s">
        <v>1063</v>
      </c>
      <c r="K198" s="321" t="s">
        <v>1063</v>
      </c>
      <c r="L198" s="321" t="s">
        <v>1790</v>
      </c>
      <c r="M198" s="322" t="s">
        <v>1678</v>
      </c>
      <c r="N198" s="319" t="s">
        <v>1065</v>
      </c>
      <c r="O198" s="319" t="s">
        <v>3553</v>
      </c>
      <c r="P198" s="323"/>
      <c r="Q198" s="324">
        <v>36000</v>
      </c>
      <c r="R198" s="324"/>
    </row>
    <row r="199" spans="1:18" ht="63" hidden="1">
      <c r="A199" s="316" t="s">
        <v>1671</v>
      </c>
      <c r="B199" s="316" t="s">
        <v>12200</v>
      </c>
      <c r="C199" s="317" t="s">
        <v>11619</v>
      </c>
      <c r="D199" s="318" t="s">
        <v>1181</v>
      </c>
      <c r="E199" s="318" t="s">
        <v>12201</v>
      </c>
      <c r="F199" s="319" t="s">
        <v>12200</v>
      </c>
      <c r="G199" s="319" t="s">
        <v>11619</v>
      </c>
      <c r="H199" s="319" t="s">
        <v>1835</v>
      </c>
      <c r="I199" s="320" t="s">
        <v>1836</v>
      </c>
      <c r="J199" s="321" t="s">
        <v>1063</v>
      </c>
      <c r="K199" s="321" t="s">
        <v>1063</v>
      </c>
      <c r="L199" s="321" t="s">
        <v>1790</v>
      </c>
      <c r="M199" s="322" t="s">
        <v>1678</v>
      </c>
      <c r="N199" s="319" t="s">
        <v>1065</v>
      </c>
      <c r="O199" s="319" t="s">
        <v>3553</v>
      </c>
      <c r="P199" s="323"/>
      <c r="Q199" s="324">
        <v>18783.45</v>
      </c>
      <c r="R199" s="324"/>
    </row>
    <row r="200" spans="1:18" ht="52.5" hidden="1">
      <c r="A200" s="316" t="s">
        <v>1672</v>
      </c>
      <c r="B200" s="316" t="s">
        <v>12202</v>
      </c>
      <c r="C200" s="317" t="s">
        <v>11619</v>
      </c>
      <c r="D200" s="318" t="s">
        <v>1181</v>
      </c>
      <c r="E200" s="318" t="s">
        <v>12203</v>
      </c>
      <c r="F200" s="319" t="s">
        <v>12202</v>
      </c>
      <c r="G200" s="319" t="s">
        <v>11619</v>
      </c>
      <c r="H200" s="319" t="s">
        <v>10594</v>
      </c>
      <c r="I200" s="320" t="s">
        <v>10595</v>
      </c>
      <c r="J200" s="321" t="s">
        <v>1063</v>
      </c>
      <c r="K200" s="321" t="s">
        <v>1063</v>
      </c>
      <c r="L200" s="321" t="s">
        <v>1790</v>
      </c>
      <c r="M200" s="322" t="s">
        <v>1678</v>
      </c>
      <c r="N200" s="319" t="s">
        <v>1065</v>
      </c>
      <c r="O200" s="319" t="s">
        <v>3553</v>
      </c>
      <c r="P200" s="323"/>
      <c r="Q200" s="324">
        <v>10710</v>
      </c>
      <c r="R200" s="324"/>
    </row>
    <row r="201" spans="1:18" ht="52.5" hidden="1">
      <c r="A201" s="316" t="s">
        <v>1673</v>
      </c>
      <c r="B201" s="316" t="s">
        <v>2446</v>
      </c>
      <c r="C201" s="317" t="s">
        <v>11619</v>
      </c>
      <c r="D201" s="318" t="s">
        <v>1181</v>
      </c>
      <c r="E201" s="318" t="s">
        <v>1806</v>
      </c>
      <c r="F201" s="319" t="s">
        <v>2446</v>
      </c>
      <c r="G201" s="319" t="s">
        <v>11619</v>
      </c>
      <c r="H201" s="319" t="s">
        <v>1807</v>
      </c>
      <c r="I201" s="320" t="s">
        <v>1808</v>
      </c>
      <c r="J201" s="321" t="s">
        <v>1063</v>
      </c>
      <c r="K201" s="321" t="s">
        <v>1063</v>
      </c>
      <c r="L201" s="321" t="s">
        <v>1790</v>
      </c>
      <c r="M201" s="322" t="s">
        <v>1678</v>
      </c>
      <c r="N201" s="319" t="s">
        <v>1065</v>
      </c>
      <c r="O201" s="319" t="s">
        <v>3553</v>
      </c>
      <c r="P201" s="323"/>
      <c r="Q201" s="324">
        <v>2803</v>
      </c>
      <c r="R201" s="324"/>
    </row>
    <row r="202" spans="1:18" ht="52.5">
      <c r="A202" s="316" t="s">
        <v>1286</v>
      </c>
      <c r="B202" s="316" t="s">
        <v>12204</v>
      </c>
      <c r="C202" s="317" t="s">
        <v>11643</v>
      </c>
      <c r="D202" s="318" t="s">
        <v>1055</v>
      </c>
      <c r="E202" s="318" t="s">
        <v>12205</v>
      </c>
      <c r="F202" s="319" t="s">
        <v>12206</v>
      </c>
      <c r="G202" s="319" t="s">
        <v>11646</v>
      </c>
      <c r="H202" s="319" t="s">
        <v>10871</v>
      </c>
      <c r="I202" s="320" t="s">
        <v>10872</v>
      </c>
      <c r="J202" s="321" t="s">
        <v>1079</v>
      </c>
      <c r="K202" s="321" t="s">
        <v>1062</v>
      </c>
      <c r="L202" s="321" t="s">
        <v>1063</v>
      </c>
      <c r="M202" s="322" t="s">
        <v>1064</v>
      </c>
      <c r="N202" s="319" t="s">
        <v>1065</v>
      </c>
      <c r="O202" s="319" t="s">
        <v>3553</v>
      </c>
      <c r="P202" s="323" t="s">
        <v>12207</v>
      </c>
      <c r="Q202" s="132">
        <v>1</v>
      </c>
      <c r="R202" s="324">
        <v>39600</v>
      </c>
    </row>
    <row r="203" spans="1:18" ht="63" hidden="1">
      <c r="A203" s="316" t="s">
        <v>1292</v>
      </c>
      <c r="B203" s="316" t="s">
        <v>12208</v>
      </c>
      <c r="C203" s="317" t="s">
        <v>11643</v>
      </c>
      <c r="D203" s="318" t="s">
        <v>1055</v>
      </c>
      <c r="E203" s="318" t="s">
        <v>12209</v>
      </c>
      <c r="F203" s="319" t="s">
        <v>12210</v>
      </c>
      <c r="G203" s="319" t="s">
        <v>11646</v>
      </c>
      <c r="H203" s="319" t="s">
        <v>12211</v>
      </c>
      <c r="I203" s="320" t="s">
        <v>12212</v>
      </c>
      <c r="J203" s="321" t="s">
        <v>1079</v>
      </c>
      <c r="K203" s="321" t="s">
        <v>1062</v>
      </c>
      <c r="L203" s="321" t="s">
        <v>1063</v>
      </c>
      <c r="M203" s="322" t="s">
        <v>1064</v>
      </c>
      <c r="N203" s="319" t="s">
        <v>1065</v>
      </c>
      <c r="O203" s="319" t="s">
        <v>3553</v>
      </c>
      <c r="P203" s="323"/>
      <c r="Q203" s="324"/>
      <c r="R203" s="324">
        <v>5240</v>
      </c>
    </row>
    <row r="204" spans="1:18" ht="63" hidden="1">
      <c r="A204" s="316" t="s">
        <v>1829</v>
      </c>
      <c r="B204" s="316" t="s">
        <v>12213</v>
      </c>
      <c r="C204" s="317" t="s">
        <v>11646</v>
      </c>
      <c r="D204" s="318" t="s">
        <v>1274</v>
      </c>
      <c r="E204" s="318" t="s">
        <v>10698</v>
      </c>
      <c r="F204" s="319" t="s">
        <v>12213</v>
      </c>
      <c r="G204" s="319" t="s">
        <v>11646</v>
      </c>
      <c r="H204" s="319"/>
      <c r="I204" s="320"/>
      <c r="J204" s="321" t="s">
        <v>1690</v>
      </c>
      <c r="K204" s="321" t="s">
        <v>1691</v>
      </c>
      <c r="L204" s="321" t="s">
        <v>1063</v>
      </c>
      <c r="M204" s="322" t="s">
        <v>1769</v>
      </c>
      <c r="N204" s="319" t="s">
        <v>1065</v>
      </c>
      <c r="O204" s="319" t="s">
        <v>3553</v>
      </c>
      <c r="P204" s="323"/>
      <c r="Q204" s="324"/>
      <c r="R204" s="324">
        <v>-3365</v>
      </c>
    </row>
    <row r="205" spans="1:18" ht="63" hidden="1">
      <c r="A205" s="316" t="s">
        <v>1296</v>
      </c>
      <c r="B205" s="316" t="s">
        <v>12213</v>
      </c>
      <c r="C205" s="317" t="s">
        <v>11646</v>
      </c>
      <c r="D205" s="318" t="s">
        <v>1274</v>
      </c>
      <c r="E205" s="318" t="s">
        <v>10698</v>
      </c>
      <c r="F205" s="319" t="s">
        <v>12213</v>
      </c>
      <c r="G205" s="319" t="s">
        <v>11646</v>
      </c>
      <c r="H205" s="319"/>
      <c r="I205" s="320"/>
      <c r="J205" s="321" t="s">
        <v>1690</v>
      </c>
      <c r="K205" s="321" t="s">
        <v>1691</v>
      </c>
      <c r="L205" s="321" t="s">
        <v>1063</v>
      </c>
      <c r="M205" s="322" t="s">
        <v>1769</v>
      </c>
      <c r="N205" s="319" t="s">
        <v>1664</v>
      </c>
      <c r="O205" s="319" t="s">
        <v>1828</v>
      </c>
      <c r="P205" s="323"/>
      <c r="Q205" s="324"/>
      <c r="R205" s="324">
        <v>3365</v>
      </c>
    </row>
    <row r="206" spans="1:18" ht="42" hidden="1">
      <c r="A206" s="316" t="s">
        <v>1305</v>
      </c>
      <c r="B206" s="316" t="s">
        <v>12214</v>
      </c>
      <c r="C206" s="317" t="s">
        <v>11643</v>
      </c>
      <c r="D206" s="318" t="s">
        <v>1055</v>
      </c>
      <c r="E206" s="318" t="s">
        <v>10701</v>
      </c>
      <c r="F206" s="319" t="s">
        <v>12215</v>
      </c>
      <c r="G206" s="319" t="s">
        <v>11646</v>
      </c>
      <c r="H206" s="319" t="s">
        <v>1701</v>
      </c>
      <c r="I206" s="320" t="s">
        <v>1702</v>
      </c>
      <c r="J206" s="321" t="s">
        <v>1703</v>
      </c>
      <c r="K206" s="321" t="s">
        <v>1704</v>
      </c>
      <c r="L206" s="321" t="s">
        <v>1063</v>
      </c>
      <c r="M206" s="322" t="s">
        <v>1769</v>
      </c>
      <c r="N206" s="319" t="s">
        <v>1664</v>
      </c>
      <c r="O206" s="319" t="s">
        <v>1828</v>
      </c>
      <c r="P206" s="323"/>
      <c r="Q206" s="324"/>
      <c r="R206" s="324">
        <v>14459.89</v>
      </c>
    </row>
    <row r="207" spans="1:18" ht="52.5" hidden="1">
      <c r="A207" s="316" t="s">
        <v>1311</v>
      </c>
      <c r="B207" s="316" t="s">
        <v>12216</v>
      </c>
      <c r="C207" s="317" t="s">
        <v>12217</v>
      </c>
      <c r="D207" s="318" t="s">
        <v>1181</v>
      </c>
      <c r="E207" s="318" t="s">
        <v>12218</v>
      </c>
      <c r="F207" s="319" t="s">
        <v>12216</v>
      </c>
      <c r="G207" s="319" t="s">
        <v>11646</v>
      </c>
      <c r="H207" s="319" t="s">
        <v>12219</v>
      </c>
      <c r="I207" s="320" t="s">
        <v>1078</v>
      </c>
      <c r="J207" s="321" t="s">
        <v>1063</v>
      </c>
      <c r="K207" s="321" t="s">
        <v>1063</v>
      </c>
      <c r="L207" s="321" t="s">
        <v>1790</v>
      </c>
      <c r="M207" s="322" t="s">
        <v>1678</v>
      </c>
      <c r="N207" s="319" t="s">
        <v>1065</v>
      </c>
      <c r="O207" s="319" t="s">
        <v>3553</v>
      </c>
      <c r="P207" s="323"/>
      <c r="Q207" s="324">
        <v>1000</v>
      </c>
      <c r="R207" s="324"/>
    </row>
    <row r="208" spans="1:18" ht="52.5" hidden="1">
      <c r="A208" s="316" t="s">
        <v>1842</v>
      </c>
      <c r="B208" s="316" t="s">
        <v>12220</v>
      </c>
      <c r="C208" s="317" t="s">
        <v>12217</v>
      </c>
      <c r="D208" s="318" t="s">
        <v>1181</v>
      </c>
      <c r="E208" s="318" t="s">
        <v>12221</v>
      </c>
      <c r="F208" s="319" t="s">
        <v>12220</v>
      </c>
      <c r="G208" s="319" t="s">
        <v>11646</v>
      </c>
      <c r="H208" s="319" t="s">
        <v>12222</v>
      </c>
      <c r="I208" s="320" t="s">
        <v>1078</v>
      </c>
      <c r="J208" s="321" t="s">
        <v>1063</v>
      </c>
      <c r="K208" s="321" t="s">
        <v>1063</v>
      </c>
      <c r="L208" s="321" t="s">
        <v>1790</v>
      </c>
      <c r="M208" s="322" t="s">
        <v>1678</v>
      </c>
      <c r="N208" s="319" t="s">
        <v>1065</v>
      </c>
      <c r="O208" s="319" t="s">
        <v>3553</v>
      </c>
      <c r="P208" s="323"/>
      <c r="Q208" s="324">
        <v>4450</v>
      </c>
      <c r="R208" s="324"/>
    </row>
    <row r="209" spans="1:18" ht="63" hidden="1">
      <c r="A209" s="316" t="s">
        <v>1845</v>
      </c>
      <c r="B209" s="316" t="s">
        <v>12223</v>
      </c>
      <c r="C209" s="317" t="s">
        <v>11646</v>
      </c>
      <c r="D209" s="318" t="s">
        <v>1181</v>
      </c>
      <c r="E209" s="318" t="s">
        <v>12224</v>
      </c>
      <c r="F209" s="319" t="s">
        <v>12223</v>
      </c>
      <c r="G209" s="319" t="s">
        <v>11646</v>
      </c>
      <c r="H209" s="319" t="s">
        <v>1835</v>
      </c>
      <c r="I209" s="320" t="s">
        <v>1836</v>
      </c>
      <c r="J209" s="321" t="s">
        <v>1063</v>
      </c>
      <c r="K209" s="321" t="s">
        <v>1063</v>
      </c>
      <c r="L209" s="321" t="s">
        <v>1790</v>
      </c>
      <c r="M209" s="322" t="s">
        <v>1678</v>
      </c>
      <c r="N209" s="319" t="s">
        <v>1065</v>
      </c>
      <c r="O209" s="319" t="s">
        <v>3553</v>
      </c>
      <c r="P209" s="323"/>
      <c r="Q209" s="324">
        <v>10304.200000000001</v>
      </c>
      <c r="R209" s="324"/>
    </row>
    <row r="210" spans="1:18" ht="52.5" hidden="1">
      <c r="A210" s="316" t="s">
        <v>1848</v>
      </c>
      <c r="B210" s="316" t="s">
        <v>6700</v>
      </c>
      <c r="C210" s="317" t="s">
        <v>11646</v>
      </c>
      <c r="D210" s="318" t="s">
        <v>1181</v>
      </c>
      <c r="E210" s="318" t="s">
        <v>1806</v>
      </c>
      <c r="F210" s="319" t="s">
        <v>6700</v>
      </c>
      <c r="G210" s="319" t="s">
        <v>11646</v>
      </c>
      <c r="H210" s="319" t="s">
        <v>1807</v>
      </c>
      <c r="I210" s="320" t="s">
        <v>1808</v>
      </c>
      <c r="J210" s="321" t="s">
        <v>1063</v>
      </c>
      <c r="K210" s="321" t="s">
        <v>1063</v>
      </c>
      <c r="L210" s="321" t="s">
        <v>1790</v>
      </c>
      <c r="M210" s="322" t="s">
        <v>1678</v>
      </c>
      <c r="N210" s="319" t="s">
        <v>1065</v>
      </c>
      <c r="O210" s="319" t="s">
        <v>3553</v>
      </c>
      <c r="P210" s="323"/>
      <c r="Q210" s="324">
        <v>2000</v>
      </c>
      <c r="R210" s="324"/>
    </row>
    <row r="211" spans="1:18" ht="42" hidden="1">
      <c r="A211" s="316" t="s">
        <v>1674</v>
      </c>
      <c r="B211" s="316" t="s">
        <v>12225</v>
      </c>
      <c r="C211" s="317" t="s">
        <v>11643</v>
      </c>
      <c r="D211" s="318" t="s">
        <v>1055</v>
      </c>
      <c r="E211" s="318" t="s">
        <v>12226</v>
      </c>
      <c r="F211" s="319" t="s">
        <v>12227</v>
      </c>
      <c r="G211" s="319" t="s">
        <v>11643</v>
      </c>
      <c r="H211" s="319" t="s">
        <v>1077</v>
      </c>
      <c r="I211" s="320" t="s">
        <v>1078</v>
      </c>
      <c r="J211" s="321" t="s">
        <v>1690</v>
      </c>
      <c r="K211" s="321" t="s">
        <v>1691</v>
      </c>
      <c r="L211" s="321" t="s">
        <v>1063</v>
      </c>
      <c r="M211" s="322" t="s">
        <v>1769</v>
      </c>
      <c r="N211" s="319" t="s">
        <v>1065</v>
      </c>
      <c r="O211" s="319" t="s">
        <v>3553</v>
      </c>
      <c r="P211" s="323"/>
      <c r="Q211" s="324"/>
      <c r="R211" s="324">
        <v>12358.53</v>
      </c>
    </row>
    <row r="212" spans="1:18" ht="52.5" hidden="1">
      <c r="A212" s="316" t="s">
        <v>1853</v>
      </c>
      <c r="B212" s="316" t="s">
        <v>12228</v>
      </c>
      <c r="C212" s="317" t="s">
        <v>11643</v>
      </c>
      <c r="D212" s="318" t="s">
        <v>1181</v>
      </c>
      <c r="E212" s="318" t="s">
        <v>12229</v>
      </c>
      <c r="F212" s="319" t="s">
        <v>12228</v>
      </c>
      <c r="G212" s="319" t="s">
        <v>11643</v>
      </c>
      <c r="H212" s="319" t="s">
        <v>12230</v>
      </c>
      <c r="I212" s="320" t="s">
        <v>1078</v>
      </c>
      <c r="J212" s="321" t="s">
        <v>1063</v>
      </c>
      <c r="K212" s="321" t="s">
        <v>1063</v>
      </c>
      <c r="L212" s="321" t="s">
        <v>1790</v>
      </c>
      <c r="M212" s="322" t="s">
        <v>1678</v>
      </c>
      <c r="N212" s="319" t="s">
        <v>1065</v>
      </c>
      <c r="O212" s="319" t="s">
        <v>3553</v>
      </c>
      <c r="P212" s="323"/>
      <c r="Q212" s="324">
        <v>10649</v>
      </c>
      <c r="R212" s="324"/>
    </row>
    <row r="213" spans="1:18" ht="52.5" hidden="1">
      <c r="A213" s="316" t="s">
        <v>1860</v>
      </c>
      <c r="B213" s="316" t="s">
        <v>12231</v>
      </c>
      <c r="C213" s="317" t="s">
        <v>11643</v>
      </c>
      <c r="D213" s="318" t="s">
        <v>1181</v>
      </c>
      <c r="E213" s="318" t="s">
        <v>12232</v>
      </c>
      <c r="F213" s="319" t="s">
        <v>12231</v>
      </c>
      <c r="G213" s="319" t="s">
        <v>11643</v>
      </c>
      <c r="H213" s="319" t="s">
        <v>12233</v>
      </c>
      <c r="I213" s="320" t="s">
        <v>1078</v>
      </c>
      <c r="J213" s="321" t="s">
        <v>1063</v>
      </c>
      <c r="K213" s="321" t="s">
        <v>1063</v>
      </c>
      <c r="L213" s="321" t="s">
        <v>1790</v>
      </c>
      <c r="M213" s="322" t="s">
        <v>1678</v>
      </c>
      <c r="N213" s="319" t="s">
        <v>1065</v>
      </c>
      <c r="O213" s="319" t="s">
        <v>3553</v>
      </c>
      <c r="P213" s="323"/>
      <c r="Q213" s="324">
        <v>2490</v>
      </c>
      <c r="R213" s="324"/>
    </row>
    <row r="214" spans="1:18" ht="52.5" hidden="1">
      <c r="A214" s="316" t="s">
        <v>1864</v>
      </c>
      <c r="B214" s="316" t="s">
        <v>1603</v>
      </c>
      <c r="C214" s="317" t="s">
        <v>11643</v>
      </c>
      <c r="D214" s="318" t="s">
        <v>1181</v>
      </c>
      <c r="E214" s="318" t="s">
        <v>1806</v>
      </c>
      <c r="F214" s="319" t="s">
        <v>1603</v>
      </c>
      <c r="G214" s="319" t="s">
        <v>11643</v>
      </c>
      <c r="H214" s="319" t="s">
        <v>1807</v>
      </c>
      <c r="I214" s="320" t="s">
        <v>1808</v>
      </c>
      <c r="J214" s="321" t="s">
        <v>1063</v>
      </c>
      <c r="K214" s="321" t="s">
        <v>1063</v>
      </c>
      <c r="L214" s="321" t="s">
        <v>1790</v>
      </c>
      <c r="M214" s="322" t="s">
        <v>1678</v>
      </c>
      <c r="N214" s="319" t="s">
        <v>1065</v>
      </c>
      <c r="O214" s="319" t="s">
        <v>3553</v>
      </c>
      <c r="P214" s="323"/>
      <c r="Q214" s="324">
        <v>24039</v>
      </c>
      <c r="R214" s="324"/>
    </row>
    <row r="215" spans="1:18" ht="63" hidden="1">
      <c r="A215" s="316" t="s">
        <v>1868</v>
      </c>
      <c r="B215" s="316" t="s">
        <v>12234</v>
      </c>
      <c r="C215" s="317" t="s">
        <v>11643</v>
      </c>
      <c r="D215" s="318" t="s">
        <v>1181</v>
      </c>
      <c r="E215" s="318" t="s">
        <v>12235</v>
      </c>
      <c r="F215" s="319" t="s">
        <v>12234</v>
      </c>
      <c r="G215" s="319" t="s">
        <v>11643</v>
      </c>
      <c r="H215" s="319" t="s">
        <v>1835</v>
      </c>
      <c r="I215" s="320" t="s">
        <v>1836</v>
      </c>
      <c r="J215" s="321" t="s">
        <v>1063</v>
      </c>
      <c r="K215" s="321" t="s">
        <v>1063</v>
      </c>
      <c r="L215" s="321" t="s">
        <v>1790</v>
      </c>
      <c r="M215" s="322" t="s">
        <v>1678</v>
      </c>
      <c r="N215" s="319" t="s">
        <v>1065</v>
      </c>
      <c r="O215" s="319" t="s">
        <v>3553</v>
      </c>
      <c r="P215" s="323"/>
      <c r="Q215" s="324">
        <v>23227.89</v>
      </c>
      <c r="R215" s="324"/>
    </row>
    <row r="216" spans="1:18" ht="52.5" hidden="1">
      <c r="A216" s="316" t="s">
        <v>1870</v>
      </c>
      <c r="B216" s="316" t="s">
        <v>12236</v>
      </c>
      <c r="C216" s="317" t="s">
        <v>11643</v>
      </c>
      <c r="D216" s="318" t="s">
        <v>1181</v>
      </c>
      <c r="E216" s="318" t="s">
        <v>12237</v>
      </c>
      <c r="F216" s="319" t="s">
        <v>12236</v>
      </c>
      <c r="G216" s="319" t="s">
        <v>11643</v>
      </c>
      <c r="H216" s="319" t="s">
        <v>545</v>
      </c>
      <c r="I216" s="320" t="s">
        <v>10489</v>
      </c>
      <c r="J216" s="321" t="s">
        <v>1063</v>
      </c>
      <c r="K216" s="321" t="s">
        <v>1063</v>
      </c>
      <c r="L216" s="321" t="s">
        <v>1790</v>
      </c>
      <c r="M216" s="322" t="s">
        <v>1678</v>
      </c>
      <c r="N216" s="319" t="s">
        <v>1065</v>
      </c>
      <c r="O216" s="319" t="s">
        <v>3553</v>
      </c>
      <c r="P216" s="323"/>
      <c r="Q216" s="324">
        <v>97740</v>
      </c>
      <c r="R216" s="324"/>
    </row>
    <row r="217" spans="1:18" ht="52.5" hidden="1">
      <c r="A217" s="316" t="s">
        <v>1874</v>
      </c>
      <c r="B217" s="316" t="s">
        <v>2477</v>
      </c>
      <c r="C217" s="317" t="s">
        <v>11643</v>
      </c>
      <c r="D217" s="318" t="s">
        <v>1181</v>
      </c>
      <c r="E217" s="318" t="s">
        <v>12238</v>
      </c>
      <c r="F217" s="319" t="s">
        <v>2477</v>
      </c>
      <c r="G217" s="319" t="s">
        <v>11643</v>
      </c>
      <c r="H217" s="319" t="s">
        <v>1877</v>
      </c>
      <c r="I217" s="320" t="s">
        <v>1878</v>
      </c>
      <c r="J217" s="321" t="s">
        <v>1063</v>
      </c>
      <c r="K217" s="321" t="s">
        <v>1063</v>
      </c>
      <c r="L217" s="321" t="s">
        <v>1790</v>
      </c>
      <c r="M217" s="322" t="s">
        <v>1678</v>
      </c>
      <c r="N217" s="319" t="s">
        <v>1065</v>
      </c>
      <c r="O217" s="319" t="s">
        <v>3553</v>
      </c>
      <c r="P217" s="323"/>
      <c r="Q217" s="324">
        <v>2944</v>
      </c>
      <c r="R217" s="324"/>
    </row>
    <row r="218" spans="1:18" ht="42">
      <c r="A218" s="316" t="s">
        <v>1879</v>
      </c>
      <c r="B218" s="316" t="s">
        <v>12239</v>
      </c>
      <c r="C218" s="317" t="s">
        <v>11671</v>
      </c>
      <c r="D218" s="318" t="s">
        <v>1055</v>
      </c>
      <c r="E218" s="318" t="s">
        <v>12240</v>
      </c>
      <c r="F218" s="319" t="s">
        <v>12241</v>
      </c>
      <c r="G218" s="319" t="s">
        <v>11660</v>
      </c>
      <c r="H218" s="319" t="s">
        <v>1857</v>
      </c>
      <c r="I218" s="320" t="s">
        <v>1858</v>
      </c>
      <c r="J218" s="321" t="s">
        <v>1096</v>
      </c>
      <c r="K218" s="321" t="s">
        <v>1062</v>
      </c>
      <c r="L218" s="321" t="s">
        <v>1063</v>
      </c>
      <c r="M218" s="322" t="s">
        <v>1064</v>
      </c>
      <c r="N218" s="319" t="s">
        <v>1065</v>
      </c>
      <c r="O218" s="319" t="s">
        <v>3553</v>
      </c>
      <c r="P218" s="323" t="s">
        <v>12242</v>
      </c>
      <c r="Q218" s="132">
        <v>1</v>
      </c>
      <c r="R218" s="324">
        <v>9300</v>
      </c>
    </row>
    <row r="219" spans="1:18" ht="42">
      <c r="A219" s="316" t="s">
        <v>1884</v>
      </c>
      <c r="B219" s="316" t="s">
        <v>12243</v>
      </c>
      <c r="C219" s="317" t="s">
        <v>11671</v>
      </c>
      <c r="D219" s="318" t="s">
        <v>1055</v>
      </c>
      <c r="E219" s="318" t="s">
        <v>12244</v>
      </c>
      <c r="F219" s="319" t="s">
        <v>12245</v>
      </c>
      <c r="G219" s="319" t="s">
        <v>11660</v>
      </c>
      <c r="H219" s="319" t="s">
        <v>12246</v>
      </c>
      <c r="I219" s="320" t="s">
        <v>12247</v>
      </c>
      <c r="J219" s="321" t="s">
        <v>1088</v>
      </c>
      <c r="K219" s="321" t="s">
        <v>1062</v>
      </c>
      <c r="L219" s="321" t="s">
        <v>1063</v>
      </c>
      <c r="M219" s="322" t="s">
        <v>1064</v>
      </c>
      <c r="N219" s="319" t="s">
        <v>1065</v>
      </c>
      <c r="O219" s="319" t="s">
        <v>3553</v>
      </c>
      <c r="P219" s="323" t="s">
        <v>12248</v>
      </c>
      <c r="Q219" s="132">
        <v>1</v>
      </c>
      <c r="R219" s="324">
        <v>8754</v>
      </c>
    </row>
    <row r="220" spans="1:18" ht="42" hidden="1">
      <c r="A220" s="316" t="s">
        <v>1887</v>
      </c>
      <c r="B220" s="316" t="s">
        <v>12249</v>
      </c>
      <c r="C220" s="317" t="s">
        <v>11671</v>
      </c>
      <c r="D220" s="318" t="s">
        <v>1055</v>
      </c>
      <c r="E220" s="318" t="s">
        <v>12250</v>
      </c>
      <c r="F220" s="319" t="s">
        <v>12251</v>
      </c>
      <c r="G220" s="319" t="s">
        <v>11660</v>
      </c>
      <c r="H220" s="319" t="s">
        <v>209</v>
      </c>
      <c r="I220" s="320" t="s">
        <v>1149</v>
      </c>
      <c r="J220" s="321" t="s">
        <v>1121</v>
      </c>
      <c r="K220" s="321" t="s">
        <v>1062</v>
      </c>
      <c r="L220" s="321" t="s">
        <v>1063</v>
      </c>
      <c r="M220" s="322" t="s">
        <v>1064</v>
      </c>
      <c r="N220" s="319" t="s">
        <v>1065</v>
      </c>
      <c r="O220" s="319" t="s">
        <v>3553</v>
      </c>
      <c r="P220" s="323" t="s">
        <v>9510</v>
      </c>
      <c r="Q220" s="324"/>
      <c r="R220" s="324">
        <v>47996.7</v>
      </c>
    </row>
    <row r="221" spans="1:18" ht="42" hidden="1">
      <c r="A221" s="316" t="s">
        <v>1892</v>
      </c>
      <c r="B221" s="316" t="s">
        <v>12252</v>
      </c>
      <c r="C221" s="317" t="s">
        <v>11671</v>
      </c>
      <c r="D221" s="318" t="s">
        <v>1055</v>
      </c>
      <c r="E221" s="318" t="s">
        <v>12253</v>
      </c>
      <c r="F221" s="319" t="s">
        <v>12254</v>
      </c>
      <c r="G221" s="319" t="s">
        <v>11660</v>
      </c>
      <c r="H221" s="319" t="s">
        <v>209</v>
      </c>
      <c r="I221" s="320" t="s">
        <v>1149</v>
      </c>
      <c r="J221" s="321" t="s">
        <v>1121</v>
      </c>
      <c r="K221" s="321" t="s">
        <v>1062</v>
      </c>
      <c r="L221" s="321" t="s">
        <v>1063</v>
      </c>
      <c r="M221" s="322" t="s">
        <v>1064</v>
      </c>
      <c r="N221" s="319" t="s">
        <v>1065</v>
      </c>
      <c r="O221" s="319" t="s">
        <v>3553</v>
      </c>
      <c r="P221" s="323" t="s">
        <v>9506</v>
      </c>
      <c r="Q221" s="324"/>
      <c r="R221" s="324">
        <v>13296.34</v>
      </c>
    </row>
    <row r="222" spans="1:18" ht="42" hidden="1">
      <c r="A222" s="316" t="s">
        <v>1896</v>
      </c>
      <c r="B222" s="316" t="s">
        <v>12255</v>
      </c>
      <c r="C222" s="317" t="s">
        <v>11671</v>
      </c>
      <c r="D222" s="318" t="s">
        <v>1055</v>
      </c>
      <c r="E222" s="318" t="s">
        <v>12256</v>
      </c>
      <c r="F222" s="319" t="s">
        <v>12257</v>
      </c>
      <c r="G222" s="319" t="s">
        <v>11660</v>
      </c>
      <c r="H222" s="319" t="s">
        <v>1488</v>
      </c>
      <c r="I222" s="320" t="s">
        <v>1489</v>
      </c>
      <c r="J222" s="321" t="s">
        <v>1079</v>
      </c>
      <c r="K222" s="321" t="s">
        <v>1062</v>
      </c>
      <c r="L222" s="321" t="s">
        <v>1063</v>
      </c>
      <c r="M222" s="322" t="s">
        <v>1064</v>
      </c>
      <c r="N222" s="319" t="s">
        <v>1065</v>
      </c>
      <c r="O222" s="319" t="s">
        <v>3553</v>
      </c>
      <c r="P222" s="323" t="s">
        <v>12258</v>
      </c>
      <c r="Q222" s="324"/>
      <c r="R222" s="324">
        <v>22000</v>
      </c>
    </row>
    <row r="223" spans="1:18" ht="42">
      <c r="A223" s="316" t="s">
        <v>1900</v>
      </c>
      <c r="B223" s="316" t="s">
        <v>12259</v>
      </c>
      <c r="C223" s="317" t="s">
        <v>11671</v>
      </c>
      <c r="D223" s="318" t="s">
        <v>1055</v>
      </c>
      <c r="E223" s="318" t="s">
        <v>12260</v>
      </c>
      <c r="F223" s="319" t="s">
        <v>12261</v>
      </c>
      <c r="G223" s="319" t="s">
        <v>11660</v>
      </c>
      <c r="H223" s="319" t="s">
        <v>1119</v>
      </c>
      <c r="I223" s="320" t="s">
        <v>1120</v>
      </c>
      <c r="J223" s="321" t="s">
        <v>1121</v>
      </c>
      <c r="K223" s="321" t="s">
        <v>1062</v>
      </c>
      <c r="L223" s="321" t="s">
        <v>1063</v>
      </c>
      <c r="M223" s="322" t="s">
        <v>1064</v>
      </c>
      <c r="N223" s="319" t="s">
        <v>1065</v>
      </c>
      <c r="O223" s="319" t="s">
        <v>3553</v>
      </c>
      <c r="P223" s="323" t="s">
        <v>1122</v>
      </c>
      <c r="Q223" s="132">
        <v>1</v>
      </c>
      <c r="R223" s="324">
        <v>7500</v>
      </c>
    </row>
    <row r="224" spans="1:18" ht="42" hidden="1">
      <c r="A224" s="316" t="s">
        <v>1904</v>
      </c>
      <c r="B224" s="316" t="s">
        <v>12262</v>
      </c>
      <c r="C224" s="317" t="s">
        <v>11671</v>
      </c>
      <c r="D224" s="318" t="s">
        <v>1055</v>
      </c>
      <c r="E224" s="318" t="s">
        <v>12263</v>
      </c>
      <c r="F224" s="319" t="s">
        <v>12264</v>
      </c>
      <c r="G224" s="319" t="s">
        <v>11660</v>
      </c>
      <c r="H224" s="319" t="s">
        <v>1059</v>
      </c>
      <c r="I224" s="320" t="s">
        <v>1060</v>
      </c>
      <c r="J224" s="321" t="s">
        <v>1061</v>
      </c>
      <c r="K224" s="321" t="s">
        <v>1062</v>
      </c>
      <c r="L224" s="321" t="s">
        <v>1063</v>
      </c>
      <c r="M224" s="322" t="s">
        <v>1064</v>
      </c>
      <c r="N224" s="319" t="s">
        <v>1065</v>
      </c>
      <c r="O224" s="319" t="s">
        <v>3553</v>
      </c>
      <c r="P224" s="323" t="s">
        <v>1067</v>
      </c>
      <c r="Q224" s="324"/>
      <c r="R224" s="324">
        <v>370</v>
      </c>
    </row>
    <row r="225" spans="1:18" ht="42" hidden="1">
      <c r="A225" s="316" t="s">
        <v>1908</v>
      </c>
      <c r="B225" s="316" t="s">
        <v>12265</v>
      </c>
      <c r="C225" s="317" t="s">
        <v>11671</v>
      </c>
      <c r="D225" s="318" t="s">
        <v>1055</v>
      </c>
      <c r="E225" s="318" t="s">
        <v>12266</v>
      </c>
      <c r="F225" s="319" t="s">
        <v>12267</v>
      </c>
      <c r="G225" s="319" t="s">
        <v>11660</v>
      </c>
      <c r="H225" s="319" t="s">
        <v>1059</v>
      </c>
      <c r="I225" s="320" t="s">
        <v>1060</v>
      </c>
      <c r="J225" s="321" t="s">
        <v>1061</v>
      </c>
      <c r="K225" s="321" t="s">
        <v>1062</v>
      </c>
      <c r="L225" s="321" t="s">
        <v>1063</v>
      </c>
      <c r="M225" s="322" t="s">
        <v>1064</v>
      </c>
      <c r="N225" s="319" t="s">
        <v>1065</v>
      </c>
      <c r="O225" s="319" t="s">
        <v>3553</v>
      </c>
      <c r="P225" s="323" t="s">
        <v>1067</v>
      </c>
      <c r="Q225" s="324"/>
      <c r="R225" s="324">
        <v>15556.8</v>
      </c>
    </row>
    <row r="226" spans="1:18" ht="52.5" hidden="1">
      <c r="A226" s="316" t="s">
        <v>1912</v>
      </c>
      <c r="B226" s="316" t="s">
        <v>12268</v>
      </c>
      <c r="C226" s="317" t="s">
        <v>11671</v>
      </c>
      <c r="D226" s="318" t="s">
        <v>1055</v>
      </c>
      <c r="E226" s="318" t="s">
        <v>12269</v>
      </c>
      <c r="F226" s="319" t="s">
        <v>12270</v>
      </c>
      <c r="G226" s="319" t="s">
        <v>11660</v>
      </c>
      <c r="H226" s="319" t="s">
        <v>919</v>
      </c>
      <c r="I226" s="320" t="s">
        <v>1127</v>
      </c>
      <c r="J226" s="321" t="s">
        <v>1079</v>
      </c>
      <c r="K226" s="321" t="s">
        <v>1062</v>
      </c>
      <c r="L226" s="321" t="s">
        <v>1063</v>
      </c>
      <c r="M226" s="322" t="s">
        <v>1064</v>
      </c>
      <c r="N226" s="319" t="s">
        <v>1065</v>
      </c>
      <c r="O226" s="319" t="s">
        <v>3553</v>
      </c>
      <c r="P226" s="323" t="s">
        <v>10644</v>
      </c>
      <c r="Q226" s="324"/>
      <c r="R226" s="324">
        <v>9960</v>
      </c>
    </row>
    <row r="227" spans="1:18" ht="52.5" hidden="1">
      <c r="A227" s="316" t="s">
        <v>1916</v>
      </c>
      <c r="B227" s="316" t="s">
        <v>12271</v>
      </c>
      <c r="C227" s="317" t="s">
        <v>11671</v>
      </c>
      <c r="D227" s="318" t="s">
        <v>1055</v>
      </c>
      <c r="E227" s="318" t="s">
        <v>12272</v>
      </c>
      <c r="F227" s="319" t="s">
        <v>12273</v>
      </c>
      <c r="G227" s="319" t="s">
        <v>11660</v>
      </c>
      <c r="H227" s="319" t="s">
        <v>921</v>
      </c>
      <c r="I227" s="320" t="s">
        <v>1078</v>
      </c>
      <c r="J227" s="321" t="s">
        <v>1079</v>
      </c>
      <c r="K227" s="321" t="s">
        <v>1062</v>
      </c>
      <c r="L227" s="321" t="s">
        <v>1063</v>
      </c>
      <c r="M227" s="322" t="s">
        <v>1064</v>
      </c>
      <c r="N227" s="319" t="s">
        <v>1065</v>
      </c>
      <c r="O227" s="319" t="s">
        <v>3553</v>
      </c>
      <c r="P227" s="323" t="s">
        <v>933</v>
      </c>
      <c r="Q227" s="324"/>
      <c r="R227" s="324">
        <v>2464.19</v>
      </c>
    </row>
    <row r="228" spans="1:18" ht="42" hidden="1">
      <c r="A228" s="316" t="s">
        <v>1919</v>
      </c>
      <c r="B228" s="316" t="s">
        <v>12274</v>
      </c>
      <c r="C228" s="317" t="s">
        <v>11671</v>
      </c>
      <c r="D228" s="318" t="s">
        <v>1055</v>
      </c>
      <c r="E228" s="318" t="s">
        <v>12275</v>
      </c>
      <c r="F228" s="319" t="s">
        <v>12276</v>
      </c>
      <c r="G228" s="319" t="s">
        <v>11660</v>
      </c>
      <c r="H228" s="319" t="s">
        <v>1077</v>
      </c>
      <c r="I228" s="320" t="s">
        <v>1078</v>
      </c>
      <c r="J228" s="321" t="s">
        <v>1690</v>
      </c>
      <c r="K228" s="321" t="s">
        <v>1691</v>
      </c>
      <c r="L228" s="321" t="s">
        <v>1063</v>
      </c>
      <c r="M228" s="322" t="s">
        <v>1769</v>
      </c>
      <c r="N228" s="319" t="s">
        <v>1065</v>
      </c>
      <c r="O228" s="319" t="s">
        <v>3553</v>
      </c>
      <c r="P228" s="323"/>
      <c r="Q228" s="324"/>
      <c r="R228" s="324">
        <v>77885.56</v>
      </c>
    </row>
    <row r="229" spans="1:18" ht="42" hidden="1">
      <c r="A229" s="316" t="s">
        <v>1921</v>
      </c>
      <c r="B229" s="316" t="s">
        <v>12277</v>
      </c>
      <c r="C229" s="317" t="s">
        <v>11671</v>
      </c>
      <c r="D229" s="318" t="s">
        <v>1055</v>
      </c>
      <c r="E229" s="318" t="s">
        <v>12278</v>
      </c>
      <c r="F229" s="319" t="s">
        <v>12279</v>
      </c>
      <c r="G229" s="319" t="s">
        <v>11660</v>
      </c>
      <c r="H229" s="319" t="s">
        <v>1696</v>
      </c>
      <c r="I229" s="320" t="s">
        <v>1697</v>
      </c>
      <c r="J229" s="321" t="s">
        <v>1690</v>
      </c>
      <c r="K229" s="321" t="s">
        <v>1691</v>
      </c>
      <c r="L229" s="321" t="s">
        <v>1063</v>
      </c>
      <c r="M229" s="322" t="s">
        <v>1769</v>
      </c>
      <c r="N229" s="319" t="s">
        <v>1065</v>
      </c>
      <c r="O229" s="319" t="s">
        <v>3553</v>
      </c>
      <c r="P229" s="323"/>
      <c r="Q229" s="324"/>
      <c r="R229" s="324">
        <v>18151.54</v>
      </c>
    </row>
    <row r="230" spans="1:18" ht="42" hidden="1">
      <c r="A230" s="316" t="s">
        <v>1926</v>
      </c>
      <c r="B230" s="316" t="s">
        <v>12280</v>
      </c>
      <c r="C230" s="317" t="s">
        <v>11671</v>
      </c>
      <c r="D230" s="318" t="s">
        <v>1055</v>
      </c>
      <c r="E230" s="318" t="s">
        <v>12281</v>
      </c>
      <c r="F230" s="319" t="s">
        <v>12282</v>
      </c>
      <c r="G230" s="319" t="s">
        <v>11660</v>
      </c>
      <c r="H230" s="319" t="s">
        <v>1696</v>
      </c>
      <c r="I230" s="320" t="s">
        <v>1697</v>
      </c>
      <c r="J230" s="321" t="s">
        <v>1690</v>
      </c>
      <c r="K230" s="321" t="s">
        <v>1691</v>
      </c>
      <c r="L230" s="321" t="s">
        <v>1063</v>
      </c>
      <c r="M230" s="322" t="s">
        <v>1769</v>
      </c>
      <c r="N230" s="319" t="s">
        <v>1065</v>
      </c>
      <c r="O230" s="319" t="s">
        <v>3553</v>
      </c>
      <c r="P230" s="323"/>
      <c r="Q230" s="324"/>
      <c r="R230" s="324">
        <v>44.82</v>
      </c>
    </row>
    <row r="231" spans="1:18" ht="52.5" hidden="1">
      <c r="A231" s="316" t="s">
        <v>1315</v>
      </c>
      <c r="B231" s="316" t="s">
        <v>12283</v>
      </c>
      <c r="C231" s="317" t="s">
        <v>11660</v>
      </c>
      <c r="D231" s="318" t="s">
        <v>1181</v>
      </c>
      <c r="E231" s="318" t="s">
        <v>12284</v>
      </c>
      <c r="F231" s="319" t="s">
        <v>12283</v>
      </c>
      <c r="G231" s="319" t="s">
        <v>11660</v>
      </c>
      <c r="H231" s="319" t="s">
        <v>12285</v>
      </c>
      <c r="I231" s="320" t="s">
        <v>1078</v>
      </c>
      <c r="J231" s="321" t="s">
        <v>1063</v>
      </c>
      <c r="K231" s="321" t="s">
        <v>1063</v>
      </c>
      <c r="L231" s="321" t="s">
        <v>1790</v>
      </c>
      <c r="M231" s="322" t="s">
        <v>1678</v>
      </c>
      <c r="N231" s="319" t="s">
        <v>1065</v>
      </c>
      <c r="O231" s="319" t="s">
        <v>3553</v>
      </c>
      <c r="P231" s="323"/>
      <c r="Q231" s="324">
        <v>800</v>
      </c>
      <c r="R231" s="324"/>
    </row>
    <row r="232" spans="1:18" ht="52.5" hidden="1">
      <c r="A232" s="316" t="s">
        <v>1320</v>
      </c>
      <c r="B232" s="316" t="s">
        <v>12286</v>
      </c>
      <c r="C232" s="317" t="s">
        <v>11660</v>
      </c>
      <c r="D232" s="318" t="s">
        <v>1181</v>
      </c>
      <c r="E232" s="318" t="s">
        <v>12287</v>
      </c>
      <c r="F232" s="319" t="s">
        <v>12286</v>
      </c>
      <c r="G232" s="319" t="s">
        <v>11660</v>
      </c>
      <c r="H232" s="319" t="s">
        <v>12288</v>
      </c>
      <c r="I232" s="320" t="s">
        <v>1078</v>
      </c>
      <c r="J232" s="321" t="s">
        <v>1063</v>
      </c>
      <c r="K232" s="321" t="s">
        <v>1063</v>
      </c>
      <c r="L232" s="321" t="s">
        <v>1790</v>
      </c>
      <c r="M232" s="322" t="s">
        <v>1678</v>
      </c>
      <c r="N232" s="319" t="s">
        <v>1065</v>
      </c>
      <c r="O232" s="319" t="s">
        <v>3553</v>
      </c>
      <c r="P232" s="323"/>
      <c r="Q232" s="324">
        <v>1750</v>
      </c>
      <c r="R232" s="324"/>
    </row>
    <row r="233" spans="1:18" ht="52.5" hidden="1">
      <c r="A233" s="316" t="s">
        <v>1327</v>
      </c>
      <c r="B233" s="316" t="s">
        <v>2670</v>
      </c>
      <c r="C233" s="317" t="s">
        <v>11660</v>
      </c>
      <c r="D233" s="318" t="s">
        <v>1181</v>
      </c>
      <c r="E233" s="318" t="s">
        <v>12289</v>
      </c>
      <c r="F233" s="319" t="s">
        <v>2670</v>
      </c>
      <c r="G233" s="319" t="s">
        <v>11660</v>
      </c>
      <c r="H233" s="319" t="s">
        <v>1807</v>
      </c>
      <c r="I233" s="320" t="s">
        <v>1808</v>
      </c>
      <c r="J233" s="321" t="s">
        <v>1063</v>
      </c>
      <c r="K233" s="321" t="s">
        <v>1063</v>
      </c>
      <c r="L233" s="321" t="s">
        <v>1790</v>
      </c>
      <c r="M233" s="322" t="s">
        <v>1678</v>
      </c>
      <c r="N233" s="319" t="s">
        <v>1065</v>
      </c>
      <c r="O233" s="319" t="s">
        <v>3553</v>
      </c>
      <c r="P233" s="323"/>
      <c r="Q233" s="324">
        <v>9608</v>
      </c>
      <c r="R233" s="324"/>
    </row>
    <row r="234" spans="1:18" ht="52.5" hidden="1">
      <c r="A234" s="316" t="s">
        <v>1052</v>
      </c>
      <c r="B234" s="316" t="s">
        <v>12290</v>
      </c>
      <c r="C234" s="317" t="s">
        <v>11660</v>
      </c>
      <c r="D234" s="318" t="s">
        <v>1181</v>
      </c>
      <c r="E234" s="318" t="s">
        <v>12291</v>
      </c>
      <c r="F234" s="319" t="s">
        <v>12290</v>
      </c>
      <c r="G234" s="319" t="s">
        <v>11660</v>
      </c>
      <c r="H234" s="319" t="s">
        <v>1835</v>
      </c>
      <c r="I234" s="320" t="s">
        <v>1836</v>
      </c>
      <c r="J234" s="321" t="s">
        <v>1063</v>
      </c>
      <c r="K234" s="321" t="s">
        <v>1063</v>
      </c>
      <c r="L234" s="321" t="s">
        <v>1790</v>
      </c>
      <c r="M234" s="322" t="s">
        <v>1678</v>
      </c>
      <c r="N234" s="319" t="s">
        <v>1065</v>
      </c>
      <c r="O234" s="319" t="s">
        <v>3553</v>
      </c>
      <c r="P234" s="323"/>
      <c r="Q234" s="324">
        <v>37666.75</v>
      </c>
      <c r="R234" s="324"/>
    </row>
    <row r="235" spans="1:18" ht="52.5" hidden="1">
      <c r="A235" s="316" t="s">
        <v>1068</v>
      </c>
      <c r="B235" s="316" t="s">
        <v>2675</v>
      </c>
      <c r="C235" s="317" t="s">
        <v>11660</v>
      </c>
      <c r="D235" s="318" t="s">
        <v>1181</v>
      </c>
      <c r="E235" s="318" t="s">
        <v>12292</v>
      </c>
      <c r="F235" s="319" t="s">
        <v>2675</v>
      </c>
      <c r="G235" s="319" t="s">
        <v>11660</v>
      </c>
      <c r="H235" s="319" t="s">
        <v>1807</v>
      </c>
      <c r="I235" s="320" t="s">
        <v>1808</v>
      </c>
      <c r="J235" s="321" t="s">
        <v>1690</v>
      </c>
      <c r="K235" s="321" t="s">
        <v>1691</v>
      </c>
      <c r="L235" s="321" t="s">
        <v>1063</v>
      </c>
      <c r="M235" s="322" t="s">
        <v>1769</v>
      </c>
      <c r="N235" s="319" t="s">
        <v>1065</v>
      </c>
      <c r="O235" s="319" t="s">
        <v>3553</v>
      </c>
      <c r="P235" s="323"/>
      <c r="Q235" s="324">
        <v>3266.95</v>
      </c>
      <c r="R235" s="324"/>
    </row>
    <row r="236" spans="1:18" ht="42" hidden="1">
      <c r="A236" s="316" t="s">
        <v>1344</v>
      </c>
      <c r="B236" s="316" t="s">
        <v>12293</v>
      </c>
      <c r="C236" s="317" t="s">
        <v>11688</v>
      </c>
      <c r="D236" s="318" t="s">
        <v>1055</v>
      </c>
      <c r="E236" s="318" t="s">
        <v>12294</v>
      </c>
      <c r="F236" s="319" t="s">
        <v>12295</v>
      </c>
      <c r="G236" s="319" t="s">
        <v>11671</v>
      </c>
      <c r="H236" s="319" t="s">
        <v>346</v>
      </c>
      <c r="I236" s="320" t="s">
        <v>1109</v>
      </c>
      <c r="J236" s="321" t="s">
        <v>1110</v>
      </c>
      <c r="K236" s="321" t="s">
        <v>1062</v>
      </c>
      <c r="L236" s="321" t="s">
        <v>1063</v>
      </c>
      <c r="M236" s="322" t="s">
        <v>1111</v>
      </c>
      <c r="N236" s="319" t="s">
        <v>1065</v>
      </c>
      <c r="O236" s="319" t="s">
        <v>1112</v>
      </c>
      <c r="P236" s="323" t="s">
        <v>9514</v>
      </c>
      <c r="Q236" s="324"/>
      <c r="R236" s="324">
        <v>14589.36</v>
      </c>
    </row>
    <row r="237" spans="1:18" ht="42" hidden="1">
      <c r="A237" s="316" t="s">
        <v>1350</v>
      </c>
      <c r="B237" s="316" t="s">
        <v>12296</v>
      </c>
      <c r="C237" s="317" t="s">
        <v>11688</v>
      </c>
      <c r="D237" s="318" t="s">
        <v>1055</v>
      </c>
      <c r="E237" s="318" t="s">
        <v>12297</v>
      </c>
      <c r="F237" s="319" t="s">
        <v>12298</v>
      </c>
      <c r="G237" s="319" t="s">
        <v>11671</v>
      </c>
      <c r="H237" s="319" t="s">
        <v>919</v>
      </c>
      <c r="I237" s="320" t="s">
        <v>1127</v>
      </c>
      <c r="J237" s="321" t="s">
        <v>1079</v>
      </c>
      <c r="K237" s="321" t="s">
        <v>1062</v>
      </c>
      <c r="L237" s="321" t="s">
        <v>1063</v>
      </c>
      <c r="M237" s="322" t="s">
        <v>1064</v>
      </c>
      <c r="N237" s="319" t="s">
        <v>1065</v>
      </c>
      <c r="O237" s="319" t="s">
        <v>3553</v>
      </c>
      <c r="P237" s="323" t="s">
        <v>10644</v>
      </c>
      <c r="Q237" s="324"/>
      <c r="R237" s="324">
        <v>2200</v>
      </c>
    </row>
    <row r="238" spans="1:18" ht="42">
      <c r="A238" s="316" t="s">
        <v>1958</v>
      </c>
      <c r="B238" s="316" t="s">
        <v>12299</v>
      </c>
      <c r="C238" s="317" t="s">
        <v>11688</v>
      </c>
      <c r="D238" s="318" t="s">
        <v>1055</v>
      </c>
      <c r="E238" s="318" t="s">
        <v>12300</v>
      </c>
      <c r="F238" s="319" t="s">
        <v>12301</v>
      </c>
      <c r="G238" s="319" t="s">
        <v>11671</v>
      </c>
      <c r="H238" s="319" t="s">
        <v>12302</v>
      </c>
      <c r="I238" s="320" t="s">
        <v>12303</v>
      </c>
      <c r="J238" s="321" t="s">
        <v>1096</v>
      </c>
      <c r="K238" s="321" t="s">
        <v>1062</v>
      </c>
      <c r="L238" s="321" t="s">
        <v>1063</v>
      </c>
      <c r="M238" s="322" t="s">
        <v>1064</v>
      </c>
      <c r="N238" s="319" t="s">
        <v>1065</v>
      </c>
      <c r="O238" s="319" t="s">
        <v>3553</v>
      </c>
      <c r="P238" s="323" t="s">
        <v>12304</v>
      </c>
      <c r="Q238" s="132">
        <v>1</v>
      </c>
      <c r="R238" s="324">
        <v>8055</v>
      </c>
    </row>
    <row r="239" spans="1:18" ht="52.5" hidden="1">
      <c r="A239" s="316" t="s">
        <v>1962</v>
      </c>
      <c r="B239" s="316" t="s">
        <v>12305</v>
      </c>
      <c r="C239" s="317" t="s">
        <v>11671</v>
      </c>
      <c r="D239" s="318" t="s">
        <v>1181</v>
      </c>
      <c r="E239" s="318" t="s">
        <v>12306</v>
      </c>
      <c r="F239" s="319" t="s">
        <v>12305</v>
      </c>
      <c r="G239" s="319" t="s">
        <v>11671</v>
      </c>
      <c r="H239" s="319" t="s">
        <v>12307</v>
      </c>
      <c r="I239" s="320" t="s">
        <v>1078</v>
      </c>
      <c r="J239" s="321" t="s">
        <v>1063</v>
      </c>
      <c r="K239" s="321" t="s">
        <v>1063</v>
      </c>
      <c r="L239" s="321" t="s">
        <v>1790</v>
      </c>
      <c r="M239" s="322" t="s">
        <v>1678</v>
      </c>
      <c r="N239" s="319" t="s">
        <v>1065</v>
      </c>
      <c r="O239" s="319" t="s">
        <v>3553</v>
      </c>
      <c r="P239" s="323"/>
      <c r="Q239" s="324">
        <v>49733</v>
      </c>
      <c r="R239" s="324"/>
    </row>
    <row r="240" spans="1:18" ht="52.5" hidden="1">
      <c r="A240" s="316" t="s">
        <v>1963</v>
      </c>
      <c r="B240" s="316" t="s">
        <v>2635</v>
      </c>
      <c r="C240" s="317" t="s">
        <v>11671</v>
      </c>
      <c r="D240" s="318" t="s">
        <v>1181</v>
      </c>
      <c r="E240" s="318" t="s">
        <v>1806</v>
      </c>
      <c r="F240" s="319" t="s">
        <v>2635</v>
      </c>
      <c r="G240" s="319" t="s">
        <v>11671</v>
      </c>
      <c r="H240" s="319" t="s">
        <v>1807</v>
      </c>
      <c r="I240" s="320" t="s">
        <v>1808</v>
      </c>
      <c r="J240" s="321" t="s">
        <v>1063</v>
      </c>
      <c r="K240" s="321" t="s">
        <v>1063</v>
      </c>
      <c r="L240" s="321" t="s">
        <v>1790</v>
      </c>
      <c r="M240" s="322" t="s">
        <v>1678</v>
      </c>
      <c r="N240" s="319" t="s">
        <v>1065</v>
      </c>
      <c r="O240" s="319" t="s">
        <v>3553</v>
      </c>
      <c r="P240" s="323"/>
      <c r="Q240" s="324">
        <v>13729</v>
      </c>
      <c r="R240" s="324"/>
    </row>
    <row r="241" spans="1:18" ht="52.5" hidden="1">
      <c r="A241" s="316" t="s">
        <v>1966</v>
      </c>
      <c r="B241" s="316" t="s">
        <v>12308</v>
      </c>
      <c r="C241" s="317" t="s">
        <v>11671</v>
      </c>
      <c r="D241" s="318" t="s">
        <v>1181</v>
      </c>
      <c r="E241" s="318" t="s">
        <v>12309</v>
      </c>
      <c r="F241" s="319" t="s">
        <v>12308</v>
      </c>
      <c r="G241" s="319" t="s">
        <v>11671</v>
      </c>
      <c r="H241" s="319" t="s">
        <v>1835</v>
      </c>
      <c r="I241" s="320" t="s">
        <v>1836</v>
      </c>
      <c r="J241" s="321" t="s">
        <v>1063</v>
      </c>
      <c r="K241" s="321" t="s">
        <v>1063</v>
      </c>
      <c r="L241" s="321" t="s">
        <v>1790</v>
      </c>
      <c r="M241" s="322" t="s">
        <v>1678</v>
      </c>
      <c r="N241" s="319" t="s">
        <v>1065</v>
      </c>
      <c r="O241" s="319" t="s">
        <v>3553</v>
      </c>
      <c r="P241" s="323"/>
      <c r="Q241" s="324">
        <v>12415.83</v>
      </c>
      <c r="R241" s="324"/>
    </row>
    <row r="242" spans="1:18" ht="52.5">
      <c r="A242" s="316" t="s">
        <v>1970</v>
      </c>
      <c r="B242" s="316" t="s">
        <v>12310</v>
      </c>
      <c r="C242" s="317" t="s">
        <v>11696</v>
      </c>
      <c r="D242" s="318" t="s">
        <v>1055</v>
      </c>
      <c r="E242" s="318" t="s">
        <v>12311</v>
      </c>
      <c r="F242" s="319" t="s">
        <v>12312</v>
      </c>
      <c r="G242" s="319" t="s">
        <v>11696</v>
      </c>
      <c r="H242" s="319" t="s">
        <v>1696</v>
      </c>
      <c r="I242" s="320" t="s">
        <v>1697</v>
      </c>
      <c r="J242" s="321" t="s">
        <v>1096</v>
      </c>
      <c r="K242" s="321" t="s">
        <v>1062</v>
      </c>
      <c r="L242" s="321" t="s">
        <v>1063</v>
      </c>
      <c r="M242" s="322" t="s">
        <v>1064</v>
      </c>
      <c r="N242" s="319" t="s">
        <v>1065</v>
      </c>
      <c r="O242" s="319" t="s">
        <v>3553</v>
      </c>
      <c r="P242" s="323"/>
      <c r="Q242" s="132">
        <v>1</v>
      </c>
      <c r="R242" s="324">
        <v>1485</v>
      </c>
    </row>
    <row r="243" spans="1:18" ht="52.5" hidden="1">
      <c r="A243" s="316" t="s">
        <v>1072</v>
      </c>
      <c r="B243" s="316" t="s">
        <v>12313</v>
      </c>
      <c r="C243" s="317" t="s">
        <v>11696</v>
      </c>
      <c r="D243" s="318" t="s">
        <v>1055</v>
      </c>
      <c r="E243" s="318" t="s">
        <v>12314</v>
      </c>
      <c r="F243" s="319" t="s">
        <v>12315</v>
      </c>
      <c r="G243" s="319" t="s">
        <v>11696</v>
      </c>
      <c r="H243" s="319" t="s">
        <v>4007</v>
      </c>
      <c r="I243" s="320" t="s">
        <v>1702</v>
      </c>
      <c r="J243" s="321" t="s">
        <v>2536</v>
      </c>
      <c r="K243" s="321" t="s">
        <v>2537</v>
      </c>
      <c r="L243" s="321" t="s">
        <v>1063</v>
      </c>
      <c r="M243" s="322" t="s">
        <v>1064</v>
      </c>
      <c r="N243" s="319" t="s">
        <v>1065</v>
      </c>
      <c r="O243" s="319" t="s">
        <v>3553</v>
      </c>
      <c r="P243" s="323"/>
      <c r="Q243" s="324"/>
      <c r="R243" s="324">
        <v>865.29</v>
      </c>
    </row>
    <row r="244" spans="1:18" ht="52.5" hidden="1">
      <c r="A244" s="316" t="s">
        <v>1978</v>
      </c>
      <c r="B244" s="316" t="s">
        <v>12316</v>
      </c>
      <c r="C244" s="317" t="s">
        <v>11688</v>
      </c>
      <c r="D244" s="318" t="s">
        <v>1181</v>
      </c>
      <c r="E244" s="318" t="s">
        <v>12317</v>
      </c>
      <c r="F244" s="319" t="s">
        <v>12316</v>
      </c>
      <c r="G244" s="319" t="s">
        <v>11688</v>
      </c>
      <c r="H244" s="319" t="s">
        <v>12318</v>
      </c>
      <c r="I244" s="320" t="s">
        <v>1078</v>
      </c>
      <c r="J244" s="321" t="s">
        <v>1063</v>
      </c>
      <c r="K244" s="321" t="s">
        <v>1063</v>
      </c>
      <c r="L244" s="321" t="s">
        <v>1790</v>
      </c>
      <c r="M244" s="322" t="s">
        <v>1678</v>
      </c>
      <c r="N244" s="319" t="s">
        <v>1065</v>
      </c>
      <c r="O244" s="319" t="s">
        <v>3553</v>
      </c>
      <c r="P244" s="323"/>
      <c r="Q244" s="324">
        <v>2000</v>
      </c>
      <c r="R244" s="324"/>
    </row>
    <row r="245" spans="1:18" ht="52.5" hidden="1">
      <c r="A245" s="316" t="s">
        <v>1982</v>
      </c>
      <c r="B245" s="316" t="s">
        <v>2569</v>
      </c>
      <c r="C245" s="317" t="s">
        <v>11688</v>
      </c>
      <c r="D245" s="318" t="s">
        <v>1181</v>
      </c>
      <c r="E245" s="318" t="s">
        <v>1806</v>
      </c>
      <c r="F245" s="319" t="s">
        <v>2569</v>
      </c>
      <c r="G245" s="319" t="s">
        <v>11688</v>
      </c>
      <c r="H245" s="319" t="s">
        <v>1807</v>
      </c>
      <c r="I245" s="320" t="s">
        <v>1808</v>
      </c>
      <c r="J245" s="321" t="s">
        <v>1063</v>
      </c>
      <c r="K245" s="321" t="s">
        <v>1063</v>
      </c>
      <c r="L245" s="321" t="s">
        <v>1790</v>
      </c>
      <c r="M245" s="322" t="s">
        <v>1678</v>
      </c>
      <c r="N245" s="319" t="s">
        <v>1065</v>
      </c>
      <c r="O245" s="319" t="s">
        <v>3553</v>
      </c>
      <c r="P245" s="323"/>
      <c r="Q245" s="324">
        <v>9665</v>
      </c>
      <c r="R245" s="324"/>
    </row>
    <row r="246" spans="1:18" ht="52.5" hidden="1">
      <c r="A246" s="316" t="s">
        <v>1081</v>
      </c>
      <c r="B246" s="316" t="s">
        <v>12319</v>
      </c>
      <c r="C246" s="317" t="s">
        <v>11696</v>
      </c>
      <c r="D246" s="318" t="s">
        <v>1214</v>
      </c>
      <c r="E246" s="318" t="s">
        <v>12320</v>
      </c>
      <c r="F246" s="319" t="s">
        <v>12321</v>
      </c>
      <c r="G246" s="319" t="s">
        <v>11696</v>
      </c>
      <c r="H246" s="319" t="s">
        <v>3691</v>
      </c>
      <c r="I246" s="320" t="s">
        <v>2040</v>
      </c>
      <c r="J246" s="321" t="s">
        <v>1063</v>
      </c>
      <c r="K246" s="321" t="s">
        <v>1063</v>
      </c>
      <c r="L246" s="321" t="s">
        <v>1790</v>
      </c>
      <c r="M246" s="322" t="s">
        <v>1678</v>
      </c>
      <c r="N246" s="319" t="s">
        <v>1065</v>
      </c>
      <c r="O246" s="319" t="s">
        <v>3553</v>
      </c>
      <c r="P246" s="323"/>
      <c r="Q246" s="324">
        <v>31795</v>
      </c>
      <c r="R246" s="324"/>
    </row>
    <row r="247" spans="1:18" ht="42" hidden="1">
      <c r="A247" s="316" t="s">
        <v>1090</v>
      </c>
      <c r="B247" s="316" t="s">
        <v>12322</v>
      </c>
      <c r="C247" s="317" t="s">
        <v>11699</v>
      </c>
      <c r="D247" s="318" t="s">
        <v>1055</v>
      </c>
      <c r="E247" s="318" t="s">
        <v>11700</v>
      </c>
      <c r="F247" s="319" t="s">
        <v>12323</v>
      </c>
      <c r="G247" s="319" t="s">
        <v>11696</v>
      </c>
      <c r="H247" s="319" t="s">
        <v>1701</v>
      </c>
      <c r="I247" s="320" t="s">
        <v>1702</v>
      </c>
      <c r="J247" s="321" t="s">
        <v>1703</v>
      </c>
      <c r="K247" s="321" t="s">
        <v>1704</v>
      </c>
      <c r="L247" s="321" t="s">
        <v>1063</v>
      </c>
      <c r="M247" s="322" t="s">
        <v>1769</v>
      </c>
      <c r="N247" s="319" t="s">
        <v>1664</v>
      </c>
      <c r="O247" s="319" t="s">
        <v>1828</v>
      </c>
      <c r="P247" s="323"/>
      <c r="Q247" s="324"/>
      <c r="R247" s="324">
        <v>18841.03</v>
      </c>
    </row>
    <row r="248" spans="1:18" ht="42" hidden="1">
      <c r="A248" s="316" t="s">
        <v>1098</v>
      </c>
      <c r="B248" s="316" t="s">
        <v>12324</v>
      </c>
      <c r="C248" s="317" t="s">
        <v>11699</v>
      </c>
      <c r="D248" s="318" t="s">
        <v>1055</v>
      </c>
      <c r="E248" s="318" t="s">
        <v>11709</v>
      </c>
      <c r="F248" s="319" t="s">
        <v>12325</v>
      </c>
      <c r="G248" s="319" t="s">
        <v>11696</v>
      </c>
      <c r="H248" s="319" t="s">
        <v>1701</v>
      </c>
      <c r="I248" s="320" t="s">
        <v>1702</v>
      </c>
      <c r="J248" s="321" t="s">
        <v>1703</v>
      </c>
      <c r="K248" s="321" t="s">
        <v>1704</v>
      </c>
      <c r="L248" s="321" t="s">
        <v>1063</v>
      </c>
      <c r="M248" s="322" t="s">
        <v>1769</v>
      </c>
      <c r="N248" s="319" t="s">
        <v>1664</v>
      </c>
      <c r="O248" s="319" t="s">
        <v>1828</v>
      </c>
      <c r="P248" s="323"/>
      <c r="Q248" s="324"/>
      <c r="R248" s="324">
        <v>2483.61</v>
      </c>
    </row>
    <row r="249" spans="1:18" ht="63" hidden="1">
      <c r="A249" s="316" t="s">
        <v>2002</v>
      </c>
      <c r="B249" s="316" t="s">
        <v>12326</v>
      </c>
      <c r="C249" s="317" t="s">
        <v>11699</v>
      </c>
      <c r="D249" s="318" t="s">
        <v>1055</v>
      </c>
      <c r="E249" s="318" t="s">
        <v>11716</v>
      </c>
      <c r="F249" s="319" t="s">
        <v>12327</v>
      </c>
      <c r="G249" s="319" t="s">
        <v>11696</v>
      </c>
      <c r="H249" s="319" t="s">
        <v>7911</v>
      </c>
      <c r="I249" s="320" t="s">
        <v>1717</v>
      </c>
      <c r="J249" s="321" t="s">
        <v>1703</v>
      </c>
      <c r="K249" s="321" t="s">
        <v>1704</v>
      </c>
      <c r="L249" s="321" t="s">
        <v>1063</v>
      </c>
      <c r="M249" s="322" t="s">
        <v>1769</v>
      </c>
      <c r="N249" s="319" t="s">
        <v>1664</v>
      </c>
      <c r="O249" s="319" t="s">
        <v>1828</v>
      </c>
      <c r="P249" s="323"/>
      <c r="Q249" s="324"/>
      <c r="R249" s="324">
        <v>171.28</v>
      </c>
    </row>
    <row r="250" spans="1:18" ht="42" hidden="1">
      <c r="A250" s="316" t="s">
        <v>2006</v>
      </c>
      <c r="B250" s="316" t="s">
        <v>12328</v>
      </c>
      <c r="C250" s="317" t="s">
        <v>11699</v>
      </c>
      <c r="D250" s="318" t="s">
        <v>1055</v>
      </c>
      <c r="E250" s="318" t="s">
        <v>11723</v>
      </c>
      <c r="F250" s="319" t="s">
        <v>12329</v>
      </c>
      <c r="G250" s="319" t="s">
        <v>11696</v>
      </c>
      <c r="H250" s="319" t="s">
        <v>1701</v>
      </c>
      <c r="I250" s="320" t="s">
        <v>1702</v>
      </c>
      <c r="J250" s="321" t="s">
        <v>1703</v>
      </c>
      <c r="K250" s="321" t="s">
        <v>1704</v>
      </c>
      <c r="L250" s="321" t="s">
        <v>1063</v>
      </c>
      <c r="M250" s="322" t="s">
        <v>1769</v>
      </c>
      <c r="N250" s="319" t="s">
        <v>1664</v>
      </c>
      <c r="O250" s="319" t="s">
        <v>1828</v>
      </c>
      <c r="P250" s="323"/>
      <c r="Q250" s="324"/>
      <c r="R250" s="324">
        <v>4367.6899999999996</v>
      </c>
    </row>
    <row r="251" spans="1:18" ht="42" hidden="1">
      <c r="A251" s="316" t="s">
        <v>2009</v>
      </c>
      <c r="B251" s="316" t="s">
        <v>12330</v>
      </c>
      <c r="C251" s="317" t="s">
        <v>11699</v>
      </c>
      <c r="D251" s="318" t="s">
        <v>1055</v>
      </c>
      <c r="E251" s="318" t="s">
        <v>11700</v>
      </c>
      <c r="F251" s="319" t="s">
        <v>12331</v>
      </c>
      <c r="G251" s="319" t="s">
        <v>11696</v>
      </c>
      <c r="H251" s="319" t="s">
        <v>1701</v>
      </c>
      <c r="I251" s="320" t="s">
        <v>1702</v>
      </c>
      <c r="J251" s="321" t="s">
        <v>1703</v>
      </c>
      <c r="K251" s="321" t="s">
        <v>1704</v>
      </c>
      <c r="L251" s="321" t="s">
        <v>1063</v>
      </c>
      <c r="M251" s="322" t="s">
        <v>1769</v>
      </c>
      <c r="N251" s="319" t="s">
        <v>1065</v>
      </c>
      <c r="O251" s="319" t="s">
        <v>1112</v>
      </c>
      <c r="P251" s="323"/>
      <c r="Q251" s="324"/>
      <c r="R251" s="324">
        <v>6261.1</v>
      </c>
    </row>
    <row r="252" spans="1:18" ht="42" hidden="1">
      <c r="A252" s="316" t="s">
        <v>2011</v>
      </c>
      <c r="B252" s="316" t="s">
        <v>12332</v>
      </c>
      <c r="C252" s="317" t="s">
        <v>11699</v>
      </c>
      <c r="D252" s="318" t="s">
        <v>1055</v>
      </c>
      <c r="E252" s="318" t="s">
        <v>11709</v>
      </c>
      <c r="F252" s="319" t="s">
        <v>12333</v>
      </c>
      <c r="G252" s="319" t="s">
        <v>11696</v>
      </c>
      <c r="H252" s="319" t="s">
        <v>1701</v>
      </c>
      <c r="I252" s="320" t="s">
        <v>1702</v>
      </c>
      <c r="J252" s="321" t="s">
        <v>1703</v>
      </c>
      <c r="K252" s="321" t="s">
        <v>1704</v>
      </c>
      <c r="L252" s="321" t="s">
        <v>1063</v>
      </c>
      <c r="M252" s="322" t="s">
        <v>1769</v>
      </c>
      <c r="N252" s="319" t="s">
        <v>1065</v>
      </c>
      <c r="O252" s="319" t="s">
        <v>1112</v>
      </c>
      <c r="P252" s="323"/>
      <c r="Q252" s="324"/>
      <c r="R252" s="324">
        <v>825.31</v>
      </c>
    </row>
    <row r="253" spans="1:18" ht="63" hidden="1">
      <c r="A253" s="316" t="s">
        <v>2014</v>
      </c>
      <c r="B253" s="316" t="s">
        <v>12334</v>
      </c>
      <c r="C253" s="317" t="s">
        <v>11699</v>
      </c>
      <c r="D253" s="318" t="s">
        <v>1055</v>
      </c>
      <c r="E253" s="318" t="s">
        <v>11716</v>
      </c>
      <c r="F253" s="319" t="s">
        <v>12335</v>
      </c>
      <c r="G253" s="319" t="s">
        <v>11696</v>
      </c>
      <c r="H253" s="319" t="s">
        <v>7911</v>
      </c>
      <c r="I253" s="320" t="s">
        <v>1717</v>
      </c>
      <c r="J253" s="321" t="s">
        <v>1703</v>
      </c>
      <c r="K253" s="321" t="s">
        <v>1704</v>
      </c>
      <c r="L253" s="321" t="s">
        <v>1063</v>
      </c>
      <c r="M253" s="322" t="s">
        <v>1769</v>
      </c>
      <c r="N253" s="319" t="s">
        <v>1065</v>
      </c>
      <c r="O253" s="319" t="s">
        <v>1112</v>
      </c>
      <c r="P253" s="323"/>
      <c r="Q253" s="324"/>
      <c r="R253" s="324">
        <v>56.91</v>
      </c>
    </row>
    <row r="254" spans="1:18" ht="42" hidden="1">
      <c r="A254" s="316" t="s">
        <v>2019</v>
      </c>
      <c r="B254" s="316" t="s">
        <v>12336</v>
      </c>
      <c r="C254" s="317" t="s">
        <v>11934</v>
      </c>
      <c r="D254" s="318" t="s">
        <v>1055</v>
      </c>
      <c r="E254" s="318" t="s">
        <v>11723</v>
      </c>
      <c r="F254" s="319" t="s">
        <v>12337</v>
      </c>
      <c r="G254" s="319" t="s">
        <v>11848</v>
      </c>
      <c r="H254" s="319" t="s">
        <v>1701</v>
      </c>
      <c r="I254" s="320" t="s">
        <v>1702</v>
      </c>
      <c r="J254" s="321" t="s">
        <v>1703</v>
      </c>
      <c r="K254" s="321" t="s">
        <v>1704</v>
      </c>
      <c r="L254" s="321" t="s">
        <v>1063</v>
      </c>
      <c r="M254" s="322" t="s">
        <v>1769</v>
      </c>
      <c r="N254" s="319" t="s">
        <v>1065</v>
      </c>
      <c r="O254" s="319" t="s">
        <v>1112</v>
      </c>
      <c r="P254" s="323"/>
      <c r="Q254" s="324"/>
      <c r="R254" s="324">
        <v>1451.44</v>
      </c>
    </row>
    <row r="255" spans="1:18" ht="52.5" hidden="1">
      <c r="A255" s="316" t="s">
        <v>2023</v>
      </c>
      <c r="B255" s="316" t="s">
        <v>12338</v>
      </c>
      <c r="C255" s="317" t="s">
        <v>12339</v>
      </c>
      <c r="D255" s="318" t="s">
        <v>1181</v>
      </c>
      <c r="E255" s="318" t="s">
        <v>12340</v>
      </c>
      <c r="F255" s="319" t="s">
        <v>12338</v>
      </c>
      <c r="G255" s="319" t="s">
        <v>11696</v>
      </c>
      <c r="H255" s="319" t="s">
        <v>12341</v>
      </c>
      <c r="I255" s="320" t="s">
        <v>1078</v>
      </c>
      <c r="J255" s="321" t="s">
        <v>1063</v>
      </c>
      <c r="K255" s="321" t="s">
        <v>1063</v>
      </c>
      <c r="L255" s="321" t="s">
        <v>1790</v>
      </c>
      <c r="M255" s="322" t="s">
        <v>1678</v>
      </c>
      <c r="N255" s="319" t="s">
        <v>1065</v>
      </c>
      <c r="O255" s="319" t="s">
        <v>3553</v>
      </c>
      <c r="P255" s="323"/>
      <c r="Q255" s="324">
        <v>2000</v>
      </c>
      <c r="R255" s="324"/>
    </row>
    <row r="256" spans="1:18" ht="52.5" hidden="1">
      <c r="A256" s="316" t="s">
        <v>2027</v>
      </c>
      <c r="B256" s="316" t="s">
        <v>12342</v>
      </c>
      <c r="C256" s="317" t="s">
        <v>11696</v>
      </c>
      <c r="D256" s="318" t="s">
        <v>1181</v>
      </c>
      <c r="E256" s="318" t="s">
        <v>12343</v>
      </c>
      <c r="F256" s="319" t="s">
        <v>12342</v>
      </c>
      <c r="G256" s="319" t="s">
        <v>11696</v>
      </c>
      <c r="H256" s="319" t="s">
        <v>3698</v>
      </c>
      <c r="I256" s="320" t="s">
        <v>3699</v>
      </c>
      <c r="J256" s="321" t="s">
        <v>1063</v>
      </c>
      <c r="K256" s="321" t="s">
        <v>1063</v>
      </c>
      <c r="L256" s="321" t="s">
        <v>1790</v>
      </c>
      <c r="M256" s="322" t="s">
        <v>1678</v>
      </c>
      <c r="N256" s="319" t="s">
        <v>1065</v>
      </c>
      <c r="O256" s="319" t="s">
        <v>3553</v>
      </c>
      <c r="P256" s="323"/>
      <c r="Q256" s="324">
        <v>34250</v>
      </c>
      <c r="R256" s="324"/>
    </row>
    <row r="257" spans="1:18" ht="52.5" hidden="1">
      <c r="A257" s="316" t="s">
        <v>2031</v>
      </c>
      <c r="B257" s="316" t="s">
        <v>1169</v>
      </c>
      <c r="C257" s="317" t="s">
        <v>11696</v>
      </c>
      <c r="D257" s="318" t="s">
        <v>1181</v>
      </c>
      <c r="E257" s="318" t="s">
        <v>1806</v>
      </c>
      <c r="F257" s="319" t="s">
        <v>1169</v>
      </c>
      <c r="G257" s="319" t="s">
        <v>11696</v>
      </c>
      <c r="H257" s="319" t="s">
        <v>1807</v>
      </c>
      <c r="I257" s="320" t="s">
        <v>1808</v>
      </c>
      <c r="J257" s="321" t="s">
        <v>1063</v>
      </c>
      <c r="K257" s="321" t="s">
        <v>1063</v>
      </c>
      <c r="L257" s="321" t="s">
        <v>1790</v>
      </c>
      <c r="M257" s="322" t="s">
        <v>1678</v>
      </c>
      <c r="N257" s="319" t="s">
        <v>1065</v>
      </c>
      <c r="O257" s="319" t="s">
        <v>3553</v>
      </c>
      <c r="P257" s="323"/>
      <c r="Q257" s="324">
        <v>7229</v>
      </c>
      <c r="R257" s="324"/>
    </row>
    <row r="258" spans="1:18" ht="63" hidden="1">
      <c r="A258" s="316" t="s">
        <v>2035</v>
      </c>
      <c r="B258" s="316" t="s">
        <v>9258</v>
      </c>
      <c r="C258" s="317" t="s">
        <v>11696</v>
      </c>
      <c r="D258" s="318" t="s">
        <v>1181</v>
      </c>
      <c r="E258" s="318" t="s">
        <v>12344</v>
      </c>
      <c r="F258" s="319" t="s">
        <v>9258</v>
      </c>
      <c r="G258" s="319" t="s">
        <v>11696</v>
      </c>
      <c r="H258" s="319" t="s">
        <v>1835</v>
      </c>
      <c r="I258" s="320" t="s">
        <v>1836</v>
      </c>
      <c r="J258" s="321" t="s">
        <v>1063</v>
      </c>
      <c r="K258" s="321" t="s">
        <v>1063</v>
      </c>
      <c r="L258" s="321" t="s">
        <v>1790</v>
      </c>
      <c r="M258" s="322" t="s">
        <v>1678</v>
      </c>
      <c r="N258" s="319" t="s">
        <v>1065</v>
      </c>
      <c r="O258" s="319" t="s">
        <v>3553</v>
      </c>
      <c r="P258" s="323"/>
      <c r="Q258" s="324">
        <v>22623.34</v>
      </c>
      <c r="R258" s="324"/>
    </row>
    <row r="259" spans="1:18" ht="42" hidden="1">
      <c r="A259" s="316" t="s">
        <v>1357</v>
      </c>
      <c r="B259" s="316" t="s">
        <v>12345</v>
      </c>
      <c r="C259" s="317" t="s">
        <v>11730</v>
      </c>
      <c r="D259" s="318" t="s">
        <v>1055</v>
      </c>
      <c r="E259" s="318" t="s">
        <v>12346</v>
      </c>
      <c r="F259" s="319" t="s">
        <v>12347</v>
      </c>
      <c r="G259" s="319" t="s">
        <v>11699</v>
      </c>
      <c r="H259" s="319" t="s">
        <v>10488</v>
      </c>
      <c r="I259" s="320" t="s">
        <v>10489</v>
      </c>
      <c r="J259" s="321" t="s">
        <v>1450</v>
      </c>
      <c r="K259" s="321" t="s">
        <v>1062</v>
      </c>
      <c r="L259" s="321" t="s">
        <v>1063</v>
      </c>
      <c r="M259" s="322" t="s">
        <v>1451</v>
      </c>
      <c r="N259" s="319" t="s">
        <v>1664</v>
      </c>
      <c r="O259" s="319" t="s">
        <v>1828</v>
      </c>
      <c r="P259" s="323" t="s">
        <v>10490</v>
      </c>
      <c r="Q259" s="324"/>
      <c r="R259" s="324">
        <v>11791</v>
      </c>
    </row>
    <row r="260" spans="1:18" ht="52.5" hidden="1">
      <c r="A260" s="316" t="s">
        <v>1364</v>
      </c>
      <c r="B260" s="316" t="s">
        <v>12348</v>
      </c>
      <c r="C260" s="317" t="s">
        <v>11688</v>
      </c>
      <c r="D260" s="318" t="s">
        <v>1181</v>
      </c>
      <c r="E260" s="318" t="s">
        <v>12349</v>
      </c>
      <c r="F260" s="319" t="s">
        <v>12348</v>
      </c>
      <c r="G260" s="319" t="s">
        <v>11699</v>
      </c>
      <c r="H260" s="319" t="s">
        <v>1804</v>
      </c>
      <c r="I260" s="320" t="s">
        <v>1805</v>
      </c>
      <c r="J260" s="321" t="s">
        <v>1063</v>
      </c>
      <c r="K260" s="321" t="s">
        <v>1063</v>
      </c>
      <c r="L260" s="321" t="s">
        <v>1790</v>
      </c>
      <c r="M260" s="322" t="s">
        <v>1678</v>
      </c>
      <c r="N260" s="319" t="s">
        <v>1065</v>
      </c>
      <c r="O260" s="319" t="s">
        <v>3553</v>
      </c>
      <c r="P260" s="323"/>
      <c r="Q260" s="324">
        <v>6577</v>
      </c>
      <c r="R260" s="324"/>
    </row>
    <row r="261" spans="1:18" ht="52.5" hidden="1">
      <c r="A261" s="316" t="s">
        <v>1368</v>
      </c>
      <c r="B261" s="316" t="s">
        <v>12350</v>
      </c>
      <c r="C261" s="317" t="s">
        <v>11699</v>
      </c>
      <c r="D261" s="318" t="s">
        <v>1181</v>
      </c>
      <c r="E261" s="318" t="s">
        <v>12351</v>
      </c>
      <c r="F261" s="319" t="s">
        <v>12350</v>
      </c>
      <c r="G261" s="319" t="s">
        <v>11699</v>
      </c>
      <c r="H261" s="319" t="s">
        <v>2192</v>
      </c>
      <c r="I261" s="320" t="s">
        <v>2193</v>
      </c>
      <c r="J261" s="321" t="s">
        <v>1063</v>
      </c>
      <c r="K261" s="321" t="s">
        <v>1063</v>
      </c>
      <c r="L261" s="321" t="s">
        <v>1790</v>
      </c>
      <c r="M261" s="322" t="s">
        <v>1678</v>
      </c>
      <c r="N261" s="319" t="s">
        <v>1065</v>
      </c>
      <c r="O261" s="319" t="s">
        <v>3553</v>
      </c>
      <c r="P261" s="323"/>
      <c r="Q261" s="324">
        <v>14592</v>
      </c>
      <c r="R261" s="324"/>
    </row>
    <row r="262" spans="1:18" ht="52.5" hidden="1">
      <c r="A262" s="316" t="s">
        <v>1372</v>
      </c>
      <c r="B262" s="316" t="s">
        <v>7579</v>
      </c>
      <c r="C262" s="317" t="s">
        <v>11699</v>
      </c>
      <c r="D262" s="318" t="s">
        <v>1181</v>
      </c>
      <c r="E262" s="318" t="s">
        <v>12352</v>
      </c>
      <c r="F262" s="319" t="s">
        <v>7579</v>
      </c>
      <c r="G262" s="319" t="s">
        <v>11699</v>
      </c>
      <c r="H262" s="319" t="s">
        <v>10919</v>
      </c>
      <c r="I262" s="320" t="s">
        <v>5382</v>
      </c>
      <c r="J262" s="321" t="s">
        <v>1063</v>
      </c>
      <c r="K262" s="321" t="s">
        <v>1063</v>
      </c>
      <c r="L262" s="321" t="s">
        <v>1790</v>
      </c>
      <c r="M262" s="322" t="s">
        <v>1678</v>
      </c>
      <c r="N262" s="319" t="s">
        <v>1065</v>
      </c>
      <c r="O262" s="319" t="s">
        <v>3553</v>
      </c>
      <c r="P262" s="323"/>
      <c r="Q262" s="324">
        <v>40145</v>
      </c>
      <c r="R262" s="324"/>
    </row>
    <row r="263" spans="1:18" ht="52.5" hidden="1">
      <c r="A263" s="316" t="s">
        <v>1376</v>
      </c>
      <c r="B263" s="316" t="s">
        <v>12353</v>
      </c>
      <c r="C263" s="317" t="s">
        <v>11699</v>
      </c>
      <c r="D263" s="318" t="s">
        <v>1181</v>
      </c>
      <c r="E263" s="318" t="s">
        <v>12354</v>
      </c>
      <c r="F263" s="319" t="s">
        <v>12353</v>
      </c>
      <c r="G263" s="319" t="s">
        <v>11699</v>
      </c>
      <c r="H263" s="319" t="s">
        <v>12355</v>
      </c>
      <c r="I263" s="320" t="s">
        <v>1078</v>
      </c>
      <c r="J263" s="321" t="s">
        <v>1063</v>
      </c>
      <c r="K263" s="321" t="s">
        <v>1063</v>
      </c>
      <c r="L263" s="321" t="s">
        <v>1790</v>
      </c>
      <c r="M263" s="322" t="s">
        <v>1678</v>
      </c>
      <c r="N263" s="319" t="s">
        <v>1065</v>
      </c>
      <c r="O263" s="319" t="s">
        <v>3553</v>
      </c>
      <c r="P263" s="323"/>
      <c r="Q263" s="324">
        <v>16499</v>
      </c>
      <c r="R263" s="324"/>
    </row>
    <row r="264" spans="1:18" ht="63" hidden="1">
      <c r="A264" s="316" t="s">
        <v>1380</v>
      </c>
      <c r="B264" s="316" t="s">
        <v>12356</v>
      </c>
      <c r="C264" s="317" t="s">
        <v>11699</v>
      </c>
      <c r="D264" s="318" t="s">
        <v>1181</v>
      </c>
      <c r="E264" s="318" t="s">
        <v>12357</v>
      </c>
      <c r="F264" s="319" t="s">
        <v>12356</v>
      </c>
      <c r="G264" s="319" t="s">
        <v>11699</v>
      </c>
      <c r="H264" s="319" t="s">
        <v>1835</v>
      </c>
      <c r="I264" s="320" t="s">
        <v>1836</v>
      </c>
      <c r="J264" s="321" t="s">
        <v>1063</v>
      </c>
      <c r="K264" s="321" t="s">
        <v>1063</v>
      </c>
      <c r="L264" s="321" t="s">
        <v>1790</v>
      </c>
      <c r="M264" s="322" t="s">
        <v>1678</v>
      </c>
      <c r="N264" s="319" t="s">
        <v>1065</v>
      </c>
      <c r="O264" s="319" t="s">
        <v>3553</v>
      </c>
      <c r="P264" s="323"/>
      <c r="Q264" s="324">
        <v>56489.82</v>
      </c>
      <c r="R264" s="324"/>
    </row>
    <row r="265" spans="1:18" ht="52.5" hidden="1">
      <c r="A265" s="316" t="s">
        <v>1386</v>
      </c>
      <c r="B265" s="316" t="s">
        <v>11376</v>
      </c>
      <c r="C265" s="317" t="s">
        <v>11699</v>
      </c>
      <c r="D265" s="318" t="s">
        <v>1181</v>
      </c>
      <c r="E265" s="318" t="s">
        <v>12358</v>
      </c>
      <c r="F265" s="319" t="s">
        <v>11376</v>
      </c>
      <c r="G265" s="319" t="s">
        <v>11699</v>
      </c>
      <c r="H265" s="319" t="s">
        <v>2386</v>
      </c>
      <c r="I265" s="320" t="s">
        <v>2387</v>
      </c>
      <c r="J265" s="321" t="s">
        <v>1063</v>
      </c>
      <c r="K265" s="321" t="s">
        <v>1063</v>
      </c>
      <c r="L265" s="321" t="s">
        <v>1790</v>
      </c>
      <c r="M265" s="322" t="s">
        <v>1678</v>
      </c>
      <c r="N265" s="319" t="s">
        <v>1065</v>
      </c>
      <c r="O265" s="319" t="s">
        <v>3553</v>
      </c>
      <c r="P265" s="323"/>
      <c r="Q265" s="324">
        <v>11175</v>
      </c>
      <c r="R265" s="324"/>
    </row>
    <row r="266" spans="1:18" ht="63" hidden="1">
      <c r="A266" s="316" t="s">
        <v>2061</v>
      </c>
      <c r="B266" s="316" t="s">
        <v>12359</v>
      </c>
      <c r="C266" s="317" t="s">
        <v>11699</v>
      </c>
      <c r="D266" s="318" t="s">
        <v>1181</v>
      </c>
      <c r="E266" s="318" t="s">
        <v>12360</v>
      </c>
      <c r="F266" s="319" t="s">
        <v>12359</v>
      </c>
      <c r="G266" s="319" t="s">
        <v>11699</v>
      </c>
      <c r="H266" s="319" t="s">
        <v>3734</v>
      </c>
      <c r="I266" s="320" t="s">
        <v>3735</v>
      </c>
      <c r="J266" s="321" t="s">
        <v>1063</v>
      </c>
      <c r="K266" s="321" t="s">
        <v>1063</v>
      </c>
      <c r="L266" s="321" t="s">
        <v>1790</v>
      </c>
      <c r="M266" s="322" t="s">
        <v>1678</v>
      </c>
      <c r="N266" s="319" t="s">
        <v>1065</v>
      </c>
      <c r="O266" s="319" t="s">
        <v>3553</v>
      </c>
      <c r="P266" s="323"/>
      <c r="Q266" s="324">
        <v>47278</v>
      </c>
      <c r="R266" s="324"/>
    </row>
    <row r="267" spans="1:18" ht="52.5" hidden="1">
      <c r="A267" s="316" t="s">
        <v>1104</v>
      </c>
      <c r="B267" s="316" t="s">
        <v>2594</v>
      </c>
      <c r="C267" s="317" t="s">
        <v>11699</v>
      </c>
      <c r="D267" s="318" t="s">
        <v>1181</v>
      </c>
      <c r="E267" s="318" t="s">
        <v>1806</v>
      </c>
      <c r="F267" s="319" t="s">
        <v>2594</v>
      </c>
      <c r="G267" s="319" t="s">
        <v>11699</v>
      </c>
      <c r="H267" s="319" t="s">
        <v>1807</v>
      </c>
      <c r="I267" s="320" t="s">
        <v>1808</v>
      </c>
      <c r="J267" s="321" t="s">
        <v>1063</v>
      </c>
      <c r="K267" s="321" t="s">
        <v>1063</v>
      </c>
      <c r="L267" s="321" t="s">
        <v>1790</v>
      </c>
      <c r="M267" s="322" t="s">
        <v>1678</v>
      </c>
      <c r="N267" s="319" t="s">
        <v>1065</v>
      </c>
      <c r="O267" s="319" t="s">
        <v>3553</v>
      </c>
      <c r="P267" s="323"/>
      <c r="Q267" s="324">
        <v>78203</v>
      </c>
      <c r="R267" s="324"/>
    </row>
    <row r="268" spans="1:18" ht="42" hidden="1">
      <c r="A268" s="316" t="s">
        <v>1392</v>
      </c>
      <c r="B268" s="316" t="s">
        <v>12361</v>
      </c>
      <c r="C268" s="317" t="s">
        <v>11754</v>
      </c>
      <c r="D268" s="318" t="s">
        <v>1055</v>
      </c>
      <c r="E268" s="318" t="s">
        <v>12362</v>
      </c>
      <c r="F268" s="319" t="s">
        <v>12363</v>
      </c>
      <c r="G268" s="319" t="s">
        <v>11730</v>
      </c>
      <c r="H268" s="319" t="s">
        <v>1077</v>
      </c>
      <c r="I268" s="320" t="s">
        <v>1078</v>
      </c>
      <c r="J268" s="321" t="s">
        <v>1690</v>
      </c>
      <c r="K268" s="321" t="s">
        <v>1691</v>
      </c>
      <c r="L268" s="321" t="s">
        <v>1063</v>
      </c>
      <c r="M268" s="322" t="s">
        <v>1769</v>
      </c>
      <c r="N268" s="319" t="s">
        <v>1065</v>
      </c>
      <c r="O268" s="319" t="s">
        <v>3553</v>
      </c>
      <c r="P268" s="323"/>
      <c r="Q268" s="324"/>
      <c r="R268" s="324">
        <v>113.07</v>
      </c>
    </row>
    <row r="269" spans="1:18" ht="42" hidden="1">
      <c r="A269" s="316" t="s">
        <v>1399</v>
      </c>
      <c r="B269" s="316" t="s">
        <v>12364</v>
      </c>
      <c r="C269" s="317" t="s">
        <v>11754</v>
      </c>
      <c r="D269" s="318" t="s">
        <v>1055</v>
      </c>
      <c r="E269" s="318" t="s">
        <v>12365</v>
      </c>
      <c r="F269" s="319" t="s">
        <v>12366</v>
      </c>
      <c r="G269" s="319" t="s">
        <v>11730</v>
      </c>
      <c r="H269" s="319" t="s">
        <v>1077</v>
      </c>
      <c r="I269" s="320" t="s">
        <v>1078</v>
      </c>
      <c r="J269" s="321" t="s">
        <v>1690</v>
      </c>
      <c r="K269" s="321" t="s">
        <v>1691</v>
      </c>
      <c r="L269" s="321" t="s">
        <v>1063</v>
      </c>
      <c r="M269" s="322" t="s">
        <v>1769</v>
      </c>
      <c r="N269" s="319" t="s">
        <v>1065</v>
      </c>
      <c r="O269" s="319" t="s">
        <v>3553</v>
      </c>
      <c r="P269" s="323"/>
      <c r="Q269" s="324"/>
      <c r="R269" s="324">
        <v>4098.8599999999997</v>
      </c>
    </row>
    <row r="270" spans="1:18" ht="52.5" hidden="1">
      <c r="A270" s="316" t="s">
        <v>1406</v>
      </c>
      <c r="B270" s="316" t="s">
        <v>12367</v>
      </c>
      <c r="C270" s="317" t="s">
        <v>11754</v>
      </c>
      <c r="D270" s="318" t="s">
        <v>1055</v>
      </c>
      <c r="E270" s="318" t="s">
        <v>12368</v>
      </c>
      <c r="F270" s="319" t="s">
        <v>12369</v>
      </c>
      <c r="G270" s="319" t="s">
        <v>11730</v>
      </c>
      <c r="H270" s="319" t="s">
        <v>1077</v>
      </c>
      <c r="I270" s="320" t="s">
        <v>1078</v>
      </c>
      <c r="J270" s="321" t="s">
        <v>1690</v>
      </c>
      <c r="K270" s="321" t="s">
        <v>1691</v>
      </c>
      <c r="L270" s="321" t="s">
        <v>1063</v>
      </c>
      <c r="M270" s="322" t="s">
        <v>1769</v>
      </c>
      <c r="N270" s="319" t="s">
        <v>1065</v>
      </c>
      <c r="O270" s="319" t="s">
        <v>3553</v>
      </c>
      <c r="P270" s="323"/>
      <c r="Q270" s="324"/>
      <c r="R270" s="324">
        <v>678302.8</v>
      </c>
    </row>
    <row r="271" spans="1:18" ht="52.5" hidden="1">
      <c r="A271" s="316" t="s">
        <v>1410</v>
      </c>
      <c r="B271" s="316" t="s">
        <v>12370</v>
      </c>
      <c r="C271" s="317" t="s">
        <v>11754</v>
      </c>
      <c r="D271" s="318" t="s">
        <v>1055</v>
      </c>
      <c r="E271" s="318" t="s">
        <v>12371</v>
      </c>
      <c r="F271" s="319" t="s">
        <v>12372</v>
      </c>
      <c r="G271" s="319" t="s">
        <v>11730</v>
      </c>
      <c r="H271" s="319" t="s">
        <v>1077</v>
      </c>
      <c r="I271" s="320" t="s">
        <v>1078</v>
      </c>
      <c r="J271" s="321" t="s">
        <v>1690</v>
      </c>
      <c r="K271" s="321" t="s">
        <v>1691</v>
      </c>
      <c r="L271" s="321" t="s">
        <v>1063</v>
      </c>
      <c r="M271" s="322" t="s">
        <v>1769</v>
      </c>
      <c r="N271" s="319" t="s">
        <v>1065</v>
      </c>
      <c r="O271" s="319" t="s">
        <v>1112</v>
      </c>
      <c r="P271" s="323"/>
      <c r="Q271" s="324"/>
      <c r="R271" s="324">
        <v>12216.77</v>
      </c>
    </row>
    <row r="272" spans="1:18" ht="42" hidden="1">
      <c r="A272" s="316" t="s">
        <v>1414</v>
      </c>
      <c r="B272" s="316" t="s">
        <v>12373</v>
      </c>
      <c r="C272" s="317" t="s">
        <v>11754</v>
      </c>
      <c r="D272" s="318" t="s">
        <v>1055</v>
      </c>
      <c r="E272" s="318" t="s">
        <v>12374</v>
      </c>
      <c r="F272" s="319" t="s">
        <v>12375</v>
      </c>
      <c r="G272" s="319" t="s">
        <v>11730</v>
      </c>
      <c r="H272" s="319" t="s">
        <v>1696</v>
      </c>
      <c r="I272" s="320" t="s">
        <v>1697</v>
      </c>
      <c r="J272" s="321" t="s">
        <v>1690</v>
      </c>
      <c r="K272" s="321" t="s">
        <v>1691</v>
      </c>
      <c r="L272" s="321" t="s">
        <v>1063</v>
      </c>
      <c r="M272" s="322" t="s">
        <v>1769</v>
      </c>
      <c r="N272" s="319" t="s">
        <v>1065</v>
      </c>
      <c r="O272" s="319" t="s">
        <v>1112</v>
      </c>
      <c r="P272" s="323"/>
      <c r="Q272" s="324"/>
      <c r="R272" s="324">
        <v>6076.93</v>
      </c>
    </row>
    <row r="273" spans="1:18" ht="42" hidden="1">
      <c r="A273" s="316" t="s">
        <v>1421</v>
      </c>
      <c r="B273" s="316" t="s">
        <v>12376</v>
      </c>
      <c r="C273" s="317" t="s">
        <v>11754</v>
      </c>
      <c r="D273" s="318" t="s">
        <v>1055</v>
      </c>
      <c r="E273" s="318" t="s">
        <v>12377</v>
      </c>
      <c r="F273" s="319" t="s">
        <v>12378</v>
      </c>
      <c r="G273" s="319" t="s">
        <v>11730</v>
      </c>
      <c r="H273" s="319" t="s">
        <v>1696</v>
      </c>
      <c r="I273" s="320" t="s">
        <v>1697</v>
      </c>
      <c r="J273" s="321" t="s">
        <v>1690</v>
      </c>
      <c r="K273" s="321" t="s">
        <v>1691</v>
      </c>
      <c r="L273" s="321" t="s">
        <v>1063</v>
      </c>
      <c r="M273" s="322" t="s">
        <v>1769</v>
      </c>
      <c r="N273" s="319" t="s">
        <v>1065</v>
      </c>
      <c r="O273" s="319" t="s">
        <v>3553</v>
      </c>
      <c r="P273" s="323"/>
      <c r="Q273" s="324"/>
      <c r="R273" s="324">
        <v>285933.13</v>
      </c>
    </row>
    <row r="274" spans="1:18" ht="42" hidden="1">
      <c r="A274" s="316" t="s">
        <v>1428</v>
      </c>
      <c r="B274" s="316" t="s">
        <v>12379</v>
      </c>
      <c r="C274" s="317" t="s">
        <v>11754</v>
      </c>
      <c r="D274" s="318" t="s">
        <v>1055</v>
      </c>
      <c r="E274" s="318" t="s">
        <v>12380</v>
      </c>
      <c r="F274" s="319" t="s">
        <v>12381</v>
      </c>
      <c r="G274" s="319" t="s">
        <v>11730</v>
      </c>
      <c r="H274" s="319" t="s">
        <v>1696</v>
      </c>
      <c r="I274" s="320" t="s">
        <v>1697</v>
      </c>
      <c r="J274" s="321" t="s">
        <v>1690</v>
      </c>
      <c r="K274" s="321" t="s">
        <v>1691</v>
      </c>
      <c r="L274" s="321" t="s">
        <v>1063</v>
      </c>
      <c r="M274" s="322" t="s">
        <v>1769</v>
      </c>
      <c r="N274" s="319" t="s">
        <v>1664</v>
      </c>
      <c r="O274" s="319" t="s">
        <v>1828</v>
      </c>
      <c r="P274" s="323"/>
      <c r="Q274" s="324"/>
      <c r="R274" s="324">
        <v>21825.26</v>
      </c>
    </row>
    <row r="275" spans="1:18" ht="52.5" hidden="1">
      <c r="A275" s="316" t="s">
        <v>2084</v>
      </c>
      <c r="B275" s="316" t="s">
        <v>12382</v>
      </c>
      <c r="C275" s="317" t="s">
        <v>11754</v>
      </c>
      <c r="D275" s="318" t="s">
        <v>1055</v>
      </c>
      <c r="E275" s="318" t="s">
        <v>12383</v>
      </c>
      <c r="F275" s="319" t="s">
        <v>12384</v>
      </c>
      <c r="G275" s="319" t="s">
        <v>11730</v>
      </c>
      <c r="H275" s="319" t="s">
        <v>1077</v>
      </c>
      <c r="I275" s="320" t="s">
        <v>1078</v>
      </c>
      <c r="J275" s="321" t="s">
        <v>1690</v>
      </c>
      <c r="K275" s="321" t="s">
        <v>1691</v>
      </c>
      <c r="L275" s="321" t="s">
        <v>1063</v>
      </c>
      <c r="M275" s="322" t="s">
        <v>1769</v>
      </c>
      <c r="N275" s="319" t="s">
        <v>1664</v>
      </c>
      <c r="O275" s="319" t="s">
        <v>1828</v>
      </c>
      <c r="P275" s="323"/>
      <c r="Q275" s="324"/>
      <c r="R275" s="324">
        <v>24041.71</v>
      </c>
    </row>
    <row r="276" spans="1:18" ht="42" hidden="1">
      <c r="A276" s="316" t="s">
        <v>2088</v>
      </c>
      <c r="B276" s="316" t="s">
        <v>12385</v>
      </c>
      <c r="C276" s="317" t="s">
        <v>11754</v>
      </c>
      <c r="D276" s="318" t="s">
        <v>1055</v>
      </c>
      <c r="E276" s="318" t="s">
        <v>12386</v>
      </c>
      <c r="F276" s="319" t="s">
        <v>1916</v>
      </c>
      <c r="G276" s="319" t="s">
        <v>11730</v>
      </c>
      <c r="H276" s="319" t="s">
        <v>2132</v>
      </c>
      <c r="I276" s="320" t="s">
        <v>2133</v>
      </c>
      <c r="J276" s="321" t="s">
        <v>1690</v>
      </c>
      <c r="K276" s="321" t="s">
        <v>1691</v>
      </c>
      <c r="L276" s="321" t="s">
        <v>1063</v>
      </c>
      <c r="M276" s="322" t="s">
        <v>1769</v>
      </c>
      <c r="N276" s="319" t="s">
        <v>1065</v>
      </c>
      <c r="O276" s="319" t="s">
        <v>3553</v>
      </c>
      <c r="P276" s="323"/>
      <c r="Q276" s="324"/>
      <c r="R276" s="324">
        <v>30028.15</v>
      </c>
    </row>
    <row r="277" spans="1:18" ht="42" hidden="1">
      <c r="A277" s="316" t="s">
        <v>2092</v>
      </c>
      <c r="B277" s="316" t="s">
        <v>12387</v>
      </c>
      <c r="C277" s="317" t="s">
        <v>11754</v>
      </c>
      <c r="D277" s="318" t="s">
        <v>1055</v>
      </c>
      <c r="E277" s="318" t="s">
        <v>11186</v>
      </c>
      <c r="F277" s="319" t="s">
        <v>1919</v>
      </c>
      <c r="G277" s="319" t="s">
        <v>11730</v>
      </c>
      <c r="H277" s="319" t="s">
        <v>2132</v>
      </c>
      <c r="I277" s="320" t="s">
        <v>2133</v>
      </c>
      <c r="J277" s="321" t="s">
        <v>1690</v>
      </c>
      <c r="K277" s="321" t="s">
        <v>1691</v>
      </c>
      <c r="L277" s="321" t="s">
        <v>1063</v>
      </c>
      <c r="M277" s="322" t="s">
        <v>1769</v>
      </c>
      <c r="N277" s="319" t="s">
        <v>1065</v>
      </c>
      <c r="O277" s="319" t="s">
        <v>3553</v>
      </c>
      <c r="P277" s="323"/>
      <c r="Q277" s="324"/>
      <c r="R277" s="324">
        <v>2110.69</v>
      </c>
    </row>
    <row r="278" spans="1:18" ht="42" hidden="1">
      <c r="A278" s="316" t="s">
        <v>2096</v>
      </c>
      <c r="B278" s="316" t="s">
        <v>12388</v>
      </c>
      <c r="C278" s="317" t="s">
        <v>11754</v>
      </c>
      <c r="D278" s="318" t="s">
        <v>1055</v>
      </c>
      <c r="E278" s="318" t="s">
        <v>12389</v>
      </c>
      <c r="F278" s="319" t="s">
        <v>12390</v>
      </c>
      <c r="G278" s="319" t="s">
        <v>11754</v>
      </c>
      <c r="H278" s="319" t="s">
        <v>1077</v>
      </c>
      <c r="I278" s="320" t="s">
        <v>1078</v>
      </c>
      <c r="J278" s="321" t="s">
        <v>1690</v>
      </c>
      <c r="K278" s="321" t="s">
        <v>1691</v>
      </c>
      <c r="L278" s="321" t="s">
        <v>1063</v>
      </c>
      <c r="M278" s="322" t="s">
        <v>1769</v>
      </c>
      <c r="N278" s="319" t="s">
        <v>1065</v>
      </c>
      <c r="O278" s="319" t="s">
        <v>3553</v>
      </c>
      <c r="P278" s="323"/>
      <c r="Q278" s="324"/>
      <c r="R278" s="324">
        <v>20993.75</v>
      </c>
    </row>
    <row r="279" spans="1:18" ht="42" hidden="1">
      <c r="A279" s="316" t="s">
        <v>2100</v>
      </c>
      <c r="B279" s="316" t="s">
        <v>12391</v>
      </c>
      <c r="C279" s="317" t="s">
        <v>11754</v>
      </c>
      <c r="D279" s="318" t="s">
        <v>1055</v>
      </c>
      <c r="E279" s="318" t="s">
        <v>12392</v>
      </c>
      <c r="F279" s="319" t="s">
        <v>12393</v>
      </c>
      <c r="G279" s="319" t="s">
        <v>11754</v>
      </c>
      <c r="H279" s="319" t="s">
        <v>1696</v>
      </c>
      <c r="I279" s="320" t="s">
        <v>1697</v>
      </c>
      <c r="J279" s="321" t="s">
        <v>1690</v>
      </c>
      <c r="K279" s="321" t="s">
        <v>1691</v>
      </c>
      <c r="L279" s="321" t="s">
        <v>1063</v>
      </c>
      <c r="M279" s="322" t="s">
        <v>1769</v>
      </c>
      <c r="N279" s="319" t="s">
        <v>1065</v>
      </c>
      <c r="O279" s="319" t="s">
        <v>3553</v>
      </c>
      <c r="P279" s="323"/>
      <c r="Q279" s="324"/>
      <c r="R279" s="324">
        <v>1717.06</v>
      </c>
    </row>
    <row r="280" spans="1:18" ht="42" hidden="1">
      <c r="A280" s="316" t="s">
        <v>2104</v>
      </c>
      <c r="B280" s="316" t="s">
        <v>12394</v>
      </c>
      <c r="C280" s="317" t="s">
        <v>11754</v>
      </c>
      <c r="D280" s="318" t="s">
        <v>1055</v>
      </c>
      <c r="E280" s="318" t="s">
        <v>12395</v>
      </c>
      <c r="F280" s="319" t="s">
        <v>12396</v>
      </c>
      <c r="G280" s="319" t="s">
        <v>11754</v>
      </c>
      <c r="H280" s="319" t="s">
        <v>1696</v>
      </c>
      <c r="I280" s="320" t="s">
        <v>1697</v>
      </c>
      <c r="J280" s="321" t="s">
        <v>1690</v>
      </c>
      <c r="K280" s="321" t="s">
        <v>1691</v>
      </c>
      <c r="L280" s="321" t="s">
        <v>1063</v>
      </c>
      <c r="M280" s="322" t="s">
        <v>1769</v>
      </c>
      <c r="N280" s="319" t="s">
        <v>1065</v>
      </c>
      <c r="O280" s="319" t="s">
        <v>1112</v>
      </c>
      <c r="P280" s="323"/>
      <c r="Q280" s="324"/>
      <c r="R280" s="324">
        <v>59.58</v>
      </c>
    </row>
    <row r="281" spans="1:18" ht="42" hidden="1">
      <c r="A281" s="316" t="s">
        <v>2108</v>
      </c>
      <c r="B281" s="316" t="s">
        <v>12397</v>
      </c>
      <c r="C281" s="317" t="s">
        <v>11754</v>
      </c>
      <c r="D281" s="318" t="s">
        <v>1055</v>
      </c>
      <c r="E281" s="318" t="s">
        <v>12398</v>
      </c>
      <c r="F281" s="319" t="s">
        <v>12399</v>
      </c>
      <c r="G281" s="319" t="s">
        <v>11754</v>
      </c>
      <c r="H281" s="319" t="s">
        <v>1077</v>
      </c>
      <c r="I281" s="320" t="s">
        <v>1078</v>
      </c>
      <c r="J281" s="321" t="s">
        <v>1690</v>
      </c>
      <c r="K281" s="321" t="s">
        <v>1691</v>
      </c>
      <c r="L281" s="321" t="s">
        <v>1063</v>
      </c>
      <c r="M281" s="322" t="s">
        <v>1769</v>
      </c>
      <c r="N281" s="319" t="s">
        <v>1065</v>
      </c>
      <c r="O281" s="319" t="s">
        <v>3553</v>
      </c>
      <c r="P281" s="323"/>
      <c r="Q281" s="324"/>
      <c r="R281" s="324">
        <v>893.09</v>
      </c>
    </row>
    <row r="282" spans="1:18" ht="63" hidden="1">
      <c r="A282" s="316" t="s">
        <v>2113</v>
      </c>
      <c r="B282" s="316" t="s">
        <v>12400</v>
      </c>
      <c r="C282" s="317" t="s">
        <v>11730</v>
      </c>
      <c r="D282" s="318" t="s">
        <v>1181</v>
      </c>
      <c r="E282" s="318" t="s">
        <v>12401</v>
      </c>
      <c r="F282" s="319" t="s">
        <v>12400</v>
      </c>
      <c r="G282" s="319" t="s">
        <v>11730</v>
      </c>
      <c r="H282" s="319" t="s">
        <v>1835</v>
      </c>
      <c r="I282" s="320" t="s">
        <v>1836</v>
      </c>
      <c r="J282" s="321" t="s">
        <v>1063</v>
      </c>
      <c r="K282" s="321" t="s">
        <v>1063</v>
      </c>
      <c r="L282" s="321" t="s">
        <v>1790</v>
      </c>
      <c r="M282" s="322" t="s">
        <v>1678</v>
      </c>
      <c r="N282" s="319" t="s">
        <v>1065</v>
      </c>
      <c r="O282" s="319" t="s">
        <v>3553</v>
      </c>
      <c r="P282" s="323"/>
      <c r="Q282" s="324">
        <v>38875.370000000003</v>
      </c>
      <c r="R282" s="324"/>
    </row>
    <row r="283" spans="1:18" ht="52.5" hidden="1">
      <c r="A283" s="316" t="s">
        <v>2120</v>
      </c>
      <c r="B283" s="316" t="s">
        <v>12402</v>
      </c>
      <c r="C283" s="317" t="s">
        <v>11730</v>
      </c>
      <c r="D283" s="318" t="s">
        <v>1181</v>
      </c>
      <c r="E283" s="318" t="s">
        <v>12403</v>
      </c>
      <c r="F283" s="319" t="s">
        <v>12402</v>
      </c>
      <c r="G283" s="319" t="s">
        <v>11730</v>
      </c>
      <c r="H283" s="319" t="s">
        <v>12404</v>
      </c>
      <c r="I283" s="320" t="s">
        <v>8880</v>
      </c>
      <c r="J283" s="321" t="s">
        <v>1063</v>
      </c>
      <c r="K283" s="321" t="s">
        <v>1063</v>
      </c>
      <c r="L283" s="321" t="s">
        <v>1790</v>
      </c>
      <c r="M283" s="322" t="s">
        <v>1678</v>
      </c>
      <c r="N283" s="319" t="s">
        <v>1065</v>
      </c>
      <c r="O283" s="319" t="s">
        <v>3553</v>
      </c>
      <c r="P283" s="323"/>
      <c r="Q283" s="324">
        <v>4800</v>
      </c>
      <c r="R283" s="324"/>
    </row>
    <row r="284" spans="1:18" ht="52.5" hidden="1">
      <c r="A284" s="316" t="s">
        <v>2124</v>
      </c>
      <c r="B284" s="316" t="s">
        <v>1530</v>
      </c>
      <c r="C284" s="317" t="s">
        <v>11730</v>
      </c>
      <c r="D284" s="318" t="s">
        <v>1181</v>
      </c>
      <c r="E284" s="318" t="s">
        <v>1806</v>
      </c>
      <c r="F284" s="319" t="s">
        <v>1530</v>
      </c>
      <c r="G284" s="319" t="s">
        <v>11730</v>
      </c>
      <c r="H284" s="319" t="s">
        <v>1807</v>
      </c>
      <c r="I284" s="320" t="s">
        <v>1808</v>
      </c>
      <c r="J284" s="321" t="s">
        <v>1063</v>
      </c>
      <c r="K284" s="321" t="s">
        <v>1063</v>
      </c>
      <c r="L284" s="321" t="s">
        <v>1790</v>
      </c>
      <c r="M284" s="322" t="s">
        <v>1678</v>
      </c>
      <c r="N284" s="319" t="s">
        <v>1065</v>
      </c>
      <c r="O284" s="319" t="s">
        <v>3553</v>
      </c>
      <c r="P284" s="323"/>
      <c r="Q284" s="324">
        <v>144805</v>
      </c>
      <c r="R284" s="324"/>
    </row>
    <row r="285" spans="1:18" ht="52.5" hidden="1">
      <c r="A285" s="316" t="s">
        <v>2129</v>
      </c>
      <c r="B285" s="316" t="s">
        <v>10067</v>
      </c>
      <c r="C285" s="317" t="s">
        <v>11730</v>
      </c>
      <c r="D285" s="318" t="s">
        <v>1181</v>
      </c>
      <c r="E285" s="318" t="s">
        <v>12405</v>
      </c>
      <c r="F285" s="319" t="s">
        <v>10067</v>
      </c>
      <c r="G285" s="319" t="s">
        <v>11730</v>
      </c>
      <c r="H285" s="319" t="s">
        <v>1924</v>
      </c>
      <c r="I285" s="320" t="s">
        <v>1925</v>
      </c>
      <c r="J285" s="321" t="s">
        <v>1063</v>
      </c>
      <c r="K285" s="321" t="s">
        <v>1063</v>
      </c>
      <c r="L285" s="321" t="s">
        <v>1790</v>
      </c>
      <c r="M285" s="322" t="s">
        <v>1678</v>
      </c>
      <c r="N285" s="319" t="s">
        <v>1065</v>
      </c>
      <c r="O285" s="319" t="s">
        <v>3553</v>
      </c>
      <c r="P285" s="323"/>
      <c r="Q285" s="324">
        <v>8025</v>
      </c>
      <c r="R285" s="324"/>
    </row>
    <row r="286" spans="1:18" ht="42" hidden="1">
      <c r="A286" s="316" t="s">
        <v>2134</v>
      </c>
      <c r="B286" s="316" t="s">
        <v>4292</v>
      </c>
      <c r="C286" s="317" t="s">
        <v>11754</v>
      </c>
      <c r="D286" s="318" t="s">
        <v>1214</v>
      </c>
      <c r="E286" s="318" t="s">
        <v>12406</v>
      </c>
      <c r="F286" s="319" t="s">
        <v>12407</v>
      </c>
      <c r="G286" s="319" t="s">
        <v>11754</v>
      </c>
      <c r="H286" s="319" t="s">
        <v>10547</v>
      </c>
      <c r="I286" s="320" t="s">
        <v>10548</v>
      </c>
      <c r="J286" s="321" t="s">
        <v>1063</v>
      </c>
      <c r="K286" s="321" t="s">
        <v>1063</v>
      </c>
      <c r="L286" s="321" t="s">
        <v>1790</v>
      </c>
      <c r="M286" s="322" t="s">
        <v>1678</v>
      </c>
      <c r="N286" s="319" t="s">
        <v>1065</v>
      </c>
      <c r="O286" s="319" t="s">
        <v>3553</v>
      </c>
      <c r="P286" s="323"/>
      <c r="Q286" s="324">
        <v>16444</v>
      </c>
      <c r="R286" s="324"/>
    </row>
    <row r="287" spans="1:18" ht="42" hidden="1">
      <c r="A287" s="316" t="s">
        <v>2138</v>
      </c>
      <c r="B287" s="316" t="s">
        <v>12408</v>
      </c>
      <c r="C287" s="317" t="s">
        <v>11796</v>
      </c>
      <c r="D287" s="318" t="s">
        <v>1055</v>
      </c>
      <c r="E287" s="318" t="s">
        <v>10698</v>
      </c>
      <c r="F287" s="319" t="s">
        <v>12409</v>
      </c>
      <c r="G287" s="319" t="s">
        <v>11754</v>
      </c>
      <c r="H287" s="319" t="s">
        <v>1701</v>
      </c>
      <c r="I287" s="320" t="s">
        <v>1702</v>
      </c>
      <c r="J287" s="321" t="s">
        <v>1690</v>
      </c>
      <c r="K287" s="321" t="s">
        <v>1691</v>
      </c>
      <c r="L287" s="321" t="s">
        <v>1063</v>
      </c>
      <c r="M287" s="322" t="s">
        <v>1769</v>
      </c>
      <c r="N287" s="319" t="s">
        <v>1664</v>
      </c>
      <c r="O287" s="319" t="s">
        <v>1828</v>
      </c>
      <c r="P287" s="323"/>
      <c r="Q287" s="324"/>
      <c r="R287" s="324">
        <v>7767</v>
      </c>
    </row>
    <row r="288" spans="1:18" ht="42" hidden="1">
      <c r="A288" s="316" t="s">
        <v>2141</v>
      </c>
      <c r="B288" s="316" t="s">
        <v>12410</v>
      </c>
      <c r="C288" s="317" t="s">
        <v>11796</v>
      </c>
      <c r="D288" s="318" t="s">
        <v>1055</v>
      </c>
      <c r="E288" s="318" t="s">
        <v>10698</v>
      </c>
      <c r="F288" s="319" t="s">
        <v>12411</v>
      </c>
      <c r="G288" s="319" t="s">
        <v>11754</v>
      </c>
      <c r="H288" s="319" t="s">
        <v>1701</v>
      </c>
      <c r="I288" s="320" t="s">
        <v>1702</v>
      </c>
      <c r="J288" s="321" t="s">
        <v>1690</v>
      </c>
      <c r="K288" s="321" t="s">
        <v>1691</v>
      </c>
      <c r="L288" s="321" t="s">
        <v>1063</v>
      </c>
      <c r="M288" s="322" t="s">
        <v>1769</v>
      </c>
      <c r="N288" s="319" t="s">
        <v>1065</v>
      </c>
      <c r="O288" s="319" t="s">
        <v>3553</v>
      </c>
      <c r="P288" s="323"/>
      <c r="Q288" s="324"/>
      <c r="R288" s="324">
        <v>167536</v>
      </c>
    </row>
    <row r="289" spans="1:18" ht="42" hidden="1">
      <c r="A289" s="316" t="s">
        <v>2144</v>
      </c>
      <c r="B289" s="316" t="s">
        <v>12412</v>
      </c>
      <c r="C289" s="317" t="s">
        <v>11796</v>
      </c>
      <c r="D289" s="318" t="s">
        <v>1055</v>
      </c>
      <c r="E289" s="318" t="s">
        <v>10698</v>
      </c>
      <c r="F289" s="319" t="s">
        <v>12413</v>
      </c>
      <c r="G289" s="319" t="s">
        <v>11754</v>
      </c>
      <c r="H289" s="319" t="s">
        <v>1701</v>
      </c>
      <c r="I289" s="320" t="s">
        <v>1702</v>
      </c>
      <c r="J289" s="321" t="s">
        <v>1690</v>
      </c>
      <c r="K289" s="321" t="s">
        <v>1691</v>
      </c>
      <c r="L289" s="321" t="s">
        <v>1063</v>
      </c>
      <c r="M289" s="322" t="s">
        <v>1769</v>
      </c>
      <c r="N289" s="319" t="s">
        <v>1065</v>
      </c>
      <c r="O289" s="319" t="s">
        <v>1112</v>
      </c>
      <c r="P289" s="323"/>
      <c r="Q289" s="324"/>
      <c r="R289" s="324">
        <v>2669</v>
      </c>
    </row>
    <row r="290" spans="1:18" ht="42" hidden="1">
      <c r="A290" s="316" t="s">
        <v>2147</v>
      </c>
      <c r="B290" s="316" t="s">
        <v>12414</v>
      </c>
      <c r="C290" s="317" t="s">
        <v>11796</v>
      </c>
      <c r="D290" s="318" t="s">
        <v>1055</v>
      </c>
      <c r="E290" s="318" t="s">
        <v>11803</v>
      </c>
      <c r="F290" s="319" t="s">
        <v>12415</v>
      </c>
      <c r="G290" s="319" t="s">
        <v>11754</v>
      </c>
      <c r="H290" s="319" t="s">
        <v>1701</v>
      </c>
      <c r="I290" s="320" t="s">
        <v>1702</v>
      </c>
      <c r="J290" s="321" t="s">
        <v>2211</v>
      </c>
      <c r="K290" s="321" t="s">
        <v>1691</v>
      </c>
      <c r="L290" s="321" t="s">
        <v>1063</v>
      </c>
      <c r="M290" s="322" t="s">
        <v>1769</v>
      </c>
      <c r="N290" s="319" t="s">
        <v>1065</v>
      </c>
      <c r="O290" s="319" t="s">
        <v>3553</v>
      </c>
      <c r="P290" s="323"/>
      <c r="Q290" s="324"/>
      <c r="R290" s="324">
        <v>890</v>
      </c>
    </row>
    <row r="291" spans="1:18" ht="42" hidden="1">
      <c r="A291" s="316" t="s">
        <v>2150</v>
      </c>
      <c r="B291" s="316" t="s">
        <v>12416</v>
      </c>
      <c r="C291" s="317" t="s">
        <v>11796</v>
      </c>
      <c r="D291" s="318" t="s">
        <v>1055</v>
      </c>
      <c r="E291" s="318" t="s">
        <v>11803</v>
      </c>
      <c r="F291" s="319" t="s">
        <v>12417</v>
      </c>
      <c r="G291" s="319" t="s">
        <v>11754</v>
      </c>
      <c r="H291" s="319" t="s">
        <v>1701</v>
      </c>
      <c r="I291" s="320" t="s">
        <v>1702</v>
      </c>
      <c r="J291" s="321" t="s">
        <v>2211</v>
      </c>
      <c r="K291" s="321" t="s">
        <v>1691</v>
      </c>
      <c r="L291" s="321" t="s">
        <v>1063</v>
      </c>
      <c r="M291" s="322" t="s">
        <v>1769</v>
      </c>
      <c r="N291" s="319" t="s">
        <v>1065</v>
      </c>
      <c r="O291" s="319" t="s">
        <v>3553</v>
      </c>
      <c r="P291" s="323"/>
      <c r="Q291" s="324"/>
      <c r="R291" s="324">
        <v>8</v>
      </c>
    </row>
    <row r="292" spans="1:18" ht="42" hidden="1">
      <c r="A292" s="316" t="s">
        <v>2154</v>
      </c>
      <c r="B292" s="316" t="s">
        <v>12418</v>
      </c>
      <c r="C292" s="317" t="s">
        <v>11796</v>
      </c>
      <c r="D292" s="318" t="s">
        <v>1055</v>
      </c>
      <c r="E292" s="318" t="s">
        <v>11803</v>
      </c>
      <c r="F292" s="319" t="s">
        <v>12419</v>
      </c>
      <c r="G292" s="319" t="s">
        <v>11754</v>
      </c>
      <c r="H292" s="319" t="s">
        <v>1701</v>
      </c>
      <c r="I292" s="320" t="s">
        <v>1702</v>
      </c>
      <c r="J292" s="321" t="s">
        <v>2211</v>
      </c>
      <c r="K292" s="321" t="s">
        <v>1691</v>
      </c>
      <c r="L292" s="321" t="s">
        <v>1063</v>
      </c>
      <c r="M292" s="322" t="s">
        <v>1769</v>
      </c>
      <c r="N292" s="319" t="s">
        <v>1065</v>
      </c>
      <c r="O292" s="319" t="s">
        <v>3553</v>
      </c>
      <c r="P292" s="323"/>
      <c r="Q292" s="324"/>
      <c r="R292" s="324">
        <v>10</v>
      </c>
    </row>
    <row r="293" spans="1:18" ht="42" hidden="1">
      <c r="A293" s="316" t="s">
        <v>2157</v>
      </c>
      <c r="B293" s="316" t="s">
        <v>12420</v>
      </c>
      <c r="C293" s="317" t="s">
        <v>11796</v>
      </c>
      <c r="D293" s="318" t="s">
        <v>1055</v>
      </c>
      <c r="E293" s="318" t="s">
        <v>11803</v>
      </c>
      <c r="F293" s="319" t="s">
        <v>12421</v>
      </c>
      <c r="G293" s="319" t="s">
        <v>11754</v>
      </c>
      <c r="H293" s="319" t="s">
        <v>1701</v>
      </c>
      <c r="I293" s="320" t="s">
        <v>1702</v>
      </c>
      <c r="J293" s="321" t="s">
        <v>2211</v>
      </c>
      <c r="K293" s="321" t="s">
        <v>1691</v>
      </c>
      <c r="L293" s="321" t="s">
        <v>1063</v>
      </c>
      <c r="M293" s="322" t="s">
        <v>1769</v>
      </c>
      <c r="N293" s="319" t="s">
        <v>1065</v>
      </c>
      <c r="O293" s="319" t="s">
        <v>1112</v>
      </c>
      <c r="P293" s="323"/>
      <c r="Q293" s="324"/>
      <c r="R293" s="324">
        <v>75</v>
      </c>
    </row>
    <row r="294" spans="1:18" ht="52.5" hidden="1">
      <c r="A294" s="316" t="s">
        <v>2160</v>
      </c>
      <c r="B294" s="316" t="s">
        <v>12422</v>
      </c>
      <c r="C294" s="317" t="s">
        <v>11796</v>
      </c>
      <c r="D294" s="318" t="s">
        <v>1055</v>
      </c>
      <c r="E294" s="318" t="s">
        <v>12423</v>
      </c>
      <c r="F294" s="319" t="s">
        <v>12424</v>
      </c>
      <c r="G294" s="319" t="s">
        <v>11754</v>
      </c>
      <c r="H294" s="319" t="s">
        <v>1696</v>
      </c>
      <c r="I294" s="320" t="s">
        <v>1697</v>
      </c>
      <c r="J294" s="321" t="s">
        <v>2211</v>
      </c>
      <c r="K294" s="321" t="s">
        <v>1691</v>
      </c>
      <c r="L294" s="321" t="s">
        <v>1063</v>
      </c>
      <c r="M294" s="322" t="s">
        <v>1769</v>
      </c>
      <c r="N294" s="319" t="s">
        <v>1065</v>
      </c>
      <c r="O294" s="319" t="s">
        <v>3553</v>
      </c>
      <c r="P294" s="323"/>
      <c r="Q294" s="324"/>
      <c r="R294" s="324">
        <v>5.52</v>
      </c>
    </row>
    <row r="295" spans="1:18" ht="52.5" hidden="1">
      <c r="A295" s="316" t="s">
        <v>1691</v>
      </c>
      <c r="B295" s="316" t="s">
        <v>12425</v>
      </c>
      <c r="C295" s="317" t="s">
        <v>11796</v>
      </c>
      <c r="D295" s="318" t="s">
        <v>1055</v>
      </c>
      <c r="E295" s="318" t="s">
        <v>12426</v>
      </c>
      <c r="F295" s="319" t="s">
        <v>12427</v>
      </c>
      <c r="G295" s="319" t="s">
        <v>11754</v>
      </c>
      <c r="H295" s="319" t="s">
        <v>1696</v>
      </c>
      <c r="I295" s="320" t="s">
        <v>1697</v>
      </c>
      <c r="J295" s="321" t="s">
        <v>2211</v>
      </c>
      <c r="K295" s="321" t="s">
        <v>1691</v>
      </c>
      <c r="L295" s="321" t="s">
        <v>1063</v>
      </c>
      <c r="M295" s="322" t="s">
        <v>1769</v>
      </c>
      <c r="N295" s="319" t="s">
        <v>1065</v>
      </c>
      <c r="O295" s="319" t="s">
        <v>3553</v>
      </c>
      <c r="P295" s="323"/>
      <c r="Q295" s="324"/>
      <c r="R295" s="324">
        <v>3693.84</v>
      </c>
    </row>
    <row r="296" spans="1:18" ht="63" hidden="1">
      <c r="A296" s="316" t="s">
        <v>1080</v>
      </c>
      <c r="B296" s="316" t="s">
        <v>12428</v>
      </c>
      <c r="C296" s="317" t="s">
        <v>11796</v>
      </c>
      <c r="D296" s="318" t="s">
        <v>1055</v>
      </c>
      <c r="E296" s="318" t="s">
        <v>12429</v>
      </c>
      <c r="F296" s="319" t="s">
        <v>12430</v>
      </c>
      <c r="G296" s="319" t="s">
        <v>11754</v>
      </c>
      <c r="H296" s="319" t="s">
        <v>1077</v>
      </c>
      <c r="I296" s="320" t="s">
        <v>1078</v>
      </c>
      <c r="J296" s="321" t="s">
        <v>2211</v>
      </c>
      <c r="K296" s="321" t="s">
        <v>1691</v>
      </c>
      <c r="L296" s="321" t="s">
        <v>1063</v>
      </c>
      <c r="M296" s="322" t="s">
        <v>1769</v>
      </c>
      <c r="N296" s="319" t="s">
        <v>1065</v>
      </c>
      <c r="O296" s="319" t="s">
        <v>3553</v>
      </c>
      <c r="P296" s="323"/>
      <c r="Q296" s="324"/>
      <c r="R296" s="324">
        <v>2264.0700000000002</v>
      </c>
    </row>
    <row r="297" spans="1:18" ht="63" hidden="1">
      <c r="A297" s="316" t="s">
        <v>2168</v>
      </c>
      <c r="B297" s="316" t="s">
        <v>12431</v>
      </c>
      <c r="C297" s="317" t="s">
        <v>11796</v>
      </c>
      <c r="D297" s="318" t="s">
        <v>1055</v>
      </c>
      <c r="E297" s="318" t="s">
        <v>12432</v>
      </c>
      <c r="F297" s="319" t="s">
        <v>12433</v>
      </c>
      <c r="G297" s="319" t="s">
        <v>11754</v>
      </c>
      <c r="H297" s="319" t="s">
        <v>1077</v>
      </c>
      <c r="I297" s="320" t="s">
        <v>1078</v>
      </c>
      <c r="J297" s="321" t="s">
        <v>2211</v>
      </c>
      <c r="K297" s="321" t="s">
        <v>1691</v>
      </c>
      <c r="L297" s="321" t="s">
        <v>1063</v>
      </c>
      <c r="M297" s="322" t="s">
        <v>1769</v>
      </c>
      <c r="N297" s="319" t="s">
        <v>1065</v>
      </c>
      <c r="O297" s="319" t="s">
        <v>3553</v>
      </c>
      <c r="P297" s="323"/>
      <c r="Q297" s="324"/>
      <c r="R297" s="324">
        <v>51.38</v>
      </c>
    </row>
    <row r="298" spans="1:18" ht="63" hidden="1">
      <c r="A298" s="316" t="s">
        <v>2171</v>
      </c>
      <c r="B298" s="316" t="s">
        <v>12434</v>
      </c>
      <c r="C298" s="317" t="s">
        <v>11796</v>
      </c>
      <c r="D298" s="318" t="s">
        <v>1055</v>
      </c>
      <c r="E298" s="318" t="s">
        <v>12435</v>
      </c>
      <c r="F298" s="319" t="s">
        <v>12436</v>
      </c>
      <c r="G298" s="319" t="s">
        <v>11754</v>
      </c>
      <c r="H298" s="319" t="s">
        <v>1077</v>
      </c>
      <c r="I298" s="320" t="s">
        <v>1078</v>
      </c>
      <c r="J298" s="321" t="s">
        <v>2211</v>
      </c>
      <c r="K298" s="321" t="s">
        <v>1691</v>
      </c>
      <c r="L298" s="321" t="s">
        <v>1063</v>
      </c>
      <c r="M298" s="322" t="s">
        <v>1769</v>
      </c>
      <c r="N298" s="319" t="s">
        <v>1065</v>
      </c>
      <c r="O298" s="319" t="s">
        <v>3553</v>
      </c>
      <c r="P298" s="323"/>
      <c r="Q298" s="324"/>
      <c r="R298" s="324">
        <v>54.62</v>
      </c>
    </row>
    <row r="299" spans="1:18" ht="63" hidden="1">
      <c r="A299" s="316" t="s">
        <v>1432</v>
      </c>
      <c r="B299" s="316" t="s">
        <v>12437</v>
      </c>
      <c r="C299" s="317" t="s">
        <v>11796</v>
      </c>
      <c r="D299" s="318" t="s">
        <v>1055</v>
      </c>
      <c r="E299" s="318" t="s">
        <v>12438</v>
      </c>
      <c r="F299" s="319" t="s">
        <v>12439</v>
      </c>
      <c r="G299" s="319" t="s">
        <v>11754</v>
      </c>
      <c r="H299" s="319" t="s">
        <v>1077</v>
      </c>
      <c r="I299" s="320" t="s">
        <v>1078</v>
      </c>
      <c r="J299" s="321" t="s">
        <v>2211</v>
      </c>
      <c r="K299" s="321" t="s">
        <v>1691</v>
      </c>
      <c r="L299" s="321" t="s">
        <v>1063</v>
      </c>
      <c r="M299" s="322" t="s">
        <v>1769</v>
      </c>
      <c r="N299" s="319" t="s">
        <v>1065</v>
      </c>
      <c r="O299" s="319" t="s">
        <v>1112</v>
      </c>
      <c r="P299" s="323"/>
      <c r="Q299" s="324"/>
      <c r="R299" s="324">
        <v>498.58</v>
      </c>
    </row>
    <row r="300" spans="1:18" ht="52.5" hidden="1">
      <c r="A300" s="316" t="s">
        <v>1436</v>
      </c>
      <c r="B300" s="316" t="s">
        <v>12440</v>
      </c>
      <c r="C300" s="317" t="s">
        <v>11796</v>
      </c>
      <c r="D300" s="318" t="s">
        <v>1055</v>
      </c>
      <c r="E300" s="318" t="s">
        <v>12441</v>
      </c>
      <c r="F300" s="319" t="s">
        <v>12442</v>
      </c>
      <c r="G300" s="319" t="s">
        <v>11754</v>
      </c>
      <c r="H300" s="319" t="s">
        <v>1696</v>
      </c>
      <c r="I300" s="320" t="s">
        <v>1697</v>
      </c>
      <c r="J300" s="321" t="s">
        <v>2211</v>
      </c>
      <c r="K300" s="321" t="s">
        <v>1691</v>
      </c>
      <c r="L300" s="321" t="s">
        <v>1063</v>
      </c>
      <c r="M300" s="322" t="s">
        <v>1769</v>
      </c>
      <c r="N300" s="319" t="s">
        <v>1065</v>
      </c>
      <c r="O300" s="319" t="s">
        <v>3553</v>
      </c>
      <c r="P300" s="323"/>
      <c r="Q300" s="324"/>
      <c r="R300" s="324">
        <v>15.88</v>
      </c>
    </row>
    <row r="301" spans="1:18" ht="42">
      <c r="A301" s="316" t="s">
        <v>2178</v>
      </c>
      <c r="B301" s="316" t="s">
        <v>12443</v>
      </c>
      <c r="C301" s="317" t="s">
        <v>11796</v>
      </c>
      <c r="D301" s="318" t="s">
        <v>1055</v>
      </c>
      <c r="E301" s="318" t="s">
        <v>12444</v>
      </c>
      <c r="F301" s="319" t="s">
        <v>12445</v>
      </c>
      <c r="G301" s="319" t="s">
        <v>11754</v>
      </c>
      <c r="H301" s="319" t="s">
        <v>1119</v>
      </c>
      <c r="I301" s="320" t="s">
        <v>1120</v>
      </c>
      <c r="J301" s="321" t="s">
        <v>1121</v>
      </c>
      <c r="K301" s="321" t="s">
        <v>1062</v>
      </c>
      <c r="L301" s="321" t="s">
        <v>1063</v>
      </c>
      <c r="M301" s="322" t="s">
        <v>1064</v>
      </c>
      <c r="N301" s="319" t="s">
        <v>1065</v>
      </c>
      <c r="O301" s="319" t="s">
        <v>3553</v>
      </c>
      <c r="P301" s="323" t="s">
        <v>1122</v>
      </c>
      <c r="Q301" s="132">
        <v>1</v>
      </c>
      <c r="R301" s="324">
        <v>7500</v>
      </c>
    </row>
    <row r="302" spans="1:18" ht="73.5">
      <c r="A302" s="316" t="s">
        <v>2182</v>
      </c>
      <c r="B302" s="316" t="s">
        <v>12446</v>
      </c>
      <c r="C302" s="317" t="s">
        <v>11796</v>
      </c>
      <c r="D302" s="318" t="s">
        <v>1055</v>
      </c>
      <c r="E302" s="318" t="s">
        <v>12447</v>
      </c>
      <c r="F302" s="319" t="s">
        <v>12448</v>
      </c>
      <c r="G302" s="319" t="s">
        <v>11754</v>
      </c>
      <c r="H302" s="319" t="s">
        <v>12449</v>
      </c>
      <c r="I302" s="320" t="s">
        <v>12450</v>
      </c>
      <c r="J302" s="321" t="s">
        <v>1079</v>
      </c>
      <c r="K302" s="321" t="s">
        <v>1062</v>
      </c>
      <c r="L302" s="321" t="s">
        <v>1063</v>
      </c>
      <c r="M302" s="322" t="s">
        <v>1064</v>
      </c>
      <c r="N302" s="319" t="s">
        <v>1065</v>
      </c>
      <c r="O302" s="319" t="s">
        <v>3553</v>
      </c>
      <c r="P302" s="323" t="s">
        <v>12451</v>
      </c>
      <c r="Q302" s="132">
        <v>1</v>
      </c>
      <c r="R302" s="324">
        <v>8360</v>
      </c>
    </row>
    <row r="303" spans="1:18" ht="52.5" hidden="1">
      <c r="A303" s="316" t="s">
        <v>1704</v>
      </c>
      <c r="B303" s="316" t="s">
        <v>12452</v>
      </c>
      <c r="C303" s="317" t="s">
        <v>11754</v>
      </c>
      <c r="D303" s="318" t="s">
        <v>1181</v>
      </c>
      <c r="E303" s="318" t="s">
        <v>12453</v>
      </c>
      <c r="F303" s="319" t="s">
        <v>12452</v>
      </c>
      <c r="G303" s="319" t="s">
        <v>11754</v>
      </c>
      <c r="H303" s="319" t="s">
        <v>2055</v>
      </c>
      <c r="I303" s="320" t="s">
        <v>2056</v>
      </c>
      <c r="J303" s="321" t="s">
        <v>1063</v>
      </c>
      <c r="K303" s="321" t="s">
        <v>1063</v>
      </c>
      <c r="L303" s="321" t="s">
        <v>1790</v>
      </c>
      <c r="M303" s="322" t="s">
        <v>1678</v>
      </c>
      <c r="N303" s="319" t="s">
        <v>1065</v>
      </c>
      <c r="O303" s="319" t="s">
        <v>3553</v>
      </c>
      <c r="P303" s="323"/>
      <c r="Q303" s="324">
        <v>18086</v>
      </c>
      <c r="R303" s="324"/>
    </row>
    <row r="304" spans="1:18" ht="52.5" hidden="1">
      <c r="A304" s="316" t="s">
        <v>2187</v>
      </c>
      <c r="B304" s="316" t="s">
        <v>12454</v>
      </c>
      <c r="C304" s="317" t="s">
        <v>11754</v>
      </c>
      <c r="D304" s="318" t="s">
        <v>1181</v>
      </c>
      <c r="E304" s="318" t="s">
        <v>12455</v>
      </c>
      <c r="F304" s="319" t="s">
        <v>12454</v>
      </c>
      <c r="G304" s="319" t="s">
        <v>11754</v>
      </c>
      <c r="H304" s="319" t="s">
        <v>2643</v>
      </c>
      <c r="I304" s="320" t="s">
        <v>2644</v>
      </c>
      <c r="J304" s="321" t="s">
        <v>1063</v>
      </c>
      <c r="K304" s="321" t="s">
        <v>1063</v>
      </c>
      <c r="L304" s="321" t="s">
        <v>1790</v>
      </c>
      <c r="M304" s="322" t="s">
        <v>1678</v>
      </c>
      <c r="N304" s="319" t="s">
        <v>1065</v>
      </c>
      <c r="O304" s="319" t="s">
        <v>3553</v>
      </c>
      <c r="P304" s="323"/>
      <c r="Q304" s="324">
        <v>1650</v>
      </c>
      <c r="R304" s="324"/>
    </row>
    <row r="305" spans="1:18" ht="52.5" hidden="1">
      <c r="A305" s="316" t="s">
        <v>2190</v>
      </c>
      <c r="B305" s="316" t="s">
        <v>12456</v>
      </c>
      <c r="C305" s="317" t="s">
        <v>11754</v>
      </c>
      <c r="D305" s="318" t="s">
        <v>1181</v>
      </c>
      <c r="E305" s="318" t="s">
        <v>12457</v>
      </c>
      <c r="F305" s="319" t="s">
        <v>12456</v>
      </c>
      <c r="G305" s="319" t="s">
        <v>11754</v>
      </c>
      <c r="H305" s="319" t="s">
        <v>12458</v>
      </c>
      <c r="I305" s="320" t="s">
        <v>1078</v>
      </c>
      <c r="J305" s="321" t="s">
        <v>1063</v>
      </c>
      <c r="K305" s="321" t="s">
        <v>1063</v>
      </c>
      <c r="L305" s="321" t="s">
        <v>1790</v>
      </c>
      <c r="M305" s="322" t="s">
        <v>1678</v>
      </c>
      <c r="N305" s="319" t="s">
        <v>1065</v>
      </c>
      <c r="O305" s="319" t="s">
        <v>3553</v>
      </c>
      <c r="P305" s="323"/>
      <c r="Q305" s="324">
        <v>2500</v>
      </c>
      <c r="R305" s="324"/>
    </row>
    <row r="306" spans="1:18" ht="52.5" hidden="1">
      <c r="A306" s="316" t="s">
        <v>2194</v>
      </c>
      <c r="B306" s="316" t="s">
        <v>12459</v>
      </c>
      <c r="C306" s="317" t="s">
        <v>11754</v>
      </c>
      <c r="D306" s="318" t="s">
        <v>1181</v>
      </c>
      <c r="E306" s="318" t="s">
        <v>12460</v>
      </c>
      <c r="F306" s="319" t="s">
        <v>12459</v>
      </c>
      <c r="G306" s="319" t="s">
        <v>11754</v>
      </c>
      <c r="H306" s="319" t="s">
        <v>12461</v>
      </c>
      <c r="I306" s="320" t="s">
        <v>1078</v>
      </c>
      <c r="J306" s="321" t="s">
        <v>1063</v>
      </c>
      <c r="K306" s="321" t="s">
        <v>1063</v>
      </c>
      <c r="L306" s="321" t="s">
        <v>1790</v>
      </c>
      <c r="M306" s="322" t="s">
        <v>1678</v>
      </c>
      <c r="N306" s="319" t="s">
        <v>1065</v>
      </c>
      <c r="O306" s="319" t="s">
        <v>3553</v>
      </c>
      <c r="P306" s="323"/>
      <c r="Q306" s="324">
        <v>3500</v>
      </c>
      <c r="R306" s="324"/>
    </row>
    <row r="307" spans="1:18" ht="42" hidden="1">
      <c r="A307" s="316" t="s">
        <v>1114</v>
      </c>
      <c r="B307" s="316" t="s">
        <v>12462</v>
      </c>
      <c r="C307" s="317" t="s">
        <v>11796</v>
      </c>
      <c r="D307" s="318" t="s">
        <v>1055</v>
      </c>
      <c r="E307" s="318" t="s">
        <v>12463</v>
      </c>
      <c r="F307" s="319" t="s">
        <v>12464</v>
      </c>
      <c r="G307" s="319" t="s">
        <v>11796</v>
      </c>
      <c r="H307" s="319" t="s">
        <v>1077</v>
      </c>
      <c r="I307" s="320" t="s">
        <v>1078</v>
      </c>
      <c r="J307" s="321" t="s">
        <v>1690</v>
      </c>
      <c r="K307" s="321" t="s">
        <v>1691</v>
      </c>
      <c r="L307" s="321" t="s">
        <v>1063</v>
      </c>
      <c r="M307" s="322" t="s">
        <v>1769</v>
      </c>
      <c r="N307" s="319" t="s">
        <v>1065</v>
      </c>
      <c r="O307" s="319" t="s">
        <v>3553</v>
      </c>
      <c r="P307" s="323"/>
      <c r="Q307" s="324"/>
      <c r="R307" s="324">
        <v>5819.75</v>
      </c>
    </row>
    <row r="308" spans="1:18" ht="52.5" hidden="1">
      <c r="A308" s="316" t="s">
        <v>1123</v>
      </c>
      <c r="B308" s="316" t="s">
        <v>1658</v>
      </c>
      <c r="C308" s="317" t="s">
        <v>11754</v>
      </c>
      <c r="D308" s="318" t="s">
        <v>1181</v>
      </c>
      <c r="E308" s="318" t="s">
        <v>12465</v>
      </c>
      <c r="F308" s="319" t="s">
        <v>1658</v>
      </c>
      <c r="G308" s="319" t="s">
        <v>11754</v>
      </c>
      <c r="H308" s="319" t="s">
        <v>4037</v>
      </c>
      <c r="I308" s="320" t="s">
        <v>4038</v>
      </c>
      <c r="J308" s="321" t="s">
        <v>1063</v>
      </c>
      <c r="K308" s="321" t="s">
        <v>1063</v>
      </c>
      <c r="L308" s="321" t="s">
        <v>1790</v>
      </c>
      <c r="M308" s="322" t="s">
        <v>1678</v>
      </c>
      <c r="N308" s="319" t="s">
        <v>1065</v>
      </c>
      <c r="O308" s="319" t="s">
        <v>3553</v>
      </c>
      <c r="P308" s="323"/>
      <c r="Q308" s="324">
        <v>11975.5</v>
      </c>
      <c r="R308" s="324"/>
    </row>
    <row r="309" spans="1:18" ht="52.5" hidden="1">
      <c r="A309" s="316" t="s">
        <v>1129</v>
      </c>
      <c r="B309" s="316" t="s">
        <v>12466</v>
      </c>
      <c r="C309" s="317" t="s">
        <v>11754</v>
      </c>
      <c r="D309" s="318" t="s">
        <v>1181</v>
      </c>
      <c r="E309" s="318" t="s">
        <v>12467</v>
      </c>
      <c r="F309" s="319" t="s">
        <v>12466</v>
      </c>
      <c r="G309" s="319" t="s">
        <v>11754</v>
      </c>
      <c r="H309" s="319" t="s">
        <v>1835</v>
      </c>
      <c r="I309" s="320" t="s">
        <v>1836</v>
      </c>
      <c r="J309" s="321" t="s">
        <v>1063</v>
      </c>
      <c r="K309" s="321" t="s">
        <v>1063</v>
      </c>
      <c r="L309" s="321" t="s">
        <v>1790</v>
      </c>
      <c r="M309" s="322" t="s">
        <v>1678</v>
      </c>
      <c r="N309" s="319" t="s">
        <v>1065</v>
      </c>
      <c r="O309" s="319" t="s">
        <v>3553</v>
      </c>
      <c r="P309" s="323"/>
      <c r="Q309" s="324">
        <v>11898.84</v>
      </c>
      <c r="R309" s="324"/>
    </row>
    <row r="310" spans="1:18" ht="52.5" hidden="1">
      <c r="A310" s="316" t="s">
        <v>1133</v>
      </c>
      <c r="B310" s="316" t="s">
        <v>2601</v>
      </c>
      <c r="C310" s="317" t="s">
        <v>11754</v>
      </c>
      <c r="D310" s="318" t="s">
        <v>1181</v>
      </c>
      <c r="E310" s="318" t="s">
        <v>1806</v>
      </c>
      <c r="F310" s="319" t="s">
        <v>2601</v>
      </c>
      <c r="G310" s="319" t="s">
        <v>11754</v>
      </c>
      <c r="H310" s="319" t="s">
        <v>1807</v>
      </c>
      <c r="I310" s="320" t="s">
        <v>1808</v>
      </c>
      <c r="J310" s="321" t="s">
        <v>1063</v>
      </c>
      <c r="K310" s="321" t="s">
        <v>1063</v>
      </c>
      <c r="L310" s="321" t="s">
        <v>1790</v>
      </c>
      <c r="M310" s="322" t="s">
        <v>1678</v>
      </c>
      <c r="N310" s="319" t="s">
        <v>1065</v>
      </c>
      <c r="O310" s="319" t="s">
        <v>3553</v>
      </c>
      <c r="P310" s="323"/>
      <c r="Q310" s="324">
        <v>219969</v>
      </c>
      <c r="R310" s="324"/>
    </row>
    <row r="311" spans="1:18" ht="52.5" hidden="1">
      <c r="A311" s="316" t="s">
        <v>1140</v>
      </c>
      <c r="B311" s="316" t="s">
        <v>3068</v>
      </c>
      <c r="C311" s="317" t="s">
        <v>11754</v>
      </c>
      <c r="D311" s="318" t="s">
        <v>1181</v>
      </c>
      <c r="E311" s="318" t="s">
        <v>12468</v>
      </c>
      <c r="F311" s="319" t="s">
        <v>3068</v>
      </c>
      <c r="G311" s="319" t="s">
        <v>11754</v>
      </c>
      <c r="H311" s="319" t="s">
        <v>3645</v>
      </c>
      <c r="I311" s="320" t="s">
        <v>3646</v>
      </c>
      <c r="J311" s="321" t="s">
        <v>1063</v>
      </c>
      <c r="K311" s="321" t="s">
        <v>1063</v>
      </c>
      <c r="L311" s="321" t="s">
        <v>1790</v>
      </c>
      <c r="M311" s="322" t="s">
        <v>1678</v>
      </c>
      <c r="N311" s="319" t="s">
        <v>1065</v>
      </c>
      <c r="O311" s="319" t="s">
        <v>3553</v>
      </c>
      <c r="P311" s="323"/>
      <c r="Q311" s="324">
        <v>1650</v>
      </c>
      <c r="R311" s="324"/>
    </row>
    <row r="312" spans="1:18" ht="52.5" hidden="1">
      <c r="A312" s="316" t="s">
        <v>1440</v>
      </c>
      <c r="B312" s="316" t="s">
        <v>12469</v>
      </c>
      <c r="C312" s="317" t="s">
        <v>11796</v>
      </c>
      <c r="D312" s="318" t="s">
        <v>1055</v>
      </c>
      <c r="E312" s="318" t="s">
        <v>12470</v>
      </c>
      <c r="F312" s="319" t="s">
        <v>12342</v>
      </c>
      <c r="G312" s="319" t="s">
        <v>11796</v>
      </c>
      <c r="H312" s="319" t="s">
        <v>1077</v>
      </c>
      <c r="I312" s="320" t="s">
        <v>1078</v>
      </c>
      <c r="J312" s="321" t="s">
        <v>1690</v>
      </c>
      <c r="K312" s="321" t="s">
        <v>1691</v>
      </c>
      <c r="L312" s="321" t="s">
        <v>1063</v>
      </c>
      <c r="M312" s="322" t="s">
        <v>1769</v>
      </c>
      <c r="N312" s="319" t="s">
        <v>1065</v>
      </c>
      <c r="O312" s="319" t="s">
        <v>3553</v>
      </c>
      <c r="P312" s="323"/>
      <c r="Q312" s="324"/>
      <c r="R312" s="324">
        <v>23083.040000000001</v>
      </c>
    </row>
    <row r="313" spans="1:18" ht="42" hidden="1">
      <c r="A313" s="316" t="s">
        <v>1444</v>
      </c>
      <c r="B313" s="316" t="s">
        <v>12471</v>
      </c>
      <c r="C313" s="317" t="s">
        <v>11796</v>
      </c>
      <c r="D313" s="318" t="s">
        <v>1055</v>
      </c>
      <c r="E313" s="318" t="s">
        <v>12472</v>
      </c>
      <c r="F313" s="319" t="s">
        <v>12473</v>
      </c>
      <c r="G313" s="319" t="s">
        <v>11796</v>
      </c>
      <c r="H313" s="319" t="s">
        <v>1696</v>
      </c>
      <c r="I313" s="320" t="s">
        <v>1697</v>
      </c>
      <c r="J313" s="321" t="s">
        <v>1690</v>
      </c>
      <c r="K313" s="321" t="s">
        <v>1691</v>
      </c>
      <c r="L313" s="321" t="s">
        <v>1063</v>
      </c>
      <c r="M313" s="322" t="s">
        <v>1769</v>
      </c>
      <c r="N313" s="319" t="s">
        <v>1065</v>
      </c>
      <c r="O313" s="319" t="s">
        <v>3553</v>
      </c>
      <c r="P313" s="323"/>
      <c r="Q313" s="324"/>
      <c r="R313" s="324">
        <v>628.02</v>
      </c>
    </row>
    <row r="314" spans="1:18" ht="63" hidden="1">
      <c r="A314" s="316" t="s">
        <v>1790</v>
      </c>
      <c r="B314" s="316" t="s">
        <v>12474</v>
      </c>
      <c r="C314" s="317" t="s">
        <v>12475</v>
      </c>
      <c r="D314" s="318" t="s">
        <v>1055</v>
      </c>
      <c r="E314" s="318" t="s">
        <v>12476</v>
      </c>
      <c r="F314" s="319" t="s">
        <v>7072</v>
      </c>
      <c r="G314" s="319" t="s">
        <v>11796</v>
      </c>
      <c r="H314" s="319" t="s">
        <v>12477</v>
      </c>
      <c r="I314" s="320" t="s">
        <v>12478</v>
      </c>
      <c r="J314" s="321" t="s">
        <v>1079</v>
      </c>
      <c r="K314" s="321" t="s">
        <v>1062</v>
      </c>
      <c r="L314" s="321" t="s">
        <v>1063</v>
      </c>
      <c r="M314" s="322" t="s">
        <v>1064</v>
      </c>
      <c r="N314" s="319" t="s">
        <v>1065</v>
      </c>
      <c r="O314" s="319" t="s">
        <v>3553</v>
      </c>
      <c r="P314" s="323" t="s">
        <v>12479</v>
      </c>
      <c r="Q314" s="324"/>
      <c r="R314" s="324">
        <v>10900</v>
      </c>
    </row>
    <row r="315" spans="1:18" ht="42" hidden="1">
      <c r="A315" s="316" t="s">
        <v>2214</v>
      </c>
      <c r="B315" s="316" t="s">
        <v>12480</v>
      </c>
      <c r="C315" s="317" t="s">
        <v>12475</v>
      </c>
      <c r="D315" s="318" t="s">
        <v>1055</v>
      </c>
      <c r="E315" s="318" t="s">
        <v>12481</v>
      </c>
      <c r="F315" s="319" t="s">
        <v>12482</v>
      </c>
      <c r="G315" s="319" t="s">
        <v>11796</v>
      </c>
      <c r="H315" s="319" t="s">
        <v>1396</v>
      </c>
      <c r="I315" s="320" t="s">
        <v>1397</v>
      </c>
      <c r="J315" s="321" t="s">
        <v>1079</v>
      </c>
      <c r="K315" s="321" t="s">
        <v>1062</v>
      </c>
      <c r="L315" s="321" t="s">
        <v>1063</v>
      </c>
      <c r="M315" s="322" t="s">
        <v>1064</v>
      </c>
      <c r="N315" s="319" t="s">
        <v>1065</v>
      </c>
      <c r="O315" s="319" t="s">
        <v>3553</v>
      </c>
      <c r="P315" s="323" t="s">
        <v>12483</v>
      </c>
      <c r="Q315" s="324"/>
      <c r="R315" s="324">
        <v>16000</v>
      </c>
    </row>
    <row r="316" spans="1:18" ht="42" hidden="1">
      <c r="A316" s="316" t="s">
        <v>1453</v>
      </c>
      <c r="B316" s="316" t="s">
        <v>12484</v>
      </c>
      <c r="C316" s="317" t="s">
        <v>12475</v>
      </c>
      <c r="D316" s="318" t="s">
        <v>1055</v>
      </c>
      <c r="E316" s="318" t="s">
        <v>11706</v>
      </c>
      <c r="F316" s="319" t="s">
        <v>12485</v>
      </c>
      <c r="G316" s="319" t="s">
        <v>11796</v>
      </c>
      <c r="H316" s="319" t="s">
        <v>1701</v>
      </c>
      <c r="I316" s="320" t="s">
        <v>1702</v>
      </c>
      <c r="J316" s="321" t="s">
        <v>1703</v>
      </c>
      <c r="K316" s="321" t="s">
        <v>1704</v>
      </c>
      <c r="L316" s="321" t="s">
        <v>1063</v>
      </c>
      <c r="M316" s="322" t="s">
        <v>1769</v>
      </c>
      <c r="N316" s="319" t="s">
        <v>1065</v>
      </c>
      <c r="O316" s="319" t="s">
        <v>3553</v>
      </c>
      <c r="P316" s="323"/>
      <c r="Q316" s="324"/>
      <c r="R316" s="324">
        <v>1114.18</v>
      </c>
    </row>
    <row r="317" spans="1:18" ht="42" hidden="1">
      <c r="A317" s="316" t="s">
        <v>2221</v>
      </c>
      <c r="B317" s="316" t="s">
        <v>12486</v>
      </c>
      <c r="C317" s="317" t="s">
        <v>12475</v>
      </c>
      <c r="D317" s="318" t="s">
        <v>1055</v>
      </c>
      <c r="E317" s="318" t="s">
        <v>11709</v>
      </c>
      <c r="F317" s="319" t="s">
        <v>12487</v>
      </c>
      <c r="G317" s="319" t="s">
        <v>11796</v>
      </c>
      <c r="H317" s="319" t="s">
        <v>1701</v>
      </c>
      <c r="I317" s="320" t="s">
        <v>1702</v>
      </c>
      <c r="J317" s="321" t="s">
        <v>1703</v>
      </c>
      <c r="K317" s="321" t="s">
        <v>1704</v>
      </c>
      <c r="L317" s="321" t="s">
        <v>1063</v>
      </c>
      <c r="M317" s="322" t="s">
        <v>1769</v>
      </c>
      <c r="N317" s="319" t="s">
        <v>1065</v>
      </c>
      <c r="O317" s="319" t="s">
        <v>3553</v>
      </c>
      <c r="P317" s="323"/>
      <c r="Q317" s="324"/>
      <c r="R317" s="324">
        <v>43283.41</v>
      </c>
    </row>
    <row r="318" spans="1:18" ht="63" hidden="1">
      <c r="A318" s="316" t="s">
        <v>1145</v>
      </c>
      <c r="B318" s="316" t="s">
        <v>12488</v>
      </c>
      <c r="C318" s="317" t="s">
        <v>12475</v>
      </c>
      <c r="D318" s="318" t="s">
        <v>1055</v>
      </c>
      <c r="E318" s="318" t="s">
        <v>11716</v>
      </c>
      <c r="F318" s="319" t="s">
        <v>12489</v>
      </c>
      <c r="G318" s="319" t="s">
        <v>11796</v>
      </c>
      <c r="H318" s="319" t="s">
        <v>7911</v>
      </c>
      <c r="I318" s="320" t="s">
        <v>1717</v>
      </c>
      <c r="J318" s="321" t="s">
        <v>1703</v>
      </c>
      <c r="K318" s="321" t="s">
        <v>1704</v>
      </c>
      <c r="L318" s="321" t="s">
        <v>1063</v>
      </c>
      <c r="M318" s="322" t="s">
        <v>1769</v>
      </c>
      <c r="N318" s="319" t="s">
        <v>1065</v>
      </c>
      <c r="O318" s="319" t="s">
        <v>3553</v>
      </c>
      <c r="P318" s="323"/>
      <c r="Q318" s="324"/>
      <c r="R318" s="324">
        <v>3036.04</v>
      </c>
    </row>
    <row r="319" spans="1:18" ht="42" hidden="1">
      <c r="A319" s="316" t="s">
        <v>1150</v>
      </c>
      <c r="B319" s="316" t="s">
        <v>12490</v>
      </c>
      <c r="C319" s="317" t="s">
        <v>12475</v>
      </c>
      <c r="D319" s="318" t="s">
        <v>1055</v>
      </c>
      <c r="E319" s="318" t="s">
        <v>11723</v>
      </c>
      <c r="F319" s="319" t="s">
        <v>12491</v>
      </c>
      <c r="G319" s="319" t="s">
        <v>11796</v>
      </c>
      <c r="H319" s="319" t="s">
        <v>1701</v>
      </c>
      <c r="I319" s="320" t="s">
        <v>1702</v>
      </c>
      <c r="J319" s="321" t="s">
        <v>1703</v>
      </c>
      <c r="K319" s="321" t="s">
        <v>1704</v>
      </c>
      <c r="L319" s="321" t="s">
        <v>1063</v>
      </c>
      <c r="M319" s="322" t="s">
        <v>1769</v>
      </c>
      <c r="N319" s="319" t="s">
        <v>1065</v>
      </c>
      <c r="O319" s="319" t="s">
        <v>3553</v>
      </c>
      <c r="P319" s="323"/>
      <c r="Q319" s="324"/>
      <c r="R319" s="324">
        <v>77418.080000000002</v>
      </c>
    </row>
    <row r="320" spans="1:18" ht="42" hidden="1">
      <c r="A320" s="316" t="s">
        <v>1467</v>
      </c>
      <c r="B320" s="316" t="s">
        <v>12492</v>
      </c>
      <c r="C320" s="317" t="s">
        <v>12475</v>
      </c>
      <c r="D320" s="318" t="s">
        <v>1055</v>
      </c>
      <c r="E320" s="318" t="s">
        <v>11700</v>
      </c>
      <c r="F320" s="319" t="s">
        <v>12493</v>
      </c>
      <c r="G320" s="319" t="s">
        <v>11796</v>
      </c>
      <c r="H320" s="319" t="s">
        <v>1701</v>
      </c>
      <c r="I320" s="320" t="s">
        <v>1702</v>
      </c>
      <c r="J320" s="321" t="s">
        <v>1703</v>
      </c>
      <c r="K320" s="321" t="s">
        <v>1704</v>
      </c>
      <c r="L320" s="321" t="s">
        <v>1063</v>
      </c>
      <c r="M320" s="322" t="s">
        <v>1769</v>
      </c>
      <c r="N320" s="319" t="s">
        <v>1065</v>
      </c>
      <c r="O320" s="319" t="s">
        <v>3553</v>
      </c>
      <c r="P320" s="323"/>
      <c r="Q320" s="324"/>
      <c r="R320" s="324">
        <v>250000</v>
      </c>
    </row>
    <row r="321" spans="1:18" ht="52.5" hidden="1">
      <c r="A321" s="316" t="s">
        <v>1473</v>
      </c>
      <c r="B321" s="316" t="s">
        <v>12494</v>
      </c>
      <c r="C321" s="317" t="s">
        <v>11796</v>
      </c>
      <c r="D321" s="318" t="s">
        <v>1181</v>
      </c>
      <c r="E321" s="318" t="s">
        <v>12495</v>
      </c>
      <c r="F321" s="319" t="s">
        <v>12494</v>
      </c>
      <c r="G321" s="319" t="s">
        <v>11796</v>
      </c>
      <c r="H321" s="319" t="s">
        <v>12496</v>
      </c>
      <c r="I321" s="320" t="s">
        <v>1078</v>
      </c>
      <c r="J321" s="321" t="s">
        <v>1063</v>
      </c>
      <c r="K321" s="321" t="s">
        <v>1063</v>
      </c>
      <c r="L321" s="321" t="s">
        <v>1790</v>
      </c>
      <c r="M321" s="322" t="s">
        <v>1678</v>
      </c>
      <c r="N321" s="319" t="s">
        <v>1065</v>
      </c>
      <c r="O321" s="319" t="s">
        <v>3553</v>
      </c>
      <c r="P321" s="323"/>
      <c r="Q321" s="324">
        <v>17491</v>
      </c>
      <c r="R321" s="324"/>
    </row>
    <row r="322" spans="1:18" ht="52.5" hidden="1">
      <c r="A322" s="316" t="s">
        <v>1476</v>
      </c>
      <c r="B322" s="316" t="s">
        <v>12497</v>
      </c>
      <c r="C322" s="317" t="s">
        <v>11796</v>
      </c>
      <c r="D322" s="318" t="s">
        <v>1181</v>
      </c>
      <c r="E322" s="318" t="s">
        <v>12498</v>
      </c>
      <c r="F322" s="319" t="s">
        <v>12497</v>
      </c>
      <c r="G322" s="319" t="s">
        <v>11796</v>
      </c>
      <c r="H322" s="319" t="s">
        <v>1804</v>
      </c>
      <c r="I322" s="320" t="s">
        <v>1805</v>
      </c>
      <c r="J322" s="321" t="s">
        <v>1063</v>
      </c>
      <c r="K322" s="321" t="s">
        <v>1063</v>
      </c>
      <c r="L322" s="321" t="s">
        <v>1790</v>
      </c>
      <c r="M322" s="322" t="s">
        <v>1678</v>
      </c>
      <c r="N322" s="319" t="s">
        <v>1065</v>
      </c>
      <c r="O322" s="319" t="s">
        <v>3553</v>
      </c>
      <c r="P322" s="323"/>
      <c r="Q322" s="324">
        <v>4874</v>
      </c>
      <c r="R322" s="324"/>
    </row>
    <row r="323" spans="1:18" ht="52.5" hidden="1">
      <c r="A323" s="316" t="s">
        <v>1154</v>
      </c>
      <c r="B323" s="316" t="s">
        <v>12499</v>
      </c>
      <c r="C323" s="317" t="s">
        <v>11796</v>
      </c>
      <c r="D323" s="318" t="s">
        <v>1181</v>
      </c>
      <c r="E323" s="318" t="s">
        <v>12500</v>
      </c>
      <c r="F323" s="319" t="s">
        <v>12499</v>
      </c>
      <c r="G323" s="319" t="s">
        <v>11796</v>
      </c>
      <c r="H323" s="319" t="s">
        <v>12501</v>
      </c>
      <c r="I323" s="320" t="s">
        <v>1078</v>
      </c>
      <c r="J323" s="321" t="s">
        <v>1063</v>
      </c>
      <c r="K323" s="321" t="s">
        <v>1063</v>
      </c>
      <c r="L323" s="321" t="s">
        <v>1790</v>
      </c>
      <c r="M323" s="322" t="s">
        <v>1678</v>
      </c>
      <c r="N323" s="319" t="s">
        <v>1065</v>
      </c>
      <c r="O323" s="319" t="s">
        <v>3553</v>
      </c>
      <c r="P323" s="323"/>
      <c r="Q323" s="324">
        <v>6000</v>
      </c>
      <c r="R323" s="324"/>
    </row>
    <row r="324" spans="1:18" ht="52.5" hidden="1">
      <c r="A324" s="316" t="s">
        <v>1484</v>
      </c>
      <c r="B324" s="316" t="s">
        <v>2573</v>
      </c>
      <c r="C324" s="317" t="s">
        <v>11796</v>
      </c>
      <c r="D324" s="318" t="s">
        <v>1181</v>
      </c>
      <c r="E324" s="318" t="s">
        <v>1806</v>
      </c>
      <c r="F324" s="319" t="s">
        <v>2573</v>
      </c>
      <c r="G324" s="319" t="s">
        <v>11796</v>
      </c>
      <c r="H324" s="319" t="s">
        <v>1807</v>
      </c>
      <c r="I324" s="320" t="s">
        <v>1808</v>
      </c>
      <c r="J324" s="321" t="s">
        <v>1063</v>
      </c>
      <c r="K324" s="321" t="s">
        <v>1063</v>
      </c>
      <c r="L324" s="321" t="s">
        <v>1790</v>
      </c>
      <c r="M324" s="322" t="s">
        <v>1678</v>
      </c>
      <c r="N324" s="319" t="s">
        <v>1065</v>
      </c>
      <c r="O324" s="319" t="s">
        <v>3553</v>
      </c>
      <c r="P324" s="323"/>
      <c r="Q324" s="324">
        <v>178059</v>
      </c>
      <c r="R324" s="324"/>
    </row>
    <row r="325" spans="1:18" ht="52.5" hidden="1">
      <c r="A325" s="316" t="s">
        <v>1491</v>
      </c>
      <c r="B325" s="316" t="s">
        <v>2023</v>
      </c>
      <c r="C325" s="317" t="s">
        <v>11796</v>
      </c>
      <c r="D325" s="318" t="s">
        <v>1181</v>
      </c>
      <c r="E325" s="318" t="s">
        <v>12502</v>
      </c>
      <c r="F325" s="319" t="s">
        <v>2023</v>
      </c>
      <c r="G325" s="319" t="s">
        <v>11796</v>
      </c>
      <c r="H325" s="319" t="s">
        <v>12503</v>
      </c>
      <c r="I325" s="320" t="s">
        <v>10890</v>
      </c>
      <c r="J325" s="321" t="s">
        <v>1063</v>
      </c>
      <c r="K325" s="321" t="s">
        <v>1063</v>
      </c>
      <c r="L325" s="321" t="s">
        <v>1790</v>
      </c>
      <c r="M325" s="322" t="s">
        <v>1678</v>
      </c>
      <c r="N325" s="319" t="s">
        <v>1065</v>
      </c>
      <c r="O325" s="319" t="s">
        <v>3553</v>
      </c>
      <c r="P325" s="323"/>
      <c r="Q325" s="324">
        <v>37083</v>
      </c>
      <c r="R325" s="324"/>
    </row>
    <row r="326" spans="1:18" ht="52.5" hidden="1">
      <c r="A326" s="316" t="s">
        <v>1496</v>
      </c>
      <c r="B326" s="316" t="s">
        <v>9694</v>
      </c>
      <c r="C326" s="317" t="s">
        <v>11796</v>
      </c>
      <c r="D326" s="318" t="s">
        <v>1181</v>
      </c>
      <c r="E326" s="318" t="s">
        <v>12504</v>
      </c>
      <c r="F326" s="319" t="s">
        <v>9694</v>
      </c>
      <c r="G326" s="319" t="s">
        <v>11796</v>
      </c>
      <c r="H326" s="319" t="s">
        <v>5756</v>
      </c>
      <c r="I326" s="320" t="s">
        <v>5757</v>
      </c>
      <c r="J326" s="321" t="s">
        <v>1063</v>
      </c>
      <c r="K326" s="321" t="s">
        <v>1063</v>
      </c>
      <c r="L326" s="321" t="s">
        <v>1790</v>
      </c>
      <c r="M326" s="322" t="s">
        <v>1678</v>
      </c>
      <c r="N326" s="319" t="s">
        <v>1065</v>
      </c>
      <c r="O326" s="319" t="s">
        <v>3553</v>
      </c>
      <c r="P326" s="323"/>
      <c r="Q326" s="324">
        <v>13228</v>
      </c>
      <c r="R326" s="324"/>
    </row>
    <row r="327" spans="1:18" ht="42" hidden="1">
      <c r="A327" s="316" t="s">
        <v>1503</v>
      </c>
      <c r="B327" s="316" t="s">
        <v>12505</v>
      </c>
      <c r="C327" s="317" t="s">
        <v>11851</v>
      </c>
      <c r="D327" s="318" t="s">
        <v>1055</v>
      </c>
      <c r="E327" s="318" t="s">
        <v>12506</v>
      </c>
      <c r="F327" s="319" t="s">
        <v>12507</v>
      </c>
      <c r="G327" s="319" t="s">
        <v>11851</v>
      </c>
      <c r="H327" s="319" t="s">
        <v>1937</v>
      </c>
      <c r="I327" s="320" t="s">
        <v>1938</v>
      </c>
      <c r="J327" s="321" t="s">
        <v>1110</v>
      </c>
      <c r="K327" s="321" t="s">
        <v>1062</v>
      </c>
      <c r="L327" s="321" t="s">
        <v>1063</v>
      </c>
      <c r="M327" s="322" t="s">
        <v>1111</v>
      </c>
      <c r="N327" s="319" t="s">
        <v>1065</v>
      </c>
      <c r="O327" s="319" t="s">
        <v>3553</v>
      </c>
      <c r="P327" s="323" t="s">
        <v>12508</v>
      </c>
      <c r="Q327" s="324"/>
      <c r="R327" s="324">
        <v>3100</v>
      </c>
    </row>
    <row r="328" spans="1:18" ht="42" hidden="1">
      <c r="A328" s="316" t="s">
        <v>1162</v>
      </c>
      <c r="B328" s="316" t="s">
        <v>12509</v>
      </c>
      <c r="C328" s="317" t="s">
        <v>11851</v>
      </c>
      <c r="D328" s="318" t="s">
        <v>1055</v>
      </c>
      <c r="E328" s="318" t="s">
        <v>12510</v>
      </c>
      <c r="F328" s="319" t="s">
        <v>12511</v>
      </c>
      <c r="G328" s="319" t="s">
        <v>11851</v>
      </c>
      <c r="H328" s="319" t="s">
        <v>12512</v>
      </c>
      <c r="I328" s="320" t="s">
        <v>12513</v>
      </c>
      <c r="J328" s="321" t="s">
        <v>1079</v>
      </c>
      <c r="K328" s="321" t="s">
        <v>1062</v>
      </c>
      <c r="L328" s="321" t="s">
        <v>1063</v>
      </c>
      <c r="M328" s="322" t="s">
        <v>1064</v>
      </c>
      <c r="N328" s="319" t="s">
        <v>1065</v>
      </c>
      <c r="O328" s="319" t="s">
        <v>3553</v>
      </c>
      <c r="P328" s="323"/>
      <c r="Q328" s="324"/>
      <c r="R328" s="324">
        <v>49996.06</v>
      </c>
    </row>
    <row r="329" spans="1:18" ht="42">
      <c r="A329" s="316" t="s">
        <v>1172</v>
      </c>
      <c r="B329" s="316" t="s">
        <v>12514</v>
      </c>
      <c r="C329" s="317" t="s">
        <v>11851</v>
      </c>
      <c r="D329" s="318" t="s">
        <v>1055</v>
      </c>
      <c r="E329" s="318" t="s">
        <v>12515</v>
      </c>
      <c r="F329" s="319" t="s">
        <v>12516</v>
      </c>
      <c r="G329" s="319" t="s">
        <v>11851</v>
      </c>
      <c r="H329" s="319" t="s">
        <v>12517</v>
      </c>
      <c r="I329" s="320" t="s">
        <v>12518</v>
      </c>
      <c r="J329" s="321" t="s">
        <v>1096</v>
      </c>
      <c r="K329" s="321" t="s">
        <v>1062</v>
      </c>
      <c r="L329" s="321" t="s">
        <v>1063</v>
      </c>
      <c r="M329" s="322" t="s">
        <v>1064</v>
      </c>
      <c r="N329" s="319" t="s">
        <v>1065</v>
      </c>
      <c r="O329" s="319" t="s">
        <v>3553</v>
      </c>
      <c r="P329" s="323"/>
      <c r="Q329" s="132">
        <v>1</v>
      </c>
      <c r="R329" s="324">
        <v>15600</v>
      </c>
    </row>
    <row r="330" spans="1:18" ht="52.5" hidden="1">
      <c r="A330" s="316" t="s">
        <v>1515</v>
      </c>
      <c r="B330" s="316" t="s">
        <v>12519</v>
      </c>
      <c r="C330" s="317" t="s">
        <v>12520</v>
      </c>
      <c r="D330" s="318" t="s">
        <v>1181</v>
      </c>
      <c r="E330" s="318" t="s">
        <v>12521</v>
      </c>
      <c r="F330" s="319" t="s">
        <v>12519</v>
      </c>
      <c r="G330" s="319" t="s">
        <v>12475</v>
      </c>
      <c r="H330" s="319" t="s">
        <v>12522</v>
      </c>
      <c r="I330" s="320" t="s">
        <v>1078</v>
      </c>
      <c r="J330" s="321" t="s">
        <v>1063</v>
      </c>
      <c r="K330" s="321" t="s">
        <v>1063</v>
      </c>
      <c r="L330" s="321" t="s">
        <v>1790</v>
      </c>
      <c r="M330" s="322" t="s">
        <v>1678</v>
      </c>
      <c r="N330" s="319" t="s">
        <v>1065</v>
      </c>
      <c r="O330" s="319" t="s">
        <v>3553</v>
      </c>
      <c r="P330" s="323"/>
      <c r="Q330" s="324">
        <v>2200</v>
      </c>
      <c r="R330" s="324"/>
    </row>
    <row r="331" spans="1:18" ht="52.5" hidden="1">
      <c r="A331" s="316" t="s">
        <v>1522</v>
      </c>
      <c r="B331" s="316" t="s">
        <v>12523</v>
      </c>
      <c r="C331" s="317" t="s">
        <v>12520</v>
      </c>
      <c r="D331" s="318" t="s">
        <v>1181</v>
      </c>
      <c r="E331" s="318" t="s">
        <v>12524</v>
      </c>
      <c r="F331" s="319" t="s">
        <v>12523</v>
      </c>
      <c r="G331" s="319" t="s">
        <v>12475</v>
      </c>
      <c r="H331" s="319" t="s">
        <v>12525</v>
      </c>
      <c r="I331" s="320" t="s">
        <v>1078</v>
      </c>
      <c r="J331" s="321" t="s">
        <v>1063</v>
      </c>
      <c r="K331" s="321" t="s">
        <v>1063</v>
      </c>
      <c r="L331" s="321" t="s">
        <v>1790</v>
      </c>
      <c r="M331" s="322" t="s">
        <v>1678</v>
      </c>
      <c r="N331" s="319" t="s">
        <v>1065</v>
      </c>
      <c r="O331" s="319" t="s">
        <v>3553</v>
      </c>
      <c r="P331" s="323"/>
      <c r="Q331" s="324">
        <v>5700</v>
      </c>
      <c r="R331" s="324"/>
    </row>
    <row r="332" spans="1:18" ht="52.5" hidden="1">
      <c r="A332" s="316" t="s">
        <v>1179</v>
      </c>
      <c r="B332" s="316" t="s">
        <v>2681</v>
      </c>
      <c r="C332" s="317" t="s">
        <v>12475</v>
      </c>
      <c r="D332" s="318" t="s">
        <v>1181</v>
      </c>
      <c r="E332" s="318" t="s">
        <v>1806</v>
      </c>
      <c r="F332" s="319" t="s">
        <v>2681</v>
      </c>
      <c r="G332" s="319" t="s">
        <v>12475</v>
      </c>
      <c r="H332" s="319" t="s">
        <v>1807</v>
      </c>
      <c r="I332" s="320" t="s">
        <v>1808</v>
      </c>
      <c r="J332" s="321" t="s">
        <v>1063</v>
      </c>
      <c r="K332" s="321" t="s">
        <v>1063</v>
      </c>
      <c r="L332" s="321" t="s">
        <v>1790</v>
      </c>
      <c r="M332" s="322" t="s">
        <v>1678</v>
      </c>
      <c r="N332" s="319" t="s">
        <v>1065</v>
      </c>
      <c r="O332" s="319" t="s">
        <v>3553</v>
      </c>
      <c r="P332" s="323"/>
      <c r="Q332" s="324">
        <v>127131</v>
      </c>
      <c r="R332" s="324"/>
    </row>
    <row r="333" spans="1:18" ht="63" hidden="1">
      <c r="A333" s="316" t="s">
        <v>1531</v>
      </c>
      <c r="B333" s="316" t="s">
        <v>12526</v>
      </c>
      <c r="C333" s="317" t="s">
        <v>12475</v>
      </c>
      <c r="D333" s="318" t="s">
        <v>1181</v>
      </c>
      <c r="E333" s="318" t="s">
        <v>12527</v>
      </c>
      <c r="F333" s="319" t="s">
        <v>12526</v>
      </c>
      <c r="G333" s="319" t="s">
        <v>12475</v>
      </c>
      <c r="H333" s="319" t="s">
        <v>1835</v>
      </c>
      <c r="I333" s="320" t="s">
        <v>1836</v>
      </c>
      <c r="J333" s="321" t="s">
        <v>1063</v>
      </c>
      <c r="K333" s="321" t="s">
        <v>1063</v>
      </c>
      <c r="L333" s="321" t="s">
        <v>1790</v>
      </c>
      <c r="M333" s="322" t="s">
        <v>1678</v>
      </c>
      <c r="N333" s="319" t="s">
        <v>1065</v>
      </c>
      <c r="O333" s="319" t="s">
        <v>3553</v>
      </c>
      <c r="P333" s="323"/>
      <c r="Q333" s="324">
        <v>20529.62</v>
      </c>
      <c r="R333" s="324"/>
    </row>
    <row r="334" spans="1:18" ht="52.5" hidden="1">
      <c r="A334" s="316" t="s">
        <v>1538</v>
      </c>
      <c r="B334" s="316" t="s">
        <v>12528</v>
      </c>
      <c r="C334" s="317" t="s">
        <v>12475</v>
      </c>
      <c r="D334" s="318" t="s">
        <v>1181</v>
      </c>
      <c r="E334" s="318" t="s">
        <v>12529</v>
      </c>
      <c r="F334" s="319" t="s">
        <v>12528</v>
      </c>
      <c r="G334" s="319" t="s">
        <v>12475</v>
      </c>
      <c r="H334" s="319" t="s">
        <v>2044</v>
      </c>
      <c r="I334" s="320" t="s">
        <v>2045</v>
      </c>
      <c r="J334" s="321" t="s">
        <v>1063</v>
      </c>
      <c r="K334" s="321" t="s">
        <v>1063</v>
      </c>
      <c r="L334" s="321" t="s">
        <v>1790</v>
      </c>
      <c r="M334" s="322" t="s">
        <v>1678</v>
      </c>
      <c r="N334" s="319" t="s">
        <v>1065</v>
      </c>
      <c r="O334" s="319" t="s">
        <v>3553</v>
      </c>
      <c r="P334" s="323"/>
      <c r="Q334" s="324">
        <v>17693</v>
      </c>
      <c r="R334" s="324"/>
    </row>
    <row r="335" spans="1:18" ht="52.5" hidden="1">
      <c r="A335" s="316" t="s">
        <v>1542</v>
      </c>
      <c r="B335" s="316" t="s">
        <v>8399</v>
      </c>
      <c r="C335" s="317" t="s">
        <v>12475</v>
      </c>
      <c r="D335" s="318" t="s">
        <v>1181</v>
      </c>
      <c r="E335" s="318" t="s">
        <v>12530</v>
      </c>
      <c r="F335" s="319" t="s">
        <v>8399</v>
      </c>
      <c r="G335" s="319" t="s">
        <v>12475</v>
      </c>
      <c r="H335" s="319" t="s">
        <v>2050</v>
      </c>
      <c r="I335" s="320" t="s">
        <v>2048</v>
      </c>
      <c r="J335" s="321" t="s">
        <v>1063</v>
      </c>
      <c r="K335" s="321" t="s">
        <v>1063</v>
      </c>
      <c r="L335" s="321" t="s">
        <v>1790</v>
      </c>
      <c r="M335" s="322" t="s">
        <v>1678</v>
      </c>
      <c r="N335" s="319" t="s">
        <v>1065</v>
      </c>
      <c r="O335" s="319" t="s">
        <v>3553</v>
      </c>
      <c r="P335" s="323"/>
      <c r="Q335" s="324">
        <v>4423</v>
      </c>
      <c r="R335" s="324"/>
    </row>
    <row r="336" spans="1:18" ht="52.5" hidden="1">
      <c r="A336" s="316" t="s">
        <v>1545</v>
      </c>
      <c r="B336" s="316" t="s">
        <v>12531</v>
      </c>
      <c r="C336" s="317" t="s">
        <v>12475</v>
      </c>
      <c r="D336" s="318" t="s">
        <v>1181</v>
      </c>
      <c r="E336" s="318" t="s">
        <v>12532</v>
      </c>
      <c r="F336" s="319" t="s">
        <v>12531</v>
      </c>
      <c r="G336" s="319" t="s">
        <v>12475</v>
      </c>
      <c r="H336" s="319" t="s">
        <v>2502</v>
      </c>
      <c r="I336" s="320" t="s">
        <v>2503</v>
      </c>
      <c r="J336" s="321" t="s">
        <v>1063</v>
      </c>
      <c r="K336" s="321" t="s">
        <v>1063</v>
      </c>
      <c r="L336" s="321" t="s">
        <v>1790</v>
      </c>
      <c r="M336" s="322" t="s">
        <v>1678</v>
      </c>
      <c r="N336" s="319" t="s">
        <v>1065</v>
      </c>
      <c r="O336" s="319" t="s">
        <v>3553</v>
      </c>
      <c r="P336" s="323"/>
      <c r="Q336" s="324">
        <v>3300</v>
      </c>
      <c r="R336" s="324"/>
    </row>
    <row r="337" spans="1:18" ht="52.5" hidden="1">
      <c r="A337" s="316" t="s">
        <v>1551</v>
      </c>
      <c r="B337" s="316" t="s">
        <v>12533</v>
      </c>
      <c r="C337" s="317" t="s">
        <v>12475</v>
      </c>
      <c r="D337" s="318" t="s">
        <v>1181</v>
      </c>
      <c r="E337" s="318" t="s">
        <v>12534</v>
      </c>
      <c r="F337" s="319" t="s">
        <v>12533</v>
      </c>
      <c r="G337" s="319" t="s">
        <v>12475</v>
      </c>
      <c r="H337" s="319" t="s">
        <v>2502</v>
      </c>
      <c r="I337" s="320" t="s">
        <v>2503</v>
      </c>
      <c r="J337" s="321" t="s">
        <v>1063</v>
      </c>
      <c r="K337" s="321" t="s">
        <v>1063</v>
      </c>
      <c r="L337" s="321" t="s">
        <v>1790</v>
      </c>
      <c r="M337" s="322" t="s">
        <v>1678</v>
      </c>
      <c r="N337" s="319" t="s">
        <v>1065</v>
      </c>
      <c r="O337" s="319" t="s">
        <v>3553</v>
      </c>
      <c r="P337" s="323"/>
      <c r="Q337" s="324">
        <v>3300</v>
      </c>
      <c r="R337" s="324"/>
    </row>
    <row r="338" spans="1:18" ht="42" hidden="1">
      <c r="A338" s="316" t="s">
        <v>1556</v>
      </c>
      <c r="B338" s="316" t="s">
        <v>12535</v>
      </c>
      <c r="C338" s="317" t="s">
        <v>11851</v>
      </c>
      <c r="D338" s="318" t="s">
        <v>1055</v>
      </c>
      <c r="E338" s="318" t="s">
        <v>12536</v>
      </c>
      <c r="F338" s="319" t="s">
        <v>12537</v>
      </c>
      <c r="G338" s="319" t="s">
        <v>11851</v>
      </c>
      <c r="H338" s="319" t="s">
        <v>1696</v>
      </c>
      <c r="I338" s="320" t="s">
        <v>1697</v>
      </c>
      <c r="J338" s="321" t="s">
        <v>1690</v>
      </c>
      <c r="K338" s="321" t="s">
        <v>1691</v>
      </c>
      <c r="L338" s="321" t="s">
        <v>1063</v>
      </c>
      <c r="M338" s="322" t="s">
        <v>1769</v>
      </c>
      <c r="N338" s="319" t="s">
        <v>1065</v>
      </c>
      <c r="O338" s="319" t="s">
        <v>3553</v>
      </c>
      <c r="P338" s="323"/>
      <c r="Q338" s="324"/>
      <c r="R338" s="324">
        <v>1337.49</v>
      </c>
    </row>
    <row r="339" spans="1:18" ht="52.5" hidden="1">
      <c r="A339" s="316" t="s">
        <v>1563</v>
      </c>
      <c r="B339" s="316" t="s">
        <v>12538</v>
      </c>
      <c r="C339" s="317" t="s">
        <v>12475</v>
      </c>
      <c r="D339" s="318" t="s">
        <v>1181</v>
      </c>
      <c r="E339" s="318" t="s">
        <v>12539</v>
      </c>
      <c r="F339" s="319" t="s">
        <v>12538</v>
      </c>
      <c r="G339" s="319" t="s">
        <v>12475</v>
      </c>
      <c r="H339" s="319" t="s">
        <v>10794</v>
      </c>
      <c r="I339" s="320" t="s">
        <v>10795</v>
      </c>
      <c r="J339" s="321" t="s">
        <v>1063</v>
      </c>
      <c r="K339" s="321" t="s">
        <v>1063</v>
      </c>
      <c r="L339" s="321" t="s">
        <v>1790</v>
      </c>
      <c r="M339" s="322" t="s">
        <v>1678</v>
      </c>
      <c r="N339" s="319" t="s">
        <v>1065</v>
      </c>
      <c r="O339" s="319" t="s">
        <v>3553</v>
      </c>
      <c r="P339" s="323"/>
      <c r="Q339" s="324">
        <v>1575</v>
      </c>
      <c r="R339" s="324"/>
    </row>
    <row r="340" spans="1:18" ht="42" hidden="1">
      <c r="A340" s="316" t="s">
        <v>1570</v>
      </c>
      <c r="B340" s="316" t="s">
        <v>12540</v>
      </c>
      <c r="C340" s="317" t="s">
        <v>11848</v>
      </c>
      <c r="D340" s="318" t="s">
        <v>1055</v>
      </c>
      <c r="E340" s="318" t="s">
        <v>11700</v>
      </c>
      <c r="F340" s="319" t="s">
        <v>12541</v>
      </c>
      <c r="G340" s="319" t="s">
        <v>11851</v>
      </c>
      <c r="H340" s="319" t="s">
        <v>1701</v>
      </c>
      <c r="I340" s="320" t="s">
        <v>1702</v>
      </c>
      <c r="J340" s="321" t="s">
        <v>1703</v>
      </c>
      <c r="K340" s="321" t="s">
        <v>1704</v>
      </c>
      <c r="L340" s="321" t="s">
        <v>1063</v>
      </c>
      <c r="M340" s="322" t="s">
        <v>1769</v>
      </c>
      <c r="N340" s="319" t="s">
        <v>1065</v>
      </c>
      <c r="O340" s="319" t="s">
        <v>3553</v>
      </c>
      <c r="P340" s="323"/>
      <c r="Q340" s="324"/>
      <c r="R340" s="324">
        <v>83959.89</v>
      </c>
    </row>
    <row r="341" spans="1:18" ht="42">
      <c r="A341" s="316" t="s">
        <v>1574</v>
      </c>
      <c r="B341" s="316" t="s">
        <v>12542</v>
      </c>
      <c r="C341" s="317" t="s">
        <v>11848</v>
      </c>
      <c r="D341" s="318" t="s">
        <v>1055</v>
      </c>
      <c r="E341" s="318" t="s">
        <v>12543</v>
      </c>
      <c r="F341" s="319" t="s">
        <v>12544</v>
      </c>
      <c r="G341" s="319" t="s">
        <v>11851</v>
      </c>
      <c r="H341" s="319" t="s">
        <v>1209</v>
      </c>
      <c r="I341" s="320" t="s">
        <v>1210</v>
      </c>
      <c r="J341" s="321" t="s">
        <v>1079</v>
      </c>
      <c r="K341" s="321" t="s">
        <v>1062</v>
      </c>
      <c r="L341" s="321" t="s">
        <v>1063</v>
      </c>
      <c r="M341" s="322" t="s">
        <v>1064</v>
      </c>
      <c r="N341" s="319" t="s">
        <v>1065</v>
      </c>
      <c r="O341" s="319" t="s">
        <v>3553</v>
      </c>
      <c r="P341" s="323" t="s">
        <v>1211</v>
      </c>
      <c r="Q341" s="132">
        <v>1</v>
      </c>
      <c r="R341" s="324">
        <v>4560</v>
      </c>
    </row>
    <row r="342" spans="1:18" ht="42">
      <c r="A342" s="316" t="s">
        <v>1184</v>
      </c>
      <c r="B342" s="316" t="s">
        <v>12545</v>
      </c>
      <c r="C342" s="317" t="s">
        <v>11848</v>
      </c>
      <c r="D342" s="318" t="s">
        <v>1055</v>
      </c>
      <c r="E342" s="318" t="s">
        <v>12546</v>
      </c>
      <c r="F342" s="319" t="s">
        <v>12547</v>
      </c>
      <c r="G342" s="319" t="s">
        <v>11851</v>
      </c>
      <c r="H342" s="319" t="s">
        <v>833</v>
      </c>
      <c r="I342" s="320" t="s">
        <v>1267</v>
      </c>
      <c r="J342" s="321" t="s">
        <v>1239</v>
      </c>
      <c r="K342" s="321" t="s">
        <v>1062</v>
      </c>
      <c r="L342" s="321" t="s">
        <v>1063</v>
      </c>
      <c r="M342" s="322" t="s">
        <v>1064</v>
      </c>
      <c r="N342" s="319" t="s">
        <v>1065</v>
      </c>
      <c r="O342" s="319" t="s">
        <v>3553</v>
      </c>
      <c r="P342" s="323" t="s">
        <v>7115</v>
      </c>
      <c r="Q342" s="132">
        <v>1</v>
      </c>
      <c r="R342" s="324">
        <v>23760</v>
      </c>
    </row>
    <row r="343" spans="1:18" ht="42">
      <c r="A343" s="316" t="s">
        <v>1192</v>
      </c>
      <c r="B343" s="316" t="s">
        <v>12548</v>
      </c>
      <c r="C343" s="317" t="s">
        <v>11848</v>
      </c>
      <c r="D343" s="318" t="s">
        <v>1055</v>
      </c>
      <c r="E343" s="318" t="s">
        <v>12549</v>
      </c>
      <c r="F343" s="319" t="s">
        <v>12550</v>
      </c>
      <c r="G343" s="319" t="s">
        <v>11851</v>
      </c>
      <c r="H343" s="319" t="s">
        <v>833</v>
      </c>
      <c r="I343" s="320" t="s">
        <v>1267</v>
      </c>
      <c r="J343" s="321" t="s">
        <v>1239</v>
      </c>
      <c r="K343" s="321" t="s">
        <v>1062</v>
      </c>
      <c r="L343" s="321" t="s">
        <v>1063</v>
      </c>
      <c r="M343" s="322" t="s">
        <v>1064</v>
      </c>
      <c r="N343" s="319" t="s">
        <v>1065</v>
      </c>
      <c r="O343" s="319" t="s">
        <v>3553</v>
      </c>
      <c r="P343" s="323" t="s">
        <v>7115</v>
      </c>
      <c r="Q343" s="132">
        <v>1</v>
      </c>
      <c r="R343" s="324">
        <v>2200</v>
      </c>
    </row>
    <row r="344" spans="1:18" ht="63">
      <c r="A344" s="316" t="s">
        <v>1198</v>
      </c>
      <c r="B344" s="316" t="s">
        <v>12551</v>
      </c>
      <c r="C344" s="317" t="s">
        <v>11848</v>
      </c>
      <c r="D344" s="318" t="s">
        <v>1055</v>
      </c>
      <c r="E344" s="318" t="s">
        <v>12552</v>
      </c>
      <c r="F344" s="319" t="s">
        <v>12553</v>
      </c>
      <c r="G344" s="319" t="s">
        <v>11851</v>
      </c>
      <c r="H344" s="319" t="s">
        <v>25</v>
      </c>
      <c r="I344" s="320" t="s">
        <v>1757</v>
      </c>
      <c r="J344" s="321" t="s">
        <v>1079</v>
      </c>
      <c r="K344" s="321" t="s">
        <v>1062</v>
      </c>
      <c r="L344" s="321" t="s">
        <v>1063</v>
      </c>
      <c r="M344" s="322" t="s">
        <v>1064</v>
      </c>
      <c r="N344" s="319" t="s">
        <v>1065</v>
      </c>
      <c r="O344" s="319" t="s">
        <v>3553</v>
      </c>
      <c r="P344" s="323" t="s">
        <v>1758</v>
      </c>
      <c r="Q344" s="132">
        <v>1</v>
      </c>
      <c r="R344" s="324">
        <v>1000</v>
      </c>
    </row>
    <row r="345" spans="1:18" ht="42">
      <c r="A345" s="316" t="s">
        <v>1205</v>
      </c>
      <c r="B345" s="316" t="s">
        <v>12554</v>
      </c>
      <c r="C345" s="317" t="s">
        <v>11848</v>
      </c>
      <c r="D345" s="318" t="s">
        <v>1055</v>
      </c>
      <c r="E345" s="318" t="s">
        <v>12555</v>
      </c>
      <c r="F345" s="319" t="s">
        <v>9523</v>
      </c>
      <c r="G345" s="319" t="s">
        <v>11851</v>
      </c>
      <c r="H345" s="319" t="s">
        <v>2800</v>
      </c>
      <c r="I345" s="320" t="s">
        <v>2801</v>
      </c>
      <c r="J345" s="321" t="s">
        <v>1239</v>
      </c>
      <c r="K345" s="321" t="s">
        <v>1062</v>
      </c>
      <c r="L345" s="321" t="s">
        <v>1063</v>
      </c>
      <c r="M345" s="322" t="s">
        <v>1064</v>
      </c>
      <c r="N345" s="319" t="s">
        <v>1065</v>
      </c>
      <c r="O345" s="319" t="s">
        <v>3553</v>
      </c>
      <c r="P345" s="323" t="s">
        <v>12556</v>
      </c>
      <c r="Q345" s="132">
        <v>1</v>
      </c>
      <c r="R345" s="324">
        <v>2700</v>
      </c>
    </row>
    <row r="346" spans="1:18" ht="42">
      <c r="A346" s="316" t="s">
        <v>1212</v>
      </c>
      <c r="B346" s="316" t="s">
        <v>12557</v>
      </c>
      <c r="C346" s="317" t="s">
        <v>11848</v>
      </c>
      <c r="D346" s="318" t="s">
        <v>1055</v>
      </c>
      <c r="E346" s="318" t="s">
        <v>12558</v>
      </c>
      <c r="F346" s="319" t="s">
        <v>9525</v>
      </c>
      <c r="G346" s="319" t="s">
        <v>11851</v>
      </c>
      <c r="H346" s="319" t="s">
        <v>12559</v>
      </c>
      <c r="I346" s="320" t="s">
        <v>12560</v>
      </c>
      <c r="J346" s="321" t="s">
        <v>1110</v>
      </c>
      <c r="K346" s="321" t="s">
        <v>1062</v>
      </c>
      <c r="L346" s="321" t="s">
        <v>1063</v>
      </c>
      <c r="M346" s="322" t="s">
        <v>1111</v>
      </c>
      <c r="N346" s="319" t="s">
        <v>1065</v>
      </c>
      <c r="O346" s="319" t="s">
        <v>3553</v>
      </c>
      <c r="P346" s="323"/>
      <c r="Q346" s="132">
        <v>1</v>
      </c>
      <c r="R346" s="324">
        <v>200</v>
      </c>
    </row>
    <row r="347" spans="1:18" ht="42">
      <c r="A347" s="316" t="s">
        <v>1219</v>
      </c>
      <c r="B347" s="316" t="s">
        <v>12561</v>
      </c>
      <c r="C347" s="317" t="s">
        <v>11848</v>
      </c>
      <c r="D347" s="318" t="s">
        <v>1055</v>
      </c>
      <c r="E347" s="318" t="s">
        <v>12562</v>
      </c>
      <c r="F347" s="319" t="s">
        <v>12563</v>
      </c>
      <c r="G347" s="319" t="s">
        <v>11851</v>
      </c>
      <c r="H347" s="319" t="s">
        <v>12564</v>
      </c>
      <c r="I347" s="320" t="s">
        <v>12565</v>
      </c>
      <c r="J347" s="321" t="s">
        <v>1096</v>
      </c>
      <c r="K347" s="321" t="s">
        <v>1062</v>
      </c>
      <c r="L347" s="321" t="s">
        <v>1063</v>
      </c>
      <c r="M347" s="322" t="s">
        <v>1064</v>
      </c>
      <c r="N347" s="319" t="s">
        <v>1065</v>
      </c>
      <c r="O347" s="319" t="s">
        <v>3553</v>
      </c>
      <c r="P347" s="323" t="s">
        <v>12566</v>
      </c>
      <c r="Q347" s="132">
        <v>1</v>
      </c>
      <c r="R347" s="324">
        <v>9650</v>
      </c>
    </row>
    <row r="348" spans="1:18" ht="42">
      <c r="A348" s="316" t="s">
        <v>1603</v>
      </c>
      <c r="B348" s="316" t="s">
        <v>12567</v>
      </c>
      <c r="C348" s="317" t="s">
        <v>11848</v>
      </c>
      <c r="D348" s="318" t="s">
        <v>1055</v>
      </c>
      <c r="E348" s="318" t="s">
        <v>12568</v>
      </c>
      <c r="F348" s="319" t="s">
        <v>12569</v>
      </c>
      <c r="G348" s="319" t="s">
        <v>11851</v>
      </c>
      <c r="H348" s="319" t="s">
        <v>1857</v>
      </c>
      <c r="I348" s="320" t="s">
        <v>1858</v>
      </c>
      <c r="J348" s="321" t="s">
        <v>1096</v>
      </c>
      <c r="K348" s="321" t="s">
        <v>1062</v>
      </c>
      <c r="L348" s="321" t="s">
        <v>1063</v>
      </c>
      <c r="M348" s="322" t="s">
        <v>1064</v>
      </c>
      <c r="N348" s="319" t="s">
        <v>1065</v>
      </c>
      <c r="O348" s="319" t="s">
        <v>3553</v>
      </c>
      <c r="P348" s="323" t="s">
        <v>12570</v>
      </c>
      <c r="Q348" s="132">
        <v>1</v>
      </c>
      <c r="R348" s="324">
        <v>46500</v>
      </c>
    </row>
    <row r="349" spans="1:18" ht="42" hidden="1">
      <c r="A349" s="316" t="s">
        <v>1606</v>
      </c>
      <c r="B349" s="316" t="s">
        <v>12571</v>
      </c>
      <c r="C349" s="317" t="s">
        <v>11848</v>
      </c>
      <c r="D349" s="318" t="s">
        <v>1055</v>
      </c>
      <c r="E349" s="318" t="s">
        <v>11849</v>
      </c>
      <c r="F349" s="319" t="s">
        <v>12572</v>
      </c>
      <c r="G349" s="319" t="s">
        <v>11851</v>
      </c>
      <c r="H349" s="319" t="s">
        <v>2274</v>
      </c>
      <c r="I349" s="320" t="s">
        <v>2275</v>
      </c>
      <c r="J349" s="321" t="s">
        <v>1690</v>
      </c>
      <c r="K349" s="321" t="s">
        <v>1691</v>
      </c>
      <c r="L349" s="321" t="s">
        <v>1063</v>
      </c>
      <c r="M349" s="322" t="s">
        <v>1769</v>
      </c>
      <c r="N349" s="319" t="s">
        <v>1065</v>
      </c>
      <c r="O349" s="319" t="s">
        <v>3553</v>
      </c>
      <c r="P349" s="323"/>
      <c r="Q349" s="324"/>
      <c r="R349" s="324">
        <v>1842.37</v>
      </c>
    </row>
    <row r="350" spans="1:18" ht="42" hidden="1">
      <c r="A350" s="316" t="s">
        <v>1225</v>
      </c>
      <c r="B350" s="316" t="s">
        <v>12573</v>
      </c>
      <c r="C350" s="317" t="s">
        <v>11848</v>
      </c>
      <c r="D350" s="318" t="s">
        <v>1055</v>
      </c>
      <c r="E350" s="318" t="s">
        <v>3924</v>
      </c>
      <c r="F350" s="319" t="s">
        <v>12574</v>
      </c>
      <c r="G350" s="319" t="s">
        <v>11851</v>
      </c>
      <c r="H350" s="319" t="s">
        <v>5518</v>
      </c>
      <c r="I350" s="320" t="s">
        <v>5519</v>
      </c>
      <c r="J350" s="321" t="s">
        <v>1690</v>
      </c>
      <c r="K350" s="321" t="s">
        <v>1691</v>
      </c>
      <c r="L350" s="321" t="s">
        <v>1063</v>
      </c>
      <c r="M350" s="322" t="s">
        <v>1769</v>
      </c>
      <c r="N350" s="319" t="s">
        <v>1065</v>
      </c>
      <c r="O350" s="319" t="s">
        <v>3553</v>
      </c>
      <c r="P350" s="323"/>
      <c r="Q350" s="324"/>
      <c r="R350" s="324">
        <v>846.85</v>
      </c>
    </row>
    <row r="351" spans="1:18" ht="63" hidden="1">
      <c r="A351" s="316" t="s">
        <v>1233</v>
      </c>
      <c r="B351" s="316" t="s">
        <v>12575</v>
      </c>
      <c r="C351" s="317" t="s">
        <v>11851</v>
      </c>
      <c r="D351" s="318" t="s">
        <v>1214</v>
      </c>
      <c r="E351" s="318" t="s">
        <v>11888</v>
      </c>
      <c r="F351" s="319" t="s">
        <v>12575</v>
      </c>
      <c r="G351" s="319" t="s">
        <v>11851</v>
      </c>
      <c r="H351" s="319" t="s">
        <v>922</v>
      </c>
      <c r="I351" s="320" t="s">
        <v>2111</v>
      </c>
      <c r="J351" s="321" t="s">
        <v>1079</v>
      </c>
      <c r="K351" s="321" t="s">
        <v>1062</v>
      </c>
      <c r="L351" s="321" t="s">
        <v>1063</v>
      </c>
      <c r="M351" s="322" t="s">
        <v>1064</v>
      </c>
      <c r="N351" s="319" t="s">
        <v>1065</v>
      </c>
      <c r="O351" s="319" t="s">
        <v>3553</v>
      </c>
      <c r="P351" s="323" t="s">
        <v>2112</v>
      </c>
      <c r="Q351" s="324"/>
      <c r="R351" s="324">
        <v>8900</v>
      </c>
    </row>
    <row r="352" spans="1:18" ht="73.5" hidden="1">
      <c r="A352" s="316" t="s">
        <v>1616</v>
      </c>
      <c r="B352" s="316" t="s">
        <v>9479</v>
      </c>
      <c r="C352" s="317" t="s">
        <v>11851</v>
      </c>
      <c r="D352" s="318" t="s">
        <v>1214</v>
      </c>
      <c r="E352" s="318" t="s">
        <v>12576</v>
      </c>
      <c r="F352" s="319" t="s">
        <v>12577</v>
      </c>
      <c r="G352" s="319" t="s">
        <v>11851</v>
      </c>
      <c r="H352" s="319" t="s">
        <v>2475</v>
      </c>
      <c r="I352" s="320" t="s">
        <v>2476</v>
      </c>
      <c r="J352" s="321" t="s">
        <v>1063</v>
      </c>
      <c r="K352" s="321" t="s">
        <v>1063</v>
      </c>
      <c r="L352" s="321" t="s">
        <v>1790</v>
      </c>
      <c r="M352" s="322" t="s">
        <v>1678</v>
      </c>
      <c r="N352" s="319" t="s">
        <v>1065</v>
      </c>
      <c r="O352" s="319" t="s">
        <v>3553</v>
      </c>
      <c r="P352" s="323"/>
      <c r="Q352" s="324">
        <v>2850</v>
      </c>
      <c r="R352" s="324"/>
    </row>
    <row r="353" spans="1:18" ht="73.5" hidden="1">
      <c r="A353" s="316" t="s">
        <v>2326</v>
      </c>
      <c r="B353" s="316" t="s">
        <v>9502</v>
      </c>
      <c r="C353" s="317" t="s">
        <v>11851</v>
      </c>
      <c r="D353" s="318" t="s">
        <v>1214</v>
      </c>
      <c r="E353" s="318" t="s">
        <v>12578</v>
      </c>
      <c r="F353" s="319" t="s">
        <v>12579</v>
      </c>
      <c r="G353" s="319" t="s">
        <v>11851</v>
      </c>
      <c r="H353" s="319" t="s">
        <v>2475</v>
      </c>
      <c r="I353" s="320" t="s">
        <v>2476</v>
      </c>
      <c r="J353" s="321" t="s">
        <v>1063</v>
      </c>
      <c r="K353" s="321" t="s">
        <v>1063</v>
      </c>
      <c r="L353" s="321" t="s">
        <v>1790</v>
      </c>
      <c r="M353" s="322" t="s">
        <v>1678</v>
      </c>
      <c r="N353" s="319" t="s">
        <v>1065</v>
      </c>
      <c r="O353" s="319" t="s">
        <v>3553</v>
      </c>
      <c r="P353" s="323"/>
      <c r="Q353" s="324">
        <v>2775</v>
      </c>
      <c r="R353" s="324"/>
    </row>
    <row r="354" spans="1:18" ht="52.5" hidden="1">
      <c r="A354" s="316" t="s">
        <v>1620</v>
      </c>
      <c r="B354" s="316" t="s">
        <v>12580</v>
      </c>
      <c r="C354" s="317" t="s">
        <v>11851</v>
      </c>
      <c r="D354" s="318" t="s">
        <v>1181</v>
      </c>
      <c r="E354" s="318" t="s">
        <v>12581</v>
      </c>
      <c r="F354" s="319" t="s">
        <v>12580</v>
      </c>
      <c r="G354" s="319" t="s">
        <v>11851</v>
      </c>
      <c r="H354" s="319" t="s">
        <v>12582</v>
      </c>
      <c r="I354" s="320" t="s">
        <v>1078</v>
      </c>
      <c r="J354" s="321" t="s">
        <v>1063</v>
      </c>
      <c r="K354" s="321" t="s">
        <v>1063</v>
      </c>
      <c r="L354" s="321" t="s">
        <v>1790</v>
      </c>
      <c r="M354" s="322" t="s">
        <v>1678</v>
      </c>
      <c r="N354" s="319" t="s">
        <v>1065</v>
      </c>
      <c r="O354" s="319" t="s">
        <v>3553</v>
      </c>
      <c r="P354" s="323"/>
      <c r="Q354" s="324">
        <v>3000</v>
      </c>
      <c r="R354" s="324"/>
    </row>
    <row r="355" spans="1:18" ht="52.5" hidden="1">
      <c r="A355" s="316" t="s">
        <v>2331</v>
      </c>
      <c r="B355" s="316" t="s">
        <v>2405</v>
      </c>
      <c r="C355" s="317" t="s">
        <v>11851</v>
      </c>
      <c r="D355" s="318" t="s">
        <v>1181</v>
      </c>
      <c r="E355" s="318" t="s">
        <v>1806</v>
      </c>
      <c r="F355" s="319" t="s">
        <v>2405</v>
      </c>
      <c r="G355" s="319" t="s">
        <v>11851</v>
      </c>
      <c r="H355" s="319" t="s">
        <v>1807</v>
      </c>
      <c r="I355" s="320" t="s">
        <v>1808</v>
      </c>
      <c r="J355" s="321" t="s">
        <v>1063</v>
      </c>
      <c r="K355" s="321" t="s">
        <v>1063</v>
      </c>
      <c r="L355" s="321" t="s">
        <v>1790</v>
      </c>
      <c r="M355" s="322" t="s">
        <v>1678</v>
      </c>
      <c r="N355" s="319" t="s">
        <v>1065</v>
      </c>
      <c r="O355" s="319" t="s">
        <v>3553</v>
      </c>
      <c r="P355" s="323"/>
      <c r="Q355" s="324">
        <v>56514</v>
      </c>
      <c r="R355" s="324"/>
    </row>
    <row r="356" spans="1:18" ht="52.5" hidden="1">
      <c r="A356" s="316" t="s">
        <v>2334</v>
      </c>
      <c r="B356" s="316" t="s">
        <v>1236</v>
      </c>
      <c r="C356" s="317" t="s">
        <v>11851</v>
      </c>
      <c r="D356" s="318" t="s">
        <v>1181</v>
      </c>
      <c r="E356" s="318" t="s">
        <v>12583</v>
      </c>
      <c r="F356" s="319" t="s">
        <v>1236</v>
      </c>
      <c r="G356" s="319" t="s">
        <v>11851</v>
      </c>
      <c r="H356" s="319" t="s">
        <v>5680</v>
      </c>
      <c r="I356" s="320" t="s">
        <v>5681</v>
      </c>
      <c r="J356" s="321" t="s">
        <v>1063</v>
      </c>
      <c r="K356" s="321" t="s">
        <v>1063</v>
      </c>
      <c r="L356" s="321" t="s">
        <v>1790</v>
      </c>
      <c r="M356" s="322" t="s">
        <v>1678</v>
      </c>
      <c r="N356" s="319" t="s">
        <v>1065</v>
      </c>
      <c r="O356" s="319" t="s">
        <v>3553</v>
      </c>
      <c r="P356" s="323"/>
      <c r="Q356" s="324">
        <v>20458</v>
      </c>
      <c r="R356" s="324"/>
    </row>
    <row r="357" spans="1:18" ht="52.5" hidden="1">
      <c r="A357" s="316" t="s">
        <v>2337</v>
      </c>
      <c r="B357" s="316" t="s">
        <v>7274</v>
      </c>
      <c r="C357" s="317" t="s">
        <v>11851</v>
      </c>
      <c r="D357" s="318" t="s">
        <v>1181</v>
      </c>
      <c r="E357" s="318" t="s">
        <v>12584</v>
      </c>
      <c r="F357" s="319" t="s">
        <v>7274</v>
      </c>
      <c r="G357" s="319" t="s">
        <v>11851</v>
      </c>
      <c r="H357" s="319" t="s">
        <v>5763</v>
      </c>
      <c r="I357" s="320" t="s">
        <v>5764</v>
      </c>
      <c r="J357" s="321" t="s">
        <v>1063</v>
      </c>
      <c r="K357" s="321" t="s">
        <v>1063</v>
      </c>
      <c r="L357" s="321" t="s">
        <v>1790</v>
      </c>
      <c r="M357" s="322" t="s">
        <v>1678</v>
      </c>
      <c r="N357" s="319" t="s">
        <v>1065</v>
      </c>
      <c r="O357" s="319" t="s">
        <v>3553</v>
      </c>
      <c r="P357" s="323"/>
      <c r="Q357" s="324">
        <v>40195</v>
      </c>
      <c r="R357" s="324"/>
    </row>
    <row r="358" spans="1:18" ht="63" hidden="1">
      <c r="A358" s="316" t="s">
        <v>2340</v>
      </c>
      <c r="B358" s="316" t="s">
        <v>12585</v>
      </c>
      <c r="C358" s="317" t="s">
        <v>11851</v>
      </c>
      <c r="D358" s="318" t="s">
        <v>1181</v>
      </c>
      <c r="E358" s="318" t="s">
        <v>12586</v>
      </c>
      <c r="F358" s="319" t="s">
        <v>12585</v>
      </c>
      <c r="G358" s="319" t="s">
        <v>11851</v>
      </c>
      <c r="H358" s="319" t="s">
        <v>2309</v>
      </c>
      <c r="I358" s="320" t="s">
        <v>1717</v>
      </c>
      <c r="J358" s="321" t="s">
        <v>1063</v>
      </c>
      <c r="K358" s="321" t="s">
        <v>1063</v>
      </c>
      <c r="L358" s="321" t="s">
        <v>1790</v>
      </c>
      <c r="M358" s="322" t="s">
        <v>1678</v>
      </c>
      <c r="N358" s="319" t="s">
        <v>1065</v>
      </c>
      <c r="O358" s="319" t="s">
        <v>1112</v>
      </c>
      <c r="P358" s="323"/>
      <c r="Q358" s="324">
        <v>96000</v>
      </c>
      <c r="R358" s="324"/>
    </row>
    <row r="359" spans="1:18" ht="63" hidden="1">
      <c r="A359" s="316" t="s">
        <v>2343</v>
      </c>
      <c r="B359" s="316" t="s">
        <v>12587</v>
      </c>
      <c r="C359" s="317" t="s">
        <v>11851</v>
      </c>
      <c r="D359" s="318" t="s">
        <v>1181</v>
      </c>
      <c r="E359" s="318" t="s">
        <v>12588</v>
      </c>
      <c r="F359" s="319" t="s">
        <v>12587</v>
      </c>
      <c r="G359" s="319" t="s">
        <v>11851</v>
      </c>
      <c r="H359" s="319" t="s">
        <v>1835</v>
      </c>
      <c r="I359" s="320" t="s">
        <v>1836</v>
      </c>
      <c r="J359" s="321" t="s">
        <v>1063</v>
      </c>
      <c r="K359" s="321" t="s">
        <v>1063</v>
      </c>
      <c r="L359" s="321" t="s">
        <v>1790</v>
      </c>
      <c r="M359" s="322" t="s">
        <v>1678</v>
      </c>
      <c r="N359" s="319" t="s">
        <v>1065</v>
      </c>
      <c r="O359" s="319" t="s">
        <v>3553</v>
      </c>
      <c r="P359" s="323"/>
      <c r="Q359" s="324">
        <v>37038.910000000003</v>
      </c>
      <c r="R359" s="324"/>
    </row>
    <row r="360" spans="1:18" ht="42" hidden="1">
      <c r="A360" s="316" t="s">
        <v>1624</v>
      </c>
      <c r="B360" s="316" t="s">
        <v>12589</v>
      </c>
      <c r="C360" s="317" t="s">
        <v>11934</v>
      </c>
      <c r="D360" s="318" t="s">
        <v>1055</v>
      </c>
      <c r="E360" s="318" t="s">
        <v>12590</v>
      </c>
      <c r="F360" s="319" t="s">
        <v>12591</v>
      </c>
      <c r="G360" s="319" t="s">
        <v>11934</v>
      </c>
      <c r="H360" s="319" t="s">
        <v>1077</v>
      </c>
      <c r="I360" s="320" t="s">
        <v>1078</v>
      </c>
      <c r="J360" s="321" t="s">
        <v>1690</v>
      </c>
      <c r="K360" s="321" t="s">
        <v>1691</v>
      </c>
      <c r="L360" s="321" t="s">
        <v>1063</v>
      </c>
      <c r="M360" s="322" t="s">
        <v>1769</v>
      </c>
      <c r="N360" s="319" t="s">
        <v>1065</v>
      </c>
      <c r="O360" s="319" t="s">
        <v>3553</v>
      </c>
      <c r="P360" s="323"/>
      <c r="Q360" s="324"/>
      <c r="R360" s="324">
        <v>15690.17</v>
      </c>
    </row>
    <row r="361" spans="1:18" ht="73.5" hidden="1">
      <c r="A361" s="316" t="s">
        <v>2348</v>
      </c>
      <c r="B361" s="316" t="s">
        <v>12592</v>
      </c>
      <c r="C361" s="317" t="s">
        <v>11848</v>
      </c>
      <c r="D361" s="318" t="s">
        <v>1181</v>
      </c>
      <c r="E361" s="318" t="s">
        <v>12593</v>
      </c>
      <c r="F361" s="319" t="s">
        <v>12592</v>
      </c>
      <c r="G361" s="319" t="s">
        <v>11848</v>
      </c>
      <c r="H361" s="319" t="s">
        <v>2648</v>
      </c>
      <c r="I361" s="320" t="s">
        <v>2649</v>
      </c>
      <c r="J361" s="321" t="s">
        <v>1063</v>
      </c>
      <c r="K361" s="321" t="s">
        <v>1063</v>
      </c>
      <c r="L361" s="321" t="s">
        <v>1790</v>
      </c>
      <c r="M361" s="322" t="s">
        <v>1678</v>
      </c>
      <c r="N361" s="319" t="s">
        <v>1065</v>
      </c>
      <c r="O361" s="319" t="s">
        <v>3553</v>
      </c>
      <c r="P361" s="323"/>
      <c r="Q361" s="324">
        <v>1650</v>
      </c>
      <c r="R361" s="324"/>
    </row>
    <row r="362" spans="1:18" ht="52.5" hidden="1">
      <c r="A362" s="316" t="s">
        <v>2351</v>
      </c>
      <c r="B362" s="316" t="s">
        <v>12594</v>
      </c>
      <c r="C362" s="317" t="s">
        <v>11848</v>
      </c>
      <c r="D362" s="318" t="s">
        <v>1181</v>
      </c>
      <c r="E362" s="318" t="s">
        <v>12595</v>
      </c>
      <c r="F362" s="319" t="s">
        <v>12594</v>
      </c>
      <c r="G362" s="319" t="s">
        <v>11848</v>
      </c>
      <c r="H362" s="319" t="s">
        <v>12596</v>
      </c>
      <c r="I362" s="320" t="s">
        <v>1078</v>
      </c>
      <c r="J362" s="321" t="s">
        <v>1063</v>
      </c>
      <c r="K362" s="321" t="s">
        <v>1063</v>
      </c>
      <c r="L362" s="321" t="s">
        <v>1790</v>
      </c>
      <c r="M362" s="322" t="s">
        <v>1678</v>
      </c>
      <c r="N362" s="319" t="s">
        <v>1065</v>
      </c>
      <c r="O362" s="319" t="s">
        <v>3553</v>
      </c>
      <c r="P362" s="323"/>
      <c r="Q362" s="324">
        <v>3400</v>
      </c>
      <c r="R362" s="324"/>
    </row>
    <row r="363" spans="1:18" ht="52.5" hidden="1">
      <c r="A363" s="316" t="s">
        <v>2354</v>
      </c>
      <c r="B363" s="316" t="s">
        <v>12597</v>
      </c>
      <c r="C363" s="317" t="s">
        <v>11848</v>
      </c>
      <c r="D363" s="318" t="s">
        <v>1181</v>
      </c>
      <c r="E363" s="318" t="s">
        <v>12598</v>
      </c>
      <c r="F363" s="319" t="s">
        <v>12597</v>
      </c>
      <c r="G363" s="319" t="s">
        <v>11848</v>
      </c>
      <c r="H363" s="319" t="s">
        <v>12599</v>
      </c>
      <c r="I363" s="320" t="s">
        <v>1078</v>
      </c>
      <c r="J363" s="321" t="s">
        <v>1063</v>
      </c>
      <c r="K363" s="321" t="s">
        <v>1063</v>
      </c>
      <c r="L363" s="321" t="s">
        <v>1790</v>
      </c>
      <c r="M363" s="322" t="s">
        <v>1678</v>
      </c>
      <c r="N363" s="319" t="s">
        <v>1065</v>
      </c>
      <c r="O363" s="319" t="s">
        <v>3553</v>
      </c>
      <c r="P363" s="323"/>
      <c r="Q363" s="324">
        <v>12399</v>
      </c>
      <c r="R363" s="324"/>
    </row>
    <row r="364" spans="1:18" ht="63" hidden="1">
      <c r="A364" s="316" t="s">
        <v>2357</v>
      </c>
      <c r="B364" s="316" t="s">
        <v>12600</v>
      </c>
      <c r="C364" s="317" t="s">
        <v>11848</v>
      </c>
      <c r="D364" s="318" t="s">
        <v>1181</v>
      </c>
      <c r="E364" s="318" t="s">
        <v>12601</v>
      </c>
      <c r="F364" s="319" t="s">
        <v>12600</v>
      </c>
      <c r="G364" s="319" t="s">
        <v>11848</v>
      </c>
      <c r="H364" s="319" t="s">
        <v>1835</v>
      </c>
      <c r="I364" s="320" t="s">
        <v>1836</v>
      </c>
      <c r="J364" s="321" t="s">
        <v>1063</v>
      </c>
      <c r="K364" s="321" t="s">
        <v>1063</v>
      </c>
      <c r="L364" s="321" t="s">
        <v>1790</v>
      </c>
      <c r="M364" s="322" t="s">
        <v>1678</v>
      </c>
      <c r="N364" s="319" t="s">
        <v>1065</v>
      </c>
      <c r="O364" s="319" t="s">
        <v>3553</v>
      </c>
      <c r="P364" s="323"/>
      <c r="Q364" s="324">
        <v>30975.06</v>
      </c>
      <c r="R364" s="324"/>
    </row>
    <row r="365" spans="1:18" ht="52.5" hidden="1">
      <c r="A365" s="316" t="s">
        <v>1631</v>
      </c>
      <c r="B365" s="316" t="s">
        <v>12602</v>
      </c>
      <c r="C365" s="317" t="s">
        <v>11848</v>
      </c>
      <c r="D365" s="318" t="s">
        <v>1181</v>
      </c>
      <c r="E365" s="318" t="s">
        <v>12603</v>
      </c>
      <c r="F365" s="319" t="s">
        <v>12602</v>
      </c>
      <c r="G365" s="319" t="s">
        <v>11848</v>
      </c>
      <c r="H365" s="319" t="s">
        <v>4077</v>
      </c>
      <c r="I365" s="320" t="s">
        <v>4078</v>
      </c>
      <c r="J365" s="321" t="s">
        <v>1063</v>
      </c>
      <c r="K365" s="321" t="s">
        <v>1063</v>
      </c>
      <c r="L365" s="321" t="s">
        <v>1790</v>
      </c>
      <c r="M365" s="322" t="s">
        <v>1678</v>
      </c>
      <c r="N365" s="319" t="s">
        <v>1065</v>
      </c>
      <c r="O365" s="319" t="s">
        <v>3553</v>
      </c>
      <c r="P365" s="323"/>
      <c r="Q365" s="324">
        <v>2859</v>
      </c>
      <c r="R365" s="324"/>
    </row>
    <row r="366" spans="1:18" ht="52.5" hidden="1">
      <c r="A366" s="316" t="s">
        <v>1635</v>
      </c>
      <c r="B366" s="316" t="s">
        <v>12604</v>
      </c>
      <c r="C366" s="317" t="s">
        <v>11848</v>
      </c>
      <c r="D366" s="318" t="s">
        <v>1181</v>
      </c>
      <c r="E366" s="318" t="s">
        <v>12605</v>
      </c>
      <c r="F366" s="319" t="s">
        <v>12604</v>
      </c>
      <c r="G366" s="319" t="s">
        <v>11848</v>
      </c>
      <c r="H366" s="319" t="s">
        <v>4077</v>
      </c>
      <c r="I366" s="320" t="s">
        <v>4078</v>
      </c>
      <c r="J366" s="321" t="s">
        <v>1063</v>
      </c>
      <c r="K366" s="321" t="s">
        <v>1063</v>
      </c>
      <c r="L366" s="321" t="s">
        <v>1790</v>
      </c>
      <c r="M366" s="322" t="s">
        <v>1678</v>
      </c>
      <c r="N366" s="319" t="s">
        <v>1065</v>
      </c>
      <c r="O366" s="319" t="s">
        <v>3553</v>
      </c>
      <c r="P366" s="323"/>
      <c r="Q366" s="324">
        <v>608210</v>
      </c>
      <c r="R366" s="324"/>
    </row>
    <row r="367" spans="1:18" ht="52.5" hidden="1">
      <c r="A367" s="316" t="s">
        <v>1642</v>
      </c>
      <c r="B367" s="316" t="s">
        <v>12606</v>
      </c>
      <c r="C367" s="317" t="s">
        <v>11848</v>
      </c>
      <c r="D367" s="318" t="s">
        <v>1181</v>
      </c>
      <c r="E367" s="318" t="s">
        <v>12607</v>
      </c>
      <c r="F367" s="319" t="s">
        <v>12606</v>
      </c>
      <c r="G367" s="319" t="s">
        <v>11848</v>
      </c>
      <c r="H367" s="319" t="s">
        <v>4077</v>
      </c>
      <c r="I367" s="320" t="s">
        <v>4078</v>
      </c>
      <c r="J367" s="321" t="s">
        <v>1063</v>
      </c>
      <c r="K367" s="321" t="s">
        <v>1063</v>
      </c>
      <c r="L367" s="321" t="s">
        <v>1790</v>
      </c>
      <c r="M367" s="322" t="s">
        <v>1678</v>
      </c>
      <c r="N367" s="319" t="s">
        <v>1065</v>
      </c>
      <c r="O367" s="319" t="s">
        <v>3553</v>
      </c>
      <c r="P367" s="323"/>
      <c r="Q367" s="324">
        <v>40864</v>
      </c>
      <c r="R367" s="324"/>
    </row>
    <row r="368" spans="1:18" ht="42" hidden="1">
      <c r="A368" s="316" t="s">
        <v>1241</v>
      </c>
      <c r="B368" s="316" t="s">
        <v>12608</v>
      </c>
      <c r="C368" s="317" t="s">
        <v>11947</v>
      </c>
      <c r="D368" s="318" t="s">
        <v>1055</v>
      </c>
      <c r="E368" s="318" t="s">
        <v>12609</v>
      </c>
      <c r="F368" s="319" t="s">
        <v>12610</v>
      </c>
      <c r="G368" s="319" t="s">
        <v>11934</v>
      </c>
      <c r="H368" s="319" t="s">
        <v>1077</v>
      </c>
      <c r="I368" s="320" t="s">
        <v>1078</v>
      </c>
      <c r="J368" s="321" t="s">
        <v>1690</v>
      </c>
      <c r="K368" s="321" t="s">
        <v>1691</v>
      </c>
      <c r="L368" s="321" t="s">
        <v>1063</v>
      </c>
      <c r="M368" s="322" t="s">
        <v>1769</v>
      </c>
      <c r="N368" s="319" t="s">
        <v>1065</v>
      </c>
      <c r="O368" s="319" t="s">
        <v>3553</v>
      </c>
      <c r="P368" s="323"/>
      <c r="Q368" s="324"/>
      <c r="R368" s="324">
        <v>213.05</v>
      </c>
    </row>
    <row r="369" spans="1:18" ht="52.5" hidden="1">
      <c r="A369" s="316" t="s">
        <v>1655</v>
      </c>
      <c r="B369" s="316" t="s">
        <v>2293</v>
      </c>
      <c r="C369" s="317" t="s">
        <v>11848</v>
      </c>
      <c r="D369" s="318" t="s">
        <v>1181</v>
      </c>
      <c r="E369" s="318" t="s">
        <v>1806</v>
      </c>
      <c r="F369" s="319" t="s">
        <v>2293</v>
      </c>
      <c r="G369" s="319" t="s">
        <v>11848</v>
      </c>
      <c r="H369" s="319" t="s">
        <v>1807</v>
      </c>
      <c r="I369" s="320" t="s">
        <v>1808</v>
      </c>
      <c r="J369" s="321" t="s">
        <v>1063</v>
      </c>
      <c r="K369" s="321" t="s">
        <v>1063</v>
      </c>
      <c r="L369" s="321" t="s">
        <v>1790</v>
      </c>
      <c r="M369" s="322" t="s">
        <v>1678</v>
      </c>
      <c r="N369" s="319" t="s">
        <v>1065</v>
      </c>
      <c r="O369" s="319" t="s">
        <v>3553</v>
      </c>
      <c r="P369" s="323"/>
      <c r="Q369" s="324">
        <v>6065</v>
      </c>
      <c r="R369" s="324"/>
    </row>
    <row r="370" spans="1:18" ht="42" hidden="1">
      <c r="A370" s="316" t="s">
        <v>1659</v>
      </c>
      <c r="B370" s="316" t="s">
        <v>12611</v>
      </c>
      <c r="C370" s="317" t="s">
        <v>11947</v>
      </c>
      <c r="D370" s="318" t="s">
        <v>1055</v>
      </c>
      <c r="E370" s="318" t="s">
        <v>12612</v>
      </c>
      <c r="F370" s="319" t="s">
        <v>12613</v>
      </c>
      <c r="G370" s="319" t="s">
        <v>11934</v>
      </c>
      <c r="H370" s="319" t="s">
        <v>1696</v>
      </c>
      <c r="I370" s="320" t="s">
        <v>1697</v>
      </c>
      <c r="J370" s="321" t="s">
        <v>1690</v>
      </c>
      <c r="K370" s="321" t="s">
        <v>1691</v>
      </c>
      <c r="L370" s="321" t="s">
        <v>1063</v>
      </c>
      <c r="M370" s="322" t="s">
        <v>1769</v>
      </c>
      <c r="N370" s="319" t="s">
        <v>1065</v>
      </c>
      <c r="O370" s="319" t="s">
        <v>3553</v>
      </c>
      <c r="P370" s="323"/>
      <c r="Q370" s="324"/>
      <c r="R370" s="324">
        <v>1337.49</v>
      </c>
    </row>
    <row r="371" spans="1:18" ht="42" hidden="1">
      <c r="A371" s="316" t="s">
        <v>2375</v>
      </c>
      <c r="B371" s="316" t="s">
        <v>12614</v>
      </c>
      <c r="C371" s="317" t="s">
        <v>11947</v>
      </c>
      <c r="D371" s="318" t="s">
        <v>1055</v>
      </c>
      <c r="E371" s="318" t="s">
        <v>12615</v>
      </c>
      <c r="F371" s="319" t="s">
        <v>12616</v>
      </c>
      <c r="G371" s="319" t="s">
        <v>11934</v>
      </c>
      <c r="H371" s="319" t="s">
        <v>1696</v>
      </c>
      <c r="I371" s="320" t="s">
        <v>1697</v>
      </c>
      <c r="J371" s="321" t="s">
        <v>1690</v>
      </c>
      <c r="K371" s="321" t="s">
        <v>1691</v>
      </c>
      <c r="L371" s="321" t="s">
        <v>1063</v>
      </c>
      <c r="M371" s="322" t="s">
        <v>1769</v>
      </c>
      <c r="N371" s="319" t="s">
        <v>1065</v>
      </c>
      <c r="O371" s="319" t="s">
        <v>1112</v>
      </c>
      <c r="P371" s="323"/>
      <c r="Q371" s="324"/>
      <c r="R371" s="324">
        <v>1818.47</v>
      </c>
    </row>
    <row r="372" spans="1:18" ht="42" hidden="1">
      <c r="A372" s="316" t="s">
        <v>2377</v>
      </c>
      <c r="B372" s="316" t="s">
        <v>12617</v>
      </c>
      <c r="C372" s="317" t="s">
        <v>11947</v>
      </c>
      <c r="D372" s="318" t="s">
        <v>1055</v>
      </c>
      <c r="E372" s="318" t="s">
        <v>12618</v>
      </c>
      <c r="F372" s="319" t="s">
        <v>12619</v>
      </c>
      <c r="G372" s="319" t="s">
        <v>11934</v>
      </c>
      <c r="H372" s="319" t="s">
        <v>1696</v>
      </c>
      <c r="I372" s="320" t="s">
        <v>1697</v>
      </c>
      <c r="J372" s="321" t="s">
        <v>1690</v>
      </c>
      <c r="K372" s="321" t="s">
        <v>1691</v>
      </c>
      <c r="L372" s="321" t="s">
        <v>1063</v>
      </c>
      <c r="M372" s="322" t="s">
        <v>1769</v>
      </c>
      <c r="N372" s="319" t="s">
        <v>1065</v>
      </c>
      <c r="O372" s="319" t="s">
        <v>3553</v>
      </c>
      <c r="P372" s="323"/>
      <c r="Q372" s="324"/>
      <c r="R372" s="324">
        <v>145.09</v>
      </c>
    </row>
    <row r="373" spans="1:18" ht="63" hidden="1">
      <c r="A373" s="316" t="s">
        <v>2293</v>
      </c>
      <c r="B373" s="316" t="s">
        <v>12620</v>
      </c>
      <c r="C373" s="317" t="s">
        <v>11947</v>
      </c>
      <c r="D373" s="318" t="s">
        <v>1055</v>
      </c>
      <c r="E373" s="318" t="s">
        <v>12621</v>
      </c>
      <c r="F373" s="319" t="s">
        <v>12622</v>
      </c>
      <c r="G373" s="319" t="s">
        <v>11934</v>
      </c>
      <c r="H373" s="319" t="s">
        <v>1077</v>
      </c>
      <c r="I373" s="320" t="s">
        <v>1078</v>
      </c>
      <c r="J373" s="321" t="s">
        <v>2211</v>
      </c>
      <c r="K373" s="321" t="s">
        <v>1691</v>
      </c>
      <c r="L373" s="321" t="s">
        <v>1063</v>
      </c>
      <c r="M373" s="322" t="s">
        <v>1769</v>
      </c>
      <c r="N373" s="319" t="s">
        <v>1065</v>
      </c>
      <c r="O373" s="319" t="s">
        <v>3553</v>
      </c>
      <c r="P373" s="323"/>
      <c r="Q373" s="324"/>
      <c r="R373" s="324">
        <v>1.36</v>
      </c>
    </row>
    <row r="374" spans="1:18" ht="42" hidden="1">
      <c r="A374" s="316" t="s">
        <v>2384</v>
      </c>
      <c r="B374" s="316" t="s">
        <v>12623</v>
      </c>
      <c r="C374" s="317" t="s">
        <v>11947</v>
      </c>
      <c r="D374" s="318" t="s">
        <v>1055</v>
      </c>
      <c r="E374" s="318" t="s">
        <v>11078</v>
      </c>
      <c r="F374" s="319" t="s">
        <v>12624</v>
      </c>
      <c r="G374" s="319" t="s">
        <v>11934</v>
      </c>
      <c r="H374" s="319" t="s">
        <v>250</v>
      </c>
      <c r="I374" s="320" t="s">
        <v>1596</v>
      </c>
      <c r="J374" s="321" t="s">
        <v>1110</v>
      </c>
      <c r="K374" s="321" t="s">
        <v>1062</v>
      </c>
      <c r="L374" s="321" t="s">
        <v>1063</v>
      </c>
      <c r="M374" s="322" t="s">
        <v>1111</v>
      </c>
      <c r="N374" s="319" t="s">
        <v>1065</v>
      </c>
      <c r="O374" s="319" t="s">
        <v>3553</v>
      </c>
      <c r="P374" s="323" t="s">
        <v>11080</v>
      </c>
      <c r="Q374" s="324"/>
      <c r="R374" s="324">
        <v>150000</v>
      </c>
    </row>
    <row r="375" spans="1:18" ht="42" hidden="1">
      <c r="A375" s="316" t="s">
        <v>2388</v>
      </c>
      <c r="B375" s="316" t="s">
        <v>12625</v>
      </c>
      <c r="C375" s="317" t="s">
        <v>11947</v>
      </c>
      <c r="D375" s="318" t="s">
        <v>1055</v>
      </c>
      <c r="E375" s="318" t="s">
        <v>12626</v>
      </c>
      <c r="F375" s="319" t="s">
        <v>12627</v>
      </c>
      <c r="G375" s="319" t="s">
        <v>11934</v>
      </c>
      <c r="H375" s="319" t="s">
        <v>223</v>
      </c>
      <c r="I375" s="320" t="s">
        <v>1196</v>
      </c>
      <c r="J375" s="321" t="s">
        <v>1203</v>
      </c>
      <c r="K375" s="321" t="s">
        <v>1062</v>
      </c>
      <c r="L375" s="321" t="s">
        <v>1063</v>
      </c>
      <c r="M375" s="322" t="s">
        <v>1064</v>
      </c>
      <c r="N375" s="319" t="s">
        <v>1065</v>
      </c>
      <c r="O375" s="319" t="s">
        <v>3553</v>
      </c>
      <c r="P375" s="323" t="s">
        <v>11084</v>
      </c>
      <c r="Q375" s="324"/>
      <c r="R375" s="324">
        <v>240000</v>
      </c>
    </row>
    <row r="376" spans="1:18" ht="42" hidden="1">
      <c r="A376" s="316" t="s">
        <v>2393</v>
      </c>
      <c r="B376" s="316" t="s">
        <v>12628</v>
      </c>
      <c r="C376" s="317" t="s">
        <v>11947</v>
      </c>
      <c r="D376" s="318" t="s">
        <v>1055</v>
      </c>
      <c r="E376" s="318" t="s">
        <v>12629</v>
      </c>
      <c r="F376" s="319" t="s">
        <v>12630</v>
      </c>
      <c r="G376" s="319" t="s">
        <v>11934</v>
      </c>
      <c r="H376" s="319" t="s">
        <v>1701</v>
      </c>
      <c r="I376" s="320" t="s">
        <v>1702</v>
      </c>
      <c r="J376" s="321" t="s">
        <v>1063</v>
      </c>
      <c r="K376" s="321" t="s">
        <v>1063</v>
      </c>
      <c r="L376" s="321" t="s">
        <v>2357</v>
      </c>
      <c r="M376" s="322" t="s">
        <v>1678</v>
      </c>
      <c r="N376" s="319" t="s">
        <v>1065</v>
      </c>
      <c r="O376" s="319" t="s">
        <v>3553</v>
      </c>
      <c r="P376" s="323"/>
      <c r="Q376" s="324"/>
      <c r="R376" s="324">
        <v>20132</v>
      </c>
    </row>
    <row r="377" spans="1:18" ht="42" hidden="1">
      <c r="A377" s="316" t="s">
        <v>2397</v>
      </c>
      <c r="B377" s="316" t="s">
        <v>12631</v>
      </c>
      <c r="C377" s="317" t="s">
        <v>11947</v>
      </c>
      <c r="D377" s="318" t="s">
        <v>1055</v>
      </c>
      <c r="E377" s="318" t="s">
        <v>12632</v>
      </c>
      <c r="F377" s="319" t="s">
        <v>12633</v>
      </c>
      <c r="G377" s="319" t="s">
        <v>11947</v>
      </c>
      <c r="H377" s="319" t="s">
        <v>1077</v>
      </c>
      <c r="I377" s="320" t="s">
        <v>1078</v>
      </c>
      <c r="J377" s="321" t="s">
        <v>1690</v>
      </c>
      <c r="K377" s="321" t="s">
        <v>1691</v>
      </c>
      <c r="L377" s="321" t="s">
        <v>1063</v>
      </c>
      <c r="M377" s="322" t="s">
        <v>1769</v>
      </c>
      <c r="N377" s="319" t="s">
        <v>1065</v>
      </c>
      <c r="O377" s="319" t="s">
        <v>3553</v>
      </c>
      <c r="P377" s="323"/>
      <c r="Q377" s="324"/>
      <c r="R377" s="324">
        <v>4309.0600000000004</v>
      </c>
    </row>
    <row r="378" spans="1:18" ht="52.5" hidden="1">
      <c r="A378" s="316" t="s">
        <v>2401</v>
      </c>
      <c r="B378" s="316" t="s">
        <v>12634</v>
      </c>
      <c r="C378" s="317" t="s">
        <v>11934</v>
      </c>
      <c r="D378" s="318" t="s">
        <v>1181</v>
      </c>
      <c r="E378" s="318" t="s">
        <v>12635</v>
      </c>
      <c r="F378" s="319" t="s">
        <v>12634</v>
      </c>
      <c r="G378" s="319" t="s">
        <v>11934</v>
      </c>
      <c r="H378" s="319" t="s">
        <v>12636</v>
      </c>
      <c r="I378" s="320" t="s">
        <v>1078</v>
      </c>
      <c r="J378" s="321" t="s">
        <v>1063</v>
      </c>
      <c r="K378" s="321" t="s">
        <v>1063</v>
      </c>
      <c r="L378" s="321" t="s">
        <v>1790</v>
      </c>
      <c r="M378" s="322" t="s">
        <v>1678</v>
      </c>
      <c r="N378" s="319" t="s">
        <v>1065</v>
      </c>
      <c r="O378" s="319" t="s">
        <v>3553</v>
      </c>
      <c r="P378" s="323"/>
      <c r="Q378" s="324">
        <v>2800</v>
      </c>
      <c r="R378" s="324"/>
    </row>
    <row r="379" spans="1:18" ht="52.5" hidden="1">
      <c r="A379" s="316" t="s">
        <v>2405</v>
      </c>
      <c r="B379" s="316" t="s">
        <v>12637</v>
      </c>
      <c r="C379" s="317" t="s">
        <v>11934</v>
      </c>
      <c r="D379" s="318" t="s">
        <v>1181</v>
      </c>
      <c r="E379" s="318" t="s">
        <v>12638</v>
      </c>
      <c r="F379" s="319" t="s">
        <v>12637</v>
      </c>
      <c r="G379" s="319" t="s">
        <v>11934</v>
      </c>
      <c r="H379" s="319" t="s">
        <v>12639</v>
      </c>
      <c r="I379" s="320" t="s">
        <v>1078</v>
      </c>
      <c r="J379" s="321" t="s">
        <v>1063</v>
      </c>
      <c r="K379" s="321" t="s">
        <v>1063</v>
      </c>
      <c r="L379" s="321" t="s">
        <v>1790</v>
      </c>
      <c r="M379" s="322" t="s">
        <v>1678</v>
      </c>
      <c r="N379" s="319" t="s">
        <v>1065</v>
      </c>
      <c r="O379" s="319" t="s">
        <v>3553</v>
      </c>
      <c r="P379" s="323"/>
      <c r="Q379" s="324">
        <v>900</v>
      </c>
      <c r="R379" s="324"/>
    </row>
    <row r="380" spans="1:18" ht="52.5" hidden="1">
      <c r="A380" s="316" t="s">
        <v>2409</v>
      </c>
      <c r="B380" s="316" t="s">
        <v>1635</v>
      </c>
      <c r="C380" s="317" t="s">
        <v>11934</v>
      </c>
      <c r="D380" s="318" t="s">
        <v>1181</v>
      </c>
      <c r="E380" s="318" t="s">
        <v>1806</v>
      </c>
      <c r="F380" s="319" t="s">
        <v>1635</v>
      </c>
      <c r="G380" s="319" t="s">
        <v>11934</v>
      </c>
      <c r="H380" s="319" t="s">
        <v>1807</v>
      </c>
      <c r="I380" s="320" t="s">
        <v>1808</v>
      </c>
      <c r="J380" s="321" t="s">
        <v>1063</v>
      </c>
      <c r="K380" s="321" t="s">
        <v>1063</v>
      </c>
      <c r="L380" s="321" t="s">
        <v>1790</v>
      </c>
      <c r="M380" s="322" t="s">
        <v>1678</v>
      </c>
      <c r="N380" s="319" t="s">
        <v>1065</v>
      </c>
      <c r="O380" s="319" t="s">
        <v>3553</v>
      </c>
      <c r="P380" s="323"/>
      <c r="Q380" s="324">
        <v>210726</v>
      </c>
      <c r="R380" s="324"/>
    </row>
    <row r="381" spans="1:18" ht="52.5" hidden="1">
      <c r="A381" s="316" t="s">
        <v>2411</v>
      </c>
      <c r="B381" s="316" t="s">
        <v>2181</v>
      </c>
      <c r="C381" s="317" t="s">
        <v>11934</v>
      </c>
      <c r="D381" s="318" t="s">
        <v>1181</v>
      </c>
      <c r="E381" s="318" t="s">
        <v>12640</v>
      </c>
      <c r="F381" s="319" t="s">
        <v>2181</v>
      </c>
      <c r="G381" s="319" t="s">
        <v>11934</v>
      </c>
      <c r="H381" s="319" t="s">
        <v>12641</v>
      </c>
      <c r="I381" s="320" t="s">
        <v>8667</v>
      </c>
      <c r="J381" s="321" t="s">
        <v>1063</v>
      </c>
      <c r="K381" s="321" t="s">
        <v>1063</v>
      </c>
      <c r="L381" s="321" t="s">
        <v>1790</v>
      </c>
      <c r="M381" s="322" t="s">
        <v>1678</v>
      </c>
      <c r="N381" s="319" t="s">
        <v>1065</v>
      </c>
      <c r="O381" s="319" t="s">
        <v>3553</v>
      </c>
      <c r="P381" s="323"/>
      <c r="Q381" s="324">
        <v>7650</v>
      </c>
      <c r="R381" s="324"/>
    </row>
    <row r="382" spans="1:18" ht="63" hidden="1">
      <c r="A382" s="316" t="s">
        <v>2414</v>
      </c>
      <c r="B382" s="316" t="s">
        <v>12642</v>
      </c>
      <c r="C382" s="317" t="s">
        <v>11934</v>
      </c>
      <c r="D382" s="318" t="s">
        <v>1181</v>
      </c>
      <c r="E382" s="318" t="s">
        <v>12643</v>
      </c>
      <c r="F382" s="319" t="s">
        <v>12642</v>
      </c>
      <c r="G382" s="319" t="s">
        <v>11934</v>
      </c>
      <c r="H382" s="319" t="s">
        <v>1835</v>
      </c>
      <c r="I382" s="320" t="s">
        <v>1836</v>
      </c>
      <c r="J382" s="321" t="s">
        <v>1063</v>
      </c>
      <c r="K382" s="321" t="s">
        <v>1063</v>
      </c>
      <c r="L382" s="321" t="s">
        <v>1790</v>
      </c>
      <c r="M382" s="322" t="s">
        <v>1678</v>
      </c>
      <c r="N382" s="319" t="s">
        <v>1065</v>
      </c>
      <c r="O382" s="319" t="s">
        <v>3553</v>
      </c>
      <c r="P382" s="323"/>
      <c r="Q382" s="324">
        <v>24285.98</v>
      </c>
      <c r="R382" s="324"/>
    </row>
    <row r="383" spans="1:18" ht="52.5" hidden="1">
      <c r="A383" s="316" t="s">
        <v>2418</v>
      </c>
      <c r="B383" s="316" t="s">
        <v>12644</v>
      </c>
      <c r="C383" s="317" t="s">
        <v>11934</v>
      </c>
      <c r="D383" s="318" t="s">
        <v>1181</v>
      </c>
      <c r="E383" s="318" t="s">
        <v>12645</v>
      </c>
      <c r="F383" s="319" t="s">
        <v>12644</v>
      </c>
      <c r="G383" s="319" t="s">
        <v>11934</v>
      </c>
      <c r="H383" s="319" t="s">
        <v>1981</v>
      </c>
      <c r="I383" s="320" t="s">
        <v>1109</v>
      </c>
      <c r="J383" s="321" t="s">
        <v>1063</v>
      </c>
      <c r="K383" s="321" t="s">
        <v>1063</v>
      </c>
      <c r="L383" s="321" t="s">
        <v>1790</v>
      </c>
      <c r="M383" s="322" t="s">
        <v>1678</v>
      </c>
      <c r="N383" s="319" t="s">
        <v>1065</v>
      </c>
      <c r="O383" s="319" t="s">
        <v>3553</v>
      </c>
      <c r="P383" s="323"/>
      <c r="Q383" s="324">
        <v>2907.39</v>
      </c>
      <c r="R383" s="324"/>
    </row>
    <row r="384" spans="1:18" ht="52.5" hidden="1">
      <c r="A384" s="316" t="s">
        <v>1249</v>
      </c>
      <c r="B384" s="316" t="s">
        <v>12646</v>
      </c>
      <c r="C384" s="317" t="s">
        <v>11934</v>
      </c>
      <c r="D384" s="318" t="s">
        <v>1181</v>
      </c>
      <c r="E384" s="318" t="s">
        <v>12647</v>
      </c>
      <c r="F384" s="319" t="s">
        <v>12646</v>
      </c>
      <c r="G384" s="319" t="s">
        <v>11934</v>
      </c>
      <c r="H384" s="319" t="s">
        <v>1981</v>
      </c>
      <c r="I384" s="320" t="s">
        <v>1109</v>
      </c>
      <c r="J384" s="321" t="s">
        <v>1063</v>
      </c>
      <c r="K384" s="321" t="s">
        <v>1063</v>
      </c>
      <c r="L384" s="321" t="s">
        <v>2187</v>
      </c>
      <c r="M384" s="322" t="s">
        <v>1678</v>
      </c>
      <c r="N384" s="319" t="s">
        <v>1065</v>
      </c>
      <c r="O384" s="319" t="s">
        <v>3553</v>
      </c>
      <c r="P384" s="323"/>
      <c r="Q384" s="324">
        <v>37050</v>
      </c>
      <c r="R384" s="324"/>
    </row>
    <row r="385" spans="1:18" ht="42" hidden="1">
      <c r="A385" s="316" t="s">
        <v>1258</v>
      </c>
      <c r="B385" s="316" t="s">
        <v>12648</v>
      </c>
      <c r="C385" s="317" t="s">
        <v>11969</v>
      </c>
      <c r="D385" s="318" t="s">
        <v>1055</v>
      </c>
      <c r="E385" s="318" t="s">
        <v>11972</v>
      </c>
      <c r="F385" s="319" t="s">
        <v>12649</v>
      </c>
      <c r="G385" s="319" t="s">
        <v>11947</v>
      </c>
      <c r="H385" s="319" t="s">
        <v>1701</v>
      </c>
      <c r="I385" s="320" t="s">
        <v>1702</v>
      </c>
      <c r="J385" s="321" t="s">
        <v>2674</v>
      </c>
      <c r="K385" s="321" t="s">
        <v>2030</v>
      </c>
      <c r="L385" s="321" t="s">
        <v>1063</v>
      </c>
      <c r="M385" s="322" t="s">
        <v>1064</v>
      </c>
      <c r="N385" s="319" t="s">
        <v>1065</v>
      </c>
      <c r="O385" s="319" t="s">
        <v>3553</v>
      </c>
      <c r="P385" s="323"/>
      <c r="Q385" s="324"/>
      <c r="R385" s="324">
        <v>24000</v>
      </c>
    </row>
    <row r="386" spans="1:18" ht="42" hidden="1">
      <c r="A386" s="316" t="s">
        <v>1263</v>
      </c>
      <c r="B386" s="316" t="s">
        <v>11974</v>
      </c>
      <c r="C386" s="317" t="s">
        <v>11947</v>
      </c>
      <c r="D386" s="318" t="s">
        <v>1214</v>
      </c>
      <c r="E386" s="318" t="s">
        <v>11975</v>
      </c>
      <c r="F386" s="319" t="s">
        <v>11974</v>
      </c>
      <c r="G386" s="319" t="s">
        <v>11947</v>
      </c>
      <c r="H386" s="319" t="s">
        <v>3524</v>
      </c>
      <c r="I386" s="320" t="s">
        <v>2133</v>
      </c>
      <c r="J386" s="321" t="s">
        <v>1690</v>
      </c>
      <c r="K386" s="321" t="s">
        <v>1691</v>
      </c>
      <c r="L386" s="321" t="s">
        <v>1063</v>
      </c>
      <c r="M386" s="322" t="s">
        <v>1769</v>
      </c>
      <c r="N386" s="319" t="s">
        <v>1065</v>
      </c>
      <c r="O386" s="319" t="s">
        <v>3553</v>
      </c>
      <c r="P386" s="323"/>
      <c r="Q386" s="324"/>
      <c r="R386" s="324">
        <v>623707.18999999994</v>
      </c>
    </row>
    <row r="387" spans="1:18" ht="42" hidden="1">
      <c r="A387" s="316" t="s">
        <v>1269</v>
      </c>
      <c r="B387" s="316" t="s">
        <v>12650</v>
      </c>
      <c r="C387" s="317" t="s">
        <v>11978</v>
      </c>
      <c r="D387" s="318" t="s">
        <v>1055</v>
      </c>
      <c r="E387" s="318" t="s">
        <v>12651</v>
      </c>
      <c r="F387" s="319" t="s">
        <v>9358</v>
      </c>
      <c r="G387" s="319" t="s">
        <v>11969</v>
      </c>
      <c r="H387" s="319" t="s">
        <v>3395</v>
      </c>
      <c r="I387" s="320" t="s">
        <v>4205</v>
      </c>
      <c r="J387" s="321" t="s">
        <v>1110</v>
      </c>
      <c r="K387" s="321" t="s">
        <v>1062</v>
      </c>
      <c r="L387" s="321" t="s">
        <v>1063</v>
      </c>
      <c r="M387" s="322" t="s">
        <v>1111</v>
      </c>
      <c r="N387" s="319" t="s">
        <v>1065</v>
      </c>
      <c r="O387" s="319" t="s">
        <v>3553</v>
      </c>
      <c r="P387" s="323" t="s">
        <v>4206</v>
      </c>
      <c r="Q387" s="324"/>
      <c r="R387" s="324">
        <v>8300</v>
      </c>
    </row>
    <row r="388" spans="1:18" ht="52.5" hidden="1">
      <c r="A388" s="316" t="s">
        <v>2432</v>
      </c>
      <c r="B388" s="316" t="s">
        <v>12652</v>
      </c>
      <c r="C388" s="317" t="s">
        <v>11978</v>
      </c>
      <c r="D388" s="318" t="s">
        <v>1055</v>
      </c>
      <c r="E388" s="318" t="s">
        <v>12653</v>
      </c>
      <c r="F388" s="319" t="s">
        <v>12654</v>
      </c>
      <c r="G388" s="319" t="s">
        <v>11969</v>
      </c>
      <c r="H388" s="319" t="s">
        <v>5140</v>
      </c>
      <c r="I388" s="320" t="s">
        <v>5510</v>
      </c>
      <c r="J388" s="321" t="s">
        <v>1096</v>
      </c>
      <c r="K388" s="321" t="s">
        <v>1062</v>
      </c>
      <c r="L388" s="321" t="s">
        <v>1063</v>
      </c>
      <c r="M388" s="322" t="s">
        <v>1064</v>
      </c>
      <c r="N388" s="319" t="s">
        <v>1065</v>
      </c>
      <c r="O388" s="319" t="s">
        <v>3553</v>
      </c>
      <c r="P388" s="323" t="s">
        <v>5511</v>
      </c>
      <c r="Q388" s="324"/>
      <c r="R388" s="324">
        <v>14465</v>
      </c>
    </row>
    <row r="389" spans="1:18" ht="42" hidden="1">
      <c r="A389" s="316" t="s">
        <v>2435</v>
      </c>
      <c r="B389" s="316" t="s">
        <v>12655</v>
      </c>
      <c r="C389" s="317" t="s">
        <v>11978</v>
      </c>
      <c r="D389" s="318" t="s">
        <v>1055</v>
      </c>
      <c r="E389" s="318" t="s">
        <v>12656</v>
      </c>
      <c r="F389" s="319" t="s">
        <v>12657</v>
      </c>
      <c r="G389" s="319" t="s">
        <v>11969</v>
      </c>
      <c r="H389" s="319" t="s">
        <v>1500</v>
      </c>
      <c r="I389" s="320" t="s">
        <v>1501</v>
      </c>
      <c r="J389" s="321" t="s">
        <v>1110</v>
      </c>
      <c r="K389" s="321" t="s">
        <v>1062</v>
      </c>
      <c r="L389" s="321" t="s">
        <v>1063</v>
      </c>
      <c r="M389" s="322" t="s">
        <v>1111</v>
      </c>
      <c r="N389" s="319" t="s">
        <v>1065</v>
      </c>
      <c r="O389" s="319" t="s">
        <v>3553</v>
      </c>
      <c r="P389" s="323" t="s">
        <v>4153</v>
      </c>
      <c r="Q389" s="324"/>
      <c r="R389" s="324">
        <v>3803</v>
      </c>
    </row>
    <row r="390" spans="1:18" ht="52.5" hidden="1">
      <c r="A390" s="316" t="s">
        <v>2438</v>
      </c>
      <c r="B390" s="316" t="s">
        <v>12658</v>
      </c>
      <c r="C390" s="317" t="s">
        <v>11978</v>
      </c>
      <c r="D390" s="318" t="s">
        <v>1055</v>
      </c>
      <c r="E390" s="318" t="s">
        <v>12659</v>
      </c>
      <c r="F390" s="319" t="s">
        <v>12660</v>
      </c>
      <c r="G390" s="319" t="s">
        <v>11969</v>
      </c>
      <c r="H390" s="319" t="s">
        <v>1567</v>
      </c>
      <c r="I390" s="320" t="s">
        <v>1568</v>
      </c>
      <c r="J390" s="321" t="s">
        <v>1096</v>
      </c>
      <c r="K390" s="321" t="s">
        <v>1062</v>
      </c>
      <c r="L390" s="321" t="s">
        <v>1063</v>
      </c>
      <c r="M390" s="322" t="s">
        <v>1064</v>
      </c>
      <c r="N390" s="319" t="s">
        <v>1065</v>
      </c>
      <c r="O390" s="319" t="s">
        <v>3553</v>
      </c>
      <c r="P390" s="323" t="s">
        <v>4157</v>
      </c>
      <c r="Q390" s="324"/>
      <c r="R390" s="324">
        <v>1828.84</v>
      </c>
    </row>
    <row r="391" spans="1:18" ht="52.5" hidden="1">
      <c r="A391" s="316" t="s">
        <v>2442</v>
      </c>
      <c r="B391" s="316" t="s">
        <v>12661</v>
      </c>
      <c r="C391" s="317" t="s">
        <v>11947</v>
      </c>
      <c r="D391" s="318" t="s">
        <v>1181</v>
      </c>
      <c r="E391" s="318" t="s">
        <v>12662</v>
      </c>
      <c r="F391" s="319" t="s">
        <v>12661</v>
      </c>
      <c r="G391" s="319" t="s">
        <v>11947</v>
      </c>
      <c r="H391" s="319" t="s">
        <v>7005</v>
      </c>
      <c r="I391" s="320" t="s">
        <v>7006</v>
      </c>
      <c r="J391" s="321" t="s">
        <v>1063</v>
      </c>
      <c r="K391" s="321" t="s">
        <v>1063</v>
      </c>
      <c r="L391" s="321" t="s">
        <v>1790</v>
      </c>
      <c r="M391" s="322" t="s">
        <v>1678</v>
      </c>
      <c r="N391" s="319" t="s">
        <v>1065</v>
      </c>
      <c r="O391" s="319" t="s">
        <v>3553</v>
      </c>
      <c r="P391" s="323"/>
      <c r="Q391" s="324">
        <v>6732</v>
      </c>
      <c r="R391" s="324"/>
    </row>
    <row r="392" spans="1:18" ht="52.5" hidden="1">
      <c r="A392" s="316" t="s">
        <v>2446</v>
      </c>
      <c r="B392" s="316" t="s">
        <v>12663</v>
      </c>
      <c r="C392" s="317" t="s">
        <v>11947</v>
      </c>
      <c r="D392" s="318" t="s">
        <v>1181</v>
      </c>
      <c r="E392" s="318" t="s">
        <v>12664</v>
      </c>
      <c r="F392" s="319" t="s">
        <v>12663</v>
      </c>
      <c r="G392" s="319" t="s">
        <v>11947</v>
      </c>
      <c r="H392" s="319" t="s">
        <v>12665</v>
      </c>
      <c r="I392" s="320" t="s">
        <v>1078</v>
      </c>
      <c r="J392" s="321" t="s">
        <v>1063</v>
      </c>
      <c r="K392" s="321" t="s">
        <v>1063</v>
      </c>
      <c r="L392" s="321" t="s">
        <v>1790</v>
      </c>
      <c r="M392" s="322" t="s">
        <v>1678</v>
      </c>
      <c r="N392" s="319" t="s">
        <v>1065</v>
      </c>
      <c r="O392" s="319" t="s">
        <v>3553</v>
      </c>
      <c r="P392" s="323"/>
      <c r="Q392" s="324">
        <v>9500</v>
      </c>
      <c r="R392" s="324"/>
    </row>
    <row r="393" spans="1:18" ht="52.5" hidden="1">
      <c r="A393" s="316" t="s">
        <v>2448</v>
      </c>
      <c r="B393" s="316" t="s">
        <v>2405</v>
      </c>
      <c r="C393" s="317" t="s">
        <v>11947</v>
      </c>
      <c r="D393" s="318" t="s">
        <v>1181</v>
      </c>
      <c r="E393" s="318" t="s">
        <v>1806</v>
      </c>
      <c r="F393" s="319" t="s">
        <v>2405</v>
      </c>
      <c r="G393" s="319" t="s">
        <v>11947</v>
      </c>
      <c r="H393" s="319" t="s">
        <v>1807</v>
      </c>
      <c r="I393" s="320" t="s">
        <v>1808</v>
      </c>
      <c r="J393" s="321" t="s">
        <v>1063</v>
      </c>
      <c r="K393" s="321" t="s">
        <v>1063</v>
      </c>
      <c r="L393" s="321" t="s">
        <v>1790</v>
      </c>
      <c r="M393" s="322" t="s">
        <v>1678</v>
      </c>
      <c r="N393" s="319" t="s">
        <v>1065</v>
      </c>
      <c r="O393" s="319" t="s">
        <v>3553</v>
      </c>
      <c r="P393" s="323"/>
      <c r="Q393" s="324">
        <v>108445</v>
      </c>
      <c r="R393" s="324"/>
    </row>
    <row r="394" spans="1:18" ht="63" hidden="1">
      <c r="A394" s="316" t="s">
        <v>2451</v>
      </c>
      <c r="B394" s="316" t="s">
        <v>12666</v>
      </c>
      <c r="C394" s="317" t="s">
        <v>11947</v>
      </c>
      <c r="D394" s="318" t="s">
        <v>1181</v>
      </c>
      <c r="E394" s="318" t="s">
        <v>12667</v>
      </c>
      <c r="F394" s="319" t="s">
        <v>12666</v>
      </c>
      <c r="G394" s="319" t="s">
        <v>11947</v>
      </c>
      <c r="H394" s="319" t="s">
        <v>1835</v>
      </c>
      <c r="I394" s="320" t="s">
        <v>1836</v>
      </c>
      <c r="J394" s="321" t="s">
        <v>1063</v>
      </c>
      <c r="K394" s="321" t="s">
        <v>1063</v>
      </c>
      <c r="L394" s="321" t="s">
        <v>1790</v>
      </c>
      <c r="M394" s="322" t="s">
        <v>1678</v>
      </c>
      <c r="N394" s="319" t="s">
        <v>1065</v>
      </c>
      <c r="O394" s="319" t="s">
        <v>3553</v>
      </c>
      <c r="P394" s="323"/>
      <c r="Q394" s="324">
        <v>25151.43</v>
      </c>
      <c r="R394" s="324"/>
    </row>
    <row r="395" spans="1:18" ht="52.5" hidden="1">
      <c r="A395" s="316" t="s">
        <v>1690</v>
      </c>
      <c r="B395" s="316" t="s">
        <v>12668</v>
      </c>
      <c r="C395" s="317" t="s">
        <v>11969</v>
      </c>
      <c r="D395" s="318" t="s">
        <v>1181</v>
      </c>
      <c r="E395" s="318" t="s">
        <v>12669</v>
      </c>
      <c r="F395" s="319" t="s">
        <v>12668</v>
      </c>
      <c r="G395" s="319" t="s">
        <v>11969</v>
      </c>
      <c r="H395" s="319" t="s">
        <v>12670</v>
      </c>
      <c r="I395" s="320" t="s">
        <v>1078</v>
      </c>
      <c r="J395" s="321" t="s">
        <v>1063</v>
      </c>
      <c r="K395" s="321" t="s">
        <v>1063</v>
      </c>
      <c r="L395" s="321" t="s">
        <v>1790</v>
      </c>
      <c r="M395" s="322" t="s">
        <v>1678</v>
      </c>
      <c r="N395" s="319" t="s">
        <v>1065</v>
      </c>
      <c r="O395" s="319" t="s">
        <v>3553</v>
      </c>
      <c r="P395" s="323"/>
      <c r="Q395" s="324">
        <v>1000</v>
      </c>
      <c r="R395" s="324"/>
    </row>
    <row r="396" spans="1:18" ht="52.5" hidden="1">
      <c r="A396" s="316" t="s">
        <v>2460</v>
      </c>
      <c r="B396" s="316" t="s">
        <v>12671</v>
      </c>
      <c r="C396" s="317" t="s">
        <v>11969</v>
      </c>
      <c r="D396" s="318" t="s">
        <v>1181</v>
      </c>
      <c r="E396" s="318" t="s">
        <v>1806</v>
      </c>
      <c r="F396" s="319" t="s">
        <v>12671</v>
      </c>
      <c r="G396" s="319" t="s">
        <v>11969</v>
      </c>
      <c r="H396" s="319" t="s">
        <v>1807</v>
      </c>
      <c r="I396" s="320" t="s">
        <v>1808</v>
      </c>
      <c r="J396" s="321" t="s">
        <v>1063</v>
      </c>
      <c r="K396" s="321" t="s">
        <v>1063</v>
      </c>
      <c r="L396" s="321" t="s">
        <v>1790</v>
      </c>
      <c r="M396" s="322" t="s">
        <v>1678</v>
      </c>
      <c r="N396" s="319" t="s">
        <v>1065</v>
      </c>
      <c r="O396" s="319" t="s">
        <v>3553</v>
      </c>
      <c r="P396" s="323"/>
      <c r="Q396" s="324">
        <v>66417</v>
      </c>
      <c r="R396" s="324"/>
    </row>
    <row r="397" spans="1:18" ht="42" hidden="1">
      <c r="A397" s="316" t="s">
        <v>1703</v>
      </c>
      <c r="B397" s="316" t="s">
        <v>12672</v>
      </c>
      <c r="C397" s="317" t="s">
        <v>12083</v>
      </c>
      <c r="D397" s="318" t="s">
        <v>1055</v>
      </c>
      <c r="E397" s="318" t="s">
        <v>12673</v>
      </c>
      <c r="F397" s="319" t="s">
        <v>12674</v>
      </c>
      <c r="G397" s="319" t="s">
        <v>11978</v>
      </c>
      <c r="H397" s="319" t="s">
        <v>4117</v>
      </c>
      <c r="I397" s="320" t="s">
        <v>1717</v>
      </c>
      <c r="J397" s="321" t="s">
        <v>2536</v>
      </c>
      <c r="K397" s="321" t="s">
        <v>2537</v>
      </c>
      <c r="L397" s="321" t="s">
        <v>1063</v>
      </c>
      <c r="M397" s="322" t="s">
        <v>1064</v>
      </c>
      <c r="N397" s="319" t="s">
        <v>1065</v>
      </c>
      <c r="O397" s="319" t="s">
        <v>3553</v>
      </c>
      <c r="P397" s="323"/>
      <c r="Q397" s="324"/>
      <c r="R397" s="324">
        <v>122.64</v>
      </c>
    </row>
    <row r="398" spans="1:18" ht="42">
      <c r="A398" s="316" t="s">
        <v>2471</v>
      </c>
      <c r="B398" s="316" t="s">
        <v>12675</v>
      </c>
      <c r="C398" s="317" t="s">
        <v>12083</v>
      </c>
      <c r="D398" s="318" t="s">
        <v>1055</v>
      </c>
      <c r="E398" s="318" t="s">
        <v>12676</v>
      </c>
      <c r="F398" s="319" t="s">
        <v>12677</v>
      </c>
      <c r="G398" s="319" t="s">
        <v>11978</v>
      </c>
      <c r="H398" s="319" t="s">
        <v>1646</v>
      </c>
      <c r="I398" s="320" t="s">
        <v>1647</v>
      </c>
      <c r="J398" s="321" t="s">
        <v>1239</v>
      </c>
      <c r="K398" s="321" t="s">
        <v>1062</v>
      </c>
      <c r="L398" s="321" t="s">
        <v>1063</v>
      </c>
      <c r="M398" s="322" t="s">
        <v>1064</v>
      </c>
      <c r="N398" s="319" t="s">
        <v>1065</v>
      </c>
      <c r="O398" s="319" t="s">
        <v>3553</v>
      </c>
      <c r="P398" s="323" t="s">
        <v>12678</v>
      </c>
      <c r="Q398" s="132">
        <v>1</v>
      </c>
      <c r="R398" s="324">
        <v>14000</v>
      </c>
    </row>
    <row r="399" spans="1:18" ht="52.5" hidden="1">
      <c r="A399" s="316" t="s">
        <v>1880</v>
      </c>
      <c r="B399" s="316" t="s">
        <v>12679</v>
      </c>
      <c r="C399" s="317" t="s">
        <v>12083</v>
      </c>
      <c r="D399" s="318" t="s">
        <v>1055</v>
      </c>
      <c r="E399" s="318" t="s">
        <v>12680</v>
      </c>
      <c r="F399" s="319" t="s">
        <v>12681</v>
      </c>
      <c r="G399" s="319" t="s">
        <v>11978</v>
      </c>
      <c r="H399" s="319" t="s">
        <v>921</v>
      </c>
      <c r="I399" s="320" t="s">
        <v>1078</v>
      </c>
      <c r="J399" s="321" t="s">
        <v>1079</v>
      </c>
      <c r="K399" s="321" t="s">
        <v>1062</v>
      </c>
      <c r="L399" s="321" t="s">
        <v>1063</v>
      </c>
      <c r="M399" s="322" t="s">
        <v>1064</v>
      </c>
      <c r="N399" s="319" t="s">
        <v>1065</v>
      </c>
      <c r="O399" s="319" t="s">
        <v>3553</v>
      </c>
      <c r="P399" s="323" t="s">
        <v>933</v>
      </c>
      <c r="Q399" s="324"/>
      <c r="R399" s="324">
        <v>2322.56</v>
      </c>
    </row>
    <row r="400" spans="1:18" ht="52.5" hidden="1">
      <c r="A400" s="316" t="s">
        <v>2480</v>
      </c>
      <c r="B400" s="316" t="s">
        <v>12682</v>
      </c>
      <c r="C400" s="317" t="s">
        <v>11978</v>
      </c>
      <c r="D400" s="318" t="s">
        <v>1181</v>
      </c>
      <c r="E400" s="318" t="s">
        <v>12683</v>
      </c>
      <c r="F400" s="319" t="s">
        <v>12682</v>
      </c>
      <c r="G400" s="319" t="s">
        <v>11978</v>
      </c>
      <c r="H400" s="319" t="s">
        <v>12684</v>
      </c>
      <c r="I400" s="320" t="s">
        <v>1078</v>
      </c>
      <c r="J400" s="321" t="s">
        <v>1063</v>
      </c>
      <c r="K400" s="321" t="s">
        <v>1063</v>
      </c>
      <c r="L400" s="321" t="s">
        <v>1790</v>
      </c>
      <c r="M400" s="322" t="s">
        <v>1678</v>
      </c>
      <c r="N400" s="319" t="s">
        <v>1065</v>
      </c>
      <c r="O400" s="319" t="s">
        <v>3553</v>
      </c>
      <c r="P400" s="323"/>
      <c r="Q400" s="324">
        <v>1600</v>
      </c>
      <c r="R400" s="324"/>
    </row>
    <row r="401" spans="1:18" ht="63" hidden="1">
      <c r="A401" s="316" t="s">
        <v>2485</v>
      </c>
      <c r="B401" s="316" t="s">
        <v>12685</v>
      </c>
      <c r="C401" s="317" t="s">
        <v>11978</v>
      </c>
      <c r="D401" s="318" t="s">
        <v>1181</v>
      </c>
      <c r="E401" s="318" t="s">
        <v>12686</v>
      </c>
      <c r="F401" s="319" t="s">
        <v>12685</v>
      </c>
      <c r="G401" s="319" t="s">
        <v>11978</v>
      </c>
      <c r="H401" s="319" t="s">
        <v>1835</v>
      </c>
      <c r="I401" s="320" t="s">
        <v>1836</v>
      </c>
      <c r="J401" s="321" t="s">
        <v>1063</v>
      </c>
      <c r="K401" s="321" t="s">
        <v>1063</v>
      </c>
      <c r="L401" s="321" t="s">
        <v>1790</v>
      </c>
      <c r="M401" s="322" t="s">
        <v>1678</v>
      </c>
      <c r="N401" s="319" t="s">
        <v>1065</v>
      </c>
      <c r="O401" s="319" t="s">
        <v>3553</v>
      </c>
      <c r="P401" s="323"/>
      <c r="Q401" s="324">
        <v>26704.2</v>
      </c>
      <c r="R401" s="324"/>
    </row>
    <row r="402" spans="1:18" ht="52.5" hidden="1">
      <c r="A402" s="316" t="s">
        <v>2488</v>
      </c>
      <c r="B402" s="316" t="s">
        <v>2728</v>
      </c>
      <c r="C402" s="317" t="s">
        <v>11978</v>
      </c>
      <c r="D402" s="318" t="s">
        <v>1181</v>
      </c>
      <c r="E402" s="318" t="s">
        <v>1806</v>
      </c>
      <c r="F402" s="319" t="s">
        <v>2728</v>
      </c>
      <c r="G402" s="319" t="s">
        <v>11978</v>
      </c>
      <c r="H402" s="319" t="s">
        <v>1807</v>
      </c>
      <c r="I402" s="320" t="s">
        <v>1808</v>
      </c>
      <c r="J402" s="321" t="s">
        <v>1063</v>
      </c>
      <c r="K402" s="321" t="s">
        <v>1063</v>
      </c>
      <c r="L402" s="321" t="s">
        <v>1790</v>
      </c>
      <c r="M402" s="322" t="s">
        <v>1678</v>
      </c>
      <c r="N402" s="319" t="s">
        <v>1065</v>
      </c>
      <c r="O402" s="319" t="s">
        <v>3553</v>
      </c>
      <c r="P402" s="323"/>
      <c r="Q402" s="324">
        <v>109202</v>
      </c>
      <c r="R402" s="324"/>
    </row>
    <row r="403" spans="1:18" ht="42" hidden="1">
      <c r="A403" s="316" t="s">
        <v>2492</v>
      </c>
      <c r="B403" s="316" t="s">
        <v>12687</v>
      </c>
      <c r="C403" s="317" t="s">
        <v>11978</v>
      </c>
      <c r="D403" s="318" t="s">
        <v>1214</v>
      </c>
      <c r="E403" s="318" t="s">
        <v>12688</v>
      </c>
      <c r="F403" s="319" t="s">
        <v>12689</v>
      </c>
      <c r="G403" s="319" t="s">
        <v>12083</v>
      </c>
      <c r="H403" s="319" t="s">
        <v>10547</v>
      </c>
      <c r="I403" s="320" t="s">
        <v>10548</v>
      </c>
      <c r="J403" s="321" t="s">
        <v>1063</v>
      </c>
      <c r="K403" s="321" t="s">
        <v>1063</v>
      </c>
      <c r="L403" s="321" t="s">
        <v>1790</v>
      </c>
      <c r="M403" s="322" t="s">
        <v>1678</v>
      </c>
      <c r="N403" s="319" t="s">
        <v>1065</v>
      </c>
      <c r="O403" s="319" t="s">
        <v>3553</v>
      </c>
      <c r="P403" s="323"/>
      <c r="Q403" s="324">
        <v>16444</v>
      </c>
      <c r="R403" s="324"/>
    </row>
    <row r="404" spans="1:18" ht="42" hidden="1">
      <c r="A404" s="316" t="s">
        <v>2496</v>
      </c>
      <c r="B404" s="316" t="s">
        <v>12690</v>
      </c>
      <c r="C404" s="317" t="s">
        <v>12094</v>
      </c>
      <c r="D404" s="318" t="s">
        <v>1055</v>
      </c>
      <c r="E404" s="318" t="s">
        <v>12691</v>
      </c>
      <c r="F404" s="319" t="s">
        <v>12692</v>
      </c>
      <c r="G404" s="319" t="s">
        <v>12083</v>
      </c>
      <c r="H404" s="319" t="s">
        <v>1300</v>
      </c>
      <c r="I404" s="320" t="s">
        <v>1301</v>
      </c>
      <c r="J404" s="321" t="s">
        <v>1302</v>
      </c>
      <c r="K404" s="321" t="s">
        <v>1303</v>
      </c>
      <c r="L404" s="321" t="s">
        <v>1063</v>
      </c>
      <c r="M404" s="322" t="s">
        <v>1304</v>
      </c>
      <c r="N404" s="319" t="s">
        <v>1065</v>
      </c>
      <c r="O404" s="319" t="s">
        <v>3553</v>
      </c>
      <c r="P404" s="323" t="s">
        <v>2816</v>
      </c>
      <c r="Q404" s="324"/>
      <c r="R404" s="324">
        <v>22000</v>
      </c>
    </row>
    <row r="405" spans="1:18" ht="42" hidden="1">
      <c r="A405" s="316" t="s">
        <v>1061</v>
      </c>
      <c r="B405" s="316" t="s">
        <v>12693</v>
      </c>
      <c r="C405" s="317" t="s">
        <v>12094</v>
      </c>
      <c r="D405" s="318" t="s">
        <v>1055</v>
      </c>
      <c r="E405" s="318" t="s">
        <v>12694</v>
      </c>
      <c r="F405" s="319" t="s">
        <v>12695</v>
      </c>
      <c r="G405" s="319" t="s">
        <v>12083</v>
      </c>
      <c r="H405" s="319" t="s">
        <v>1300</v>
      </c>
      <c r="I405" s="320" t="s">
        <v>1301</v>
      </c>
      <c r="J405" s="321" t="s">
        <v>1302</v>
      </c>
      <c r="K405" s="321" t="s">
        <v>1303</v>
      </c>
      <c r="L405" s="321" t="s">
        <v>1063</v>
      </c>
      <c r="M405" s="322" t="s">
        <v>1304</v>
      </c>
      <c r="N405" s="319" t="s">
        <v>1065</v>
      </c>
      <c r="O405" s="319" t="s">
        <v>3553</v>
      </c>
      <c r="P405" s="323" t="s">
        <v>2816</v>
      </c>
      <c r="Q405" s="324"/>
      <c r="R405" s="324">
        <v>17000</v>
      </c>
    </row>
    <row r="406" spans="1:18" ht="42" hidden="1">
      <c r="A406" s="316" t="s">
        <v>2499</v>
      </c>
      <c r="B406" s="316" t="s">
        <v>12696</v>
      </c>
      <c r="C406" s="317" t="s">
        <v>12094</v>
      </c>
      <c r="D406" s="318" t="s">
        <v>1055</v>
      </c>
      <c r="E406" s="318" t="s">
        <v>12697</v>
      </c>
      <c r="F406" s="319" t="s">
        <v>12698</v>
      </c>
      <c r="G406" s="319" t="s">
        <v>12083</v>
      </c>
      <c r="H406" s="319" t="s">
        <v>1696</v>
      </c>
      <c r="I406" s="320" t="s">
        <v>1697</v>
      </c>
      <c r="J406" s="321" t="s">
        <v>1690</v>
      </c>
      <c r="K406" s="321" t="s">
        <v>1691</v>
      </c>
      <c r="L406" s="321" t="s">
        <v>1063</v>
      </c>
      <c r="M406" s="322" t="s">
        <v>1769</v>
      </c>
      <c r="N406" s="319" t="s">
        <v>1065</v>
      </c>
      <c r="O406" s="319" t="s">
        <v>3553</v>
      </c>
      <c r="P406" s="323"/>
      <c r="Q406" s="324"/>
      <c r="R406" s="324">
        <v>56000</v>
      </c>
    </row>
    <row r="407" spans="1:18" ht="52.5" hidden="1">
      <c r="A407" s="316" t="s">
        <v>1302</v>
      </c>
      <c r="B407" s="316" t="s">
        <v>12699</v>
      </c>
      <c r="C407" s="317" t="s">
        <v>12094</v>
      </c>
      <c r="D407" s="318" t="s">
        <v>1055</v>
      </c>
      <c r="E407" s="318" t="s">
        <v>12700</v>
      </c>
      <c r="F407" s="319" t="s">
        <v>12701</v>
      </c>
      <c r="G407" s="319" t="s">
        <v>12083</v>
      </c>
      <c r="H407" s="319" t="s">
        <v>1077</v>
      </c>
      <c r="I407" s="320" t="s">
        <v>1078</v>
      </c>
      <c r="J407" s="321" t="s">
        <v>1690</v>
      </c>
      <c r="K407" s="321" t="s">
        <v>1691</v>
      </c>
      <c r="L407" s="321" t="s">
        <v>1063</v>
      </c>
      <c r="M407" s="322" t="s">
        <v>1769</v>
      </c>
      <c r="N407" s="319" t="s">
        <v>1065</v>
      </c>
      <c r="O407" s="319" t="s">
        <v>3553</v>
      </c>
      <c r="P407" s="323"/>
      <c r="Q407" s="324"/>
      <c r="R407" s="324">
        <v>121000</v>
      </c>
    </row>
    <row r="408" spans="1:18" ht="42" hidden="1">
      <c r="A408" s="316" t="s">
        <v>1121</v>
      </c>
      <c r="B408" s="316" t="s">
        <v>12702</v>
      </c>
      <c r="C408" s="317" t="s">
        <v>12094</v>
      </c>
      <c r="D408" s="318" t="s">
        <v>1055</v>
      </c>
      <c r="E408" s="318" t="s">
        <v>12703</v>
      </c>
      <c r="F408" s="319" t="s">
        <v>12704</v>
      </c>
      <c r="G408" s="319" t="s">
        <v>12094</v>
      </c>
      <c r="H408" s="319" t="s">
        <v>1077</v>
      </c>
      <c r="I408" s="320" t="s">
        <v>1078</v>
      </c>
      <c r="J408" s="321" t="s">
        <v>1690</v>
      </c>
      <c r="K408" s="321" t="s">
        <v>1691</v>
      </c>
      <c r="L408" s="321" t="s">
        <v>1063</v>
      </c>
      <c r="M408" s="322" t="s">
        <v>1769</v>
      </c>
      <c r="N408" s="319" t="s">
        <v>1065</v>
      </c>
      <c r="O408" s="319" t="s">
        <v>3553</v>
      </c>
      <c r="P408" s="323"/>
      <c r="Q408" s="324"/>
      <c r="R408" s="324">
        <v>60154.31</v>
      </c>
    </row>
    <row r="409" spans="1:18" ht="42" hidden="1">
      <c r="A409" s="316" t="s">
        <v>1239</v>
      </c>
      <c r="B409" s="316" t="s">
        <v>12705</v>
      </c>
      <c r="C409" s="317" t="s">
        <v>12094</v>
      </c>
      <c r="D409" s="318" t="s">
        <v>1055</v>
      </c>
      <c r="E409" s="318" t="s">
        <v>12706</v>
      </c>
      <c r="F409" s="319" t="s">
        <v>12707</v>
      </c>
      <c r="G409" s="319" t="s">
        <v>12094</v>
      </c>
      <c r="H409" s="319" t="s">
        <v>1696</v>
      </c>
      <c r="I409" s="320" t="s">
        <v>1697</v>
      </c>
      <c r="J409" s="321" t="s">
        <v>1690</v>
      </c>
      <c r="K409" s="321" t="s">
        <v>1691</v>
      </c>
      <c r="L409" s="321" t="s">
        <v>1063</v>
      </c>
      <c r="M409" s="322" t="s">
        <v>1769</v>
      </c>
      <c r="N409" s="319" t="s">
        <v>1065</v>
      </c>
      <c r="O409" s="319" t="s">
        <v>1112</v>
      </c>
      <c r="P409" s="323"/>
      <c r="Q409" s="324"/>
      <c r="R409" s="324">
        <v>155.02000000000001</v>
      </c>
    </row>
    <row r="410" spans="1:18" ht="42" hidden="1">
      <c r="A410" s="316" t="s">
        <v>1079</v>
      </c>
      <c r="B410" s="316" t="s">
        <v>12708</v>
      </c>
      <c r="C410" s="317" t="s">
        <v>12094</v>
      </c>
      <c r="D410" s="318" t="s">
        <v>1055</v>
      </c>
      <c r="E410" s="318" t="s">
        <v>12709</v>
      </c>
      <c r="F410" s="319" t="s">
        <v>12710</v>
      </c>
      <c r="G410" s="319" t="s">
        <v>12094</v>
      </c>
      <c r="H410" s="319" t="s">
        <v>1077</v>
      </c>
      <c r="I410" s="320" t="s">
        <v>1078</v>
      </c>
      <c r="J410" s="321" t="s">
        <v>1690</v>
      </c>
      <c r="K410" s="321" t="s">
        <v>1691</v>
      </c>
      <c r="L410" s="321" t="s">
        <v>1063</v>
      </c>
      <c r="M410" s="322" t="s">
        <v>1769</v>
      </c>
      <c r="N410" s="319" t="s">
        <v>1065</v>
      </c>
      <c r="O410" s="319" t="s">
        <v>1112</v>
      </c>
      <c r="P410" s="323"/>
      <c r="Q410" s="324"/>
      <c r="R410" s="324">
        <v>3324.79</v>
      </c>
    </row>
    <row r="411" spans="1:18" ht="63" hidden="1">
      <c r="A411" s="316" t="s">
        <v>2518</v>
      </c>
      <c r="B411" s="316" t="s">
        <v>12711</v>
      </c>
      <c r="C411" s="317" t="s">
        <v>12083</v>
      </c>
      <c r="D411" s="318" t="s">
        <v>1181</v>
      </c>
      <c r="E411" s="318" t="s">
        <v>12712</v>
      </c>
      <c r="F411" s="319" t="s">
        <v>12711</v>
      </c>
      <c r="G411" s="319" t="s">
        <v>12083</v>
      </c>
      <c r="H411" s="319" t="s">
        <v>2688</v>
      </c>
      <c r="I411" s="320" t="s">
        <v>2689</v>
      </c>
      <c r="J411" s="321" t="s">
        <v>1063</v>
      </c>
      <c r="K411" s="321" t="s">
        <v>1063</v>
      </c>
      <c r="L411" s="321" t="s">
        <v>1790</v>
      </c>
      <c r="M411" s="322" t="s">
        <v>1678</v>
      </c>
      <c r="N411" s="319" t="s">
        <v>1065</v>
      </c>
      <c r="O411" s="319" t="s">
        <v>3553</v>
      </c>
      <c r="P411" s="323"/>
      <c r="Q411" s="324">
        <v>3428</v>
      </c>
      <c r="R411" s="324"/>
    </row>
    <row r="412" spans="1:18" ht="52.5" hidden="1">
      <c r="A412" s="316" t="s">
        <v>2520</v>
      </c>
      <c r="B412" s="316" t="s">
        <v>12713</v>
      </c>
      <c r="C412" s="317" t="s">
        <v>12083</v>
      </c>
      <c r="D412" s="318" t="s">
        <v>1181</v>
      </c>
      <c r="E412" s="318" t="s">
        <v>12714</v>
      </c>
      <c r="F412" s="319" t="s">
        <v>12713</v>
      </c>
      <c r="G412" s="319" t="s">
        <v>12083</v>
      </c>
      <c r="H412" s="319" t="s">
        <v>12715</v>
      </c>
      <c r="I412" s="320" t="s">
        <v>1078</v>
      </c>
      <c r="J412" s="321" t="s">
        <v>1063</v>
      </c>
      <c r="K412" s="321" t="s">
        <v>1063</v>
      </c>
      <c r="L412" s="321" t="s">
        <v>1790</v>
      </c>
      <c r="M412" s="322" t="s">
        <v>1678</v>
      </c>
      <c r="N412" s="319" t="s">
        <v>1065</v>
      </c>
      <c r="O412" s="319" t="s">
        <v>3553</v>
      </c>
      <c r="P412" s="323"/>
      <c r="Q412" s="324">
        <v>2201</v>
      </c>
      <c r="R412" s="324"/>
    </row>
    <row r="413" spans="1:18" ht="63" hidden="1">
      <c r="A413" s="316" t="s">
        <v>2522</v>
      </c>
      <c r="B413" s="316" t="s">
        <v>12716</v>
      </c>
      <c r="C413" s="317" t="s">
        <v>12083</v>
      </c>
      <c r="D413" s="318" t="s">
        <v>1181</v>
      </c>
      <c r="E413" s="318" t="s">
        <v>12717</v>
      </c>
      <c r="F413" s="319" t="s">
        <v>12716</v>
      </c>
      <c r="G413" s="319" t="s">
        <v>12083</v>
      </c>
      <c r="H413" s="319" t="s">
        <v>1835</v>
      </c>
      <c r="I413" s="320" t="s">
        <v>1836</v>
      </c>
      <c r="J413" s="321" t="s">
        <v>1063</v>
      </c>
      <c r="K413" s="321" t="s">
        <v>1063</v>
      </c>
      <c r="L413" s="321" t="s">
        <v>1790</v>
      </c>
      <c r="M413" s="322" t="s">
        <v>1678</v>
      </c>
      <c r="N413" s="319" t="s">
        <v>1065</v>
      </c>
      <c r="O413" s="319" t="s">
        <v>3553</v>
      </c>
      <c r="P413" s="323"/>
      <c r="Q413" s="324">
        <v>17169.96</v>
      </c>
      <c r="R413" s="324"/>
    </row>
    <row r="414" spans="1:18" ht="52.5" hidden="1">
      <c r="A414" s="316" t="s">
        <v>2526</v>
      </c>
      <c r="B414" s="316" t="s">
        <v>2709</v>
      </c>
      <c r="C414" s="317" t="s">
        <v>12083</v>
      </c>
      <c r="D414" s="318" t="s">
        <v>1181</v>
      </c>
      <c r="E414" s="318" t="s">
        <v>1806</v>
      </c>
      <c r="F414" s="319" t="s">
        <v>2709</v>
      </c>
      <c r="G414" s="319" t="s">
        <v>12083</v>
      </c>
      <c r="H414" s="319" t="s">
        <v>1807</v>
      </c>
      <c r="I414" s="320" t="s">
        <v>1808</v>
      </c>
      <c r="J414" s="321" t="s">
        <v>1063</v>
      </c>
      <c r="K414" s="321" t="s">
        <v>1063</v>
      </c>
      <c r="L414" s="321" t="s">
        <v>1790</v>
      </c>
      <c r="M414" s="322" t="s">
        <v>1678</v>
      </c>
      <c r="N414" s="319" t="s">
        <v>1065</v>
      </c>
      <c r="O414" s="319" t="s">
        <v>3553</v>
      </c>
      <c r="P414" s="323"/>
      <c r="Q414" s="324">
        <v>99558</v>
      </c>
      <c r="R414" s="324"/>
    </row>
    <row r="415" spans="1:18" ht="52.5" hidden="1">
      <c r="A415" s="316" t="s">
        <v>2532</v>
      </c>
      <c r="B415" s="316" t="s">
        <v>12718</v>
      </c>
      <c r="C415" s="317" t="s">
        <v>12094</v>
      </c>
      <c r="D415" s="318" t="s">
        <v>1055</v>
      </c>
      <c r="E415" s="318" t="s">
        <v>12719</v>
      </c>
      <c r="F415" s="319" t="s">
        <v>12720</v>
      </c>
      <c r="G415" s="319" t="s">
        <v>12094</v>
      </c>
      <c r="H415" s="319" t="s">
        <v>3247</v>
      </c>
      <c r="I415" s="320" t="s">
        <v>3248</v>
      </c>
      <c r="J415" s="321" t="s">
        <v>2536</v>
      </c>
      <c r="K415" s="321" t="s">
        <v>2537</v>
      </c>
      <c r="L415" s="321" t="s">
        <v>1063</v>
      </c>
      <c r="M415" s="322" t="s">
        <v>1064</v>
      </c>
      <c r="N415" s="319" t="s">
        <v>1065</v>
      </c>
      <c r="O415" s="319" t="s">
        <v>3553</v>
      </c>
      <c r="P415" s="323"/>
      <c r="Q415" s="324"/>
      <c r="R415" s="324">
        <v>15065.41</v>
      </c>
    </row>
    <row r="416" spans="1:18" ht="42" hidden="1">
      <c r="A416" s="316" t="s">
        <v>1812</v>
      </c>
      <c r="B416" s="316" t="s">
        <v>12721</v>
      </c>
      <c r="C416" s="317" t="s">
        <v>12130</v>
      </c>
      <c r="D416" s="318" t="s">
        <v>1055</v>
      </c>
      <c r="E416" s="318" t="s">
        <v>11654</v>
      </c>
      <c r="F416" s="319" t="s">
        <v>12722</v>
      </c>
      <c r="G416" s="319" t="s">
        <v>12094</v>
      </c>
      <c r="H416" s="319" t="s">
        <v>1701</v>
      </c>
      <c r="I416" s="320" t="s">
        <v>1702</v>
      </c>
      <c r="J416" s="321" t="s">
        <v>1690</v>
      </c>
      <c r="K416" s="321" t="s">
        <v>1691</v>
      </c>
      <c r="L416" s="321" t="s">
        <v>1063</v>
      </c>
      <c r="M416" s="322" t="s">
        <v>1769</v>
      </c>
      <c r="N416" s="319" t="s">
        <v>1065</v>
      </c>
      <c r="O416" s="319" t="s">
        <v>3553</v>
      </c>
      <c r="P416" s="323"/>
      <c r="Q416" s="324"/>
      <c r="R416" s="324">
        <v>42980</v>
      </c>
    </row>
    <row r="417" spans="1:18" ht="42" hidden="1">
      <c r="A417" s="316" t="s">
        <v>2540</v>
      </c>
      <c r="B417" s="316" t="s">
        <v>12723</v>
      </c>
      <c r="C417" s="317" t="s">
        <v>12130</v>
      </c>
      <c r="D417" s="318" t="s">
        <v>1055</v>
      </c>
      <c r="E417" s="318" t="s">
        <v>11654</v>
      </c>
      <c r="F417" s="319" t="s">
        <v>12724</v>
      </c>
      <c r="G417" s="319" t="s">
        <v>12094</v>
      </c>
      <c r="H417" s="319" t="s">
        <v>1701</v>
      </c>
      <c r="I417" s="320" t="s">
        <v>1702</v>
      </c>
      <c r="J417" s="321" t="s">
        <v>1690</v>
      </c>
      <c r="K417" s="321" t="s">
        <v>1691</v>
      </c>
      <c r="L417" s="321" t="s">
        <v>1063</v>
      </c>
      <c r="M417" s="322" t="s">
        <v>1769</v>
      </c>
      <c r="N417" s="319" t="s">
        <v>1065</v>
      </c>
      <c r="O417" s="319" t="s">
        <v>1112</v>
      </c>
      <c r="P417" s="323"/>
      <c r="Q417" s="324"/>
      <c r="R417" s="324">
        <v>787</v>
      </c>
    </row>
    <row r="418" spans="1:18" ht="42" hidden="1">
      <c r="A418" s="316" t="s">
        <v>2543</v>
      </c>
      <c r="B418" s="316" t="s">
        <v>12725</v>
      </c>
      <c r="C418" s="317" t="s">
        <v>12130</v>
      </c>
      <c r="D418" s="318" t="s">
        <v>1055</v>
      </c>
      <c r="E418" s="318" t="s">
        <v>11654</v>
      </c>
      <c r="F418" s="319" t="s">
        <v>12726</v>
      </c>
      <c r="G418" s="319" t="s">
        <v>12094</v>
      </c>
      <c r="H418" s="319" t="s">
        <v>1701</v>
      </c>
      <c r="I418" s="320" t="s">
        <v>1702</v>
      </c>
      <c r="J418" s="321" t="s">
        <v>1690</v>
      </c>
      <c r="K418" s="321" t="s">
        <v>1691</v>
      </c>
      <c r="L418" s="321" t="s">
        <v>1063</v>
      </c>
      <c r="M418" s="322" t="s">
        <v>1769</v>
      </c>
      <c r="N418" s="319" t="s">
        <v>1065</v>
      </c>
      <c r="O418" s="319" t="s">
        <v>3553</v>
      </c>
      <c r="P418" s="323"/>
      <c r="Q418" s="324"/>
      <c r="R418" s="324">
        <v>214</v>
      </c>
    </row>
    <row r="419" spans="1:18" ht="63" hidden="1">
      <c r="A419" s="316" t="s">
        <v>2547</v>
      </c>
      <c r="B419" s="316" t="s">
        <v>12727</v>
      </c>
      <c r="C419" s="317" t="s">
        <v>12130</v>
      </c>
      <c r="D419" s="318" t="s">
        <v>1055</v>
      </c>
      <c r="E419" s="318" t="s">
        <v>12728</v>
      </c>
      <c r="F419" s="319" t="s">
        <v>12729</v>
      </c>
      <c r="G419" s="319" t="s">
        <v>12094</v>
      </c>
      <c r="H419" s="319" t="s">
        <v>1077</v>
      </c>
      <c r="I419" s="320" t="s">
        <v>1078</v>
      </c>
      <c r="J419" s="321" t="s">
        <v>1690</v>
      </c>
      <c r="K419" s="321" t="s">
        <v>1691</v>
      </c>
      <c r="L419" s="321" t="s">
        <v>1063</v>
      </c>
      <c r="M419" s="322" t="s">
        <v>1769</v>
      </c>
      <c r="N419" s="319" t="s">
        <v>1065</v>
      </c>
      <c r="O419" s="319" t="s">
        <v>3553</v>
      </c>
      <c r="P419" s="323"/>
      <c r="Q419" s="324"/>
      <c r="R419" s="324">
        <v>2701.79</v>
      </c>
    </row>
    <row r="420" spans="1:18" ht="42" hidden="1">
      <c r="A420" s="316" t="s">
        <v>2552</v>
      </c>
      <c r="B420" s="316" t="s">
        <v>12730</v>
      </c>
      <c r="C420" s="317" t="s">
        <v>12130</v>
      </c>
      <c r="D420" s="318" t="s">
        <v>1055</v>
      </c>
      <c r="E420" s="318" t="s">
        <v>12731</v>
      </c>
      <c r="F420" s="319" t="s">
        <v>12732</v>
      </c>
      <c r="G420" s="319" t="s">
        <v>12130</v>
      </c>
      <c r="H420" s="319" t="s">
        <v>1077</v>
      </c>
      <c r="I420" s="320" t="s">
        <v>1078</v>
      </c>
      <c r="J420" s="321" t="s">
        <v>1690</v>
      </c>
      <c r="K420" s="321" t="s">
        <v>1691</v>
      </c>
      <c r="L420" s="321" t="s">
        <v>1063</v>
      </c>
      <c r="M420" s="322" t="s">
        <v>1769</v>
      </c>
      <c r="N420" s="319" t="s">
        <v>1065</v>
      </c>
      <c r="O420" s="319" t="s">
        <v>3553</v>
      </c>
      <c r="P420" s="323"/>
      <c r="Q420" s="324"/>
      <c r="R420" s="324">
        <v>16717.39</v>
      </c>
    </row>
    <row r="421" spans="1:18" ht="52.5" hidden="1">
      <c r="A421" s="316" t="s">
        <v>2554</v>
      </c>
      <c r="B421" s="316" t="s">
        <v>12733</v>
      </c>
      <c r="C421" s="317" t="s">
        <v>12094</v>
      </c>
      <c r="D421" s="318" t="s">
        <v>1181</v>
      </c>
      <c r="E421" s="318" t="s">
        <v>12734</v>
      </c>
      <c r="F421" s="319" t="s">
        <v>12733</v>
      </c>
      <c r="G421" s="319" t="s">
        <v>12094</v>
      </c>
      <c r="H421" s="319" t="s">
        <v>2677</v>
      </c>
      <c r="I421" s="320" t="s">
        <v>2678</v>
      </c>
      <c r="J421" s="321" t="s">
        <v>1063</v>
      </c>
      <c r="K421" s="321" t="s">
        <v>1063</v>
      </c>
      <c r="L421" s="321" t="s">
        <v>1790</v>
      </c>
      <c r="M421" s="322" t="s">
        <v>1678</v>
      </c>
      <c r="N421" s="319" t="s">
        <v>1065</v>
      </c>
      <c r="O421" s="319" t="s">
        <v>3553</v>
      </c>
      <c r="P421" s="323"/>
      <c r="Q421" s="324">
        <v>1650</v>
      </c>
      <c r="R421" s="324"/>
    </row>
    <row r="422" spans="1:18" ht="63" hidden="1">
      <c r="A422" s="316" t="s">
        <v>2557</v>
      </c>
      <c r="B422" s="316" t="s">
        <v>12735</v>
      </c>
      <c r="C422" s="317" t="s">
        <v>12094</v>
      </c>
      <c r="D422" s="318" t="s">
        <v>1181</v>
      </c>
      <c r="E422" s="318" t="s">
        <v>12736</v>
      </c>
      <c r="F422" s="319" t="s">
        <v>12735</v>
      </c>
      <c r="G422" s="319" t="s">
        <v>12094</v>
      </c>
      <c r="H422" s="319" t="s">
        <v>1835</v>
      </c>
      <c r="I422" s="320" t="s">
        <v>1836</v>
      </c>
      <c r="J422" s="321" t="s">
        <v>1063</v>
      </c>
      <c r="K422" s="321" t="s">
        <v>1063</v>
      </c>
      <c r="L422" s="321" t="s">
        <v>1790</v>
      </c>
      <c r="M422" s="322" t="s">
        <v>1678</v>
      </c>
      <c r="N422" s="319" t="s">
        <v>1065</v>
      </c>
      <c r="O422" s="319" t="s">
        <v>3553</v>
      </c>
      <c r="P422" s="323"/>
      <c r="Q422" s="324">
        <v>24892.6</v>
      </c>
      <c r="R422" s="324"/>
    </row>
    <row r="423" spans="1:18" ht="52.5" hidden="1">
      <c r="A423" s="316" t="s">
        <v>2559</v>
      </c>
      <c r="B423" s="316" t="s">
        <v>12737</v>
      </c>
      <c r="C423" s="317" t="s">
        <v>12094</v>
      </c>
      <c r="D423" s="318" t="s">
        <v>1181</v>
      </c>
      <c r="E423" s="318" t="s">
        <v>12738</v>
      </c>
      <c r="F423" s="319" t="s">
        <v>12737</v>
      </c>
      <c r="G423" s="319" t="s">
        <v>12094</v>
      </c>
      <c r="H423" s="319" t="s">
        <v>12739</v>
      </c>
      <c r="I423" s="320" t="s">
        <v>2723</v>
      </c>
      <c r="J423" s="321" t="s">
        <v>1063</v>
      </c>
      <c r="K423" s="321" t="s">
        <v>1063</v>
      </c>
      <c r="L423" s="321" t="s">
        <v>1790</v>
      </c>
      <c r="M423" s="322" t="s">
        <v>1678</v>
      </c>
      <c r="N423" s="319" t="s">
        <v>1065</v>
      </c>
      <c r="O423" s="319" t="s">
        <v>3553</v>
      </c>
      <c r="P423" s="323"/>
      <c r="Q423" s="324">
        <v>10395</v>
      </c>
      <c r="R423" s="324"/>
    </row>
    <row r="424" spans="1:18" ht="52.5" hidden="1">
      <c r="A424" s="316" t="s">
        <v>2563</v>
      </c>
      <c r="B424" s="316" t="s">
        <v>2657</v>
      </c>
      <c r="C424" s="317" t="s">
        <v>12094</v>
      </c>
      <c r="D424" s="318" t="s">
        <v>1181</v>
      </c>
      <c r="E424" s="318" t="s">
        <v>1806</v>
      </c>
      <c r="F424" s="319" t="s">
        <v>2657</v>
      </c>
      <c r="G424" s="319" t="s">
        <v>12094</v>
      </c>
      <c r="H424" s="319" t="s">
        <v>1807</v>
      </c>
      <c r="I424" s="320" t="s">
        <v>1808</v>
      </c>
      <c r="J424" s="321" t="s">
        <v>1063</v>
      </c>
      <c r="K424" s="321" t="s">
        <v>1063</v>
      </c>
      <c r="L424" s="321" t="s">
        <v>1790</v>
      </c>
      <c r="M424" s="322" t="s">
        <v>1678</v>
      </c>
      <c r="N424" s="319" t="s">
        <v>1065</v>
      </c>
      <c r="O424" s="319" t="s">
        <v>3553</v>
      </c>
      <c r="P424" s="323"/>
      <c r="Q424" s="324">
        <v>224102</v>
      </c>
      <c r="R424" s="324"/>
    </row>
    <row r="425" spans="1:18" ht="52.5" hidden="1">
      <c r="A425" s="316" t="s">
        <v>2253</v>
      </c>
      <c r="B425" s="316" t="s">
        <v>12740</v>
      </c>
      <c r="C425" s="317" t="s">
        <v>12130</v>
      </c>
      <c r="D425" s="318" t="s">
        <v>1181</v>
      </c>
      <c r="E425" s="318" t="s">
        <v>12741</v>
      </c>
      <c r="F425" s="319" t="s">
        <v>12740</v>
      </c>
      <c r="G425" s="319" t="s">
        <v>12130</v>
      </c>
      <c r="H425" s="319" t="s">
        <v>12742</v>
      </c>
      <c r="I425" s="320" t="s">
        <v>1078</v>
      </c>
      <c r="J425" s="321" t="s">
        <v>1063</v>
      </c>
      <c r="K425" s="321" t="s">
        <v>1063</v>
      </c>
      <c r="L425" s="321" t="s">
        <v>1790</v>
      </c>
      <c r="M425" s="322" t="s">
        <v>1678</v>
      </c>
      <c r="N425" s="319" t="s">
        <v>1065</v>
      </c>
      <c r="O425" s="319" t="s">
        <v>3553</v>
      </c>
      <c r="P425" s="323"/>
      <c r="Q425" s="324">
        <v>2800</v>
      </c>
      <c r="R425" s="324"/>
    </row>
    <row r="426" spans="1:18" ht="52.5" hidden="1">
      <c r="A426" s="316" t="s">
        <v>2569</v>
      </c>
      <c r="B426" s="316" t="s">
        <v>12743</v>
      </c>
      <c r="C426" s="317" t="s">
        <v>12130</v>
      </c>
      <c r="D426" s="318" t="s">
        <v>1181</v>
      </c>
      <c r="E426" s="318" t="s">
        <v>12744</v>
      </c>
      <c r="F426" s="319" t="s">
        <v>12743</v>
      </c>
      <c r="G426" s="319" t="s">
        <v>12130</v>
      </c>
      <c r="H426" s="319" t="s">
        <v>12745</v>
      </c>
      <c r="I426" s="320" t="s">
        <v>1078</v>
      </c>
      <c r="J426" s="321" t="s">
        <v>1063</v>
      </c>
      <c r="K426" s="321" t="s">
        <v>1063</v>
      </c>
      <c r="L426" s="321" t="s">
        <v>1790</v>
      </c>
      <c r="M426" s="322" t="s">
        <v>1678</v>
      </c>
      <c r="N426" s="319" t="s">
        <v>1065</v>
      </c>
      <c r="O426" s="319" t="s">
        <v>3553</v>
      </c>
      <c r="P426" s="323"/>
      <c r="Q426" s="324">
        <v>2550</v>
      </c>
      <c r="R426" s="324"/>
    </row>
    <row r="427" spans="1:18" ht="52.5" hidden="1">
      <c r="A427" s="316" t="s">
        <v>2573</v>
      </c>
      <c r="B427" s="316" t="s">
        <v>2563</v>
      </c>
      <c r="C427" s="317" t="s">
        <v>12130</v>
      </c>
      <c r="D427" s="318" t="s">
        <v>1181</v>
      </c>
      <c r="E427" s="318" t="s">
        <v>1806</v>
      </c>
      <c r="F427" s="319" t="s">
        <v>2563</v>
      </c>
      <c r="G427" s="319" t="s">
        <v>12130</v>
      </c>
      <c r="H427" s="319" t="s">
        <v>1807</v>
      </c>
      <c r="I427" s="320" t="s">
        <v>1808</v>
      </c>
      <c r="J427" s="321" t="s">
        <v>1063</v>
      </c>
      <c r="K427" s="321" t="s">
        <v>1063</v>
      </c>
      <c r="L427" s="321" t="s">
        <v>1790</v>
      </c>
      <c r="M427" s="322" t="s">
        <v>1678</v>
      </c>
      <c r="N427" s="319" t="s">
        <v>1065</v>
      </c>
      <c r="O427" s="319" t="s">
        <v>3553</v>
      </c>
      <c r="P427" s="323"/>
      <c r="Q427" s="324">
        <v>268</v>
      </c>
      <c r="R427" s="324"/>
    </row>
    <row r="428" spans="1:18" ht="52.5" hidden="1">
      <c r="A428" s="325" t="s">
        <v>1276</v>
      </c>
      <c r="B428" s="325" t="s">
        <v>12746</v>
      </c>
      <c r="C428" s="326" t="s">
        <v>11671</v>
      </c>
      <c r="D428" s="327" t="s">
        <v>1055</v>
      </c>
      <c r="E428" s="327" t="s">
        <v>12747</v>
      </c>
      <c r="F428" s="328" t="s">
        <v>12748</v>
      </c>
      <c r="G428" s="328" t="s">
        <v>11660</v>
      </c>
      <c r="H428" s="328" t="s">
        <v>1077</v>
      </c>
      <c r="I428" s="329" t="s">
        <v>1078</v>
      </c>
      <c r="J428" s="330" t="s">
        <v>1690</v>
      </c>
      <c r="K428" s="330" t="s">
        <v>1691</v>
      </c>
      <c r="L428" s="330" t="s">
        <v>1063</v>
      </c>
      <c r="M428" s="331" t="s">
        <v>3490</v>
      </c>
      <c r="N428" s="328" t="s">
        <v>1665</v>
      </c>
      <c r="O428" s="328" t="s">
        <v>1685</v>
      </c>
      <c r="P428" s="332"/>
      <c r="Q428" s="333"/>
      <c r="R428" s="333">
        <v>1221.71</v>
      </c>
    </row>
    <row r="429" spans="1:18" ht="52.5" hidden="1">
      <c r="A429" s="325" t="s">
        <v>1065</v>
      </c>
      <c r="B429" s="325" t="s">
        <v>12749</v>
      </c>
      <c r="C429" s="326" t="s">
        <v>11671</v>
      </c>
      <c r="D429" s="327" t="s">
        <v>1055</v>
      </c>
      <c r="E429" s="327" t="s">
        <v>12750</v>
      </c>
      <c r="F429" s="328" t="s">
        <v>12751</v>
      </c>
      <c r="G429" s="328" t="s">
        <v>11660</v>
      </c>
      <c r="H429" s="328" t="s">
        <v>1696</v>
      </c>
      <c r="I429" s="329" t="s">
        <v>1697</v>
      </c>
      <c r="J429" s="330" t="s">
        <v>1690</v>
      </c>
      <c r="K429" s="330" t="s">
        <v>1691</v>
      </c>
      <c r="L429" s="330" t="s">
        <v>1063</v>
      </c>
      <c r="M429" s="331" t="s">
        <v>3490</v>
      </c>
      <c r="N429" s="328" t="s">
        <v>1665</v>
      </c>
      <c r="O429" s="328" t="s">
        <v>1685</v>
      </c>
      <c r="P429" s="332"/>
      <c r="Q429" s="333"/>
      <c r="R429" s="333">
        <v>25.28</v>
      </c>
    </row>
    <row r="430" spans="1:18" ht="52.5" hidden="1">
      <c r="A430" s="325" t="s">
        <v>1663</v>
      </c>
      <c r="B430" s="325" t="s">
        <v>12752</v>
      </c>
      <c r="C430" s="326" t="s">
        <v>11730</v>
      </c>
      <c r="D430" s="327" t="s">
        <v>1055</v>
      </c>
      <c r="E430" s="327" t="s">
        <v>12753</v>
      </c>
      <c r="F430" s="328" t="s">
        <v>12754</v>
      </c>
      <c r="G430" s="328" t="s">
        <v>11730</v>
      </c>
      <c r="H430" s="328" t="s">
        <v>1077</v>
      </c>
      <c r="I430" s="329" t="s">
        <v>1078</v>
      </c>
      <c r="J430" s="330" t="s">
        <v>1690</v>
      </c>
      <c r="K430" s="330" t="s">
        <v>1691</v>
      </c>
      <c r="L430" s="330" t="s">
        <v>1063</v>
      </c>
      <c r="M430" s="331" t="s">
        <v>3490</v>
      </c>
      <c r="N430" s="328" t="s">
        <v>1665</v>
      </c>
      <c r="O430" s="328" t="s">
        <v>1685</v>
      </c>
      <c r="P430" s="332"/>
      <c r="Q430" s="333"/>
      <c r="R430" s="333">
        <v>37.200000000000003</v>
      </c>
    </row>
    <row r="431" spans="1:18" ht="52.5" hidden="1">
      <c r="A431" s="325" t="s">
        <v>1664</v>
      </c>
      <c r="B431" s="325" t="s">
        <v>12755</v>
      </c>
      <c r="C431" s="326" t="s">
        <v>11754</v>
      </c>
      <c r="D431" s="327" t="s">
        <v>1055</v>
      </c>
      <c r="E431" s="327" t="s">
        <v>12756</v>
      </c>
      <c r="F431" s="328" t="s">
        <v>12757</v>
      </c>
      <c r="G431" s="328" t="s">
        <v>11754</v>
      </c>
      <c r="H431" s="328" t="s">
        <v>1077</v>
      </c>
      <c r="I431" s="329" t="s">
        <v>1078</v>
      </c>
      <c r="J431" s="330" t="s">
        <v>1690</v>
      </c>
      <c r="K431" s="330" t="s">
        <v>1691</v>
      </c>
      <c r="L431" s="330" t="s">
        <v>1063</v>
      </c>
      <c r="M431" s="331" t="s">
        <v>3490</v>
      </c>
      <c r="N431" s="328" t="s">
        <v>1665</v>
      </c>
      <c r="O431" s="328" t="s">
        <v>1685</v>
      </c>
      <c r="P431" s="332"/>
      <c r="Q431" s="333"/>
      <c r="R431" s="333">
        <v>2911.98</v>
      </c>
    </row>
    <row r="432" spans="1:18" ht="52.5" hidden="1">
      <c r="A432" s="325" t="s">
        <v>1665</v>
      </c>
      <c r="B432" s="325" t="s">
        <v>12758</v>
      </c>
      <c r="C432" s="326" t="s">
        <v>11934</v>
      </c>
      <c r="D432" s="327" t="s">
        <v>1055</v>
      </c>
      <c r="E432" s="327" t="s">
        <v>12759</v>
      </c>
      <c r="F432" s="328" t="s">
        <v>12760</v>
      </c>
      <c r="G432" s="328" t="s">
        <v>11934</v>
      </c>
      <c r="H432" s="328" t="s">
        <v>1696</v>
      </c>
      <c r="I432" s="329" t="s">
        <v>1697</v>
      </c>
      <c r="J432" s="330" t="s">
        <v>1690</v>
      </c>
      <c r="K432" s="330" t="s">
        <v>1691</v>
      </c>
      <c r="L432" s="330" t="s">
        <v>1063</v>
      </c>
      <c r="M432" s="331" t="s">
        <v>3490</v>
      </c>
      <c r="N432" s="328" t="s">
        <v>1665</v>
      </c>
      <c r="O432" s="328" t="s">
        <v>1685</v>
      </c>
      <c r="P432" s="332"/>
      <c r="Q432" s="333"/>
      <c r="R432" s="333">
        <v>80.5</v>
      </c>
    </row>
    <row r="433" spans="1:18" ht="52.5" hidden="1">
      <c r="A433" s="325" t="s">
        <v>1705</v>
      </c>
      <c r="B433" s="325" t="s">
        <v>12761</v>
      </c>
      <c r="C433" s="326" t="s">
        <v>11934</v>
      </c>
      <c r="D433" s="327" t="s">
        <v>1055</v>
      </c>
      <c r="E433" s="327" t="s">
        <v>12762</v>
      </c>
      <c r="F433" s="328" t="s">
        <v>12763</v>
      </c>
      <c r="G433" s="328" t="s">
        <v>11934</v>
      </c>
      <c r="H433" s="328" t="s">
        <v>1077</v>
      </c>
      <c r="I433" s="329" t="s">
        <v>1078</v>
      </c>
      <c r="J433" s="330" t="s">
        <v>1690</v>
      </c>
      <c r="K433" s="330" t="s">
        <v>1691</v>
      </c>
      <c r="L433" s="330" t="s">
        <v>1063</v>
      </c>
      <c r="M433" s="331" t="s">
        <v>3490</v>
      </c>
      <c r="N433" s="328" t="s">
        <v>1665</v>
      </c>
      <c r="O433" s="328" t="s">
        <v>1685</v>
      </c>
      <c r="P433" s="332"/>
      <c r="Q433" s="333"/>
      <c r="R433" s="333">
        <v>58.45</v>
      </c>
    </row>
    <row r="434" spans="1:18" ht="42" hidden="1">
      <c r="A434" s="325" t="s">
        <v>1284</v>
      </c>
      <c r="B434" s="325" t="s">
        <v>12764</v>
      </c>
      <c r="C434" s="326" t="s">
        <v>12094</v>
      </c>
      <c r="D434" s="327" t="s">
        <v>1055</v>
      </c>
      <c r="E434" s="327" t="s">
        <v>12765</v>
      </c>
      <c r="F434" s="328" t="s">
        <v>12766</v>
      </c>
      <c r="G434" s="328" t="s">
        <v>12094</v>
      </c>
      <c r="H434" s="328" t="s">
        <v>1701</v>
      </c>
      <c r="I434" s="329" t="s">
        <v>1702</v>
      </c>
      <c r="J434" s="330" t="s">
        <v>1690</v>
      </c>
      <c r="K434" s="330" t="s">
        <v>1691</v>
      </c>
      <c r="L434" s="330" t="s">
        <v>1063</v>
      </c>
      <c r="M434" s="331" t="s">
        <v>3490</v>
      </c>
      <c r="N434" s="328" t="s">
        <v>1665</v>
      </c>
      <c r="O434" s="328" t="s">
        <v>1685</v>
      </c>
      <c r="P434" s="332"/>
      <c r="Q434" s="333"/>
      <c r="R434" s="333">
        <v>681</v>
      </c>
    </row>
    <row r="435" spans="1:18" ht="52.5" hidden="1">
      <c r="A435" s="325" t="s">
        <v>1712</v>
      </c>
      <c r="B435" s="325" t="s">
        <v>12767</v>
      </c>
      <c r="C435" s="326" t="s">
        <v>12094</v>
      </c>
      <c r="D435" s="327" t="s">
        <v>1055</v>
      </c>
      <c r="E435" s="327" t="s">
        <v>12768</v>
      </c>
      <c r="F435" s="328" t="s">
        <v>12769</v>
      </c>
      <c r="G435" s="328" t="s">
        <v>12094</v>
      </c>
      <c r="H435" s="328" t="s">
        <v>1077</v>
      </c>
      <c r="I435" s="329" t="s">
        <v>1078</v>
      </c>
      <c r="J435" s="330" t="s">
        <v>1690</v>
      </c>
      <c r="K435" s="330" t="s">
        <v>1691</v>
      </c>
      <c r="L435" s="330" t="s">
        <v>1063</v>
      </c>
      <c r="M435" s="331" t="s">
        <v>3490</v>
      </c>
      <c r="N435" s="328" t="s">
        <v>1665</v>
      </c>
      <c r="O435" s="328" t="s">
        <v>1685</v>
      </c>
      <c r="P435" s="332"/>
      <c r="Q435" s="333"/>
      <c r="R435" s="333">
        <v>211.58</v>
      </c>
    </row>
    <row r="436" spans="1:18" ht="52.5" hidden="1">
      <c r="A436" s="325" t="s">
        <v>1718</v>
      </c>
      <c r="B436" s="325" t="s">
        <v>12770</v>
      </c>
      <c r="C436" s="326" t="s">
        <v>12130</v>
      </c>
      <c r="D436" s="327" t="s">
        <v>1055</v>
      </c>
      <c r="E436" s="327" t="s">
        <v>12771</v>
      </c>
      <c r="F436" s="328" t="s">
        <v>12772</v>
      </c>
      <c r="G436" s="328" t="s">
        <v>12130</v>
      </c>
      <c r="H436" s="328" t="s">
        <v>1077</v>
      </c>
      <c r="I436" s="329" t="s">
        <v>1078</v>
      </c>
      <c r="J436" s="330" t="s">
        <v>1690</v>
      </c>
      <c r="K436" s="330" t="s">
        <v>1691</v>
      </c>
      <c r="L436" s="330" t="s">
        <v>1063</v>
      </c>
      <c r="M436" s="331" t="s">
        <v>3490</v>
      </c>
      <c r="N436" s="328" t="s">
        <v>1665</v>
      </c>
      <c r="O436" s="328" t="s">
        <v>1685</v>
      </c>
      <c r="P436" s="332"/>
      <c r="Q436" s="333"/>
      <c r="R436" s="333">
        <v>185.96</v>
      </c>
    </row>
    <row r="437" spans="1:18" ht="42" hidden="1">
      <c r="A437" s="325" t="s">
        <v>1666</v>
      </c>
      <c r="B437" s="325" t="s">
        <v>12773</v>
      </c>
      <c r="C437" s="326" t="s">
        <v>12130</v>
      </c>
      <c r="D437" s="327" t="s">
        <v>1055</v>
      </c>
      <c r="E437" s="327" t="s">
        <v>12765</v>
      </c>
      <c r="F437" s="328" t="s">
        <v>12774</v>
      </c>
      <c r="G437" s="328" t="s">
        <v>12130</v>
      </c>
      <c r="H437" s="328" t="s">
        <v>1701</v>
      </c>
      <c r="I437" s="329" t="s">
        <v>1702</v>
      </c>
      <c r="J437" s="330" t="s">
        <v>1690</v>
      </c>
      <c r="K437" s="330" t="s">
        <v>1691</v>
      </c>
      <c r="L437" s="330" t="s">
        <v>1063</v>
      </c>
      <c r="M437" s="331" t="s">
        <v>3490</v>
      </c>
      <c r="N437" s="328" t="s">
        <v>1665</v>
      </c>
      <c r="O437" s="328" t="s">
        <v>1685</v>
      </c>
      <c r="P437" s="332"/>
      <c r="Q437" s="333"/>
      <c r="R437" s="333">
        <v>27</v>
      </c>
    </row>
    <row r="438" spans="1:18">
      <c r="A438" s="206"/>
      <c r="B438" s="206"/>
      <c r="C438" s="207"/>
      <c r="D438" s="208"/>
      <c r="E438" s="208"/>
      <c r="F438" s="209"/>
      <c r="G438" s="209"/>
      <c r="H438" s="209"/>
      <c r="I438" s="210"/>
      <c r="J438" s="211"/>
      <c r="K438" s="211"/>
      <c r="L438" s="211"/>
      <c r="M438" s="212"/>
      <c r="N438" s="209"/>
      <c r="O438" s="209"/>
      <c r="P438" s="213"/>
      <c r="Q438" s="214">
        <f>SUBTOTAL(9,Q3:Q398)</f>
        <v>30</v>
      </c>
      <c r="R438" s="214">
        <f>SUBTOTAL(9,R6:R399)</f>
        <v>456171.15</v>
      </c>
    </row>
    <row r="439" spans="1:18">
      <c r="A439" s="206"/>
      <c r="B439" s="206"/>
      <c r="C439" s="207"/>
      <c r="D439" s="208"/>
      <c r="E439" s="208"/>
      <c r="F439" s="209"/>
      <c r="G439" s="209"/>
      <c r="H439" s="209"/>
      <c r="I439" s="210"/>
      <c r="J439" s="211"/>
      <c r="K439" s="211"/>
      <c r="L439" s="211"/>
      <c r="M439" s="212"/>
      <c r="N439" s="209"/>
      <c r="O439" s="209"/>
      <c r="P439" s="213"/>
      <c r="Q439" s="214"/>
      <c r="R439" s="214"/>
    </row>
    <row r="440" spans="1:18">
      <c r="A440" s="206"/>
      <c r="B440" s="206"/>
      <c r="C440" s="207"/>
      <c r="D440" s="208"/>
      <c r="E440" s="208"/>
      <c r="F440" s="209"/>
      <c r="G440" s="209"/>
      <c r="H440" s="209"/>
      <c r="I440" s="210"/>
      <c r="J440" s="211"/>
      <c r="K440" s="211"/>
      <c r="L440" s="211"/>
      <c r="M440" s="212"/>
      <c r="N440" s="209"/>
      <c r="O440" s="209"/>
      <c r="P440" s="213"/>
      <c r="Q440" s="214"/>
      <c r="R440" s="214"/>
    </row>
    <row r="441" spans="1:18">
      <c r="A441" s="206"/>
      <c r="B441" s="206"/>
      <c r="C441" s="207"/>
      <c r="D441" s="208"/>
      <c r="E441" s="208"/>
      <c r="F441" s="209"/>
      <c r="G441" s="209"/>
      <c r="H441" s="209"/>
      <c r="I441" s="210"/>
      <c r="J441" s="211"/>
      <c r="K441" s="211"/>
      <c r="L441" s="211"/>
      <c r="M441" s="212"/>
      <c r="N441" s="209"/>
      <c r="O441" s="209"/>
      <c r="P441" s="213"/>
      <c r="Q441" s="214"/>
      <c r="R441" s="214"/>
    </row>
    <row r="442" spans="1:18">
      <c r="A442" s="206"/>
      <c r="B442" s="206"/>
      <c r="C442" s="207"/>
      <c r="D442" s="208"/>
      <c r="E442" s="208"/>
      <c r="F442" s="209"/>
      <c r="G442" s="209"/>
      <c r="H442" s="209"/>
      <c r="I442" s="210"/>
      <c r="J442" s="211"/>
      <c r="K442" s="211"/>
      <c r="L442" s="211"/>
      <c r="M442" s="212"/>
      <c r="N442" s="209"/>
      <c r="O442" s="209"/>
      <c r="P442" s="213"/>
      <c r="Q442" s="214"/>
      <c r="R442" s="214"/>
    </row>
    <row r="443" spans="1:18">
      <c r="A443" s="206"/>
      <c r="B443" s="206"/>
      <c r="C443" s="207"/>
      <c r="D443" s="208"/>
      <c r="E443" s="208"/>
      <c r="F443" s="209"/>
      <c r="G443" s="209"/>
      <c r="H443" s="209"/>
      <c r="I443" s="210"/>
      <c r="J443" s="211"/>
      <c r="K443" s="211"/>
      <c r="L443" s="211"/>
      <c r="M443" s="212"/>
      <c r="N443" s="209"/>
      <c r="O443" s="209"/>
      <c r="P443" s="213"/>
      <c r="Q443" s="214"/>
      <c r="R443" s="214"/>
    </row>
    <row r="444" spans="1:18">
      <c r="A444" s="206"/>
      <c r="B444" s="206"/>
      <c r="C444" s="207"/>
      <c r="D444" s="208"/>
      <c r="E444" s="208"/>
      <c r="F444" s="209"/>
      <c r="G444" s="209"/>
      <c r="H444" s="209"/>
      <c r="I444" s="210"/>
      <c r="J444" s="211"/>
      <c r="K444" s="211"/>
      <c r="L444" s="211"/>
      <c r="M444" s="212"/>
      <c r="N444" s="209"/>
      <c r="O444" s="209"/>
      <c r="P444" s="213"/>
      <c r="Q444" s="214"/>
      <c r="R444" s="214"/>
    </row>
    <row r="445" spans="1:18">
      <c r="A445" s="206"/>
      <c r="B445" s="206"/>
      <c r="C445" s="207"/>
      <c r="D445" s="208"/>
      <c r="E445" s="208"/>
      <c r="F445" s="209"/>
      <c r="G445" s="209"/>
      <c r="H445" s="209"/>
      <c r="I445" s="210"/>
      <c r="J445" s="211"/>
      <c r="K445" s="211"/>
      <c r="L445" s="211"/>
      <c r="M445" s="212"/>
      <c r="N445" s="209"/>
      <c r="O445" s="209"/>
      <c r="P445" s="213"/>
      <c r="Q445" s="214"/>
      <c r="R445" s="214"/>
    </row>
    <row r="446" spans="1:18">
      <c r="A446" s="206"/>
      <c r="B446" s="206"/>
      <c r="C446" s="207"/>
      <c r="D446" s="208"/>
      <c r="E446" s="208"/>
      <c r="F446" s="209"/>
      <c r="G446" s="209"/>
      <c r="H446" s="209"/>
      <c r="I446" s="210"/>
      <c r="J446" s="211"/>
      <c r="K446" s="211"/>
      <c r="L446" s="211"/>
      <c r="M446" s="212"/>
      <c r="N446" s="209"/>
      <c r="O446" s="209"/>
      <c r="P446" s="213"/>
      <c r="Q446" s="214"/>
      <c r="R446" s="214"/>
    </row>
    <row r="447" spans="1:18">
      <c r="A447" s="206"/>
      <c r="B447" s="206"/>
      <c r="C447" s="207"/>
      <c r="D447" s="208"/>
      <c r="E447" s="208"/>
      <c r="F447" s="209"/>
      <c r="G447" s="209"/>
      <c r="H447" s="209"/>
      <c r="I447" s="210"/>
      <c r="J447" s="211"/>
      <c r="K447" s="211"/>
      <c r="L447" s="211"/>
      <c r="M447" s="212"/>
      <c r="N447" s="209"/>
      <c r="O447" s="209"/>
      <c r="P447" s="213"/>
      <c r="Q447" s="214"/>
      <c r="R447" s="214"/>
    </row>
    <row r="448" spans="1:18">
      <c r="A448" s="206"/>
      <c r="B448" s="206"/>
      <c r="C448" s="207"/>
      <c r="D448" s="208"/>
      <c r="E448" s="208"/>
      <c r="F448" s="209"/>
      <c r="G448" s="209"/>
      <c r="H448" s="209"/>
      <c r="I448" s="210"/>
      <c r="J448" s="211"/>
      <c r="K448" s="211"/>
      <c r="L448" s="211"/>
      <c r="M448" s="212"/>
      <c r="N448" s="209"/>
      <c r="O448" s="209"/>
      <c r="P448" s="213"/>
      <c r="Q448" s="214"/>
      <c r="R448" s="214"/>
    </row>
    <row r="449" spans="1:18">
      <c r="A449" s="206"/>
      <c r="B449" s="206"/>
      <c r="C449" s="207"/>
      <c r="D449" s="208"/>
      <c r="E449" s="208"/>
      <c r="F449" s="209"/>
      <c r="G449" s="209"/>
      <c r="H449" s="209"/>
      <c r="I449" s="210"/>
      <c r="J449" s="211"/>
      <c r="K449" s="211"/>
      <c r="L449" s="211"/>
      <c r="M449" s="212"/>
      <c r="N449" s="209"/>
      <c r="O449" s="209"/>
      <c r="P449" s="213"/>
      <c r="Q449" s="214"/>
      <c r="R449" s="214"/>
    </row>
    <row r="450" spans="1:18">
      <c r="A450" s="206"/>
      <c r="B450" s="206"/>
      <c r="C450" s="207"/>
      <c r="D450" s="208"/>
      <c r="E450" s="208"/>
      <c r="F450" s="209"/>
      <c r="G450" s="209"/>
      <c r="H450" s="209"/>
      <c r="I450" s="210"/>
      <c r="J450" s="211"/>
      <c r="K450" s="211"/>
      <c r="L450" s="211"/>
      <c r="M450" s="212"/>
      <c r="N450" s="209"/>
      <c r="O450" s="209"/>
      <c r="P450" s="213"/>
      <c r="Q450" s="214"/>
      <c r="R450" s="214"/>
    </row>
    <row r="451" spans="1:18">
      <c r="A451" s="206"/>
      <c r="B451" s="206"/>
      <c r="C451" s="207"/>
      <c r="D451" s="208"/>
      <c r="E451" s="208"/>
      <c r="F451" s="209"/>
      <c r="G451" s="209"/>
      <c r="H451" s="209"/>
      <c r="I451" s="210"/>
      <c r="J451" s="211"/>
      <c r="K451" s="211"/>
      <c r="L451" s="211"/>
      <c r="M451" s="212"/>
      <c r="N451" s="209"/>
      <c r="O451" s="209"/>
      <c r="P451" s="213"/>
      <c r="Q451" s="214"/>
      <c r="R451" s="214"/>
    </row>
    <row r="452" spans="1:18">
      <c r="A452" s="206"/>
      <c r="B452" s="206"/>
      <c r="C452" s="207"/>
      <c r="D452" s="208"/>
      <c r="E452" s="208"/>
      <c r="F452" s="209"/>
      <c r="G452" s="209"/>
      <c r="H452" s="209"/>
      <c r="I452" s="210"/>
      <c r="J452" s="211"/>
      <c r="K452" s="211"/>
      <c r="L452" s="211"/>
      <c r="M452" s="212"/>
      <c r="N452" s="209"/>
      <c r="O452" s="209"/>
      <c r="P452" s="213"/>
      <c r="Q452" s="214"/>
      <c r="R452" s="214"/>
    </row>
    <row r="453" spans="1:18">
      <c r="A453" s="206"/>
      <c r="B453" s="206"/>
      <c r="C453" s="207"/>
      <c r="D453" s="208"/>
      <c r="E453" s="208"/>
      <c r="F453" s="209"/>
      <c r="G453" s="209"/>
      <c r="H453" s="209"/>
      <c r="I453" s="210"/>
      <c r="J453" s="211"/>
      <c r="K453" s="211"/>
      <c r="L453" s="211"/>
      <c r="M453" s="212"/>
      <c r="N453" s="209"/>
      <c r="O453" s="209"/>
      <c r="P453" s="213"/>
      <c r="Q453" s="214"/>
      <c r="R453" s="214"/>
    </row>
    <row r="454" spans="1:18">
      <c r="A454" s="206"/>
      <c r="B454" s="206"/>
      <c r="C454" s="207"/>
      <c r="D454" s="208"/>
      <c r="E454" s="208"/>
      <c r="F454" s="209"/>
      <c r="G454" s="209"/>
      <c r="H454" s="209"/>
      <c r="I454" s="210"/>
      <c r="J454" s="211"/>
      <c r="K454" s="211"/>
      <c r="L454" s="211"/>
      <c r="M454" s="212"/>
      <c r="N454" s="209"/>
      <c r="O454" s="209"/>
      <c r="P454" s="213"/>
      <c r="Q454" s="214"/>
      <c r="R454" s="214"/>
    </row>
    <row r="455" spans="1:18">
      <c r="A455" s="206"/>
      <c r="B455" s="206"/>
      <c r="C455" s="207"/>
      <c r="D455" s="208"/>
      <c r="E455" s="208"/>
      <c r="F455" s="209"/>
      <c r="G455" s="209"/>
      <c r="H455" s="209"/>
      <c r="I455" s="210"/>
      <c r="J455" s="211"/>
      <c r="K455" s="211"/>
      <c r="L455" s="211"/>
      <c r="M455" s="212"/>
      <c r="N455" s="209"/>
      <c r="O455" s="209"/>
      <c r="P455" s="213"/>
      <c r="Q455" s="214"/>
      <c r="R455" s="214"/>
    </row>
    <row r="456" spans="1:18">
      <c r="A456" s="206"/>
      <c r="B456" s="206"/>
      <c r="C456" s="207"/>
      <c r="D456" s="208"/>
      <c r="E456" s="208"/>
      <c r="F456" s="209"/>
      <c r="G456" s="209"/>
      <c r="H456" s="209"/>
      <c r="I456" s="210"/>
      <c r="J456" s="211"/>
      <c r="K456" s="211"/>
      <c r="L456" s="211"/>
      <c r="M456" s="212"/>
      <c r="N456" s="209"/>
      <c r="O456" s="209"/>
      <c r="P456" s="213"/>
      <c r="Q456" s="214"/>
      <c r="R456" s="214"/>
    </row>
    <row r="457" spans="1:18">
      <c r="A457" s="206"/>
      <c r="B457" s="206"/>
      <c r="C457" s="207"/>
      <c r="D457" s="208"/>
      <c r="E457" s="208"/>
      <c r="F457" s="209"/>
      <c r="G457" s="209"/>
      <c r="H457" s="209"/>
      <c r="I457" s="210"/>
      <c r="J457" s="211"/>
      <c r="K457" s="211"/>
      <c r="L457" s="211"/>
      <c r="M457" s="212"/>
      <c r="N457" s="209"/>
      <c r="O457" s="209"/>
      <c r="P457" s="213"/>
      <c r="Q457" s="214"/>
      <c r="R457" s="214"/>
    </row>
    <row r="458" spans="1:18">
      <c r="A458" s="206"/>
      <c r="B458" s="206"/>
      <c r="C458" s="207"/>
      <c r="D458" s="208"/>
      <c r="E458" s="208"/>
      <c r="F458" s="209"/>
      <c r="G458" s="209"/>
      <c r="H458" s="209"/>
      <c r="I458" s="210"/>
      <c r="J458" s="211"/>
      <c r="K458" s="211"/>
      <c r="L458" s="211"/>
      <c r="M458" s="212"/>
      <c r="N458" s="209"/>
      <c r="O458" s="209"/>
      <c r="P458" s="213"/>
      <c r="Q458" s="214"/>
      <c r="R458" s="214"/>
    </row>
    <row r="459" spans="1:18">
      <c r="A459" s="206"/>
      <c r="B459" s="206"/>
      <c r="C459" s="207"/>
      <c r="D459" s="208"/>
      <c r="E459" s="208"/>
      <c r="F459" s="209"/>
      <c r="G459" s="209"/>
      <c r="H459" s="209"/>
      <c r="I459" s="210"/>
      <c r="J459" s="211"/>
      <c r="K459" s="211"/>
      <c r="L459" s="211"/>
      <c r="M459" s="212"/>
      <c r="N459" s="209"/>
      <c r="O459" s="209"/>
      <c r="P459" s="213"/>
      <c r="Q459" s="214"/>
      <c r="R459" s="214"/>
    </row>
    <row r="460" spans="1:18">
      <c r="A460" s="206"/>
      <c r="B460" s="206"/>
      <c r="C460" s="207"/>
      <c r="D460" s="208"/>
      <c r="E460" s="208"/>
      <c r="F460" s="209"/>
      <c r="G460" s="209"/>
      <c r="H460" s="209"/>
      <c r="I460" s="210"/>
      <c r="J460" s="211"/>
      <c r="K460" s="211"/>
      <c r="L460" s="211"/>
      <c r="M460" s="212"/>
      <c r="N460" s="209"/>
      <c r="O460" s="209"/>
      <c r="P460" s="213"/>
      <c r="Q460" s="214"/>
      <c r="R460" s="214"/>
    </row>
    <row r="461" spans="1:18">
      <c r="A461" s="206"/>
      <c r="B461" s="206"/>
      <c r="C461" s="207"/>
      <c r="D461" s="208"/>
      <c r="E461" s="208"/>
      <c r="F461" s="209"/>
      <c r="G461" s="209"/>
      <c r="H461" s="209"/>
      <c r="I461" s="210"/>
      <c r="J461" s="211"/>
      <c r="K461" s="211"/>
      <c r="L461" s="211"/>
      <c r="M461" s="212"/>
      <c r="N461" s="209"/>
      <c r="O461" s="209"/>
      <c r="P461" s="213"/>
      <c r="Q461" s="214"/>
      <c r="R461" s="214"/>
    </row>
    <row r="462" spans="1:18">
      <c r="A462" s="206"/>
      <c r="B462" s="206"/>
      <c r="C462" s="207"/>
      <c r="D462" s="208"/>
      <c r="E462" s="208"/>
      <c r="F462" s="209"/>
      <c r="G462" s="209"/>
      <c r="H462" s="209"/>
      <c r="I462" s="210"/>
      <c r="J462" s="211"/>
      <c r="K462" s="211"/>
      <c r="L462" s="211"/>
      <c r="M462" s="212"/>
      <c r="N462" s="209"/>
      <c r="O462" s="209"/>
      <c r="P462" s="213"/>
      <c r="Q462" s="214"/>
      <c r="R462" s="214"/>
    </row>
    <row r="463" spans="1:18">
      <c r="A463" s="206"/>
      <c r="B463" s="206"/>
      <c r="C463" s="207"/>
      <c r="D463" s="208"/>
      <c r="E463" s="208"/>
      <c r="F463" s="209"/>
      <c r="G463" s="209"/>
      <c r="H463" s="209"/>
      <c r="I463" s="210"/>
      <c r="J463" s="211"/>
      <c r="K463" s="211"/>
      <c r="L463" s="211"/>
      <c r="M463" s="212"/>
      <c r="N463" s="209"/>
      <c r="O463" s="209"/>
      <c r="P463" s="213"/>
      <c r="Q463" s="214"/>
      <c r="R463" s="214"/>
    </row>
    <row r="464" spans="1:18">
      <c r="A464" s="206"/>
      <c r="B464" s="206"/>
      <c r="C464" s="207"/>
      <c r="D464" s="208"/>
      <c r="E464" s="208"/>
      <c r="F464" s="209"/>
      <c r="G464" s="209"/>
      <c r="H464" s="209"/>
      <c r="I464" s="210"/>
      <c r="J464" s="211"/>
      <c r="K464" s="211"/>
      <c r="L464" s="211"/>
      <c r="M464" s="212"/>
      <c r="N464" s="209"/>
      <c r="O464" s="209"/>
      <c r="P464" s="213"/>
      <c r="Q464" s="214"/>
      <c r="R464" s="214"/>
    </row>
    <row r="465" spans="1:18">
      <c r="A465" s="206"/>
      <c r="B465" s="206"/>
      <c r="C465" s="207"/>
      <c r="D465" s="208"/>
      <c r="E465" s="208"/>
      <c r="F465" s="209"/>
      <c r="G465" s="209"/>
      <c r="H465" s="209"/>
      <c r="I465" s="210"/>
      <c r="J465" s="211"/>
      <c r="K465" s="211"/>
      <c r="L465" s="211"/>
      <c r="M465" s="212"/>
      <c r="N465" s="209"/>
      <c r="O465" s="209"/>
      <c r="P465" s="213"/>
      <c r="Q465" s="214"/>
      <c r="R465" s="214"/>
    </row>
    <row r="466" spans="1:18">
      <c r="A466" s="206"/>
      <c r="B466" s="206"/>
      <c r="C466" s="207"/>
      <c r="D466" s="208"/>
      <c r="E466" s="208"/>
      <c r="F466" s="209"/>
      <c r="G466" s="209"/>
      <c r="H466" s="209"/>
      <c r="I466" s="210"/>
      <c r="J466" s="211"/>
      <c r="K466" s="211"/>
      <c r="L466" s="211"/>
      <c r="M466" s="212"/>
      <c r="N466" s="209"/>
      <c r="O466" s="209"/>
      <c r="P466" s="213"/>
      <c r="Q466" s="214"/>
      <c r="R466" s="214"/>
    </row>
    <row r="467" spans="1:18">
      <c r="A467" s="206"/>
      <c r="B467" s="206"/>
      <c r="C467" s="207"/>
      <c r="D467" s="208"/>
      <c r="E467" s="208"/>
      <c r="F467" s="209"/>
      <c r="G467" s="209"/>
      <c r="H467" s="209"/>
      <c r="I467" s="210"/>
      <c r="J467" s="211"/>
      <c r="K467" s="211"/>
      <c r="L467" s="211"/>
      <c r="M467" s="212"/>
      <c r="N467" s="209"/>
      <c r="O467" s="209"/>
      <c r="P467" s="213"/>
      <c r="Q467" s="214"/>
      <c r="R467" s="214"/>
    </row>
    <row r="468" spans="1:18">
      <c r="A468" s="206"/>
      <c r="B468" s="206"/>
      <c r="C468" s="207"/>
      <c r="D468" s="208"/>
      <c r="E468" s="208"/>
      <c r="F468" s="209"/>
      <c r="G468" s="209"/>
      <c r="H468" s="209"/>
      <c r="I468" s="210"/>
      <c r="J468" s="211"/>
      <c r="K468" s="211"/>
      <c r="L468" s="211"/>
      <c r="M468" s="212"/>
      <c r="N468" s="209"/>
      <c r="O468" s="209"/>
      <c r="P468" s="213"/>
      <c r="Q468" s="214"/>
      <c r="R468" s="214"/>
    </row>
    <row r="469" spans="1:18">
      <c r="A469" s="206"/>
      <c r="B469" s="206"/>
      <c r="C469" s="207"/>
      <c r="D469" s="208"/>
      <c r="E469" s="208"/>
      <c r="F469" s="209"/>
      <c r="G469" s="209"/>
      <c r="H469" s="209"/>
      <c r="I469" s="210"/>
      <c r="J469" s="211"/>
      <c r="K469" s="211"/>
      <c r="L469" s="211"/>
      <c r="M469" s="212"/>
      <c r="N469" s="209"/>
      <c r="O469" s="209"/>
      <c r="P469" s="213"/>
      <c r="Q469" s="214"/>
      <c r="R469" s="214"/>
    </row>
    <row r="470" spans="1:18">
      <c r="A470" s="206"/>
      <c r="B470" s="206"/>
      <c r="C470" s="207"/>
      <c r="D470" s="208"/>
      <c r="E470" s="208"/>
      <c r="F470" s="209"/>
      <c r="G470" s="209"/>
      <c r="H470" s="209"/>
      <c r="I470" s="210"/>
      <c r="J470" s="211"/>
      <c r="K470" s="211"/>
      <c r="L470" s="211"/>
      <c r="M470" s="212"/>
      <c r="N470" s="209"/>
      <c r="O470" s="209"/>
      <c r="P470" s="213"/>
      <c r="Q470" s="214"/>
      <c r="R470" s="214"/>
    </row>
    <row r="471" spans="1:18">
      <c r="A471" s="206"/>
      <c r="B471" s="206"/>
      <c r="C471" s="207"/>
      <c r="D471" s="208"/>
      <c r="E471" s="208"/>
      <c r="F471" s="209"/>
      <c r="G471" s="209"/>
      <c r="H471" s="209"/>
      <c r="I471" s="210"/>
      <c r="J471" s="211"/>
      <c r="K471" s="211"/>
      <c r="L471" s="211"/>
      <c r="M471" s="212"/>
      <c r="N471" s="209"/>
      <c r="O471" s="209"/>
      <c r="P471" s="213"/>
      <c r="Q471" s="214"/>
      <c r="R471" s="214"/>
    </row>
    <row r="472" spans="1:18">
      <c r="A472" s="206"/>
      <c r="B472" s="206"/>
      <c r="C472" s="207"/>
      <c r="D472" s="208"/>
      <c r="E472" s="208"/>
      <c r="F472" s="209"/>
      <c r="G472" s="209"/>
      <c r="H472" s="209"/>
      <c r="I472" s="210"/>
      <c r="J472" s="211"/>
      <c r="K472" s="211"/>
      <c r="L472" s="211"/>
      <c r="M472" s="212"/>
      <c r="N472" s="209"/>
      <c r="O472" s="209"/>
      <c r="P472" s="213"/>
      <c r="Q472" s="214"/>
      <c r="R472" s="214"/>
    </row>
    <row r="473" spans="1:18">
      <c r="A473" s="206"/>
      <c r="B473" s="206"/>
      <c r="C473" s="207"/>
      <c r="D473" s="208"/>
      <c r="E473" s="208"/>
      <c r="F473" s="209"/>
      <c r="G473" s="209"/>
      <c r="H473" s="209"/>
      <c r="I473" s="210"/>
      <c r="J473" s="211"/>
      <c r="K473" s="211"/>
      <c r="L473" s="211"/>
      <c r="M473" s="212"/>
      <c r="N473" s="209"/>
      <c r="O473" s="209"/>
      <c r="P473" s="213"/>
      <c r="Q473" s="214"/>
      <c r="R473" s="214"/>
    </row>
    <row r="474" spans="1:18">
      <c r="A474" s="206"/>
      <c r="B474" s="206"/>
      <c r="C474" s="207"/>
      <c r="D474" s="208"/>
      <c r="E474" s="208"/>
      <c r="F474" s="209"/>
      <c r="G474" s="209"/>
      <c r="H474" s="209"/>
      <c r="I474" s="210"/>
      <c r="J474" s="211"/>
      <c r="K474" s="211"/>
      <c r="L474" s="211"/>
      <c r="M474" s="212"/>
      <c r="N474" s="209"/>
      <c r="O474" s="209"/>
      <c r="P474" s="213"/>
      <c r="Q474" s="214"/>
      <c r="R474" s="214"/>
    </row>
    <row r="475" spans="1:18">
      <c r="A475" s="206"/>
      <c r="B475" s="206"/>
      <c r="C475" s="207"/>
      <c r="D475" s="208"/>
      <c r="E475" s="208"/>
      <c r="F475" s="209"/>
      <c r="G475" s="209"/>
      <c r="H475" s="209"/>
      <c r="I475" s="210"/>
      <c r="J475" s="211"/>
      <c r="K475" s="211"/>
      <c r="L475" s="211"/>
      <c r="M475" s="212"/>
      <c r="N475" s="209"/>
      <c r="O475" s="209"/>
      <c r="P475" s="213"/>
      <c r="Q475" s="214"/>
      <c r="R475" s="214"/>
    </row>
    <row r="476" spans="1:18">
      <c r="A476" s="206"/>
      <c r="B476" s="206"/>
      <c r="C476" s="207"/>
      <c r="D476" s="208"/>
      <c r="E476" s="208"/>
      <c r="F476" s="209"/>
      <c r="G476" s="209"/>
      <c r="H476" s="209"/>
      <c r="I476" s="210"/>
      <c r="J476" s="211"/>
      <c r="K476" s="211"/>
      <c r="L476" s="211"/>
      <c r="M476" s="212"/>
      <c r="N476" s="209"/>
      <c r="O476" s="209"/>
      <c r="P476" s="213"/>
      <c r="Q476" s="214"/>
      <c r="R476" s="214"/>
    </row>
    <row r="477" spans="1:18">
      <c r="A477" s="250"/>
      <c r="B477" s="250"/>
      <c r="C477" s="250"/>
      <c r="D477" s="301"/>
      <c r="E477" s="301"/>
      <c r="F477" s="250"/>
      <c r="G477" s="250"/>
      <c r="H477" s="250"/>
      <c r="I477" s="251"/>
      <c r="J477" s="250"/>
      <c r="K477" s="250"/>
      <c r="L477" s="250"/>
      <c r="M477" s="252"/>
      <c r="N477" s="250"/>
      <c r="O477" s="250"/>
      <c r="P477" s="301"/>
      <c r="Q477" s="253"/>
      <c r="R477" s="253"/>
    </row>
    <row r="478" spans="1:18">
      <c r="A478" s="250"/>
      <c r="B478" s="250"/>
      <c r="C478" s="250"/>
      <c r="D478" s="301"/>
      <c r="E478" s="301"/>
      <c r="F478" s="250"/>
      <c r="G478" s="250"/>
      <c r="H478" s="250"/>
      <c r="I478" s="251"/>
      <c r="J478" s="250"/>
      <c r="K478" s="250"/>
      <c r="L478" s="250"/>
      <c r="M478" s="252"/>
      <c r="N478" s="250"/>
      <c r="O478" s="250"/>
      <c r="P478" s="301"/>
      <c r="Q478" s="253"/>
      <c r="R478" s="253"/>
    </row>
    <row r="479" spans="1:18">
      <c r="A479" s="250"/>
      <c r="B479" s="250"/>
      <c r="C479" s="250"/>
      <c r="D479" s="301"/>
      <c r="E479" s="301"/>
      <c r="F479" s="250"/>
      <c r="G479" s="250"/>
      <c r="H479" s="250"/>
      <c r="I479" s="251"/>
      <c r="J479" s="250"/>
      <c r="K479" s="250"/>
      <c r="L479" s="250"/>
      <c r="M479" s="252"/>
      <c r="N479" s="250"/>
      <c r="O479" s="250"/>
      <c r="P479" s="301"/>
      <c r="Q479" s="253"/>
      <c r="R479" s="253"/>
    </row>
    <row r="480" spans="1:18">
      <c r="A480" s="250"/>
      <c r="B480" s="250"/>
      <c r="C480" s="250"/>
      <c r="D480" s="301"/>
      <c r="E480" s="301"/>
      <c r="F480" s="250"/>
      <c r="G480" s="250"/>
      <c r="H480" s="250"/>
      <c r="I480" s="251"/>
      <c r="J480" s="250"/>
      <c r="K480" s="250"/>
      <c r="L480" s="250"/>
      <c r="M480" s="252"/>
      <c r="N480" s="250"/>
      <c r="O480" s="250"/>
      <c r="P480" s="301"/>
      <c r="Q480" s="253"/>
      <c r="R480" s="253"/>
    </row>
    <row r="481" spans="1:18">
      <c r="A481" s="250"/>
      <c r="B481" s="250"/>
      <c r="C481" s="250"/>
      <c r="D481" s="301"/>
      <c r="E481" s="301"/>
      <c r="F481" s="250"/>
      <c r="G481" s="250"/>
      <c r="H481" s="250"/>
      <c r="I481" s="251"/>
      <c r="J481" s="250"/>
      <c r="K481" s="250"/>
      <c r="L481" s="250"/>
      <c r="M481" s="252"/>
      <c r="N481" s="250"/>
      <c r="O481" s="250"/>
      <c r="P481" s="301"/>
      <c r="Q481" s="253"/>
      <c r="R481" s="253"/>
    </row>
    <row r="482" spans="1:18">
      <c r="A482" s="250"/>
      <c r="B482" s="250"/>
      <c r="C482" s="250"/>
      <c r="D482" s="301"/>
      <c r="E482" s="301"/>
      <c r="F482" s="250"/>
      <c r="G482" s="250"/>
      <c r="H482" s="250"/>
      <c r="I482" s="251"/>
      <c r="J482" s="250"/>
      <c r="K482" s="250"/>
      <c r="L482" s="250"/>
      <c r="M482" s="252"/>
      <c r="N482" s="250"/>
      <c r="O482" s="250"/>
      <c r="P482" s="301"/>
      <c r="Q482" s="253"/>
      <c r="R482" s="253"/>
    </row>
    <row r="483" spans="1:18">
      <c r="A483" s="250"/>
      <c r="B483" s="250"/>
      <c r="C483" s="250"/>
      <c r="D483" s="301"/>
      <c r="E483" s="301"/>
      <c r="F483" s="250"/>
      <c r="G483" s="250"/>
      <c r="H483" s="250"/>
      <c r="I483" s="251"/>
      <c r="J483" s="250"/>
      <c r="K483" s="250"/>
      <c r="L483" s="250"/>
      <c r="M483" s="252"/>
      <c r="N483" s="250"/>
      <c r="O483" s="250"/>
      <c r="P483" s="301"/>
      <c r="Q483" s="253"/>
      <c r="R483" s="253"/>
    </row>
    <row r="484" spans="1:18">
      <c r="A484" s="250"/>
      <c r="B484" s="250"/>
      <c r="C484" s="250"/>
      <c r="D484" s="301"/>
      <c r="E484" s="301"/>
      <c r="F484" s="250"/>
      <c r="G484" s="250"/>
      <c r="H484" s="250"/>
      <c r="I484" s="251"/>
      <c r="J484" s="250"/>
      <c r="K484" s="250"/>
      <c r="L484" s="250"/>
      <c r="M484" s="252"/>
      <c r="N484" s="250"/>
      <c r="O484" s="250"/>
      <c r="P484" s="301"/>
      <c r="Q484" s="253"/>
      <c r="R484" s="253"/>
    </row>
    <row r="485" spans="1:18">
      <c r="A485" s="250"/>
      <c r="B485" s="250"/>
      <c r="C485" s="250"/>
      <c r="D485" s="301"/>
      <c r="E485" s="301"/>
      <c r="F485" s="250"/>
      <c r="G485" s="250"/>
      <c r="H485" s="250"/>
      <c r="I485" s="251"/>
      <c r="J485" s="250"/>
      <c r="K485" s="250"/>
      <c r="L485" s="250"/>
      <c r="M485" s="252"/>
      <c r="N485" s="250"/>
      <c r="O485" s="250"/>
      <c r="P485" s="301"/>
      <c r="Q485" s="253"/>
      <c r="R485" s="253"/>
    </row>
    <row r="486" spans="1:18">
      <c r="A486" s="250"/>
      <c r="B486" s="250"/>
      <c r="C486" s="250"/>
      <c r="D486" s="301"/>
      <c r="E486" s="301"/>
      <c r="F486" s="250"/>
      <c r="G486" s="250"/>
      <c r="H486" s="250"/>
      <c r="I486" s="251"/>
      <c r="J486" s="250"/>
      <c r="K486" s="250"/>
      <c r="L486" s="250"/>
      <c r="M486" s="252"/>
      <c r="N486" s="250"/>
      <c r="O486" s="250"/>
      <c r="P486" s="301"/>
      <c r="Q486" s="253"/>
      <c r="R486" s="253"/>
    </row>
    <row r="487" spans="1:18">
      <c r="A487" s="250"/>
      <c r="B487" s="250"/>
      <c r="C487" s="250"/>
      <c r="D487" s="301"/>
      <c r="E487" s="301"/>
      <c r="F487" s="250"/>
      <c r="G487" s="250"/>
      <c r="H487" s="250"/>
      <c r="I487" s="251"/>
      <c r="J487" s="250"/>
      <c r="K487" s="250"/>
      <c r="L487" s="250"/>
      <c r="M487" s="252"/>
      <c r="N487" s="250"/>
      <c r="O487" s="250"/>
      <c r="P487" s="301"/>
      <c r="Q487" s="253"/>
      <c r="R487" s="253"/>
    </row>
    <row r="488" spans="1:18">
      <c r="A488" s="250"/>
      <c r="B488" s="250"/>
      <c r="C488" s="250"/>
      <c r="D488" s="301"/>
      <c r="E488" s="301"/>
      <c r="F488" s="250"/>
      <c r="G488" s="250"/>
      <c r="H488" s="250"/>
      <c r="I488" s="251"/>
      <c r="J488" s="250"/>
      <c r="K488" s="250"/>
      <c r="L488" s="250"/>
      <c r="M488" s="252"/>
      <c r="N488" s="250"/>
      <c r="O488" s="250"/>
      <c r="P488" s="301"/>
      <c r="Q488" s="253"/>
      <c r="R488" s="253"/>
    </row>
    <row r="489" spans="1:18">
      <c r="A489" s="250"/>
      <c r="B489" s="250"/>
      <c r="C489" s="250"/>
      <c r="D489" s="301"/>
      <c r="E489" s="301"/>
      <c r="F489" s="250"/>
      <c r="G489" s="250"/>
      <c r="H489" s="250"/>
      <c r="I489" s="251"/>
      <c r="J489" s="250"/>
      <c r="K489" s="250"/>
      <c r="L489" s="250"/>
      <c r="M489" s="252"/>
      <c r="N489" s="250"/>
      <c r="O489" s="250"/>
      <c r="P489" s="301"/>
      <c r="Q489" s="253"/>
      <c r="R489" s="253"/>
    </row>
    <row r="490" spans="1:18">
      <c r="A490" s="250"/>
      <c r="B490" s="250"/>
      <c r="C490" s="250"/>
      <c r="D490" s="301"/>
      <c r="E490" s="301"/>
      <c r="F490" s="250"/>
      <c r="G490" s="250"/>
      <c r="H490" s="250"/>
      <c r="I490" s="251"/>
      <c r="J490" s="250"/>
      <c r="K490" s="250"/>
      <c r="L490" s="250"/>
      <c r="M490" s="252"/>
      <c r="N490" s="250"/>
      <c r="O490" s="250"/>
      <c r="P490" s="301"/>
      <c r="Q490" s="253"/>
      <c r="R490" s="253"/>
    </row>
    <row r="491" spans="1:18">
      <c r="A491" s="250"/>
      <c r="B491" s="250"/>
      <c r="C491" s="250"/>
      <c r="D491" s="301"/>
      <c r="E491" s="301"/>
      <c r="F491" s="250"/>
      <c r="G491" s="250"/>
      <c r="H491" s="250"/>
      <c r="I491" s="251"/>
      <c r="J491" s="250"/>
      <c r="K491" s="250"/>
      <c r="L491" s="250"/>
      <c r="M491" s="252"/>
      <c r="N491" s="250"/>
      <c r="O491" s="250"/>
      <c r="P491" s="301"/>
      <c r="Q491" s="253"/>
      <c r="R491" s="253"/>
    </row>
    <row r="492" spans="1:18">
      <c r="A492" s="250"/>
      <c r="B492" s="250"/>
      <c r="C492" s="250"/>
      <c r="D492" s="301"/>
      <c r="E492" s="301"/>
      <c r="F492" s="250"/>
      <c r="G492" s="250"/>
      <c r="H492" s="250"/>
      <c r="I492" s="251"/>
      <c r="J492" s="250"/>
      <c r="K492" s="250"/>
      <c r="L492" s="250"/>
      <c r="M492" s="252"/>
      <c r="N492" s="250"/>
      <c r="O492" s="250"/>
      <c r="P492" s="301"/>
      <c r="Q492" s="253"/>
      <c r="R492" s="253"/>
    </row>
    <row r="493" spans="1:18">
      <c r="A493" s="250"/>
      <c r="B493" s="250"/>
      <c r="C493" s="250"/>
      <c r="D493" s="301"/>
      <c r="E493" s="301"/>
      <c r="F493" s="250"/>
      <c r="G493" s="250"/>
      <c r="H493" s="250"/>
      <c r="I493" s="251"/>
      <c r="J493" s="250"/>
      <c r="K493" s="250"/>
      <c r="L493" s="250"/>
      <c r="M493" s="252"/>
      <c r="N493" s="250"/>
      <c r="O493" s="250"/>
      <c r="P493" s="301"/>
      <c r="Q493" s="253"/>
      <c r="R493" s="253"/>
    </row>
    <row r="494" spans="1:18">
      <c r="A494" s="250"/>
      <c r="B494" s="250"/>
      <c r="C494" s="250"/>
      <c r="D494" s="301"/>
      <c r="E494" s="301"/>
      <c r="F494" s="250"/>
      <c r="G494" s="250"/>
      <c r="H494" s="250"/>
      <c r="I494" s="251"/>
      <c r="J494" s="250"/>
      <c r="K494" s="250"/>
      <c r="L494" s="250"/>
      <c r="M494" s="252"/>
      <c r="N494" s="250"/>
      <c r="O494" s="250"/>
      <c r="P494" s="301"/>
      <c r="Q494" s="253"/>
      <c r="R494" s="253"/>
    </row>
    <row r="495" spans="1:18">
      <c r="A495" s="250"/>
      <c r="B495" s="250"/>
      <c r="C495" s="250"/>
      <c r="D495" s="301"/>
      <c r="E495" s="301"/>
      <c r="F495" s="250"/>
      <c r="G495" s="250"/>
      <c r="H495" s="250"/>
      <c r="I495" s="251"/>
      <c r="J495" s="250"/>
      <c r="K495" s="250"/>
      <c r="L495" s="250"/>
      <c r="M495" s="252"/>
      <c r="N495" s="250"/>
      <c r="O495" s="250"/>
      <c r="P495" s="301"/>
      <c r="Q495" s="253"/>
      <c r="R495" s="253"/>
    </row>
    <row r="496" spans="1:18">
      <c r="A496" s="250"/>
      <c r="B496" s="250"/>
      <c r="C496" s="250"/>
      <c r="D496" s="301"/>
      <c r="E496" s="301"/>
      <c r="F496" s="250"/>
      <c r="G496" s="250"/>
      <c r="H496" s="250"/>
      <c r="I496" s="251"/>
      <c r="J496" s="250"/>
      <c r="K496" s="250"/>
      <c r="L496" s="250"/>
      <c r="M496" s="252"/>
      <c r="N496" s="250"/>
      <c r="O496" s="250"/>
      <c r="P496" s="301"/>
      <c r="Q496" s="253"/>
      <c r="R496" s="253"/>
    </row>
    <row r="497" spans="1:18">
      <c r="A497" s="250"/>
      <c r="B497" s="250"/>
      <c r="C497" s="250"/>
      <c r="D497" s="301"/>
      <c r="E497" s="301"/>
      <c r="F497" s="250"/>
      <c r="G497" s="250"/>
      <c r="H497" s="250"/>
      <c r="I497" s="251"/>
      <c r="J497" s="250"/>
      <c r="K497" s="250"/>
      <c r="L497" s="250"/>
      <c r="M497" s="252"/>
      <c r="N497" s="250"/>
      <c r="O497" s="250"/>
      <c r="P497" s="301"/>
      <c r="Q497" s="253"/>
      <c r="R497" s="253"/>
    </row>
    <row r="498" spans="1:18">
      <c r="A498" s="250"/>
      <c r="B498" s="250"/>
      <c r="C498" s="250"/>
      <c r="D498" s="301"/>
      <c r="E498" s="301"/>
      <c r="F498" s="250"/>
      <c r="G498" s="250"/>
      <c r="H498" s="250"/>
      <c r="I498" s="251"/>
      <c r="J498" s="250"/>
      <c r="K498" s="250"/>
      <c r="L498" s="250"/>
      <c r="M498" s="252"/>
      <c r="N498" s="250"/>
      <c r="O498" s="250"/>
      <c r="P498" s="301"/>
      <c r="Q498" s="253"/>
      <c r="R498" s="253"/>
    </row>
    <row r="499" spans="1:18">
      <c r="A499" s="250"/>
      <c r="B499" s="250"/>
      <c r="C499" s="250"/>
      <c r="D499" s="301"/>
      <c r="E499" s="301"/>
      <c r="F499" s="250"/>
      <c r="G499" s="250"/>
      <c r="H499" s="250"/>
      <c r="I499" s="251"/>
      <c r="J499" s="250"/>
      <c r="K499" s="250"/>
      <c r="L499" s="250"/>
      <c r="M499" s="252"/>
      <c r="N499" s="250"/>
      <c r="O499" s="250"/>
      <c r="P499" s="301"/>
      <c r="Q499" s="253"/>
      <c r="R499" s="253"/>
    </row>
    <row r="500" spans="1:18">
      <c r="A500" s="250"/>
      <c r="B500" s="250"/>
      <c r="C500" s="250"/>
      <c r="D500" s="301"/>
      <c r="E500" s="301"/>
      <c r="F500" s="250"/>
      <c r="G500" s="250"/>
      <c r="H500" s="250"/>
      <c r="I500" s="251"/>
      <c r="J500" s="250"/>
      <c r="K500" s="250"/>
      <c r="L500" s="250"/>
      <c r="M500" s="252"/>
      <c r="N500" s="250"/>
      <c r="O500" s="250"/>
      <c r="P500" s="301"/>
      <c r="Q500" s="253"/>
      <c r="R500" s="253"/>
    </row>
    <row r="501" spans="1:18">
      <c r="A501" s="250"/>
      <c r="B501" s="250"/>
      <c r="C501" s="250"/>
      <c r="D501" s="301"/>
      <c r="E501" s="301"/>
      <c r="F501" s="250"/>
      <c r="G501" s="250"/>
      <c r="H501" s="250"/>
      <c r="I501" s="251"/>
      <c r="J501" s="250"/>
      <c r="K501" s="250"/>
      <c r="L501" s="250"/>
      <c r="M501" s="252"/>
      <c r="N501" s="250"/>
      <c r="O501" s="250"/>
      <c r="P501" s="301"/>
      <c r="Q501" s="253"/>
      <c r="R501" s="253"/>
    </row>
    <row r="502" spans="1:18">
      <c r="A502" s="250"/>
      <c r="B502" s="250"/>
      <c r="C502" s="250"/>
      <c r="D502" s="301"/>
      <c r="E502" s="301"/>
      <c r="F502" s="250"/>
      <c r="G502" s="250"/>
      <c r="H502" s="250"/>
      <c r="I502" s="251"/>
      <c r="J502" s="250"/>
      <c r="K502" s="250"/>
      <c r="L502" s="250"/>
      <c r="M502" s="252"/>
      <c r="N502" s="250"/>
      <c r="O502" s="250"/>
      <c r="P502" s="301"/>
      <c r="Q502" s="253"/>
      <c r="R502" s="253"/>
    </row>
    <row r="503" spans="1:18">
      <c r="A503" s="250"/>
      <c r="B503" s="250"/>
      <c r="C503" s="250"/>
      <c r="D503" s="301"/>
      <c r="E503" s="301"/>
      <c r="F503" s="250"/>
      <c r="G503" s="250"/>
      <c r="H503" s="250"/>
      <c r="I503" s="251"/>
      <c r="J503" s="250"/>
      <c r="K503" s="250"/>
      <c r="L503" s="250"/>
      <c r="M503" s="252"/>
      <c r="N503" s="250"/>
      <c r="O503" s="250"/>
      <c r="P503" s="301"/>
      <c r="Q503" s="253"/>
      <c r="R503" s="253"/>
    </row>
    <row r="504" spans="1:18">
      <c r="A504" s="250"/>
      <c r="B504" s="250"/>
      <c r="C504" s="250"/>
      <c r="D504" s="301"/>
      <c r="E504" s="301"/>
      <c r="F504" s="250"/>
      <c r="G504" s="250"/>
      <c r="H504" s="250"/>
      <c r="I504" s="251"/>
      <c r="J504" s="250"/>
      <c r="K504" s="250"/>
      <c r="L504" s="250"/>
      <c r="M504" s="252"/>
      <c r="N504" s="250"/>
      <c r="O504" s="250"/>
      <c r="P504" s="301"/>
      <c r="Q504" s="253"/>
      <c r="R504" s="253"/>
    </row>
    <row r="505" spans="1:18">
      <c r="A505" s="250"/>
      <c r="B505" s="250"/>
      <c r="C505" s="250"/>
      <c r="D505" s="301"/>
      <c r="E505" s="301"/>
      <c r="F505" s="250"/>
      <c r="G505" s="250"/>
      <c r="H505" s="250"/>
      <c r="I505" s="251"/>
      <c r="J505" s="250"/>
      <c r="K505" s="250"/>
      <c r="L505" s="250"/>
      <c r="M505" s="252"/>
      <c r="N505" s="250"/>
      <c r="O505" s="250"/>
      <c r="P505" s="301"/>
      <c r="Q505" s="253"/>
      <c r="R505" s="253"/>
    </row>
    <row r="506" spans="1:18">
      <c r="A506" s="250"/>
      <c r="B506" s="250"/>
      <c r="C506" s="250"/>
      <c r="D506" s="301"/>
      <c r="E506" s="301"/>
      <c r="F506" s="250"/>
      <c r="G506" s="250"/>
      <c r="H506" s="250"/>
      <c r="I506" s="251"/>
      <c r="J506" s="250"/>
      <c r="K506" s="250"/>
      <c r="L506" s="250"/>
      <c r="M506" s="252"/>
      <c r="N506" s="250"/>
      <c r="O506" s="250"/>
      <c r="P506" s="301"/>
      <c r="Q506" s="253"/>
      <c r="R506" s="253"/>
    </row>
    <row r="507" spans="1:18">
      <c r="A507" s="250"/>
      <c r="B507" s="250"/>
      <c r="C507" s="250"/>
      <c r="D507" s="301"/>
      <c r="E507" s="301"/>
      <c r="F507" s="250"/>
      <c r="G507" s="250"/>
      <c r="H507" s="250"/>
      <c r="I507" s="251"/>
      <c r="J507" s="250"/>
      <c r="K507" s="250"/>
      <c r="L507" s="250"/>
      <c r="M507" s="252"/>
      <c r="N507" s="250"/>
      <c r="O507" s="250"/>
      <c r="P507" s="301"/>
      <c r="Q507" s="253"/>
      <c r="R507" s="253"/>
    </row>
    <row r="508" spans="1:18">
      <c r="A508" s="250"/>
      <c r="B508" s="250"/>
      <c r="C508" s="250"/>
      <c r="D508" s="301"/>
      <c r="E508" s="301"/>
      <c r="F508" s="250"/>
      <c r="G508" s="250"/>
      <c r="H508" s="250"/>
      <c r="I508" s="251"/>
      <c r="J508" s="250"/>
      <c r="K508" s="250"/>
      <c r="L508" s="250"/>
      <c r="M508" s="252"/>
      <c r="N508" s="250"/>
      <c r="O508" s="250"/>
      <c r="P508" s="301"/>
      <c r="Q508" s="253"/>
      <c r="R508" s="253"/>
    </row>
    <row r="509" spans="1:18">
      <c r="A509" s="250"/>
      <c r="B509" s="250"/>
      <c r="C509" s="250"/>
      <c r="D509" s="301"/>
      <c r="E509" s="301"/>
      <c r="F509" s="250"/>
      <c r="G509" s="250"/>
      <c r="H509" s="250"/>
      <c r="I509" s="251"/>
      <c r="J509" s="250"/>
      <c r="K509" s="250"/>
      <c r="L509" s="250"/>
      <c r="M509" s="252"/>
      <c r="N509" s="250"/>
      <c r="O509" s="250"/>
      <c r="P509" s="301"/>
      <c r="Q509" s="253"/>
      <c r="R509" s="253"/>
    </row>
    <row r="510" spans="1:18">
      <c r="A510" s="250"/>
      <c r="B510" s="250"/>
      <c r="C510" s="250"/>
      <c r="D510" s="301"/>
      <c r="E510" s="301"/>
      <c r="F510" s="250"/>
      <c r="G510" s="250"/>
      <c r="H510" s="250"/>
      <c r="I510" s="251"/>
      <c r="J510" s="250"/>
      <c r="K510" s="250"/>
      <c r="L510" s="250"/>
      <c r="M510" s="252"/>
      <c r="N510" s="250"/>
      <c r="O510" s="250"/>
      <c r="P510" s="301"/>
      <c r="Q510" s="253"/>
      <c r="R510" s="253"/>
    </row>
    <row r="511" spans="1:18">
      <c r="A511" s="250"/>
      <c r="B511" s="250"/>
      <c r="C511" s="250"/>
      <c r="D511" s="301"/>
      <c r="E511" s="301"/>
      <c r="F511" s="250"/>
      <c r="G511" s="250"/>
      <c r="H511" s="250"/>
      <c r="I511" s="251"/>
      <c r="J511" s="250"/>
      <c r="K511" s="250"/>
      <c r="L511" s="250"/>
      <c r="M511" s="252"/>
      <c r="N511" s="250"/>
      <c r="O511" s="250"/>
      <c r="P511" s="301"/>
      <c r="Q511" s="253"/>
      <c r="R511" s="253"/>
    </row>
    <row r="512" spans="1:18">
      <c r="A512" s="250"/>
      <c r="B512" s="250"/>
      <c r="C512" s="250"/>
      <c r="D512" s="301"/>
      <c r="E512" s="301"/>
      <c r="F512" s="250"/>
      <c r="G512" s="250"/>
      <c r="H512" s="250"/>
      <c r="I512" s="251"/>
      <c r="J512" s="250"/>
      <c r="K512" s="250"/>
      <c r="L512" s="250"/>
      <c r="M512" s="252"/>
      <c r="N512" s="250"/>
      <c r="O512" s="250"/>
      <c r="P512" s="301"/>
      <c r="Q512" s="253"/>
      <c r="R512" s="253"/>
    </row>
    <row r="513" spans="1:18">
      <c r="A513" s="250"/>
      <c r="B513" s="250"/>
      <c r="C513" s="250"/>
      <c r="D513" s="301"/>
      <c r="E513" s="301"/>
      <c r="F513" s="250"/>
      <c r="G513" s="250"/>
      <c r="H513" s="250"/>
      <c r="I513" s="251"/>
      <c r="J513" s="250"/>
      <c r="K513" s="250"/>
      <c r="L513" s="250"/>
      <c r="M513" s="252"/>
      <c r="N513" s="250"/>
      <c r="O513" s="250"/>
      <c r="P513" s="301"/>
      <c r="Q513" s="253"/>
      <c r="R513" s="253"/>
    </row>
    <row r="514" spans="1:18">
      <c r="A514" s="250"/>
      <c r="B514" s="250"/>
      <c r="C514" s="250"/>
      <c r="D514" s="301"/>
      <c r="E514" s="301"/>
      <c r="F514" s="250"/>
      <c r="G514" s="250"/>
      <c r="H514" s="250"/>
      <c r="I514" s="251"/>
      <c r="J514" s="250"/>
      <c r="K514" s="250"/>
      <c r="L514" s="250"/>
      <c r="M514" s="252"/>
      <c r="N514" s="250"/>
      <c r="O514" s="250"/>
      <c r="P514" s="301"/>
      <c r="Q514" s="253"/>
      <c r="R514" s="253"/>
    </row>
    <row r="515" spans="1:18">
      <c r="A515" s="250"/>
      <c r="B515" s="250"/>
      <c r="C515" s="250"/>
      <c r="D515" s="301"/>
      <c r="E515" s="301"/>
      <c r="F515" s="250"/>
      <c r="G515" s="250"/>
      <c r="H515" s="250"/>
      <c r="I515" s="251"/>
      <c r="J515" s="250"/>
      <c r="K515" s="250"/>
      <c r="L515" s="250"/>
      <c r="M515" s="252"/>
      <c r="N515" s="250"/>
      <c r="O515" s="250"/>
      <c r="P515" s="301"/>
      <c r="Q515" s="253"/>
      <c r="R515" s="253"/>
    </row>
    <row r="516" spans="1:18">
      <c r="A516" s="250"/>
      <c r="B516" s="250"/>
      <c r="C516" s="250"/>
      <c r="D516" s="301"/>
      <c r="E516" s="301"/>
      <c r="F516" s="250"/>
      <c r="G516" s="250"/>
      <c r="H516" s="250"/>
      <c r="I516" s="251"/>
      <c r="J516" s="250"/>
      <c r="K516" s="250"/>
      <c r="L516" s="250"/>
      <c r="M516" s="252"/>
      <c r="N516" s="250"/>
      <c r="O516" s="250"/>
      <c r="P516" s="301"/>
      <c r="Q516" s="253"/>
      <c r="R516" s="253"/>
    </row>
    <row r="517" spans="1:18">
      <c r="A517" s="250"/>
      <c r="B517" s="250"/>
      <c r="C517" s="250"/>
      <c r="D517" s="301"/>
      <c r="E517" s="301"/>
      <c r="F517" s="250"/>
      <c r="G517" s="250"/>
      <c r="H517" s="250"/>
      <c r="I517" s="251"/>
      <c r="J517" s="250"/>
      <c r="K517" s="250"/>
      <c r="L517" s="250"/>
      <c r="M517" s="252"/>
      <c r="N517" s="250"/>
      <c r="O517" s="250"/>
      <c r="P517" s="301"/>
      <c r="Q517" s="253"/>
      <c r="R517" s="253"/>
    </row>
    <row r="518" spans="1:18">
      <c r="A518" s="250"/>
      <c r="B518" s="250"/>
      <c r="C518" s="250"/>
      <c r="D518" s="301"/>
      <c r="E518" s="301"/>
      <c r="F518" s="250"/>
      <c r="G518" s="250"/>
      <c r="H518" s="250"/>
      <c r="I518" s="251"/>
      <c r="J518" s="250"/>
      <c r="K518" s="250"/>
      <c r="L518" s="250"/>
      <c r="M518" s="252"/>
      <c r="N518" s="250"/>
      <c r="O518" s="250"/>
      <c r="P518" s="301"/>
      <c r="Q518" s="253"/>
      <c r="R518" s="253"/>
    </row>
    <row r="519" spans="1:18">
      <c r="A519" s="250"/>
      <c r="B519" s="250"/>
      <c r="C519" s="250"/>
      <c r="D519" s="301"/>
      <c r="E519" s="301"/>
      <c r="F519" s="250"/>
      <c r="G519" s="250"/>
      <c r="H519" s="250"/>
      <c r="I519" s="251"/>
      <c r="J519" s="250"/>
      <c r="K519" s="250"/>
      <c r="L519" s="250"/>
      <c r="M519" s="252"/>
      <c r="N519" s="250"/>
      <c r="O519" s="250"/>
      <c r="P519" s="301"/>
      <c r="Q519" s="253"/>
      <c r="R519" s="253"/>
    </row>
    <row r="520" spans="1:18">
      <c r="A520" s="250"/>
      <c r="B520" s="250"/>
      <c r="C520" s="250"/>
      <c r="D520" s="301"/>
      <c r="E520" s="301"/>
      <c r="F520" s="250"/>
      <c r="G520" s="250"/>
      <c r="H520" s="250"/>
      <c r="I520" s="251"/>
      <c r="J520" s="250"/>
      <c r="K520" s="250"/>
      <c r="L520" s="250"/>
      <c r="M520" s="252"/>
      <c r="N520" s="250"/>
      <c r="O520" s="250"/>
      <c r="P520" s="301"/>
      <c r="Q520" s="253"/>
      <c r="R520" s="253"/>
    </row>
    <row r="521" spans="1:18">
      <c r="A521" s="250"/>
      <c r="B521" s="250"/>
      <c r="C521" s="250"/>
      <c r="D521" s="301"/>
      <c r="E521" s="301"/>
      <c r="F521" s="250"/>
      <c r="G521" s="250"/>
      <c r="H521" s="250"/>
      <c r="I521" s="251"/>
      <c r="J521" s="250"/>
      <c r="K521" s="250"/>
      <c r="L521" s="250"/>
      <c r="M521" s="252"/>
      <c r="N521" s="250"/>
      <c r="O521" s="250"/>
      <c r="P521" s="301"/>
      <c r="Q521" s="253"/>
      <c r="R521" s="253"/>
    </row>
    <row r="522" spans="1:18">
      <c r="A522" s="250"/>
      <c r="B522" s="250"/>
      <c r="C522" s="250"/>
      <c r="D522" s="301"/>
      <c r="E522" s="301"/>
      <c r="F522" s="250"/>
      <c r="G522" s="250"/>
      <c r="H522" s="250"/>
      <c r="I522" s="251"/>
      <c r="J522" s="250"/>
      <c r="K522" s="250"/>
      <c r="L522" s="250"/>
      <c r="M522" s="252"/>
      <c r="N522" s="250"/>
      <c r="O522" s="250"/>
      <c r="P522" s="301"/>
      <c r="Q522" s="253"/>
      <c r="R522" s="253"/>
    </row>
    <row r="523" spans="1:18">
      <c r="A523" s="250"/>
      <c r="B523" s="250"/>
      <c r="C523" s="250"/>
      <c r="D523" s="301"/>
      <c r="E523" s="301"/>
      <c r="F523" s="250"/>
      <c r="G523" s="250"/>
      <c r="H523" s="250"/>
      <c r="I523" s="251"/>
      <c r="J523" s="250"/>
      <c r="K523" s="250"/>
      <c r="L523" s="250"/>
      <c r="M523" s="252"/>
      <c r="N523" s="250"/>
      <c r="O523" s="250"/>
      <c r="P523" s="301"/>
      <c r="Q523" s="253"/>
      <c r="R523" s="253"/>
    </row>
    <row r="524" spans="1:18">
      <c r="A524" s="250"/>
      <c r="B524" s="250"/>
      <c r="C524" s="250"/>
      <c r="D524" s="301"/>
      <c r="E524" s="301"/>
      <c r="F524" s="250"/>
      <c r="G524" s="250"/>
      <c r="H524" s="250"/>
      <c r="I524" s="251"/>
      <c r="J524" s="250"/>
      <c r="K524" s="250"/>
      <c r="L524" s="250"/>
      <c r="M524" s="252"/>
      <c r="N524" s="250"/>
      <c r="O524" s="250"/>
      <c r="P524" s="301"/>
      <c r="Q524" s="253"/>
      <c r="R524" s="253"/>
    </row>
    <row r="525" spans="1:18" ht="42" customHeight="1">
      <c r="A525" s="250"/>
      <c r="B525" s="250"/>
      <c r="C525" s="250"/>
      <c r="D525" s="301"/>
      <c r="E525" s="301"/>
      <c r="F525" s="250"/>
      <c r="G525" s="250"/>
      <c r="H525" s="250"/>
      <c r="I525" s="251"/>
      <c r="J525" s="250"/>
      <c r="K525" s="250"/>
      <c r="L525" s="250"/>
      <c r="M525" s="252"/>
      <c r="N525" s="250"/>
      <c r="O525" s="250"/>
      <c r="P525" s="301"/>
      <c r="Q525" s="253"/>
      <c r="R525" s="253"/>
    </row>
    <row r="526" spans="1:18" ht="42" customHeight="1">
      <c r="A526" s="250"/>
      <c r="B526" s="250"/>
      <c r="C526" s="250"/>
      <c r="D526" s="301"/>
      <c r="E526" s="301"/>
      <c r="F526" s="250"/>
      <c r="G526" s="250"/>
      <c r="H526" s="250"/>
      <c r="I526" s="251"/>
      <c r="J526" s="250"/>
      <c r="K526" s="250"/>
      <c r="L526" s="250"/>
      <c r="M526" s="252"/>
      <c r="N526" s="250"/>
      <c r="O526" s="250"/>
      <c r="P526" s="301"/>
      <c r="Q526" s="253"/>
      <c r="R526" s="253"/>
    </row>
    <row r="527" spans="1:18">
      <c r="A527" s="250"/>
      <c r="B527" s="250"/>
      <c r="C527" s="250"/>
      <c r="D527" s="301"/>
      <c r="E527" s="301"/>
      <c r="F527" s="250"/>
      <c r="G527" s="250"/>
      <c r="H527" s="250"/>
      <c r="I527" s="251"/>
      <c r="J527" s="250"/>
      <c r="K527" s="250"/>
      <c r="L527" s="250"/>
      <c r="M527" s="252"/>
      <c r="N527" s="250"/>
      <c r="O527" s="250"/>
      <c r="P527" s="301"/>
      <c r="Q527" s="253"/>
      <c r="R527" s="253"/>
    </row>
    <row r="528" spans="1:18" ht="42" customHeight="1">
      <c r="A528" s="250"/>
      <c r="B528" s="250"/>
      <c r="C528" s="250"/>
      <c r="D528" s="301"/>
      <c r="E528" s="301"/>
      <c r="F528" s="250"/>
      <c r="G528" s="250"/>
      <c r="H528" s="250"/>
      <c r="I528" s="251"/>
      <c r="J528" s="250"/>
      <c r="K528" s="250"/>
      <c r="L528" s="250"/>
      <c r="M528" s="252"/>
      <c r="N528" s="250"/>
      <c r="O528" s="250"/>
      <c r="P528" s="301"/>
      <c r="Q528" s="253"/>
      <c r="R528" s="253"/>
    </row>
    <row r="529" spans="1:18" ht="42" customHeight="1">
      <c r="A529" s="250"/>
      <c r="B529" s="250"/>
      <c r="C529" s="250"/>
      <c r="D529" s="301"/>
      <c r="E529" s="301"/>
      <c r="F529" s="250"/>
      <c r="G529" s="250"/>
      <c r="H529" s="250"/>
      <c r="I529" s="251"/>
      <c r="J529" s="250"/>
      <c r="K529" s="250"/>
      <c r="L529" s="250"/>
      <c r="M529" s="252"/>
      <c r="N529" s="250"/>
      <c r="O529" s="250"/>
      <c r="P529" s="301"/>
      <c r="Q529" s="253"/>
      <c r="R529" s="253"/>
    </row>
    <row r="530" spans="1:18" ht="42" customHeight="1">
      <c r="A530" s="250"/>
      <c r="B530" s="250"/>
      <c r="C530" s="250"/>
      <c r="D530" s="301"/>
      <c r="E530" s="301"/>
      <c r="F530" s="250"/>
      <c r="G530" s="250"/>
      <c r="H530" s="250"/>
      <c r="I530" s="251"/>
      <c r="J530" s="250"/>
      <c r="K530" s="250"/>
      <c r="L530" s="250"/>
      <c r="M530" s="252"/>
      <c r="N530" s="250"/>
      <c r="O530" s="250"/>
      <c r="P530" s="301"/>
      <c r="Q530" s="253"/>
      <c r="R530" s="253"/>
    </row>
    <row r="531" spans="1:18" ht="42" customHeight="1">
      <c r="A531" s="250"/>
      <c r="B531" s="250"/>
      <c r="C531" s="250"/>
      <c r="D531" s="301"/>
      <c r="E531" s="301"/>
      <c r="F531" s="250"/>
      <c r="G531" s="250"/>
      <c r="H531" s="250"/>
      <c r="I531" s="251"/>
      <c r="J531" s="250"/>
      <c r="K531" s="250"/>
      <c r="L531" s="250"/>
      <c r="M531" s="252"/>
      <c r="N531" s="250"/>
      <c r="O531" s="250"/>
      <c r="P531" s="301"/>
      <c r="Q531" s="253"/>
      <c r="R531" s="253"/>
    </row>
    <row r="532" spans="1:18" ht="42" customHeight="1">
      <c r="A532" s="250"/>
      <c r="B532" s="250"/>
      <c r="C532" s="250"/>
      <c r="D532" s="301"/>
      <c r="E532" s="301"/>
      <c r="F532" s="250"/>
      <c r="G532" s="250"/>
      <c r="H532" s="250"/>
      <c r="I532" s="251"/>
      <c r="J532" s="250"/>
      <c r="K532" s="250"/>
      <c r="L532" s="250"/>
      <c r="M532" s="252"/>
      <c r="N532" s="250"/>
      <c r="O532" s="250"/>
      <c r="P532" s="301"/>
      <c r="Q532" s="253"/>
      <c r="R532" s="253"/>
    </row>
    <row r="533" spans="1:18" ht="42" customHeight="1">
      <c r="A533" s="250"/>
      <c r="B533" s="250"/>
      <c r="C533" s="250"/>
      <c r="D533" s="301"/>
      <c r="E533" s="301"/>
      <c r="F533" s="250"/>
      <c r="G533" s="250"/>
      <c r="H533" s="250"/>
      <c r="I533" s="251"/>
      <c r="J533" s="250"/>
      <c r="K533" s="250"/>
      <c r="L533" s="250"/>
      <c r="M533" s="252"/>
      <c r="N533" s="250"/>
      <c r="O533" s="250"/>
      <c r="P533" s="301"/>
      <c r="Q533" s="253"/>
      <c r="R533" s="253"/>
    </row>
    <row r="534" spans="1:18" ht="42" customHeight="1">
      <c r="A534" s="250"/>
      <c r="B534" s="250"/>
      <c r="C534" s="250"/>
      <c r="D534" s="301"/>
      <c r="E534" s="301"/>
      <c r="F534" s="250"/>
      <c r="G534" s="250"/>
      <c r="H534" s="250"/>
      <c r="I534" s="251"/>
      <c r="J534" s="250"/>
      <c r="K534" s="250"/>
      <c r="L534" s="250"/>
      <c r="M534" s="252"/>
      <c r="N534" s="250"/>
      <c r="O534" s="250"/>
      <c r="P534" s="301"/>
      <c r="Q534" s="253"/>
      <c r="R534" s="253"/>
    </row>
    <row r="535" spans="1:18" ht="42" customHeight="1">
      <c r="A535" s="250"/>
      <c r="B535" s="250"/>
      <c r="C535" s="250"/>
      <c r="D535" s="301"/>
      <c r="E535" s="301"/>
      <c r="F535" s="250"/>
      <c r="G535" s="250"/>
      <c r="H535" s="250"/>
      <c r="I535" s="251"/>
      <c r="J535" s="250"/>
      <c r="K535" s="250"/>
      <c r="L535" s="250"/>
      <c r="M535" s="252"/>
      <c r="N535" s="250"/>
      <c r="O535" s="250"/>
      <c r="P535" s="301"/>
      <c r="Q535" s="253"/>
      <c r="R535" s="253"/>
    </row>
    <row r="536" spans="1:18">
      <c r="A536" s="250"/>
      <c r="B536" s="250"/>
      <c r="C536" s="250"/>
      <c r="D536" s="301"/>
      <c r="E536" s="301"/>
      <c r="F536" s="250"/>
      <c r="G536" s="250"/>
      <c r="H536" s="250"/>
      <c r="I536" s="251"/>
      <c r="J536" s="250"/>
      <c r="K536" s="250"/>
      <c r="L536" s="250"/>
      <c r="M536" s="252"/>
      <c r="N536" s="250"/>
      <c r="O536" s="250"/>
      <c r="P536" s="301"/>
      <c r="Q536" s="253"/>
      <c r="R536" s="253"/>
    </row>
    <row r="537" spans="1:18" ht="42" customHeight="1">
      <c r="A537" s="250"/>
      <c r="B537" s="250"/>
      <c r="C537" s="250"/>
      <c r="D537" s="301"/>
      <c r="E537" s="301"/>
      <c r="F537" s="250"/>
      <c r="G537" s="250"/>
      <c r="H537" s="250"/>
      <c r="I537" s="251"/>
      <c r="J537" s="250"/>
      <c r="K537" s="250"/>
      <c r="L537" s="250"/>
      <c r="M537" s="252"/>
      <c r="N537" s="250"/>
      <c r="O537" s="250"/>
      <c r="P537" s="301"/>
      <c r="Q537" s="253"/>
      <c r="R537" s="253"/>
    </row>
    <row r="538" spans="1:18" ht="42" customHeight="1">
      <c r="A538" s="250"/>
      <c r="B538" s="250"/>
      <c r="C538" s="250"/>
      <c r="D538" s="301"/>
      <c r="E538" s="301"/>
      <c r="F538" s="250"/>
      <c r="G538" s="250"/>
      <c r="H538" s="250"/>
      <c r="I538" s="251"/>
      <c r="J538" s="250"/>
      <c r="K538" s="250"/>
      <c r="L538" s="250"/>
      <c r="M538" s="252"/>
      <c r="N538" s="250"/>
      <c r="O538" s="250"/>
      <c r="P538" s="301"/>
      <c r="Q538" s="253"/>
      <c r="R538" s="253"/>
    </row>
    <row r="539" spans="1:18" ht="42" customHeight="1">
      <c r="A539" s="250"/>
      <c r="B539" s="250"/>
      <c r="C539" s="250"/>
      <c r="D539" s="301"/>
      <c r="E539" s="301"/>
      <c r="F539" s="250"/>
      <c r="G539" s="250"/>
      <c r="H539" s="250"/>
      <c r="I539" s="251"/>
      <c r="J539" s="250"/>
      <c r="K539" s="250"/>
      <c r="L539" s="250"/>
      <c r="M539" s="252"/>
      <c r="N539" s="250"/>
      <c r="O539" s="250"/>
      <c r="P539" s="301"/>
      <c r="Q539" s="253"/>
      <c r="R539" s="253"/>
    </row>
    <row r="540" spans="1:18" ht="42" customHeight="1">
      <c r="A540" s="250"/>
      <c r="B540" s="250"/>
      <c r="C540" s="250"/>
      <c r="D540" s="301"/>
      <c r="E540" s="301"/>
      <c r="F540" s="250"/>
      <c r="G540" s="250"/>
      <c r="H540" s="250"/>
      <c r="I540" s="251"/>
      <c r="J540" s="250"/>
      <c r="K540" s="250"/>
      <c r="L540" s="250"/>
      <c r="M540" s="252"/>
      <c r="N540" s="250"/>
      <c r="O540" s="250"/>
      <c r="P540" s="301"/>
      <c r="Q540" s="253"/>
      <c r="R540" s="253"/>
    </row>
    <row r="541" spans="1:18" ht="52.5" customHeight="1">
      <c r="A541" s="250"/>
      <c r="B541" s="250"/>
      <c r="C541" s="250"/>
      <c r="D541" s="301"/>
      <c r="E541" s="301"/>
      <c r="F541" s="250"/>
      <c r="G541" s="250"/>
      <c r="H541" s="250"/>
      <c r="I541" s="251"/>
      <c r="J541" s="250"/>
      <c r="K541" s="250"/>
      <c r="L541" s="250"/>
      <c r="M541" s="252"/>
      <c r="N541" s="250"/>
      <c r="O541" s="250"/>
      <c r="P541" s="301"/>
      <c r="Q541" s="253"/>
      <c r="R541" s="253"/>
    </row>
    <row r="542" spans="1:18">
      <c r="A542" s="250"/>
      <c r="B542" s="250"/>
      <c r="C542" s="250"/>
      <c r="D542" s="301"/>
      <c r="E542" s="301"/>
      <c r="F542" s="250"/>
      <c r="G542" s="250"/>
      <c r="H542" s="250"/>
      <c r="I542" s="251"/>
      <c r="J542" s="250"/>
      <c r="K542" s="250"/>
      <c r="L542" s="250"/>
      <c r="M542" s="252"/>
      <c r="N542" s="250"/>
      <c r="O542" s="250"/>
      <c r="P542" s="301"/>
      <c r="Q542" s="253"/>
      <c r="R542" s="253"/>
    </row>
    <row r="543" spans="1:18">
      <c r="A543" s="250"/>
      <c r="B543" s="250"/>
      <c r="C543" s="250"/>
      <c r="D543" s="301"/>
      <c r="E543" s="301"/>
      <c r="F543" s="250"/>
      <c r="G543" s="250"/>
      <c r="H543" s="250"/>
      <c r="I543" s="251"/>
      <c r="J543" s="250"/>
      <c r="K543" s="250"/>
      <c r="L543" s="250"/>
      <c r="M543" s="252"/>
      <c r="N543" s="250"/>
      <c r="O543" s="250"/>
      <c r="P543" s="301"/>
      <c r="Q543" s="253"/>
      <c r="R543" s="253"/>
    </row>
    <row r="544" spans="1:18" ht="42" customHeight="1">
      <c r="A544" s="250"/>
      <c r="B544" s="250"/>
      <c r="C544" s="250"/>
      <c r="D544" s="301"/>
      <c r="E544" s="301"/>
      <c r="F544" s="250"/>
      <c r="G544" s="250"/>
      <c r="H544" s="250"/>
      <c r="I544" s="251"/>
      <c r="J544" s="250"/>
      <c r="K544" s="250"/>
      <c r="L544" s="250"/>
      <c r="M544" s="252"/>
      <c r="N544" s="250"/>
      <c r="O544" s="250"/>
      <c r="P544" s="301"/>
      <c r="Q544" s="253"/>
      <c r="R544" s="253"/>
    </row>
    <row r="545" spans="1:18" ht="42" customHeight="1">
      <c r="A545" s="250"/>
      <c r="B545" s="250"/>
      <c r="C545" s="250"/>
      <c r="D545" s="301"/>
      <c r="E545" s="301"/>
      <c r="F545" s="250"/>
      <c r="G545" s="250"/>
      <c r="H545" s="250"/>
      <c r="I545" s="251"/>
      <c r="J545" s="250"/>
      <c r="K545" s="250"/>
      <c r="L545" s="250"/>
      <c r="M545" s="252"/>
      <c r="N545" s="250"/>
      <c r="O545" s="250"/>
      <c r="P545" s="301"/>
      <c r="Q545" s="253"/>
      <c r="R545" s="253"/>
    </row>
    <row r="546" spans="1:18" ht="63" customHeight="1">
      <c r="A546" s="250"/>
      <c r="B546" s="250"/>
      <c r="C546" s="250"/>
      <c r="D546" s="301"/>
      <c r="E546" s="301"/>
      <c r="F546" s="250"/>
      <c r="G546" s="250"/>
      <c r="H546" s="250"/>
      <c r="I546" s="251"/>
      <c r="J546" s="250"/>
      <c r="K546" s="250"/>
      <c r="L546" s="250"/>
      <c r="M546" s="252"/>
      <c r="N546" s="250"/>
      <c r="O546" s="250"/>
      <c r="P546" s="301"/>
      <c r="Q546" s="253"/>
      <c r="R546" s="253"/>
    </row>
    <row r="547" spans="1:18" ht="42" customHeight="1">
      <c r="A547" s="250"/>
      <c r="B547" s="250"/>
      <c r="C547" s="250"/>
      <c r="D547" s="301"/>
      <c r="E547" s="301"/>
      <c r="F547" s="250"/>
      <c r="G547" s="250"/>
      <c r="H547" s="250"/>
      <c r="I547" s="251"/>
      <c r="J547" s="250"/>
      <c r="K547" s="250"/>
      <c r="L547" s="250"/>
      <c r="M547" s="252"/>
      <c r="N547" s="250"/>
      <c r="O547" s="250"/>
      <c r="P547" s="301"/>
      <c r="Q547" s="253"/>
      <c r="R547" s="253"/>
    </row>
    <row r="548" spans="1:18" ht="42" customHeight="1">
      <c r="A548" s="250"/>
      <c r="B548" s="250"/>
      <c r="C548" s="250"/>
      <c r="D548" s="301"/>
      <c r="E548" s="301"/>
      <c r="F548" s="250"/>
      <c r="G548" s="250"/>
      <c r="H548" s="250"/>
      <c r="I548" s="251"/>
      <c r="J548" s="250"/>
      <c r="K548" s="250"/>
      <c r="L548" s="250"/>
      <c r="M548" s="252"/>
      <c r="N548" s="250"/>
      <c r="O548" s="250"/>
      <c r="P548" s="301"/>
      <c r="Q548" s="253"/>
      <c r="R548" s="253"/>
    </row>
    <row r="549" spans="1:18" ht="42" customHeight="1">
      <c r="A549" s="250"/>
      <c r="B549" s="250"/>
      <c r="C549" s="250"/>
      <c r="D549" s="301"/>
      <c r="E549" s="301"/>
      <c r="F549" s="250"/>
      <c r="G549" s="250"/>
      <c r="H549" s="250"/>
      <c r="I549" s="251"/>
      <c r="J549" s="250"/>
      <c r="K549" s="250"/>
      <c r="L549" s="250"/>
      <c r="M549" s="252"/>
      <c r="N549" s="250"/>
      <c r="O549" s="250"/>
      <c r="P549" s="301"/>
      <c r="Q549" s="253"/>
      <c r="R549" s="253"/>
    </row>
    <row r="550" spans="1:18" ht="42" customHeight="1">
      <c r="A550" s="250"/>
      <c r="B550" s="250"/>
      <c r="C550" s="250"/>
      <c r="D550" s="301"/>
      <c r="E550" s="301"/>
      <c r="F550" s="250"/>
      <c r="G550" s="250"/>
      <c r="H550" s="250"/>
      <c r="I550" s="251"/>
      <c r="J550" s="250"/>
      <c r="K550" s="250"/>
      <c r="L550" s="250"/>
      <c r="M550" s="252"/>
      <c r="N550" s="250"/>
      <c r="O550" s="250"/>
      <c r="P550" s="301"/>
      <c r="Q550" s="253"/>
      <c r="R550" s="253"/>
    </row>
    <row r="551" spans="1:18" ht="42" customHeight="1">
      <c r="A551" s="250"/>
      <c r="B551" s="250"/>
      <c r="C551" s="250"/>
      <c r="D551" s="301"/>
      <c r="E551" s="301"/>
      <c r="F551" s="250"/>
      <c r="G551" s="250"/>
      <c r="H551" s="250"/>
      <c r="I551" s="251"/>
      <c r="J551" s="250"/>
      <c r="K551" s="250"/>
      <c r="L551" s="250"/>
      <c r="M551" s="252"/>
      <c r="N551" s="250"/>
      <c r="O551" s="250"/>
      <c r="P551" s="301"/>
      <c r="Q551" s="253"/>
      <c r="R551" s="253"/>
    </row>
    <row r="552" spans="1:18" ht="42" customHeight="1">
      <c r="A552" s="250"/>
      <c r="B552" s="250"/>
      <c r="C552" s="250"/>
      <c r="D552" s="301"/>
      <c r="E552" s="301"/>
      <c r="F552" s="250"/>
      <c r="G552" s="250"/>
      <c r="H552" s="250"/>
      <c r="I552" s="251"/>
      <c r="J552" s="250"/>
      <c r="K552" s="250"/>
      <c r="L552" s="250"/>
      <c r="M552" s="252"/>
      <c r="N552" s="250"/>
      <c r="O552" s="250"/>
      <c r="P552" s="301"/>
      <c r="Q552" s="253"/>
      <c r="R552" s="253"/>
    </row>
    <row r="553" spans="1:18" ht="42" customHeight="1">
      <c r="A553" s="250"/>
      <c r="B553" s="250"/>
      <c r="C553" s="250"/>
      <c r="D553" s="301"/>
      <c r="E553" s="301"/>
      <c r="F553" s="250"/>
      <c r="G553" s="250"/>
      <c r="H553" s="250"/>
      <c r="I553" s="251"/>
      <c r="J553" s="250"/>
      <c r="K553" s="250"/>
      <c r="L553" s="250"/>
      <c r="M553" s="252"/>
      <c r="N553" s="250"/>
      <c r="O553" s="250"/>
      <c r="P553" s="301"/>
      <c r="Q553" s="253"/>
      <c r="R553" s="253"/>
    </row>
    <row r="554" spans="1:18" ht="42" customHeight="1">
      <c r="A554" s="250"/>
      <c r="B554" s="250"/>
      <c r="C554" s="250"/>
      <c r="D554" s="301"/>
      <c r="E554" s="301"/>
      <c r="F554" s="250"/>
      <c r="G554" s="250"/>
      <c r="H554" s="250"/>
      <c r="I554" s="251"/>
      <c r="J554" s="250"/>
      <c r="K554" s="250"/>
      <c r="L554" s="250"/>
      <c r="M554" s="252"/>
      <c r="N554" s="250"/>
      <c r="O554" s="250"/>
      <c r="P554" s="301"/>
      <c r="Q554" s="253"/>
      <c r="R554" s="253"/>
    </row>
    <row r="555" spans="1:18" ht="42" customHeight="1">
      <c r="A555" s="250"/>
      <c r="B555" s="250"/>
      <c r="C555" s="250"/>
      <c r="D555" s="301"/>
      <c r="E555" s="301"/>
      <c r="F555" s="250"/>
      <c r="G555" s="250"/>
      <c r="H555" s="250"/>
      <c r="I555" s="251"/>
      <c r="J555" s="250"/>
      <c r="K555" s="250"/>
      <c r="L555" s="250"/>
      <c r="M555" s="252"/>
      <c r="N555" s="250"/>
      <c r="O555" s="250"/>
      <c r="P555" s="301"/>
      <c r="Q555" s="253"/>
      <c r="R555" s="253"/>
    </row>
    <row r="556" spans="1:18" ht="42" customHeight="1">
      <c r="A556" s="250"/>
      <c r="B556" s="250"/>
      <c r="C556" s="250"/>
      <c r="D556" s="301"/>
      <c r="E556" s="301"/>
      <c r="F556" s="250"/>
      <c r="G556" s="250"/>
      <c r="H556" s="250"/>
      <c r="I556" s="251"/>
      <c r="J556" s="250"/>
      <c r="K556" s="250"/>
      <c r="L556" s="250"/>
      <c r="M556" s="252"/>
      <c r="N556" s="250"/>
      <c r="O556" s="250"/>
      <c r="P556" s="301"/>
      <c r="Q556" s="253"/>
      <c r="R556" s="253"/>
    </row>
    <row r="557" spans="1:18" ht="42" customHeight="1">
      <c r="A557" s="250"/>
      <c r="B557" s="250"/>
      <c r="C557" s="250"/>
      <c r="D557" s="301"/>
      <c r="E557" s="301"/>
      <c r="F557" s="250"/>
      <c r="G557" s="250"/>
      <c r="H557" s="250"/>
      <c r="I557" s="251"/>
      <c r="J557" s="250"/>
      <c r="K557" s="250"/>
      <c r="L557" s="250"/>
      <c r="M557" s="252"/>
      <c r="N557" s="250"/>
      <c r="O557" s="250"/>
      <c r="P557" s="301"/>
      <c r="Q557" s="253"/>
      <c r="R557" s="253"/>
    </row>
    <row r="558" spans="1:18" ht="42" customHeight="1">
      <c r="A558" s="250"/>
      <c r="B558" s="250"/>
      <c r="C558" s="250"/>
      <c r="D558" s="301"/>
      <c r="E558" s="301"/>
      <c r="F558" s="250"/>
      <c r="G558" s="250"/>
      <c r="H558" s="250"/>
      <c r="I558" s="251"/>
      <c r="J558" s="250"/>
      <c r="K558" s="250"/>
      <c r="L558" s="250"/>
      <c r="M558" s="252"/>
      <c r="N558" s="250"/>
      <c r="O558" s="250"/>
      <c r="P558" s="301"/>
      <c r="Q558" s="253"/>
      <c r="R558" s="253"/>
    </row>
    <row r="559" spans="1:18" ht="42" customHeight="1">
      <c r="A559" s="250"/>
      <c r="B559" s="250"/>
      <c r="C559" s="250"/>
      <c r="D559" s="301"/>
      <c r="E559" s="301"/>
      <c r="F559" s="250"/>
      <c r="G559" s="250"/>
      <c r="H559" s="250"/>
      <c r="I559" s="251"/>
      <c r="J559" s="250"/>
      <c r="K559" s="250"/>
      <c r="L559" s="250"/>
      <c r="M559" s="252"/>
      <c r="N559" s="250"/>
      <c r="O559" s="250"/>
      <c r="P559" s="301"/>
      <c r="Q559" s="253"/>
      <c r="R559" s="253"/>
    </row>
    <row r="560" spans="1:18" ht="42" customHeight="1">
      <c r="A560" s="250"/>
      <c r="B560" s="250"/>
      <c r="C560" s="250"/>
      <c r="D560" s="301"/>
      <c r="E560" s="301"/>
      <c r="F560" s="250"/>
      <c r="G560" s="250"/>
      <c r="H560" s="250"/>
      <c r="I560" s="251"/>
      <c r="J560" s="250"/>
      <c r="K560" s="250"/>
      <c r="L560" s="250"/>
      <c r="M560" s="252"/>
      <c r="N560" s="250"/>
      <c r="O560" s="250"/>
      <c r="P560" s="301"/>
      <c r="Q560" s="253"/>
      <c r="R560" s="253"/>
    </row>
    <row r="561" spans="1:18" ht="42" customHeight="1">
      <c r="A561" s="250"/>
      <c r="B561" s="250"/>
      <c r="C561" s="250"/>
      <c r="D561" s="301"/>
      <c r="E561" s="301"/>
      <c r="F561" s="250"/>
      <c r="G561" s="250"/>
      <c r="H561" s="250"/>
      <c r="I561" s="251"/>
      <c r="J561" s="250"/>
      <c r="K561" s="250"/>
      <c r="L561" s="250"/>
      <c r="M561" s="252"/>
      <c r="N561" s="250"/>
      <c r="O561" s="250"/>
      <c r="P561" s="301"/>
      <c r="Q561" s="253"/>
      <c r="R561" s="253"/>
    </row>
    <row r="562" spans="1:18" ht="42" customHeight="1">
      <c r="A562" s="250"/>
      <c r="B562" s="250"/>
      <c r="C562" s="250"/>
      <c r="D562" s="301"/>
      <c r="E562" s="301"/>
      <c r="F562" s="250"/>
      <c r="G562" s="250"/>
      <c r="H562" s="250"/>
      <c r="I562" s="251"/>
      <c r="J562" s="250"/>
      <c r="K562" s="250"/>
      <c r="L562" s="250"/>
      <c r="M562" s="252"/>
      <c r="N562" s="250"/>
      <c r="O562" s="250"/>
      <c r="P562" s="301"/>
      <c r="Q562" s="253"/>
      <c r="R562" s="253"/>
    </row>
    <row r="563" spans="1:18" ht="42" customHeight="1">
      <c r="A563" s="250"/>
      <c r="B563" s="250"/>
      <c r="C563" s="250"/>
      <c r="D563" s="301"/>
      <c r="E563" s="301"/>
      <c r="F563" s="250"/>
      <c r="G563" s="250"/>
      <c r="H563" s="250"/>
      <c r="I563" s="251"/>
      <c r="J563" s="250"/>
      <c r="K563" s="250"/>
      <c r="L563" s="250"/>
      <c r="M563" s="252"/>
      <c r="N563" s="250"/>
      <c r="O563" s="250"/>
      <c r="P563" s="301"/>
      <c r="Q563" s="253"/>
      <c r="R563" s="253"/>
    </row>
    <row r="564" spans="1:18" ht="42" customHeight="1">
      <c r="A564" s="250"/>
      <c r="B564" s="250"/>
      <c r="C564" s="250"/>
      <c r="D564" s="301"/>
      <c r="E564" s="301"/>
      <c r="F564" s="250"/>
      <c r="G564" s="250"/>
      <c r="H564" s="250"/>
      <c r="I564" s="251"/>
      <c r="J564" s="250"/>
      <c r="K564" s="250"/>
      <c r="L564" s="250"/>
      <c r="M564" s="252"/>
      <c r="N564" s="250"/>
      <c r="O564" s="250"/>
      <c r="P564" s="301"/>
      <c r="Q564" s="253"/>
      <c r="R564" s="253"/>
    </row>
    <row r="565" spans="1:18" ht="42" customHeight="1">
      <c r="A565" s="250"/>
      <c r="B565" s="250"/>
      <c r="C565" s="250"/>
      <c r="D565" s="301"/>
      <c r="E565" s="301"/>
      <c r="F565" s="250"/>
      <c r="G565" s="250"/>
      <c r="H565" s="250"/>
      <c r="I565" s="251"/>
      <c r="J565" s="250"/>
      <c r="K565" s="250"/>
      <c r="L565" s="250"/>
      <c r="M565" s="252"/>
      <c r="N565" s="250"/>
      <c r="O565" s="250"/>
      <c r="P565" s="301"/>
      <c r="Q565" s="253"/>
      <c r="R565" s="253"/>
    </row>
    <row r="566" spans="1:18" ht="42" customHeight="1">
      <c r="A566" s="250"/>
      <c r="B566" s="250"/>
      <c r="C566" s="250"/>
      <c r="D566" s="301"/>
      <c r="E566" s="301"/>
      <c r="F566" s="250"/>
      <c r="G566" s="250"/>
      <c r="H566" s="250"/>
      <c r="I566" s="251"/>
      <c r="J566" s="250"/>
      <c r="K566" s="250"/>
      <c r="L566" s="250"/>
      <c r="M566" s="252"/>
      <c r="N566" s="250"/>
      <c r="O566" s="250"/>
      <c r="P566" s="301"/>
      <c r="Q566" s="253"/>
      <c r="R566" s="253"/>
    </row>
    <row r="567" spans="1:18" ht="42" customHeight="1">
      <c r="A567" s="250"/>
      <c r="B567" s="250"/>
      <c r="C567" s="250"/>
      <c r="D567" s="301"/>
      <c r="E567" s="301"/>
      <c r="F567" s="250"/>
      <c r="G567" s="250"/>
      <c r="H567" s="250"/>
      <c r="I567" s="251"/>
      <c r="J567" s="250"/>
      <c r="K567" s="250"/>
      <c r="L567" s="250"/>
      <c r="M567" s="252"/>
      <c r="N567" s="250"/>
      <c r="O567" s="250"/>
      <c r="P567" s="301"/>
      <c r="Q567" s="253"/>
      <c r="R567" s="253"/>
    </row>
    <row r="568" spans="1:18" ht="42" customHeight="1">
      <c r="A568" s="250"/>
      <c r="B568" s="250"/>
      <c r="C568" s="250"/>
      <c r="D568" s="301"/>
      <c r="E568" s="301"/>
      <c r="F568" s="250"/>
      <c r="G568" s="250"/>
      <c r="H568" s="250"/>
      <c r="I568" s="251"/>
      <c r="J568" s="250"/>
      <c r="K568" s="250"/>
      <c r="L568" s="250"/>
      <c r="M568" s="252"/>
      <c r="N568" s="250"/>
      <c r="O568" s="250"/>
      <c r="P568" s="301"/>
      <c r="Q568" s="253"/>
      <c r="R568" s="253"/>
    </row>
    <row r="569" spans="1:18" ht="52.5" customHeight="1">
      <c r="A569" s="250"/>
      <c r="B569" s="250"/>
      <c r="C569" s="250"/>
      <c r="D569" s="301"/>
      <c r="E569" s="301"/>
      <c r="F569" s="250"/>
      <c r="G569" s="250"/>
      <c r="H569" s="250"/>
      <c r="I569" s="251"/>
      <c r="J569" s="250"/>
      <c r="K569" s="250"/>
      <c r="L569" s="250"/>
      <c r="M569" s="252"/>
      <c r="N569" s="250"/>
      <c r="O569" s="250"/>
      <c r="P569" s="301"/>
      <c r="Q569" s="253"/>
      <c r="R569" s="253"/>
    </row>
    <row r="570" spans="1:18" ht="42" customHeight="1">
      <c r="A570" s="250"/>
      <c r="B570" s="250"/>
      <c r="C570" s="250"/>
      <c r="D570" s="301"/>
      <c r="E570" s="301"/>
      <c r="F570" s="250"/>
      <c r="G570" s="250"/>
      <c r="H570" s="250"/>
      <c r="I570" s="251"/>
      <c r="J570" s="250"/>
      <c r="K570" s="250"/>
      <c r="L570" s="250"/>
      <c r="M570" s="252"/>
      <c r="N570" s="250"/>
      <c r="O570" s="250"/>
      <c r="P570" s="301"/>
      <c r="Q570" s="253"/>
      <c r="R570" s="253"/>
    </row>
    <row r="571" spans="1:18" ht="42" customHeight="1">
      <c r="A571" s="250"/>
      <c r="B571" s="250"/>
      <c r="C571" s="250"/>
      <c r="D571" s="301"/>
      <c r="E571" s="301"/>
      <c r="F571" s="250"/>
      <c r="G571" s="250"/>
      <c r="H571" s="250"/>
      <c r="I571" s="251"/>
      <c r="J571" s="250"/>
      <c r="K571" s="250"/>
      <c r="L571" s="250"/>
      <c r="M571" s="252"/>
      <c r="N571" s="250"/>
      <c r="O571" s="250"/>
      <c r="P571" s="301"/>
      <c r="Q571" s="253"/>
      <c r="R571" s="253"/>
    </row>
    <row r="572" spans="1:18" ht="52.5" customHeight="1">
      <c r="A572" s="250"/>
      <c r="B572" s="250"/>
      <c r="C572" s="250"/>
      <c r="D572" s="301"/>
      <c r="E572" s="301"/>
      <c r="F572" s="250"/>
      <c r="G572" s="250"/>
      <c r="H572" s="250"/>
      <c r="I572" s="251"/>
      <c r="J572" s="250"/>
      <c r="K572" s="250"/>
      <c r="L572" s="250"/>
      <c r="M572" s="252"/>
      <c r="N572" s="250"/>
      <c r="O572" s="250"/>
      <c r="P572" s="301"/>
      <c r="Q572" s="253"/>
      <c r="R572" s="253"/>
    </row>
    <row r="573" spans="1:18" ht="42" customHeight="1">
      <c r="A573" s="250"/>
      <c r="B573" s="250"/>
      <c r="C573" s="250"/>
      <c r="D573" s="301"/>
      <c r="E573" s="301"/>
      <c r="F573" s="250"/>
      <c r="G573" s="250"/>
      <c r="H573" s="250"/>
      <c r="I573" s="251"/>
      <c r="J573" s="250"/>
      <c r="K573" s="250"/>
      <c r="L573" s="250"/>
      <c r="M573" s="252"/>
      <c r="N573" s="250"/>
      <c r="O573" s="250"/>
      <c r="P573" s="301"/>
      <c r="Q573" s="253"/>
      <c r="R573" s="253"/>
    </row>
    <row r="574" spans="1:18" ht="42" customHeight="1">
      <c r="A574" s="250"/>
      <c r="B574" s="250"/>
      <c r="C574" s="250"/>
      <c r="D574" s="301"/>
      <c r="E574" s="301"/>
      <c r="F574" s="250"/>
      <c r="G574" s="250"/>
      <c r="H574" s="250"/>
      <c r="I574" s="251"/>
      <c r="J574" s="250"/>
      <c r="K574" s="250"/>
      <c r="L574" s="250"/>
      <c r="M574" s="252"/>
      <c r="N574" s="250"/>
      <c r="O574" s="250"/>
      <c r="P574" s="301"/>
      <c r="Q574" s="253"/>
      <c r="R574" s="253"/>
    </row>
    <row r="575" spans="1:18" ht="42" customHeight="1">
      <c r="A575" s="250"/>
      <c r="B575" s="250"/>
      <c r="C575" s="250"/>
      <c r="D575" s="301"/>
      <c r="E575" s="301"/>
      <c r="F575" s="250"/>
      <c r="G575" s="250"/>
      <c r="H575" s="250"/>
      <c r="I575" s="251"/>
      <c r="J575" s="250"/>
      <c r="K575" s="250"/>
      <c r="L575" s="250"/>
      <c r="M575" s="252"/>
      <c r="N575" s="250"/>
      <c r="O575" s="250"/>
      <c r="P575" s="301"/>
      <c r="Q575" s="253"/>
      <c r="R575" s="253"/>
    </row>
    <row r="576" spans="1:18" ht="42" customHeight="1">
      <c r="A576" s="250"/>
      <c r="B576" s="250"/>
      <c r="C576" s="250"/>
      <c r="D576" s="301"/>
      <c r="E576" s="301"/>
      <c r="F576" s="250"/>
      <c r="G576" s="250"/>
      <c r="H576" s="250"/>
      <c r="I576" s="251"/>
      <c r="J576" s="250"/>
      <c r="K576" s="250"/>
      <c r="L576" s="250"/>
      <c r="M576" s="252"/>
      <c r="N576" s="250"/>
      <c r="O576" s="250"/>
      <c r="P576" s="301"/>
      <c r="Q576" s="253"/>
      <c r="R576" s="253"/>
    </row>
    <row r="577" spans="1:18" ht="42" customHeight="1">
      <c r="A577" s="250"/>
      <c r="B577" s="250"/>
      <c r="C577" s="250"/>
      <c r="D577" s="301"/>
      <c r="E577" s="301"/>
      <c r="F577" s="250"/>
      <c r="G577" s="250"/>
      <c r="H577" s="250"/>
      <c r="I577" s="251"/>
      <c r="J577" s="250"/>
      <c r="K577" s="250"/>
      <c r="L577" s="250"/>
      <c r="M577" s="252"/>
      <c r="N577" s="250"/>
      <c r="O577" s="250"/>
      <c r="P577" s="301"/>
      <c r="Q577" s="253"/>
      <c r="R577" s="253"/>
    </row>
    <row r="578" spans="1:18" ht="42" customHeight="1">
      <c r="A578" s="250"/>
      <c r="B578" s="250"/>
      <c r="C578" s="250"/>
      <c r="D578" s="301"/>
      <c r="E578" s="301"/>
      <c r="F578" s="250"/>
      <c r="G578" s="250"/>
      <c r="H578" s="250"/>
      <c r="I578" s="251"/>
      <c r="J578" s="250"/>
      <c r="K578" s="250"/>
      <c r="L578" s="250"/>
      <c r="M578" s="252"/>
      <c r="N578" s="250"/>
      <c r="O578" s="250"/>
      <c r="P578" s="301"/>
      <c r="Q578" s="253"/>
      <c r="R578" s="253"/>
    </row>
    <row r="579" spans="1:18" ht="52.5" customHeight="1">
      <c r="A579" s="250"/>
      <c r="B579" s="250"/>
      <c r="C579" s="250"/>
      <c r="D579" s="301"/>
      <c r="E579" s="301"/>
      <c r="F579" s="250"/>
      <c r="G579" s="250"/>
      <c r="H579" s="250"/>
      <c r="I579" s="251"/>
      <c r="J579" s="250"/>
      <c r="K579" s="250"/>
      <c r="L579" s="250"/>
      <c r="M579" s="252"/>
      <c r="N579" s="250"/>
      <c r="O579" s="250"/>
      <c r="P579" s="301"/>
      <c r="Q579" s="253"/>
      <c r="R579" s="253"/>
    </row>
    <row r="580" spans="1:18" ht="52.5" customHeight="1">
      <c r="A580" s="250"/>
      <c r="B580" s="250"/>
      <c r="C580" s="250"/>
      <c r="D580" s="301"/>
      <c r="E580" s="301"/>
      <c r="F580" s="250"/>
      <c r="G580" s="250"/>
      <c r="H580" s="250"/>
      <c r="I580" s="251"/>
      <c r="J580" s="250"/>
      <c r="K580" s="250"/>
      <c r="L580" s="250"/>
      <c r="M580" s="252"/>
      <c r="N580" s="250"/>
      <c r="O580" s="250"/>
      <c r="P580" s="301"/>
      <c r="Q580" s="253"/>
      <c r="R580" s="253"/>
    </row>
    <row r="581" spans="1:18" ht="42" customHeight="1">
      <c r="A581" s="250"/>
      <c r="B581" s="250"/>
      <c r="C581" s="250"/>
      <c r="D581" s="301"/>
      <c r="E581" s="301"/>
      <c r="F581" s="250"/>
      <c r="G581" s="250"/>
      <c r="H581" s="250"/>
      <c r="I581" s="251"/>
      <c r="J581" s="250"/>
      <c r="K581" s="250"/>
      <c r="L581" s="250"/>
      <c r="M581" s="252"/>
      <c r="N581" s="250"/>
      <c r="O581" s="250"/>
      <c r="P581" s="301"/>
      <c r="Q581" s="253"/>
      <c r="R581" s="253"/>
    </row>
    <row r="582" spans="1:18" ht="42" customHeight="1">
      <c r="A582" s="250"/>
      <c r="B582" s="250"/>
      <c r="C582" s="250"/>
      <c r="D582" s="301"/>
      <c r="E582" s="301"/>
      <c r="F582" s="250"/>
      <c r="G582" s="250"/>
      <c r="H582" s="250"/>
      <c r="I582" s="251"/>
      <c r="J582" s="250"/>
      <c r="K582" s="250"/>
      <c r="L582" s="250"/>
      <c r="M582" s="252"/>
      <c r="N582" s="250"/>
      <c r="O582" s="250"/>
      <c r="P582" s="301"/>
      <c r="Q582" s="253"/>
      <c r="R582" s="253"/>
    </row>
    <row r="583" spans="1:18" ht="52.5" customHeight="1">
      <c r="A583" s="250"/>
      <c r="B583" s="250"/>
      <c r="C583" s="250"/>
      <c r="D583" s="301"/>
      <c r="E583" s="301"/>
      <c r="F583" s="250"/>
      <c r="G583" s="250"/>
      <c r="H583" s="250"/>
      <c r="I583" s="251"/>
      <c r="J583" s="250"/>
      <c r="K583" s="250"/>
      <c r="L583" s="250"/>
      <c r="M583" s="252"/>
      <c r="N583" s="250"/>
      <c r="O583" s="250"/>
      <c r="P583" s="301"/>
      <c r="Q583" s="253"/>
      <c r="R583" s="253"/>
    </row>
    <row r="584" spans="1:18" ht="52.5" customHeight="1">
      <c r="A584" s="250"/>
      <c r="B584" s="250"/>
      <c r="C584" s="250"/>
      <c r="D584" s="301"/>
      <c r="E584" s="301"/>
      <c r="F584" s="250"/>
      <c r="G584" s="250"/>
      <c r="H584" s="250"/>
      <c r="I584" s="251"/>
      <c r="J584" s="250"/>
      <c r="K584" s="250"/>
      <c r="L584" s="250"/>
      <c r="M584" s="252"/>
      <c r="N584" s="250"/>
      <c r="O584" s="250"/>
      <c r="P584" s="301"/>
      <c r="Q584" s="253"/>
      <c r="R584" s="253"/>
    </row>
    <row r="585" spans="1:18" ht="42" customHeight="1">
      <c r="A585" s="250"/>
      <c r="B585" s="250"/>
      <c r="C585" s="250"/>
      <c r="D585" s="301"/>
      <c r="E585" s="301"/>
      <c r="F585" s="250"/>
      <c r="G585" s="250"/>
      <c r="H585" s="250"/>
      <c r="I585" s="251"/>
      <c r="J585" s="250"/>
      <c r="K585" s="250"/>
      <c r="L585" s="250"/>
      <c r="M585" s="252"/>
      <c r="N585" s="250"/>
      <c r="O585" s="250"/>
      <c r="P585" s="301"/>
      <c r="Q585" s="253"/>
      <c r="R585" s="253"/>
    </row>
    <row r="586" spans="1:18" ht="42" customHeight="1">
      <c r="A586" s="250"/>
      <c r="B586" s="250"/>
      <c r="C586" s="250"/>
      <c r="D586" s="301"/>
      <c r="E586" s="301"/>
      <c r="F586" s="250"/>
      <c r="G586" s="250"/>
      <c r="H586" s="250"/>
      <c r="I586" s="251"/>
      <c r="J586" s="250"/>
      <c r="K586" s="250"/>
      <c r="L586" s="250"/>
      <c r="M586" s="252"/>
      <c r="N586" s="250"/>
      <c r="O586" s="250"/>
      <c r="P586" s="301"/>
      <c r="Q586" s="253"/>
      <c r="R586" s="253"/>
    </row>
    <row r="587" spans="1:18" ht="42" customHeight="1">
      <c r="A587" s="250"/>
      <c r="B587" s="250"/>
      <c r="C587" s="250"/>
      <c r="D587" s="301"/>
      <c r="E587" s="301"/>
      <c r="F587" s="250"/>
      <c r="G587" s="250"/>
      <c r="H587" s="250"/>
      <c r="I587" s="251"/>
      <c r="J587" s="250"/>
      <c r="K587" s="250"/>
      <c r="L587" s="250"/>
      <c r="M587" s="252"/>
      <c r="N587" s="250"/>
      <c r="O587" s="250"/>
      <c r="P587" s="301"/>
      <c r="Q587" s="253"/>
      <c r="R587" s="253"/>
    </row>
    <row r="588" spans="1:18" ht="52.5" customHeight="1">
      <c r="A588" s="250"/>
      <c r="B588" s="250"/>
      <c r="C588" s="250"/>
      <c r="D588" s="301"/>
      <c r="E588" s="301"/>
      <c r="F588" s="250"/>
      <c r="G588" s="250"/>
      <c r="H588" s="250"/>
      <c r="I588" s="251"/>
      <c r="J588" s="250"/>
      <c r="K588" s="250"/>
      <c r="L588" s="250"/>
      <c r="M588" s="252"/>
      <c r="N588" s="250"/>
      <c r="O588" s="250"/>
      <c r="P588" s="301"/>
      <c r="Q588" s="253"/>
      <c r="R588" s="253"/>
    </row>
    <row r="589" spans="1:18" ht="63" customHeight="1">
      <c r="A589" s="250"/>
      <c r="B589" s="250"/>
      <c r="C589" s="250"/>
      <c r="D589" s="301"/>
      <c r="E589" s="301"/>
      <c r="F589" s="250"/>
      <c r="G589" s="250"/>
      <c r="H589" s="250"/>
      <c r="I589" s="251"/>
      <c r="J589" s="250"/>
      <c r="K589" s="250"/>
      <c r="L589" s="250"/>
      <c r="M589" s="252"/>
      <c r="N589" s="250"/>
      <c r="O589" s="250"/>
      <c r="P589" s="301"/>
      <c r="Q589" s="253"/>
      <c r="R589" s="253"/>
    </row>
    <row r="590" spans="1:18" ht="52.5" customHeight="1">
      <c r="A590" s="250"/>
      <c r="B590" s="250"/>
      <c r="C590" s="250"/>
      <c r="D590" s="301"/>
      <c r="E590" s="301"/>
      <c r="F590" s="250"/>
      <c r="G590" s="250"/>
      <c r="H590" s="250"/>
      <c r="I590" s="251"/>
      <c r="J590" s="250"/>
      <c r="K590" s="250"/>
      <c r="L590" s="250"/>
      <c r="M590" s="252"/>
      <c r="N590" s="250"/>
      <c r="O590" s="250"/>
      <c r="P590" s="301"/>
      <c r="Q590" s="253"/>
      <c r="R590" s="253"/>
    </row>
    <row r="591" spans="1:18" ht="63" customHeight="1">
      <c r="A591" s="250"/>
      <c r="B591" s="250"/>
      <c r="C591" s="250"/>
      <c r="D591" s="301"/>
      <c r="E591" s="301"/>
      <c r="F591" s="250"/>
      <c r="G591" s="250"/>
      <c r="H591" s="250"/>
      <c r="I591" s="251"/>
      <c r="J591" s="250"/>
      <c r="K591" s="250"/>
      <c r="L591" s="250"/>
      <c r="M591" s="252"/>
      <c r="N591" s="250"/>
      <c r="O591" s="250"/>
      <c r="P591" s="301"/>
      <c r="Q591" s="253"/>
      <c r="R591" s="253"/>
    </row>
    <row r="592" spans="1:18" ht="42" customHeight="1">
      <c r="A592" s="250"/>
      <c r="B592" s="250"/>
      <c r="C592" s="250"/>
      <c r="D592" s="301"/>
      <c r="E592" s="301"/>
      <c r="F592" s="250"/>
      <c r="G592" s="250"/>
      <c r="H592" s="250"/>
      <c r="I592" s="251"/>
      <c r="J592" s="250"/>
      <c r="K592" s="250"/>
      <c r="L592" s="250"/>
      <c r="M592" s="252"/>
      <c r="N592" s="250"/>
      <c r="O592" s="250"/>
      <c r="P592" s="301"/>
      <c r="Q592" s="253"/>
      <c r="R592" s="253"/>
    </row>
    <row r="593" spans="1:18" ht="42" customHeight="1">
      <c r="A593" s="250"/>
      <c r="B593" s="250"/>
      <c r="C593" s="250"/>
      <c r="D593" s="301"/>
      <c r="E593" s="301"/>
      <c r="F593" s="250"/>
      <c r="G593" s="250"/>
      <c r="H593" s="250"/>
      <c r="I593" s="251"/>
      <c r="J593" s="250"/>
      <c r="K593" s="250"/>
      <c r="L593" s="250"/>
      <c r="M593" s="252"/>
      <c r="N593" s="250"/>
      <c r="O593" s="250"/>
      <c r="P593" s="301"/>
      <c r="Q593" s="253"/>
      <c r="R593" s="253"/>
    </row>
    <row r="594" spans="1:18">
      <c r="A594" s="250"/>
      <c r="B594" s="250"/>
      <c r="C594" s="250"/>
      <c r="D594" s="301"/>
      <c r="E594" s="301"/>
      <c r="F594" s="250"/>
      <c r="G594" s="250"/>
      <c r="H594" s="250"/>
      <c r="I594" s="251"/>
      <c r="J594" s="250"/>
      <c r="K594" s="250"/>
      <c r="L594" s="250"/>
      <c r="M594" s="252"/>
      <c r="N594" s="250"/>
      <c r="O594" s="250"/>
      <c r="P594" s="301"/>
      <c r="Q594" s="253"/>
      <c r="R594" s="253"/>
    </row>
    <row r="595" spans="1:18" ht="42" customHeight="1">
      <c r="A595" s="250"/>
      <c r="B595" s="250"/>
      <c r="C595" s="250"/>
      <c r="D595" s="301"/>
      <c r="E595" s="301"/>
      <c r="F595" s="250"/>
      <c r="G595" s="250"/>
      <c r="H595" s="250"/>
      <c r="I595" s="251"/>
      <c r="J595" s="250"/>
      <c r="K595" s="250"/>
      <c r="L595" s="250"/>
      <c r="M595" s="252"/>
      <c r="N595" s="250"/>
      <c r="O595" s="250"/>
      <c r="P595" s="301"/>
      <c r="Q595" s="253"/>
      <c r="R595" s="253"/>
    </row>
    <row r="596" spans="1:18" ht="42" customHeight="1">
      <c r="A596" s="250"/>
      <c r="B596" s="250"/>
      <c r="C596" s="250"/>
      <c r="D596" s="301"/>
      <c r="E596" s="301"/>
      <c r="F596" s="250"/>
      <c r="G596" s="250"/>
      <c r="H596" s="250"/>
      <c r="I596" s="251"/>
      <c r="J596" s="250"/>
      <c r="K596" s="250"/>
      <c r="L596" s="250"/>
      <c r="M596" s="252"/>
      <c r="N596" s="250"/>
      <c r="O596" s="250"/>
      <c r="P596" s="301"/>
      <c r="Q596" s="253"/>
      <c r="R596" s="253"/>
    </row>
  </sheetData>
  <autoFilter ref="A1:R437">
    <filterColumn colId="7">
      <filters>
        <filter val="Индивидуальный Предприниматель Винокурова Анна Вадимовна"/>
        <filter val="ИП Агафонова Н.Н."/>
        <filter val="ИП Оскорбин Евгений Александрович"/>
        <filter val="ИП Рубан Е.А."/>
        <filter val="ИП Тарасенко Роман Олегович"/>
        <filter val="НП &quot;Иркутский территориальный институт профессиональных бухгалтеров и аудиторов&quot;"/>
        <filter val="ОАО &quot;Дезирс&quot;"/>
        <filter val="ООО &quot;БИЗНЕС ПАРТНЕР&quot;"/>
        <filter val="ООО &quot;Гарант- Специалист&quot;"/>
        <filter val="ООО &quot;Группа &quot;Новатор&quot;"/>
        <filter val="ООО &quot;ДезМастер&quot;"/>
        <filter val="ООО &quot;Зуботехнический центр&quot;"/>
        <filter val="ООО &quot;ЛОГОМЕД&quot;"/>
        <filter val="ООО &quot;Медикал-Интертрейд&quot;"/>
        <filter val="ООО &quot;Ситилинк&quot;"/>
        <filter val="ООО &quot;СОЮЗ 38 ТЕКС&quot;"/>
        <filter val="ООО &quot;ТД &quot;АНАВИДИН&quot;"/>
        <filter val="ООО &quot;Ультра&quot;"/>
        <filter val="ООО &quot;Усольехимэкспорт&quot;"/>
        <filter val="ООО &quot;Фарватер&quot;"/>
        <filter val="ООО ОА &quot;СЭЙВ&quot;"/>
        <filter val="ФИЛИАЛ N5440 ВТБ 24 (ПАО) Г НОВОСИБИРСК"/>
      </filters>
    </filterColumn>
    <filterColumn colId="9">
      <filters>
        <filter val="221"/>
        <filter val="223"/>
        <filter val="224"/>
        <filter val="225"/>
        <filter val="226"/>
        <filter val="310"/>
        <filter val="341"/>
        <filter val="343"/>
        <filter val="344"/>
        <filter val="346"/>
      </filters>
    </filterColumn>
    <filterColumn colId="15">
      <filters blank="1">
        <filter val="№ 01/2021 от 01.01.2021"/>
        <filter val="№ 1025/д от 01.07.2021"/>
        <filter val="№ 1025/д/2 от 01.07.2021"/>
        <filter val="№ 110521/3у от 08.06.2021"/>
        <filter val="№ 125 от 01.01.2021"/>
        <filter val="№ 2/2021 от 28.09.2021"/>
        <filter val="№ 21-227 от 21.09.2021"/>
        <filter val="№ 21-235 от 11.10.2021"/>
        <filter val="№ 2708 от 02.09.2021"/>
        <filter val="№ 30 от 01.10.2021"/>
        <filter val="№ 3108 от 31.08.2021"/>
        <filter val="№ 3331 от 11.01.2021"/>
        <filter val="№ 348/21 от 17.08.2021"/>
        <filter val="№ 3-696 от 11.01.2021"/>
        <filter val="№ 3-842 от 11.01.2021"/>
        <filter val="№ 5-6 от 11.01.2021"/>
        <filter val="№ 91-Р/21 от 27.09.2021"/>
        <filter val="№ J3457990 от 12.10.2021"/>
        <filter val="№ б/н от 13.10.2021"/>
        <filter val="№ УХЭ-10/2021 от 14.10.2021"/>
        <filter val="№ УХЭ-8/2021 от 30.09.2021"/>
        <filter val="№ Ф/38-0166-03-ТП от 17.02.2021"/>
        <filter val="№ ЦН/259 от 13.09.2021"/>
      </filters>
    </filterColumn>
  </autoFilter>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sheetPr filterMode="1"/>
  <dimension ref="A1:W595"/>
  <sheetViews>
    <sheetView topLeftCell="A292" workbookViewId="0">
      <selection activeCell="R5" sqref="R5"/>
    </sheetView>
  </sheetViews>
  <sheetFormatPr defaultRowHeight="15"/>
  <cols>
    <col min="1" max="1" width="4.5703125" style="135" customWidth="1"/>
    <col min="2" max="2" width="6.28515625" style="135" customWidth="1"/>
    <col min="3" max="4" width="9.140625" style="135"/>
    <col min="5" max="5" width="32.140625" style="135" customWidth="1"/>
    <col min="6" max="7" width="9.140625" style="135"/>
    <col min="8" max="8" width="29.85546875" style="135" customWidth="1"/>
    <col min="9" max="15" width="9.140625" style="135"/>
    <col min="16" max="16" width="18.42578125" style="135" customWidth="1"/>
    <col min="17" max="17" width="10.7109375" style="135" customWidth="1"/>
    <col min="18" max="18" width="10" style="135" bestFit="1" customWidth="1"/>
    <col min="19" max="16384" width="9.140625" style="135"/>
  </cols>
  <sheetData>
    <row r="1" spans="1:21">
      <c r="A1" s="334" t="s">
        <v>1276</v>
      </c>
      <c r="B1" s="334" t="s">
        <v>1065</v>
      </c>
      <c r="C1" s="335" t="s">
        <v>1663</v>
      </c>
      <c r="D1" s="335" t="s">
        <v>1664</v>
      </c>
      <c r="E1" s="335" t="s">
        <v>1665</v>
      </c>
      <c r="F1" s="336"/>
      <c r="G1" s="336"/>
      <c r="H1" s="336"/>
      <c r="I1" s="336"/>
      <c r="J1" s="335" t="s">
        <v>1666</v>
      </c>
      <c r="K1" s="335" t="s">
        <v>1667</v>
      </c>
      <c r="L1" s="335" t="s">
        <v>1668</v>
      </c>
      <c r="M1" s="335" t="s">
        <v>1669</v>
      </c>
      <c r="N1" s="336" t="s">
        <v>1670</v>
      </c>
      <c r="O1" s="336" t="s">
        <v>1671</v>
      </c>
      <c r="P1" s="336" t="s">
        <v>1672</v>
      </c>
      <c r="Q1" s="336" t="s">
        <v>1673</v>
      </c>
      <c r="R1" s="336" t="s">
        <v>1286</v>
      </c>
    </row>
    <row r="2" spans="1:21" ht="42" hidden="1">
      <c r="A2" s="215" t="s">
        <v>1276</v>
      </c>
      <c r="B2" s="215" t="s">
        <v>12775</v>
      </c>
      <c r="C2" s="216" t="s">
        <v>12776</v>
      </c>
      <c r="D2" s="217" t="s">
        <v>1055</v>
      </c>
      <c r="E2" s="217" t="s">
        <v>11654</v>
      </c>
      <c r="F2" s="218" t="s">
        <v>12777</v>
      </c>
      <c r="G2" s="218" t="s">
        <v>12130</v>
      </c>
      <c r="H2" s="218" t="s">
        <v>1701</v>
      </c>
      <c r="I2" s="219" t="s">
        <v>1702</v>
      </c>
      <c r="J2" s="220" t="s">
        <v>1690</v>
      </c>
      <c r="K2" s="220" t="s">
        <v>1691</v>
      </c>
      <c r="L2" s="220" t="s">
        <v>1063</v>
      </c>
      <c r="M2" s="221" t="s">
        <v>1769</v>
      </c>
      <c r="N2" s="218" t="s">
        <v>1284</v>
      </c>
      <c r="O2" s="218" t="s">
        <v>3553</v>
      </c>
      <c r="P2" s="222"/>
      <c r="Q2" s="223"/>
      <c r="R2" s="223">
        <v>27554</v>
      </c>
    </row>
    <row r="3" spans="1:21" ht="42" hidden="1">
      <c r="A3" s="215" t="s">
        <v>1065</v>
      </c>
      <c r="B3" s="215" t="s">
        <v>12778</v>
      </c>
      <c r="C3" s="216" t="s">
        <v>12776</v>
      </c>
      <c r="D3" s="217" t="s">
        <v>1055</v>
      </c>
      <c r="E3" s="217" t="s">
        <v>11654</v>
      </c>
      <c r="F3" s="218" t="s">
        <v>12779</v>
      </c>
      <c r="G3" s="218" t="s">
        <v>12130</v>
      </c>
      <c r="H3" s="218" t="s">
        <v>1701</v>
      </c>
      <c r="I3" s="219" t="s">
        <v>1702</v>
      </c>
      <c r="J3" s="220" t="s">
        <v>1690</v>
      </c>
      <c r="K3" s="220" t="s">
        <v>1691</v>
      </c>
      <c r="L3" s="220" t="s">
        <v>1063</v>
      </c>
      <c r="M3" s="221" t="s">
        <v>1769</v>
      </c>
      <c r="N3" s="218" t="s">
        <v>1284</v>
      </c>
      <c r="O3" s="218" t="s">
        <v>3553</v>
      </c>
      <c r="P3" s="222"/>
      <c r="Q3" s="223"/>
      <c r="R3" s="223">
        <v>1456</v>
      </c>
      <c r="T3" s="280"/>
      <c r="U3" s="280"/>
    </row>
    <row r="4" spans="1:21" ht="52.5" hidden="1">
      <c r="A4" s="215" t="s">
        <v>1663</v>
      </c>
      <c r="B4" s="215" t="s">
        <v>12780</v>
      </c>
      <c r="C4" s="216" t="s">
        <v>12776</v>
      </c>
      <c r="D4" s="217" t="s">
        <v>1055</v>
      </c>
      <c r="E4" s="217" t="s">
        <v>12781</v>
      </c>
      <c r="F4" s="218" t="s">
        <v>12782</v>
      </c>
      <c r="G4" s="218" t="s">
        <v>12130</v>
      </c>
      <c r="H4" s="218" t="s">
        <v>1696</v>
      </c>
      <c r="I4" s="219" t="s">
        <v>1697</v>
      </c>
      <c r="J4" s="220" t="s">
        <v>1690</v>
      </c>
      <c r="K4" s="220" t="s">
        <v>1691</v>
      </c>
      <c r="L4" s="220" t="s">
        <v>1063</v>
      </c>
      <c r="M4" s="221" t="s">
        <v>1769</v>
      </c>
      <c r="N4" s="218" t="s">
        <v>1284</v>
      </c>
      <c r="O4" s="218" t="s">
        <v>3553</v>
      </c>
      <c r="P4" s="222"/>
      <c r="Q4" s="223"/>
      <c r="R4" s="223">
        <v>9633.8799999999992</v>
      </c>
      <c r="T4" s="280"/>
      <c r="U4" s="280"/>
    </row>
    <row r="5" spans="1:21" ht="42">
      <c r="A5" s="215" t="s">
        <v>1664</v>
      </c>
      <c r="B5" s="215" t="s">
        <v>12783</v>
      </c>
      <c r="C5" s="216" t="s">
        <v>12784</v>
      </c>
      <c r="D5" s="217" t="s">
        <v>1055</v>
      </c>
      <c r="E5" s="217" t="s">
        <v>12785</v>
      </c>
      <c r="F5" s="218" t="s">
        <v>12786</v>
      </c>
      <c r="G5" s="218" t="s">
        <v>12776</v>
      </c>
      <c r="H5" s="218" t="s">
        <v>8126</v>
      </c>
      <c r="I5" s="219" t="s">
        <v>8127</v>
      </c>
      <c r="J5" s="220" t="s">
        <v>1239</v>
      </c>
      <c r="K5" s="220" t="s">
        <v>1062</v>
      </c>
      <c r="L5" s="220" t="s">
        <v>1063</v>
      </c>
      <c r="M5" s="221" t="s">
        <v>1064</v>
      </c>
      <c r="N5" s="218" t="s">
        <v>1284</v>
      </c>
      <c r="O5" s="218" t="s">
        <v>3553</v>
      </c>
      <c r="P5" s="222" t="s">
        <v>11650</v>
      </c>
      <c r="Q5" s="223">
        <v>1</v>
      </c>
      <c r="R5" s="223">
        <v>30000</v>
      </c>
    </row>
    <row r="6" spans="1:21" ht="63" hidden="1">
      <c r="A6" s="215" t="s">
        <v>1665</v>
      </c>
      <c r="B6" s="215" t="s">
        <v>12787</v>
      </c>
      <c r="C6" s="216" t="s">
        <v>12784</v>
      </c>
      <c r="D6" s="217" t="s">
        <v>1055</v>
      </c>
      <c r="E6" s="217" t="s">
        <v>12788</v>
      </c>
      <c r="F6" s="218" t="s">
        <v>12789</v>
      </c>
      <c r="G6" s="218" t="s">
        <v>12776</v>
      </c>
      <c r="H6" s="218" t="s">
        <v>1077</v>
      </c>
      <c r="I6" s="219" t="s">
        <v>1078</v>
      </c>
      <c r="J6" s="220" t="s">
        <v>1690</v>
      </c>
      <c r="K6" s="220" t="s">
        <v>1691</v>
      </c>
      <c r="L6" s="220" t="s">
        <v>1063</v>
      </c>
      <c r="M6" s="221" t="s">
        <v>1769</v>
      </c>
      <c r="N6" s="218" t="s">
        <v>1284</v>
      </c>
      <c r="O6" s="218" t="s">
        <v>3553</v>
      </c>
      <c r="P6" s="222"/>
      <c r="Q6" s="223"/>
      <c r="R6" s="223">
        <v>12775.9</v>
      </c>
    </row>
    <row r="7" spans="1:21" ht="42" hidden="1">
      <c r="A7" s="215" t="s">
        <v>1705</v>
      </c>
      <c r="B7" s="215" t="s">
        <v>12790</v>
      </c>
      <c r="C7" s="216" t="s">
        <v>12784</v>
      </c>
      <c r="D7" s="217" t="s">
        <v>1055</v>
      </c>
      <c r="E7" s="217" t="s">
        <v>12791</v>
      </c>
      <c r="F7" s="218" t="s">
        <v>12792</v>
      </c>
      <c r="G7" s="218" t="s">
        <v>12776</v>
      </c>
      <c r="H7" s="218" t="s">
        <v>1701</v>
      </c>
      <c r="I7" s="219" t="s">
        <v>1702</v>
      </c>
      <c r="J7" s="220" t="s">
        <v>1690</v>
      </c>
      <c r="K7" s="220" t="s">
        <v>1691</v>
      </c>
      <c r="L7" s="220" t="s">
        <v>1063</v>
      </c>
      <c r="M7" s="221" t="s">
        <v>1769</v>
      </c>
      <c r="N7" s="218" t="s">
        <v>1284</v>
      </c>
      <c r="O7" s="218" t="s">
        <v>3553</v>
      </c>
      <c r="P7" s="222"/>
      <c r="Q7" s="223"/>
      <c r="R7" s="223">
        <v>2656</v>
      </c>
    </row>
    <row r="8" spans="1:21" ht="42">
      <c r="A8" s="215" t="s">
        <v>1284</v>
      </c>
      <c r="B8" s="215" t="s">
        <v>12793</v>
      </c>
      <c r="C8" s="216" t="s">
        <v>12794</v>
      </c>
      <c r="D8" s="217" t="s">
        <v>1055</v>
      </c>
      <c r="E8" s="217" t="s">
        <v>12795</v>
      </c>
      <c r="F8" s="218" t="s">
        <v>12796</v>
      </c>
      <c r="G8" s="218" t="s">
        <v>12784</v>
      </c>
      <c r="H8" s="218" t="s">
        <v>8126</v>
      </c>
      <c r="I8" s="219" t="s">
        <v>8127</v>
      </c>
      <c r="J8" s="220" t="s">
        <v>1239</v>
      </c>
      <c r="K8" s="220" t="s">
        <v>1062</v>
      </c>
      <c r="L8" s="220" t="s">
        <v>1063</v>
      </c>
      <c r="M8" s="221" t="s">
        <v>1064</v>
      </c>
      <c r="N8" s="218" t="s">
        <v>1284</v>
      </c>
      <c r="O8" s="218" t="s">
        <v>3553</v>
      </c>
      <c r="P8" s="222" t="s">
        <v>11831</v>
      </c>
      <c r="Q8" s="223">
        <v>1</v>
      </c>
      <c r="R8" s="223">
        <v>39453</v>
      </c>
    </row>
    <row r="9" spans="1:21" ht="42" hidden="1">
      <c r="A9" s="215" t="s">
        <v>1712</v>
      </c>
      <c r="B9" s="215" t="s">
        <v>12797</v>
      </c>
      <c r="C9" s="216" t="s">
        <v>12794</v>
      </c>
      <c r="D9" s="217" t="s">
        <v>1055</v>
      </c>
      <c r="E9" s="217" t="s">
        <v>12791</v>
      </c>
      <c r="F9" s="218" t="s">
        <v>12798</v>
      </c>
      <c r="G9" s="218" t="s">
        <v>12794</v>
      </c>
      <c r="H9" s="218" t="s">
        <v>1701</v>
      </c>
      <c r="I9" s="219" t="s">
        <v>1702</v>
      </c>
      <c r="J9" s="220" t="s">
        <v>1690</v>
      </c>
      <c r="K9" s="220" t="s">
        <v>1691</v>
      </c>
      <c r="L9" s="220" t="s">
        <v>1063</v>
      </c>
      <c r="M9" s="221" t="s">
        <v>1769</v>
      </c>
      <c r="N9" s="218" t="s">
        <v>1284</v>
      </c>
      <c r="O9" s="218" t="s">
        <v>3553</v>
      </c>
      <c r="P9" s="222"/>
      <c r="Q9" s="223"/>
      <c r="R9" s="223">
        <v>4190</v>
      </c>
    </row>
    <row r="10" spans="1:21" ht="42" hidden="1">
      <c r="A10" s="215" t="s">
        <v>1718</v>
      </c>
      <c r="B10" s="215" t="s">
        <v>12799</v>
      </c>
      <c r="C10" s="216" t="s">
        <v>12794</v>
      </c>
      <c r="D10" s="217" t="s">
        <v>1055</v>
      </c>
      <c r="E10" s="217" t="s">
        <v>11654</v>
      </c>
      <c r="F10" s="218" t="s">
        <v>12800</v>
      </c>
      <c r="G10" s="218" t="s">
        <v>12794</v>
      </c>
      <c r="H10" s="218" t="s">
        <v>1701</v>
      </c>
      <c r="I10" s="219" t="s">
        <v>1702</v>
      </c>
      <c r="J10" s="220" t="s">
        <v>1690</v>
      </c>
      <c r="K10" s="220" t="s">
        <v>1691</v>
      </c>
      <c r="L10" s="220" t="s">
        <v>1063</v>
      </c>
      <c r="M10" s="221" t="s">
        <v>1769</v>
      </c>
      <c r="N10" s="218" t="s">
        <v>1284</v>
      </c>
      <c r="O10" s="218" t="s">
        <v>3553</v>
      </c>
      <c r="P10" s="222"/>
      <c r="Q10" s="223"/>
      <c r="R10" s="223">
        <v>10946</v>
      </c>
    </row>
    <row r="11" spans="1:21" ht="52.5" hidden="1">
      <c r="A11" s="215" t="s">
        <v>1666</v>
      </c>
      <c r="B11" s="215" t="s">
        <v>12801</v>
      </c>
      <c r="C11" s="216" t="s">
        <v>12794</v>
      </c>
      <c r="D11" s="217" t="s">
        <v>1055</v>
      </c>
      <c r="E11" s="217" t="s">
        <v>12802</v>
      </c>
      <c r="F11" s="218" t="s">
        <v>12803</v>
      </c>
      <c r="G11" s="218" t="s">
        <v>12794</v>
      </c>
      <c r="H11" s="218" t="s">
        <v>1696</v>
      </c>
      <c r="I11" s="219" t="s">
        <v>1697</v>
      </c>
      <c r="J11" s="220" t="s">
        <v>1690</v>
      </c>
      <c r="K11" s="220" t="s">
        <v>1691</v>
      </c>
      <c r="L11" s="220" t="s">
        <v>1063</v>
      </c>
      <c r="M11" s="221" t="s">
        <v>1769</v>
      </c>
      <c r="N11" s="218" t="s">
        <v>1284</v>
      </c>
      <c r="O11" s="218" t="s">
        <v>3553</v>
      </c>
      <c r="P11" s="222"/>
      <c r="Q11" s="223"/>
      <c r="R11" s="223">
        <v>21667.51</v>
      </c>
    </row>
    <row r="12" spans="1:21" ht="63" hidden="1">
      <c r="A12" s="215" t="s">
        <v>1667</v>
      </c>
      <c r="B12" s="215" t="s">
        <v>12804</v>
      </c>
      <c r="C12" s="216" t="s">
        <v>12794</v>
      </c>
      <c r="D12" s="217" t="s">
        <v>1055</v>
      </c>
      <c r="E12" s="217" t="s">
        <v>12805</v>
      </c>
      <c r="F12" s="218" t="s">
        <v>12806</v>
      </c>
      <c r="G12" s="218" t="s">
        <v>12794</v>
      </c>
      <c r="H12" s="218" t="s">
        <v>1077</v>
      </c>
      <c r="I12" s="219" t="s">
        <v>1078</v>
      </c>
      <c r="J12" s="220" t="s">
        <v>1690</v>
      </c>
      <c r="K12" s="220" t="s">
        <v>1691</v>
      </c>
      <c r="L12" s="220" t="s">
        <v>1063</v>
      </c>
      <c r="M12" s="221" t="s">
        <v>1769</v>
      </c>
      <c r="N12" s="218" t="s">
        <v>1284</v>
      </c>
      <c r="O12" s="218" t="s">
        <v>3553</v>
      </c>
      <c r="P12" s="222"/>
      <c r="Q12" s="223"/>
      <c r="R12" s="223">
        <v>6444.71</v>
      </c>
    </row>
    <row r="13" spans="1:21" ht="42" hidden="1">
      <c r="A13" s="215" t="s">
        <v>1668</v>
      </c>
      <c r="B13" s="215" t="s">
        <v>12807</v>
      </c>
      <c r="C13" s="216" t="s">
        <v>12794</v>
      </c>
      <c r="D13" s="217" t="s">
        <v>1055</v>
      </c>
      <c r="E13" s="217" t="s">
        <v>12808</v>
      </c>
      <c r="F13" s="218" t="s">
        <v>12809</v>
      </c>
      <c r="G13" s="218" t="s">
        <v>12794</v>
      </c>
      <c r="H13" s="218" t="s">
        <v>1696</v>
      </c>
      <c r="I13" s="219" t="s">
        <v>1697</v>
      </c>
      <c r="J13" s="220" t="s">
        <v>1690</v>
      </c>
      <c r="K13" s="220" t="s">
        <v>1691</v>
      </c>
      <c r="L13" s="220" t="s">
        <v>1063</v>
      </c>
      <c r="M13" s="221" t="s">
        <v>1769</v>
      </c>
      <c r="N13" s="218" t="s">
        <v>1284</v>
      </c>
      <c r="O13" s="218" t="s">
        <v>3553</v>
      </c>
      <c r="P13" s="222"/>
      <c r="Q13" s="223"/>
      <c r="R13" s="223">
        <v>28514.13</v>
      </c>
    </row>
    <row r="14" spans="1:21" ht="52.5" hidden="1">
      <c r="A14" s="215" t="s">
        <v>1669</v>
      </c>
      <c r="B14" s="215" t="s">
        <v>12810</v>
      </c>
      <c r="C14" s="216" t="s">
        <v>12794</v>
      </c>
      <c r="D14" s="217" t="s">
        <v>1055</v>
      </c>
      <c r="E14" s="217" t="s">
        <v>12811</v>
      </c>
      <c r="F14" s="218" t="s">
        <v>12812</v>
      </c>
      <c r="G14" s="218" t="s">
        <v>12794</v>
      </c>
      <c r="H14" s="218" t="s">
        <v>1077</v>
      </c>
      <c r="I14" s="219" t="s">
        <v>1078</v>
      </c>
      <c r="J14" s="220" t="s">
        <v>1690</v>
      </c>
      <c r="K14" s="220" t="s">
        <v>1691</v>
      </c>
      <c r="L14" s="220" t="s">
        <v>1063</v>
      </c>
      <c r="M14" s="221" t="s">
        <v>1769</v>
      </c>
      <c r="N14" s="218" t="s">
        <v>1284</v>
      </c>
      <c r="O14" s="218" t="s">
        <v>3553</v>
      </c>
      <c r="P14" s="222"/>
      <c r="Q14" s="223"/>
      <c r="R14" s="223">
        <v>14177.25</v>
      </c>
    </row>
    <row r="15" spans="1:21" ht="52.5" hidden="1">
      <c r="A15" s="215" t="s">
        <v>1670</v>
      </c>
      <c r="B15" s="215" t="s">
        <v>12813</v>
      </c>
      <c r="C15" s="216" t="s">
        <v>12794</v>
      </c>
      <c r="D15" s="217" t="s">
        <v>1055</v>
      </c>
      <c r="E15" s="217" t="s">
        <v>12814</v>
      </c>
      <c r="F15" s="218" t="s">
        <v>12815</v>
      </c>
      <c r="G15" s="218" t="s">
        <v>12794</v>
      </c>
      <c r="H15" s="218" t="s">
        <v>1696</v>
      </c>
      <c r="I15" s="219" t="s">
        <v>1697</v>
      </c>
      <c r="J15" s="220" t="s">
        <v>2211</v>
      </c>
      <c r="K15" s="220" t="s">
        <v>1691</v>
      </c>
      <c r="L15" s="220" t="s">
        <v>1063</v>
      </c>
      <c r="M15" s="221" t="s">
        <v>1769</v>
      </c>
      <c r="N15" s="218" t="s">
        <v>1284</v>
      </c>
      <c r="O15" s="218" t="s">
        <v>3553</v>
      </c>
      <c r="P15" s="222"/>
      <c r="Q15" s="223"/>
      <c r="R15" s="223">
        <v>655.81</v>
      </c>
    </row>
    <row r="16" spans="1:21" ht="52.5" hidden="1">
      <c r="A16" s="215" t="s">
        <v>1671</v>
      </c>
      <c r="B16" s="215" t="s">
        <v>12816</v>
      </c>
      <c r="C16" s="216" t="s">
        <v>12794</v>
      </c>
      <c r="D16" s="217" t="s">
        <v>1055</v>
      </c>
      <c r="E16" s="217" t="s">
        <v>12817</v>
      </c>
      <c r="F16" s="218" t="s">
        <v>12818</v>
      </c>
      <c r="G16" s="218" t="s">
        <v>12794</v>
      </c>
      <c r="H16" s="218" t="s">
        <v>1696</v>
      </c>
      <c r="I16" s="219" t="s">
        <v>1697</v>
      </c>
      <c r="J16" s="220" t="s">
        <v>2211</v>
      </c>
      <c r="K16" s="220" t="s">
        <v>1691</v>
      </c>
      <c r="L16" s="220" t="s">
        <v>1063</v>
      </c>
      <c r="M16" s="221" t="s">
        <v>1769</v>
      </c>
      <c r="N16" s="218" t="s">
        <v>1284</v>
      </c>
      <c r="O16" s="218" t="s">
        <v>3553</v>
      </c>
      <c r="P16" s="222"/>
      <c r="Q16" s="223"/>
      <c r="R16" s="223">
        <v>1770.55</v>
      </c>
    </row>
    <row r="17" spans="1:18" ht="42" hidden="1">
      <c r="A17" s="215" t="s">
        <v>1672</v>
      </c>
      <c r="B17" s="215" t="s">
        <v>12819</v>
      </c>
      <c r="C17" s="216" t="s">
        <v>12820</v>
      </c>
      <c r="D17" s="217" t="s">
        <v>1055</v>
      </c>
      <c r="E17" s="217" t="s">
        <v>12821</v>
      </c>
      <c r="F17" s="218" t="s">
        <v>12822</v>
      </c>
      <c r="G17" s="218" t="s">
        <v>12794</v>
      </c>
      <c r="H17" s="218" t="s">
        <v>1696</v>
      </c>
      <c r="I17" s="219" t="s">
        <v>1697</v>
      </c>
      <c r="J17" s="220" t="s">
        <v>1690</v>
      </c>
      <c r="K17" s="220" t="s">
        <v>1691</v>
      </c>
      <c r="L17" s="220" t="s">
        <v>1063</v>
      </c>
      <c r="M17" s="221" t="s">
        <v>1769</v>
      </c>
      <c r="N17" s="218" t="s">
        <v>1284</v>
      </c>
      <c r="O17" s="218" t="s">
        <v>3553</v>
      </c>
      <c r="P17" s="222"/>
      <c r="Q17" s="223"/>
      <c r="R17" s="223">
        <v>3371.63</v>
      </c>
    </row>
    <row r="18" spans="1:18" ht="63" hidden="1">
      <c r="A18" s="215" t="s">
        <v>1673</v>
      </c>
      <c r="B18" s="215" t="s">
        <v>12823</v>
      </c>
      <c r="C18" s="216" t="s">
        <v>12824</v>
      </c>
      <c r="D18" s="217" t="s">
        <v>1055</v>
      </c>
      <c r="E18" s="217" t="s">
        <v>12825</v>
      </c>
      <c r="F18" s="218" t="s">
        <v>12826</v>
      </c>
      <c r="G18" s="218" t="s">
        <v>12824</v>
      </c>
      <c r="H18" s="218" t="s">
        <v>1077</v>
      </c>
      <c r="I18" s="219" t="s">
        <v>1078</v>
      </c>
      <c r="J18" s="220" t="s">
        <v>1690</v>
      </c>
      <c r="K18" s="220" t="s">
        <v>1691</v>
      </c>
      <c r="L18" s="220" t="s">
        <v>1063</v>
      </c>
      <c r="M18" s="221" t="s">
        <v>1769</v>
      </c>
      <c r="N18" s="218" t="s">
        <v>1284</v>
      </c>
      <c r="O18" s="218" t="s">
        <v>3553</v>
      </c>
      <c r="P18" s="222"/>
      <c r="Q18" s="223"/>
      <c r="R18" s="223">
        <v>5695.8</v>
      </c>
    </row>
    <row r="19" spans="1:18" ht="42" hidden="1">
      <c r="A19" s="215" t="s">
        <v>1286</v>
      </c>
      <c r="B19" s="215" t="s">
        <v>12827</v>
      </c>
      <c r="C19" s="216" t="s">
        <v>12828</v>
      </c>
      <c r="D19" s="217" t="s">
        <v>1055</v>
      </c>
      <c r="E19" s="217" t="s">
        <v>12791</v>
      </c>
      <c r="F19" s="218" t="s">
        <v>12829</v>
      </c>
      <c r="G19" s="218" t="s">
        <v>12824</v>
      </c>
      <c r="H19" s="218" t="s">
        <v>1701</v>
      </c>
      <c r="I19" s="219" t="s">
        <v>1702</v>
      </c>
      <c r="J19" s="220" t="s">
        <v>1690</v>
      </c>
      <c r="K19" s="220" t="s">
        <v>1691</v>
      </c>
      <c r="L19" s="220" t="s">
        <v>1063</v>
      </c>
      <c r="M19" s="221" t="s">
        <v>1769</v>
      </c>
      <c r="N19" s="218" t="s">
        <v>1284</v>
      </c>
      <c r="O19" s="218" t="s">
        <v>3553</v>
      </c>
      <c r="P19" s="222"/>
      <c r="Q19" s="223"/>
      <c r="R19" s="223">
        <v>851</v>
      </c>
    </row>
    <row r="20" spans="1:18" ht="42" hidden="1">
      <c r="A20" s="215" t="s">
        <v>1292</v>
      </c>
      <c r="B20" s="215" t="s">
        <v>12830</v>
      </c>
      <c r="C20" s="216" t="s">
        <v>12831</v>
      </c>
      <c r="D20" s="217" t="s">
        <v>1055</v>
      </c>
      <c r="E20" s="217" t="s">
        <v>12832</v>
      </c>
      <c r="F20" s="218" t="s">
        <v>12833</v>
      </c>
      <c r="G20" s="218" t="s">
        <v>12831</v>
      </c>
      <c r="H20" s="218" t="s">
        <v>1077</v>
      </c>
      <c r="I20" s="219" t="s">
        <v>1078</v>
      </c>
      <c r="J20" s="220" t="s">
        <v>1690</v>
      </c>
      <c r="K20" s="220" t="s">
        <v>1691</v>
      </c>
      <c r="L20" s="220" t="s">
        <v>1063</v>
      </c>
      <c r="M20" s="221" t="s">
        <v>1769</v>
      </c>
      <c r="N20" s="218" t="s">
        <v>1284</v>
      </c>
      <c r="O20" s="218" t="s">
        <v>3553</v>
      </c>
      <c r="P20" s="222"/>
      <c r="Q20" s="223"/>
      <c r="R20" s="223">
        <v>27069.88</v>
      </c>
    </row>
    <row r="21" spans="1:18" ht="42" hidden="1">
      <c r="A21" s="215" t="s">
        <v>1829</v>
      </c>
      <c r="B21" s="215" t="s">
        <v>12834</v>
      </c>
      <c r="C21" s="216" t="s">
        <v>12831</v>
      </c>
      <c r="D21" s="217" t="s">
        <v>1055</v>
      </c>
      <c r="E21" s="217" t="s">
        <v>12835</v>
      </c>
      <c r="F21" s="218" t="s">
        <v>12836</v>
      </c>
      <c r="G21" s="218" t="s">
        <v>12831</v>
      </c>
      <c r="H21" s="218" t="s">
        <v>1696</v>
      </c>
      <c r="I21" s="219" t="s">
        <v>1697</v>
      </c>
      <c r="J21" s="220" t="s">
        <v>1690</v>
      </c>
      <c r="K21" s="220" t="s">
        <v>1691</v>
      </c>
      <c r="L21" s="220" t="s">
        <v>1063</v>
      </c>
      <c r="M21" s="221" t="s">
        <v>1769</v>
      </c>
      <c r="N21" s="218" t="s">
        <v>1284</v>
      </c>
      <c r="O21" s="218" t="s">
        <v>3553</v>
      </c>
      <c r="P21" s="222"/>
      <c r="Q21" s="223"/>
      <c r="R21" s="223">
        <v>159729.32</v>
      </c>
    </row>
    <row r="22" spans="1:18" ht="42" hidden="1">
      <c r="A22" s="215" t="s">
        <v>1296</v>
      </c>
      <c r="B22" s="215" t="s">
        <v>12837</v>
      </c>
      <c r="C22" s="216" t="s">
        <v>12831</v>
      </c>
      <c r="D22" s="217" t="s">
        <v>1055</v>
      </c>
      <c r="E22" s="217" t="s">
        <v>12838</v>
      </c>
      <c r="F22" s="218" t="s">
        <v>12839</v>
      </c>
      <c r="G22" s="218" t="s">
        <v>12831</v>
      </c>
      <c r="H22" s="218" t="s">
        <v>1077</v>
      </c>
      <c r="I22" s="219" t="s">
        <v>1078</v>
      </c>
      <c r="J22" s="220" t="s">
        <v>1690</v>
      </c>
      <c r="K22" s="220" t="s">
        <v>1691</v>
      </c>
      <c r="L22" s="220" t="s">
        <v>1063</v>
      </c>
      <c r="M22" s="221" t="s">
        <v>1769</v>
      </c>
      <c r="N22" s="218" t="s">
        <v>1284</v>
      </c>
      <c r="O22" s="218" t="s">
        <v>3553</v>
      </c>
      <c r="P22" s="222"/>
      <c r="Q22" s="223"/>
      <c r="R22" s="223">
        <v>166145.5</v>
      </c>
    </row>
    <row r="23" spans="1:18" ht="42" hidden="1">
      <c r="A23" s="215" t="s">
        <v>1305</v>
      </c>
      <c r="B23" s="215" t="s">
        <v>12840</v>
      </c>
      <c r="C23" s="216" t="s">
        <v>12831</v>
      </c>
      <c r="D23" s="217" t="s">
        <v>1055</v>
      </c>
      <c r="E23" s="217" t="s">
        <v>12841</v>
      </c>
      <c r="F23" s="218" t="s">
        <v>12842</v>
      </c>
      <c r="G23" s="218" t="s">
        <v>12831</v>
      </c>
      <c r="H23" s="218" t="s">
        <v>209</v>
      </c>
      <c r="I23" s="219" t="s">
        <v>1149</v>
      </c>
      <c r="J23" s="220" t="s">
        <v>1302</v>
      </c>
      <c r="K23" s="220" t="s">
        <v>1062</v>
      </c>
      <c r="L23" s="220" t="s">
        <v>1063</v>
      </c>
      <c r="M23" s="221" t="s">
        <v>1304</v>
      </c>
      <c r="N23" s="218" t="s">
        <v>1284</v>
      </c>
      <c r="O23" s="218" t="s">
        <v>3553</v>
      </c>
      <c r="P23" s="222" t="s">
        <v>9510</v>
      </c>
      <c r="Q23" s="223"/>
      <c r="R23" s="223">
        <v>1328.76</v>
      </c>
    </row>
    <row r="24" spans="1:18" ht="52.5" hidden="1">
      <c r="A24" s="215" t="s">
        <v>1311</v>
      </c>
      <c r="B24" s="215" t="s">
        <v>12843</v>
      </c>
      <c r="C24" s="216" t="s">
        <v>12828</v>
      </c>
      <c r="D24" s="217" t="s">
        <v>1181</v>
      </c>
      <c r="E24" s="217" t="s">
        <v>12844</v>
      </c>
      <c r="F24" s="218" t="s">
        <v>12843</v>
      </c>
      <c r="G24" s="218" t="s">
        <v>12828</v>
      </c>
      <c r="H24" s="218" t="s">
        <v>3247</v>
      </c>
      <c r="I24" s="219" t="s">
        <v>3248</v>
      </c>
      <c r="J24" s="220" t="s">
        <v>1063</v>
      </c>
      <c r="K24" s="220" t="s">
        <v>1063</v>
      </c>
      <c r="L24" s="220" t="s">
        <v>1790</v>
      </c>
      <c r="M24" s="221" t="s">
        <v>1678</v>
      </c>
      <c r="N24" s="218" t="s">
        <v>1284</v>
      </c>
      <c r="O24" s="218" t="s">
        <v>3553</v>
      </c>
      <c r="P24" s="222"/>
      <c r="Q24" s="223">
        <v>9500000</v>
      </c>
      <c r="R24" s="223"/>
    </row>
    <row r="25" spans="1:18" ht="52.5" hidden="1">
      <c r="A25" s="215" t="s">
        <v>1842</v>
      </c>
      <c r="B25" s="215" t="s">
        <v>12845</v>
      </c>
      <c r="C25" s="216" t="s">
        <v>12824</v>
      </c>
      <c r="D25" s="217" t="s">
        <v>1181</v>
      </c>
      <c r="E25" s="217" t="s">
        <v>12846</v>
      </c>
      <c r="F25" s="218" t="s">
        <v>12845</v>
      </c>
      <c r="G25" s="218" t="s">
        <v>12828</v>
      </c>
      <c r="H25" s="218" t="s">
        <v>3244</v>
      </c>
      <c r="I25" s="219" t="s">
        <v>3245</v>
      </c>
      <c r="J25" s="220" t="s">
        <v>1063</v>
      </c>
      <c r="K25" s="220" t="s">
        <v>1063</v>
      </c>
      <c r="L25" s="220" t="s">
        <v>1790</v>
      </c>
      <c r="M25" s="221" t="s">
        <v>1678</v>
      </c>
      <c r="N25" s="218" t="s">
        <v>1284</v>
      </c>
      <c r="O25" s="218" t="s">
        <v>3553</v>
      </c>
      <c r="P25" s="222"/>
      <c r="Q25" s="223">
        <v>399000</v>
      </c>
      <c r="R25" s="223"/>
    </row>
    <row r="26" spans="1:18" ht="63" hidden="1">
      <c r="A26" s="215" t="s">
        <v>1845</v>
      </c>
      <c r="B26" s="215" t="s">
        <v>12847</v>
      </c>
      <c r="C26" s="216" t="s">
        <v>12848</v>
      </c>
      <c r="D26" s="217" t="s">
        <v>1055</v>
      </c>
      <c r="E26" s="217" t="s">
        <v>12849</v>
      </c>
      <c r="F26" s="218" t="s">
        <v>12850</v>
      </c>
      <c r="G26" s="218" t="s">
        <v>12851</v>
      </c>
      <c r="H26" s="218" t="s">
        <v>1077</v>
      </c>
      <c r="I26" s="219" t="s">
        <v>1078</v>
      </c>
      <c r="J26" s="220" t="s">
        <v>1690</v>
      </c>
      <c r="K26" s="220" t="s">
        <v>1691</v>
      </c>
      <c r="L26" s="220" t="s">
        <v>1063</v>
      </c>
      <c r="M26" s="221" t="s">
        <v>1769</v>
      </c>
      <c r="N26" s="218" t="s">
        <v>1284</v>
      </c>
      <c r="O26" s="218" t="s">
        <v>3553</v>
      </c>
      <c r="P26" s="222"/>
      <c r="Q26" s="223"/>
      <c r="R26" s="223">
        <v>10335.33</v>
      </c>
    </row>
    <row r="27" spans="1:18" ht="52.5" hidden="1">
      <c r="A27" s="215" t="s">
        <v>1848</v>
      </c>
      <c r="B27" s="215" t="s">
        <v>12852</v>
      </c>
      <c r="C27" s="216" t="s">
        <v>12848</v>
      </c>
      <c r="D27" s="217" t="s">
        <v>1055</v>
      </c>
      <c r="E27" s="217" t="s">
        <v>12853</v>
      </c>
      <c r="F27" s="218" t="s">
        <v>12854</v>
      </c>
      <c r="G27" s="218" t="s">
        <v>12851</v>
      </c>
      <c r="H27" s="218" t="s">
        <v>1696</v>
      </c>
      <c r="I27" s="219" t="s">
        <v>1697</v>
      </c>
      <c r="J27" s="220" t="s">
        <v>1690</v>
      </c>
      <c r="K27" s="220" t="s">
        <v>1691</v>
      </c>
      <c r="L27" s="220" t="s">
        <v>1063</v>
      </c>
      <c r="M27" s="221" t="s">
        <v>1769</v>
      </c>
      <c r="N27" s="218" t="s">
        <v>1284</v>
      </c>
      <c r="O27" s="218" t="s">
        <v>3553</v>
      </c>
      <c r="P27" s="222"/>
      <c r="Q27" s="223"/>
      <c r="R27" s="223">
        <v>9897.2900000000009</v>
      </c>
    </row>
    <row r="28" spans="1:18" ht="52.5" hidden="1">
      <c r="A28" s="215" t="s">
        <v>1674</v>
      </c>
      <c r="B28" s="215" t="s">
        <v>12855</v>
      </c>
      <c r="C28" s="216" t="s">
        <v>12848</v>
      </c>
      <c r="D28" s="217" t="s">
        <v>1055</v>
      </c>
      <c r="E28" s="217" t="s">
        <v>12856</v>
      </c>
      <c r="F28" s="218" t="s">
        <v>12857</v>
      </c>
      <c r="G28" s="218" t="s">
        <v>12851</v>
      </c>
      <c r="H28" s="218" t="s">
        <v>1077</v>
      </c>
      <c r="I28" s="219" t="s">
        <v>1078</v>
      </c>
      <c r="J28" s="220" t="s">
        <v>1690</v>
      </c>
      <c r="K28" s="220" t="s">
        <v>1691</v>
      </c>
      <c r="L28" s="220" t="s">
        <v>1063</v>
      </c>
      <c r="M28" s="221" t="s">
        <v>1769</v>
      </c>
      <c r="N28" s="218" t="s">
        <v>1284</v>
      </c>
      <c r="O28" s="218" t="s">
        <v>3553</v>
      </c>
      <c r="P28" s="222"/>
      <c r="Q28" s="223"/>
      <c r="R28" s="223">
        <v>14772</v>
      </c>
    </row>
    <row r="29" spans="1:18" ht="52.5" hidden="1">
      <c r="A29" s="215" t="s">
        <v>1853</v>
      </c>
      <c r="B29" s="215" t="s">
        <v>12858</v>
      </c>
      <c r="C29" s="216" t="s">
        <v>12848</v>
      </c>
      <c r="D29" s="217" t="s">
        <v>1055</v>
      </c>
      <c r="E29" s="217" t="s">
        <v>12859</v>
      </c>
      <c r="F29" s="218" t="s">
        <v>12860</v>
      </c>
      <c r="G29" s="218" t="s">
        <v>12851</v>
      </c>
      <c r="H29" s="218" t="s">
        <v>1077</v>
      </c>
      <c r="I29" s="219" t="s">
        <v>1078</v>
      </c>
      <c r="J29" s="220" t="s">
        <v>1690</v>
      </c>
      <c r="K29" s="220" t="s">
        <v>1691</v>
      </c>
      <c r="L29" s="220" t="s">
        <v>1063</v>
      </c>
      <c r="M29" s="221" t="s">
        <v>1769</v>
      </c>
      <c r="N29" s="218" t="s">
        <v>1284</v>
      </c>
      <c r="O29" s="218" t="s">
        <v>3553</v>
      </c>
      <c r="P29" s="222"/>
      <c r="Q29" s="223"/>
      <c r="R29" s="223">
        <v>233314.33</v>
      </c>
    </row>
    <row r="30" spans="1:18" ht="52.5" hidden="1">
      <c r="A30" s="215" t="s">
        <v>1860</v>
      </c>
      <c r="B30" s="215" t="s">
        <v>12861</v>
      </c>
      <c r="C30" s="216" t="s">
        <v>12848</v>
      </c>
      <c r="D30" s="217" t="s">
        <v>1055</v>
      </c>
      <c r="E30" s="217" t="s">
        <v>12862</v>
      </c>
      <c r="F30" s="218" t="s">
        <v>12863</v>
      </c>
      <c r="G30" s="218" t="s">
        <v>12851</v>
      </c>
      <c r="H30" s="218" t="s">
        <v>1077</v>
      </c>
      <c r="I30" s="219" t="s">
        <v>1078</v>
      </c>
      <c r="J30" s="220" t="s">
        <v>1690</v>
      </c>
      <c r="K30" s="220" t="s">
        <v>1691</v>
      </c>
      <c r="L30" s="220" t="s">
        <v>1063</v>
      </c>
      <c r="M30" s="221" t="s">
        <v>1769</v>
      </c>
      <c r="N30" s="218" t="s">
        <v>1284</v>
      </c>
      <c r="O30" s="218" t="s">
        <v>3553</v>
      </c>
      <c r="P30" s="222"/>
      <c r="Q30" s="223"/>
      <c r="R30" s="223">
        <v>3060291.13</v>
      </c>
    </row>
    <row r="31" spans="1:18" ht="42" hidden="1">
      <c r="A31" s="215" t="s">
        <v>1864</v>
      </c>
      <c r="B31" s="215" t="s">
        <v>12864</v>
      </c>
      <c r="C31" s="216" t="s">
        <v>12848</v>
      </c>
      <c r="D31" s="217" t="s">
        <v>1055</v>
      </c>
      <c r="E31" s="217" t="s">
        <v>12865</v>
      </c>
      <c r="F31" s="218" t="s">
        <v>12866</v>
      </c>
      <c r="G31" s="218" t="s">
        <v>12851</v>
      </c>
      <c r="H31" s="218" t="s">
        <v>1696</v>
      </c>
      <c r="I31" s="219" t="s">
        <v>1697</v>
      </c>
      <c r="J31" s="220" t="s">
        <v>1690</v>
      </c>
      <c r="K31" s="220" t="s">
        <v>1691</v>
      </c>
      <c r="L31" s="220" t="s">
        <v>1063</v>
      </c>
      <c r="M31" s="221" t="s">
        <v>1769</v>
      </c>
      <c r="N31" s="218" t="s">
        <v>1284</v>
      </c>
      <c r="O31" s="218" t="s">
        <v>3553</v>
      </c>
      <c r="P31" s="222"/>
      <c r="Q31" s="223"/>
      <c r="R31" s="223">
        <v>3172</v>
      </c>
    </row>
    <row r="32" spans="1:18" ht="42" hidden="1">
      <c r="A32" s="215" t="s">
        <v>1868</v>
      </c>
      <c r="B32" s="215" t="s">
        <v>12867</v>
      </c>
      <c r="C32" s="216" t="s">
        <v>12848</v>
      </c>
      <c r="D32" s="217" t="s">
        <v>1055</v>
      </c>
      <c r="E32" s="217" t="s">
        <v>12868</v>
      </c>
      <c r="F32" s="218" t="s">
        <v>12869</v>
      </c>
      <c r="G32" s="218" t="s">
        <v>12851</v>
      </c>
      <c r="H32" s="218" t="s">
        <v>1696</v>
      </c>
      <c r="I32" s="219" t="s">
        <v>1697</v>
      </c>
      <c r="J32" s="220" t="s">
        <v>1690</v>
      </c>
      <c r="K32" s="220" t="s">
        <v>1691</v>
      </c>
      <c r="L32" s="220" t="s">
        <v>1063</v>
      </c>
      <c r="M32" s="221" t="s">
        <v>1769</v>
      </c>
      <c r="N32" s="218" t="s">
        <v>1284</v>
      </c>
      <c r="O32" s="218" t="s">
        <v>3553</v>
      </c>
      <c r="P32" s="222"/>
      <c r="Q32" s="223"/>
      <c r="R32" s="223">
        <v>122245.1</v>
      </c>
    </row>
    <row r="33" spans="1:18" ht="42" hidden="1">
      <c r="A33" s="215" t="s">
        <v>1870</v>
      </c>
      <c r="B33" s="215" t="s">
        <v>12870</v>
      </c>
      <c r="C33" s="216" t="s">
        <v>12848</v>
      </c>
      <c r="D33" s="217" t="s">
        <v>1055</v>
      </c>
      <c r="E33" s="217" t="s">
        <v>12871</v>
      </c>
      <c r="F33" s="218" t="s">
        <v>12872</v>
      </c>
      <c r="G33" s="218" t="s">
        <v>12851</v>
      </c>
      <c r="H33" s="218" t="s">
        <v>1696</v>
      </c>
      <c r="I33" s="219" t="s">
        <v>1697</v>
      </c>
      <c r="J33" s="220" t="s">
        <v>1690</v>
      </c>
      <c r="K33" s="220" t="s">
        <v>1691</v>
      </c>
      <c r="L33" s="220" t="s">
        <v>1063</v>
      </c>
      <c r="M33" s="221" t="s">
        <v>1769</v>
      </c>
      <c r="N33" s="218" t="s">
        <v>1284</v>
      </c>
      <c r="O33" s="218" t="s">
        <v>3553</v>
      </c>
      <c r="P33" s="222"/>
      <c r="Q33" s="223"/>
      <c r="R33" s="223">
        <v>2159400.4900000002</v>
      </c>
    </row>
    <row r="34" spans="1:18" ht="63" hidden="1">
      <c r="A34" s="215" t="s">
        <v>1874</v>
      </c>
      <c r="B34" s="215" t="s">
        <v>12873</v>
      </c>
      <c r="C34" s="216" t="s">
        <v>12848</v>
      </c>
      <c r="D34" s="217" t="s">
        <v>1055</v>
      </c>
      <c r="E34" s="217" t="s">
        <v>12874</v>
      </c>
      <c r="F34" s="218" t="s">
        <v>12875</v>
      </c>
      <c r="G34" s="218" t="s">
        <v>12851</v>
      </c>
      <c r="H34" s="218" t="s">
        <v>1077</v>
      </c>
      <c r="I34" s="219" t="s">
        <v>1078</v>
      </c>
      <c r="J34" s="220" t="s">
        <v>2211</v>
      </c>
      <c r="K34" s="220" t="s">
        <v>1691</v>
      </c>
      <c r="L34" s="220" t="s">
        <v>1063</v>
      </c>
      <c r="M34" s="221" t="s">
        <v>1769</v>
      </c>
      <c r="N34" s="218" t="s">
        <v>1284</v>
      </c>
      <c r="O34" s="218" t="s">
        <v>3553</v>
      </c>
      <c r="P34" s="222"/>
      <c r="Q34" s="223"/>
      <c r="R34" s="223">
        <v>1365.24</v>
      </c>
    </row>
    <row r="35" spans="1:18" ht="63" hidden="1">
      <c r="A35" s="215" t="s">
        <v>1879</v>
      </c>
      <c r="B35" s="215" t="s">
        <v>12876</v>
      </c>
      <c r="C35" s="216" t="s">
        <v>12848</v>
      </c>
      <c r="D35" s="217" t="s">
        <v>1055</v>
      </c>
      <c r="E35" s="217" t="s">
        <v>12877</v>
      </c>
      <c r="F35" s="218" t="s">
        <v>12878</v>
      </c>
      <c r="G35" s="218" t="s">
        <v>12851</v>
      </c>
      <c r="H35" s="218" t="s">
        <v>1077</v>
      </c>
      <c r="I35" s="219" t="s">
        <v>1078</v>
      </c>
      <c r="J35" s="220" t="s">
        <v>2211</v>
      </c>
      <c r="K35" s="220" t="s">
        <v>1691</v>
      </c>
      <c r="L35" s="220" t="s">
        <v>1063</v>
      </c>
      <c r="M35" s="221" t="s">
        <v>1769</v>
      </c>
      <c r="N35" s="218" t="s">
        <v>1284</v>
      </c>
      <c r="O35" s="218" t="s">
        <v>3553</v>
      </c>
      <c r="P35" s="222"/>
      <c r="Q35" s="223"/>
      <c r="R35" s="223">
        <v>36322.11</v>
      </c>
    </row>
    <row r="36" spans="1:18" ht="63" hidden="1">
      <c r="A36" s="215" t="s">
        <v>1884</v>
      </c>
      <c r="B36" s="215" t="s">
        <v>12879</v>
      </c>
      <c r="C36" s="216" t="s">
        <v>12848</v>
      </c>
      <c r="D36" s="217" t="s">
        <v>1055</v>
      </c>
      <c r="E36" s="217" t="s">
        <v>12880</v>
      </c>
      <c r="F36" s="218" t="s">
        <v>12881</v>
      </c>
      <c r="G36" s="218" t="s">
        <v>12851</v>
      </c>
      <c r="H36" s="218" t="s">
        <v>1077</v>
      </c>
      <c r="I36" s="219" t="s">
        <v>1078</v>
      </c>
      <c r="J36" s="220" t="s">
        <v>2211</v>
      </c>
      <c r="K36" s="220" t="s">
        <v>1691</v>
      </c>
      <c r="L36" s="220" t="s">
        <v>1063</v>
      </c>
      <c r="M36" s="221" t="s">
        <v>1769</v>
      </c>
      <c r="N36" s="218" t="s">
        <v>1284</v>
      </c>
      <c r="O36" s="218" t="s">
        <v>3553</v>
      </c>
      <c r="P36" s="222"/>
      <c r="Q36" s="223"/>
      <c r="R36" s="223">
        <v>2.54</v>
      </c>
    </row>
    <row r="37" spans="1:18" ht="63" hidden="1">
      <c r="A37" s="215" t="s">
        <v>1887</v>
      </c>
      <c r="B37" s="215" t="s">
        <v>12882</v>
      </c>
      <c r="C37" s="216" t="s">
        <v>12848</v>
      </c>
      <c r="D37" s="217" t="s">
        <v>1055</v>
      </c>
      <c r="E37" s="217" t="s">
        <v>12883</v>
      </c>
      <c r="F37" s="218" t="s">
        <v>12884</v>
      </c>
      <c r="G37" s="218" t="s">
        <v>12851</v>
      </c>
      <c r="H37" s="218" t="s">
        <v>1077</v>
      </c>
      <c r="I37" s="219" t="s">
        <v>1078</v>
      </c>
      <c r="J37" s="220" t="s">
        <v>2211</v>
      </c>
      <c r="K37" s="220" t="s">
        <v>1691</v>
      </c>
      <c r="L37" s="220" t="s">
        <v>1063</v>
      </c>
      <c r="M37" s="221" t="s">
        <v>1769</v>
      </c>
      <c r="N37" s="218" t="s">
        <v>1284</v>
      </c>
      <c r="O37" s="218" t="s">
        <v>3553</v>
      </c>
      <c r="P37" s="222"/>
      <c r="Q37" s="223"/>
      <c r="R37" s="223">
        <v>296.49</v>
      </c>
    </row>
    <row r="38" spans="1:18" ht="52.5" hidden="1">
      <c r="A38" s="215" t="s">
        <v>1892</v>
      </c>
      <c r="B38" s="215" t="s">
        <v>12885</v>
      </c>
      <c r="C38" s="216" t="s">
        <v>12848</v>
      </c>
      <c r="D38" s="217" t="s">
        <v>1055</v>
      </c>
      <c r="E38" s="217" t="s">
        <v>12886</v>
      </c>
      <c r="F38" s="218" t="s">
        <v>12887</v>
      </c>
      <c r="G38" s="218" t="s">
        <v>12851</v>
      </c>
      <c r="H38" s="218" t="s">
        <v>1696</v>
      </c>
      <c r="I38" s="219" t="s">
        <v>1697</v>
      </c>
      <c r="J38" s="220" t="s">
        <v>2211</v>
      </c>
      <c r="K38" s="220" t="s">
        <v>1691</v>
      </c>
      <c r="L38" s="220" t="s">
        <v>1063</v>
      </c>
      <c r="M38" s="221" t="s">
        <v>1769</v>
      </c>
      <c r="N38" s="218" t="s">
        <v>1284</v>
      </c>
      <c r="O38" s="218" t="s">
        <v>3553</v>
      </c>
      <c r="P38" s="222"/>
      <c r="Q38" s="223"/>
      <c r="R38" s="223">
        <v>15191.15</v>
      </c>
    </row>
    <row r="39" spans="1:18" ht="52.5" hidden="1">
      <c r="A39" s="215" t="s">
        <v>1896</v>
      </c>
      <c r="B39" s="215" t="s">
        <v>12888</v>
      </c>
      <c r="C39" s="216" t="s">
        <v>12848</v>
      </c>
      <c r="D39" s="217" t="s">
        <v>1055</v>
      </c>
      <c r="E39" s="217" t="s">
        <v>12889</v>
      </c>
      <c r="F39" s="218" t="s">
        <v>12890</v>
      </c>
      <c r="G39" s="218" t="s">
        <v>12851</v>
      </c>
      <c r="H39" s="218" t="s">
        <v>1696</v>
      </c>
      <c r="I39" s="219" t="s">
        <v>1697</v>
      </c>
      <c r="J39" s="220" t="s">
        <v>2211</v>
      </c>
      <c r="K39" s="220" t="s">
        <v>1691</v>
      </c>
      <c r="L39" s="220" t="s">
        <v>1063</v>
      </c>
      <c r="M39" s="221" t="s">
        <v>1769</v>
      </c>
      <c r="N39" s="218" t="s">
        <v>1284</v>
      </c>
      <c r="O39" s="218" t="s">
        <v>3553</v>
      </c>
      <c r="P39" s="222"/>
      <c r="Q39" s="223"/>
      <c r="R39" s="223">
        <v>22.12</v>
      </c>
    </row>
    <row r="40" spans="1:18" ht="42" hidden="1">
      <c r="A40" s="215" t="s">
        <v>1900</v>
      </c>
      <c r="B40" s="215" t="s">
        <v>12891</v>
      </c>
      <c r="C40" s="216" t="s">
        <v>12848</v>
      </c>
      <c r="D40" s="217" t="s">
        <v>1055</v>
      </c>
      <c r="E40" s="217" t="s">
        <v>11654</v>
      </c>
      <c r="F40" s="218" t="s">
        <v>12892</v>
      </c>
      <c r="G40" s="218" t="s">
        <v>12851</v>
      </c>
      <c r="H40" s="218" t="s">
        <v>1701</v>
      </c>
      <c r="I40" s="219" t="s">
        <v>1702</v>
      </c>
      <c r="J40" s="220" t="s">
        <v>1690</v>
      </c>
      <c r="K40" s="220" t="s">
        <v>1691</v>
      </c>
      <c r="L40" s="220" t="s">
        <v>1063</v>
      </c>
      <c r="M40" s="221" t="s">
        <v>1769</v>
      </c>
      <c r="N40" s="218" t="s">
        <v>1284</v>
      </c>
      <c r="O40" s="218" t="s">
        <v>3553</v>
      </c>
      <c r="P40" s="222"/>
      <c r="Q40" s="223"/>
      <c r="R40" s="223">
        <v>1034641</v>
      </c>
    </row>
    <row r="41" spans="1:18" ht="42" hidden="1">
      <c r="A41" s="215" t="s">
        <v>1904</v>
      </c>
      <c r="B41" s="215" t="s">
        <v>12893</v>
      </c>
      <c r="C41" s="216" t="s">
        <v>12848</v>
      </c>
      <c r="D41" s="217" t="s">
        <v>1055</v>
      </c>
      <c r="E41" s="217" t="s">
        <v>11654</v>
      </c>
      <c r="F41" s="218" t="s">
        <v>12894</v>
      </c>
      <c r="G41" s="218" t="s">
        <v>12851</v>
      </c>
      <c r="H41" s="218" t="s">
        <v>1701</v>
      </c>
      <c r="I41" s="219" t="s">
        <v>1702</v>
      </c>
      <c r="J41" s="220" t="s">
        <v>1690</v>
      </c>
      <c r="K41" s="220" t="s">
        <v>1691</v>
      </c>
      <c r="L41" s="220" t="s">
        <v>1063</v>
      </c>
      <c r="M41" s="221" t="s">
        <v>1769</v>
      </c>
      <c r="N41" s="218" t="s">
        <v>1284</v>
      </c>
      <c r="O41" s="218" t="s">
        <v>3553</v>
      </c>
      <c r="P41" s="222"/>
      <c r="Q41" s="223"/>
      <c r="R41" s="223">
        <v>73303</v>
      </c>
    </row>
    <row r="42" spans="1:18" ht="42" hidden="1">
      <c r="A42" s="215" t="s">
        <v>1908</v>
      </c>
      <c r="B42" s="215" t="s">
        <v>12895</v>
      </c>
      <c r="C42" s="216" t="s">
        <v>12848</v>
      </c>
      <c r="D42" s="217" t="s">
        <v>1055</v>
      </c>
      <c r="E42" s="217" t="s">
        <v>11654</v>
      </c>
      <c r="F42" s="218" t="s">
        <v>12896</v>
      </c>
      <c r="G42" s="218" t="s">
        <v>12851</v>
      </c>
      <c r="H42" s="218" t="s">
        <v>1701</v>
      </c>
      <c r="I42" s="219" t="s">
        <v>1702</v>
      </c>
      <c r="J42" s="220" t="s">
        <v>1690</v>
      </c>
      <c r="K42" s="220" t="s">
        <v>1691</v>
      </c>
      <c r="L42" s="220" t="s">
        <v>1063</v>
      </c>
      <c r="M42" s="221" t="s">
        <v>1769</v>
      </c>
      <c r="N42" s="218" t="s">
        <v>1284</v>
      </c>
      <c r="O42" s="218" t="s">
        <v>3553</v>
      </c>
      <c r="P42" s="222"/>
      <c r="Q42" s="223"/>
      <c r="R42" s="223">
        <v>2681</v>
      </c>
    </row>
    <row r="43" spans="1:18" ht="42" hidden="1">
      <c r="A43" s="215" t="s">
        <v>1912</v>
      </c>
      <c r="B43" s="215" t="s">
        <v>12897</v>
      </c>
      <c r="C43" s="216" t="s">
        <v>12848</v>
      </c>
      <c r="D43" s="217" t="s">
        <v>1055</v>
      </c>
      <c r="E43" s="217" t="s">
        <v>12898</v>
      </c>
      <c r="F43" s="218" t="s">
        <v>12899</v>
      </c>
      <c r="G43" s="218" t="s">
        <v>12851</v>
      </c>
      <c r="H43" s="218" t="s">
        <v>1701</v>
      </c>
      <c r="I43" s="219" t="s">
        <v>1702</v>
      </c>
      <c r="J43" s="220" t="s">
        <v>2211</v>
      </c>
      <c r="K43" s="220" t="s">
        <v>1691</v>
      </c>
      <c r="L43" s="220" t="s">
        <v>1063</v>
      </c>
      <c r="M43" s="221" t="s">
        <v>1769</v>
      </c>
      <c r="N43" s="218" t="s">
        <v>1284</v>
      </c>
      <c r="O43" s="218" t="s">
        <v>3553</v>
      </c>
      <c r="P43" s="222"/>
      <c r="Q43" s="223"/>
      <c r="R43" s="223">
        <v>7614</v>
      </c>
    </row>
    <row r="44" spans="1:18" ht="42" hidden="1">
      <c r="A44" s="215" t="s">
        <v>1916</v>
      </c>
      <c r="B44" s="215" t="s">
        <v>12900</v>
      </c>
      <c r="C44" s="216" t="s">
        <v>12848</v>
      </c>
      <c r="D44" s="217" t="s">
        <v>1055</v>
      </c>
      <c r="E44" s="217" t="s">
        <v>12898</v>
      </c>
      <c r="F44" s="218" t="s">
        <v>12901</v>
      </c>
      <c r="G44" s="218" t="s">
        <v>12851</v>
      </c>
      <c r="H44" s="218" t="s">
        <v>1701</v>
      </c>
      <c r="I44" s="219" t="s">
        <v>1702</v>
      </c>
      <c r="J44" s="220" t="s">
        <v>2211</v>
      </c>
      <c r="K44" s="220" t="s">
        <v>1691</v>
      </c>
      <c r="L44" s="220" t="s">
        <v>1063</v>
      </c>
      <c r="M44" s="221" t="s">
        <v>1769</v>
      </c>
      <c r="N44" s="218" t="s">
        <v>1284</v>
      </c>
      <c r="O44" s="218" t="s">
        <v>3553</v>
      </c>
      <c r="P44" s="222"/>
      <c r="Q44" s="223"/>
      <c r="R44" s="223">
        <v>47</v>
      </c>
    </row>
    <row r="45" spans="1:18" ht="42" hidden="1">
      <c r="A45" s="215" t="s">
        <v>1919</v>
      </c>
      <c r="B45" s="215" t="s">
        <v>12902</v>
      </c>
      <c r="C45" s="216" t="s">
        <v>12848</v>
      </c>
      <c r="D45" s="217" t="s">
        <v>1055</v>
      </c>
      <c r="E45" s="217" t="s">
        <v>12791</v>
      </c>
      <c r="F45" s="218" t="s">
        <v>12903</v>
      </c>
      <c r="G45" s="218" t="s">
        <v>12851</v>
      </c>
      <c r="H45" s="218" t="s">
        <v>1701</v>
      </c>
      <c r="I45" s="219" t="s">
        <v>1702</v>
      </c>
      <c r="J45" s="220" t="s">
        <v>1690</v>
      </c>
      <c r="K45" s="220" t="s">
        <v>1691</v>
      </c>
      <c r="L45" s="220" t="s">
        <v>1063</v>
      </c>
      <c r="M45" s="221" t="s">
        <v>1769</v>
      </c>
      <c r="N45" s="218" t="s">
        <v>1284</v>
      </c>
      <c r="O45" s="218" t="s">
        <v>3553</v>
      </c>
      <c r="P45" s="222"/>
      <c r="Q45" s="223"/>
      <c r="R45" s="223">
        <v>3030</v>
      </c>
    </row>
    <row r="46" spans="1:18" ht="73.5" hidden="1">
      <c r="A46" s="215" t="s">
        <v>1921</v>
      </c>
      <c r="B46" s="215" t="s">
        <v>12904</v>
      </c>
      <c r="C46" s="216" t="s">
        <v>12848</v>
      </c>
      <c r="D46" s="217" t="s">
        <v>1055</v>
      </c>
      <c r="E46" s="217" t="s">
        <v>2266</v>
      </c>
      <c r="F46" s="218" t="s">
        <v>12905</v>
      </c>
      <c r="G46" s="218" t="s">
        <v>12851</v>
      </c>
      <c r="H46" s="218" t="s">
        <v>2269</v>
      </c>
      <c r="I46" s="219" t="s">
        <v>2270</v>
      </c>
      <c r="J46" s="220" t="s">
        <v>1690</v>
      </c>
      <c r="K46" s="220" t="s">
        <v>1691</v>
      </c>
      <c r="L46" s="220" t="s">
        <v>1063</v>
      </c>
      <c r="M46" s="221" t="s">
        <v>1769</v>
      </c>
      <c r="N46" s="218" t="s">
        <v>1284</v>
      </c>
      <c r="O46" s="218" t="s">
        <v>3553</v>
      </c>
      <c r="P46" s="222"/>
      <c r="Q46" s="223"/>
      <c r="R46" s="223">
        <v>18667.72</v>
      </c>
    </row>
    <row r="47" spans="1:18" ht="42" hidden="1">
      <c r="A47" s="215" t="s">
        <v>1926</v>
      </c>
      <c r="B47" s="215" t="s">
        <v>12906</v>
      </c>
      <c r="C47" s="216" t="s">
        <v>12848</v>
      </c>
      <c r="D47" s="217" t="s">
        <v>1055</v>
      </c>
      <c r="E47" s="217" t="s">
        <v>3924</v>
      </c>
      <c r="F47" s="218" t="s">
        <v>12907</v>
      </c>
      <c r="G47" s="218" t="s">
        <v>12851</v>
      </c>
      <c r="H47" s="218" t="s">
        <v>5518</v>
      </c>
      <c r="I47" s="219" t="s">
        <v>5519</v>
      </c>
      <c r="J47" s="220" t="s">
        <v>1690</v>
      </c>
      <c r="K47" s="220" t="s">
        <v>1691</v>
      </c>
      <c r="L47" s="220" t="s">
        <v>1063</v>
      </c>
      <c r="M47" s="221" t="s">
        <v>1769</v>
      </c>
      <c r="N47" s="218" t="s">
        <v>1284</v>
      </c>
      <c r="O47" s="218" t="s">
        <v>3553</v>
      </c>
      <c r="P47" s="222"/>
      <c r="Q47" s="223"/>
      <c r="R47" s="223">
        <v>7507.19</v>
      </c>
    </row>
    <row r="48" spans="1:18" ht="42" hidden="1">
      <c r="A48" s="215" t="s">
        <v>1315</v>
      </c>
      <c r="B48" s="215" t="s">
        <v>12908</v>
      </c>
      <c r="C48" s="216" t="s">
        <v>12848</v>
      </c>
      <c r="D48" s="217" t="s">
        <v>1055</v>
      </c>
      <c r="E48" s="217" t="s">
        <v>3201</v>
      </c>
      <c r="F48" s="218" t="s">
        <v>12909</v>
      </c>
      <c r="G48" s="218" t="s">
        <v>12851</v>
      </c>
      <c r="H48" s="218" t="s">
        <v>1077</v>
      </c>
      <c r="I48" s="219" t="s">
        <v>1078</v>
      </c>
      <c r="J48" s="220" t="s">
        <v>1690</v>
      </c>
      <c r="K48" s="220" t="s">
        <v>1691</v>
      </c>
      <c r="L48" s="220" t="s">
        <v>1063</v>
      </c>
      <c r="M48" s="221" t="s">
        <v>1769</v>
      </c>
      <c r="N48" s="218" t="s">
        <v>1284</v>
      </c>
      <c r="O48" s="218" t="s">
        <v>3553</v>
      </c>
      <c r="P48" s="222"/>
      <c r="Q48" s="223"/>
      <c r="R48" s="223">
        <v>8184.13</v>
      </c>
    </row>
    <row r="49" spans="1:23" ht="63" hidden="1">
      <c r="A49" s="215" t="s">
        <v>1320</v>
      </c>
      <c r="B49" s="215" t="s">
        <v>12910</v>
      </c>
      <c r="C49" s="216" t="s">
        <v>12848</v>
      </c>
      <c r="D49" s="217" t="s">
        <v>1055</v>
      </c>
      <c r="E49" s="217" t="s">
        <v>12911</v>
      </c>
      <c r="F49" s="218" t="s">
        <v>12912</v>
      </c>
      <c r="G49" s="218" t="s">
        <v>12851</v>
      </c>
      <c r="H49" s="218" t="s">
        <v>12913</v>
      </c>
      <c r="I49" s="219" t="s">
        <v>2270</v>
      </c>
      <c r="J49" s="220" t="s">
        <v>1690</v>
      </c>
      <c r="K49" s="220" t="s">
        <v>1691</v>
      </c>
      <c r="L49" s="220" t="s">
        <v>1063</v>
      </c>
      <c r="M49" s="221" t="s">
        <v>1769</v>
      </c>
      <c r="N49" s="218" t="s">
        <v>1284</v>
      </c>
      <c r="O49" s="218" t="s">
        <v>3553</v>
      </c>
      <c r="P49" s="222"/>
      <c r="Q49" s="223"/>
      <c r="R49" s="223">
        <v>2209.1799999999998</v>
      </c>
    </row>
    <row r="50" spans="1:23" ht="63" hidden="1">
      <c r="A50" s="215" t="s">
        <v>1327</v>
      </c>
      <c r="B50" s="215" t="s">
        <v>12914</v>
      </c>
      <c r="C50" s="216" t="s">
        <v>12848</v>
      </c>
      <c r="D50" s="217" t="s">
        <v>1055</v>
      </c>
      <c r="E50" s="217" t="s">
        <v>12915</v>
      </c>
      <c r="F50" s="218" t="s">
        <v>12916</v>
      </c>
      <c r="G50" s="218" t="s">
        <v>12851</v>
      </c>
      <c r="H50" s="218" t="s">
        <v>12913</v>
      </c>
      <c r="I50" s="219" t="s">
        <v>2270</v>
      </c>
      <c r="J50" s="220" t="s">
        <v>1690</v>
      </c>
      <c r="K50" s="220" t="s">
        <v>1691</v>
      </c>
      <c r="L50" s="220" t="s">
        <v>1063</v>
      </c>
      <c r="M50" s="221" t="s">
        <v>1769</v>
      </c>
      <c r="N50" s="218" t="s">
        <v>1284</v>
      </c>
      <c r="O50" s="218" t="s">
        <v>3553</v>
      </c>
      <c r="P50" s="222"/>
      <c r="Q50" s="223"/>
      <c r="R50" s="223">
        <v>6833.33</v>
      </c>
    </row>
    <row r="51" spans="1:23" ht="42" hidden="1">
      <c r="A51" s="215" t="s">
        <v>1052</v>
      </c>
      <c r="B51" s="215" t="s">
        <v>12917</v>
      </c>
      <c r="C51" s="216" t="s">
        <v>12848</v>
      </c>
      <c r="D51" s="217" t="s">
        <v>1055</v>
      </c>
      <c r="E51" s="217" t="s">
        <v>12918</v>
      </c>
      <c r="F51" s="218" t="s">
        <v>12919</v>
      </c>
      <c r="G51" s="218" t="s">
        <v>12851</v>
      </c>
      <c r="H51" s="218" t="s">
        <v>1701</v>
      </c>
      <c r="I51" s="219" t="s">
        <v>1702</v>
      </c>
      <c r="J51" s="220" t="s">
        <v>1703</v>
      </c>
      <c r="K51" s="220" t="s">
        <v>1704</v>
      </c>
      <c r="L51" s="220" t="s">
        <v>1063</v>
      </c>
      <c r="M51" s="221" t="s">
        <v>1769</v>
      </c>
      <c r="N51" s="218" t="s">
        <v>1284</v>
      </c>
      <c r="O51" s="218" t="s">
        <v>3553</v>
      </c>
      <c r="P51" s="222"/>
      <c r="Q51" s="223"/>
      <c r="R51" s="223">
        <v>202.92</v>
      </c>
      <c r="T51" s="280"/>
      <c r="U51" s="280"/>
      <c r="V51" s="280"/>
      <c r="W51" s="280"/>
    </row>
    <row r="52" spans="1:23" ht="42" hidden="1">
      <c r="A52" s="215" t="s">
        <v>1068</v>
      </c>
      <c r="B52" s="215" t="s">
        <v>12920</v>
      </c>
      <c r="C52" s="216" t="s">
        <v>12848</v>
      </c>
      <c r="D52" s="217" t="s">
        <v>1055</v>
      </c>
      <c r="E52" s="217" t="s">
        <v>12921</v>
      </c>
      <c r="F52" s="218" t="s">
        <v>12922</v>
      </c>
      <c r="G52" s="218" t="s">
        <v>12851</v>
      </c>
      <c r="H52" s="218" t="s">
        <v>1701</v>
      </c>
      <c r="I52" s="219" t="s">
        <v>1702</v>
      </c>
      <c r="J52" s="220" t="s">
        <v>1703</v>
      </c>
      <c r="K52" s="220" t="s">
        <v>1704</v>
      </c>
      <c r="L52" s="220" t="s">
        <v>1063</v>
      </c>
      <c r="M52" s="221" t="s">
        <v>1769</v>
      </c>
      <c r="N52" s="218" t="s">
        <v>1284</v>
      </c>
      <c r="O52" s="218" t="s">
        <v>3553</v>
      </c>
      <c r="P52" s="222"/>
      <c r="Q52" s="223"/>
      <c r="R52" s="223">
        <v>3.45</v>
      </c>
    </row>
    <row r="53" spans="1:23" ht="42" hidden="1">
      <c r="A53" s="215" t="s">
        <v>1344</v>
      </c>
      <c r="B53" s="215" t="s">
        <v>12923</v>
      </c>
      <c r="C53" s="216" t="s">
        <v>12848</v>
      </c>
      <c r="D53" s="217" t="s">
        <v>1055</v>
      </c>
      <c r="E53" s="217" t="s">
        <v>12924</v>
      </c>
      <c r="F53" s="218" t="s">
        <v>12925</v>
      </c>
      <c r="G53" s="218" t="s">
        <v>12851</v>
      </c>
      <c r="H53" s="218" t="s">
        <v>1701</v>
      </c>
      <c r="I53" s="219" t="s">
        <v>1702</v>
      </c>
      <c r="J53" s="220" t="s">
        <v>1703</v>
      </c>
      <c r="K53" s="220" t="s">
        <v>1704</v>
      </c>
      <c r="L53" s="220" t="s">
        <v>1063</v>
      </c>
      <c r="M53" s="221" t="s">
        <v>1769</v>
      </c>
      <c r="N53" s="218" t="s">
        <v>1284</v>
      </c>
      <c r="O53" s="218" t="s">
        <v>3553</v>
      </c>
      <c r="P53" s="222"/>
      <c r="Q53" s="223"/>
      <c r="R53" s="223">
        <v>26.76</v>
      </c>
    </row>
    <row r="54" spans="1:23" ht="63" hidden="1">
      <c r="A54" s="215" t="s">
        <v>1350</v>
      </c>
      <c r="B54" s="215" t="s">
        <v>12926</v>
      </c>
      <c r="C54" s="216" t="s">
        <v>12848</v>
      </c>
      <c r="D54" s="217" t="s">
        <v>1055</v>
      </c>
      <c r="E54" s="217" t="s">
        <v>12927</v>
      </c>
      <c r="F54" s="218" t="s">
        <v>12928</v>
      </c>
      <c r="G54" s="218" t="s">
        <v>12851</v>
      </c>
      <c r="H54" s="218" t="s">
        <v>7911</v>
      </c>
      <c r="I54" s="219" t="s">
        <v>1717</v>
      </c>
      <c r="J54" s="220" t="s">
        <v>1703</v>
      </c>
      <c r="K54" s="220" t="s">
        <v>1704</v>
      </c>
      <c r="L54" s="220" t="s">
        <v>1063</v>
      </c>
      <c r="M54" s="221" t="s">
        <v>1769</v>
      </c>
      <c r="N54" s="218" t="s">
        <v>1284</v>
      </c>
      <c r="O54" s="218" t="s">
        <v>3553</v>
      </c>
      <c r="P54" s="222"/>
      <c r="Q54" s="223"/>
      <c r="R54" s="223">
        <v>1.86</v>
      </c>
    </row>
    <row r="55" spans="1:23" ht="42" hidden="1">
      <c r="A55" s="215" t="s">
        <v>1958</v>
      </c>
      <c r="B55" s="215" t="s">
        <v>12929</v>
      </c>
      <c r="C55" s="216" t="s">
        <v>12848</v>
      </c>
      <c r="D55" s="217" t="s">
        <v>1055</v>
      </c>
      <c r="E55" s="217" t="s">
        <v>12930</v>
      </c>
      <c r="F55" s="218" t="s">
        <v>12931</v>
      </c>
      <c r="G55" s="218" t="s">
        <v>12851</v>
      </c>
      <c r="H55" s="218" t="s">
        <v>1701</v>
      </c>
      <c r="I55" s="219" t="s">
        <v>1702</v>
      </c>
      <c r="J55" s="220" t="s">
        <v>1703</v>
      </c>
      <c r="K55" s="220" t="s">
        <v>1704</v>
      </c>
      <c r="L55" s="220" t="s">
        <v>1063</v>
      </c>
      <c r="M55" s="221" t="s">
        <v>1769</v>
      </c>
      <c r="N55" s="218" t="s">
        <v>1284</v>
      </c>
      <c r="O55" s="218" t="s">
        <v>3553</v>
      </c>
      <c r="P55" s="222"/>
      <c r="Q55" s="223"/>
      <c r="R55" s="223">
        <v>47.04</v>
      </c>
    </row>
    <row r="56" spans="1:23" ht="42" hidden="1">
      <c r="A56" s="215" t="s">
        <v>1962</v>
      </c>
      <c r="B56" s="215" t="s">
        <v>12932</v>
      </c>
      <c r="C56" s="216" t="s">
        <v>12848</v>
      </c>
      <c r="D56" s="217" t="s">
        <v>1055</v>
      </c>
      <c r="E56" s="217" t="s">
        <v>12918</v>
      </c>
      <c r="F56" s="218" t="s">
        <v>12933</v>
      </c>
      <c r="G56" s="218" t="s">
        <v>12851</v>
      </c>
      <c r="H56" s="218" t="s">
        <v>1701</v>
      </c>
      <c r="I56" s="219" t="s">
        <v>1702</v>
      </c>
      <c r="J56" s="220" t="s">
        <v>1703</v>
      </c>
      <c r="K56" s="220" t="s">
        <v>1704</v>
      </c>
      <c r="L56" s="220" t="s">
        <v>1063</v>
      </c>
      <c r="M56" s="221" t="s">
        <v>1769</v>
      </c>
      <c r="N56" s="218" t="s">
        <v>1284</v>
      </c>
      <c r="O56" s="218" t="s">
        <v>3553</v>
      </c>
      <c r="P56" s="222"/>
      <c r="Q56" s="223"/>
      <c r="R56" s="223">
        <v>162763.07999999999</v>
      </c>
    </row>
    <row r="57" spans="1:23" ht="42" hidden="1">
      <c r="A57" s="215" t="s">
        <v>1963</v>
      </c>
      <c r="B57" s="215" t="s">
        <v>12934</v>
      </c>
      <c r="C57" s="216" t="s">
        <v>12848</v>
      </c>
      <c r="D57" s="217" t="s">
        <v>1055</v>
      </c>
      <c r="E57" s="217" t="s">
        <v>12924</v>
      </c>
      <c r="F57" s="218" t="s">
        <v>12935</v>
      </c>
      <c r="G57" s="218" t="s">
        <v>12851</v>
      </c>
      <c r="H57" s="218" t="s">
        <v>1701</v>
      </c>
      <c r="I57" s="219" t="s">
        <v>1702</v>
      </c>
      <c r="J57" s="220" t="s">
        <v>1703</v>
      </c>
      <c r="K57" s="220" t="s">
        <v>1704</v>
      </c>
      <c r="L57" s="220" t="s">
        <v>1063</v>
      </c>
      <c r="M57" s="221" t="s">
        <v>1769</v>
      </c>
      <c r="N57" s="218" t="s">
        <v>1284</v>
      </c>
      <c r="O57" s="218" t="s">
        <v>3553</v>
      </c>
      <c r="P57" s="222"/>
      <c r="Q57" s="223"/>
      <c r="R57" s="223">
        <v>19746.32</v>
      </c>
    </row>
    <row r="58" spans="1:23" ht="63" hidden="1">
      <c r="A58" s="215" t="s">
        <v>1966</v>
      </c>
      <c r="B58" s="215" t="s">
        <v>12936</v>
      </c>
      <c r="C58" s="216" t="s">
        <v>12848</v>
      </c>
      <c r="D58" s="217" t="s">
        <v>1055</v>
      </c>
      <c r="E58" s="217" t="s">
        <v>12927</v>
      </c>
      <c r="F58" s="218" t="s">
        <v>12937</v>
      </c>
      <c r="G58" s="218" t="s">
        <v>12851</v>
      </c>
      <c r="H58" s="218" t="s">
        <v>7911</v>
      </c>
      <c r="I58" s="219" t="s">
        <v>1717</v>
      </c>
      <c r="J58" s="220" t="s">
        <v>1703</v>
      </c>
      <c r="K58" s="220" t="s">
        <v>1704</v>
      </c>
      <c r="L58" s="220" t="s">
        <v>1063</v>
      </c>
      <c r="M58" s="221" t="s">
        <v>1769</v>
      </c>
      <c r="N58" s="218" t="s">
        <v>1284</v>
      </c>
      <c r="O58" s="218" t="s">
        <v>3553</v>
      </c>
      <c r="P58" s="222"/>
      <c r="Q58" s="223"/>
      <c r="R58" s="223">
        <v>1479.67</v>
      </c>
    </row>
    <row r="59" spans="1:23" ht="42" hidden="1">
      <c r="A59" s="215" t="s">
        <v>1970</v>
      </c>
      <c r="B59" s="215" t="s">
        <v>12938</v>
      </c>
      <c r="C59" s="216" t="s">
        <v>12848</v>
      </c>
      <c r="D59" s="217" t="s">
        <v>1055</v>
      </c>
      <c r="E59" s="217" t="s">
        <v>12930</v>
      </c>
      <c r="F59" s="218" t="s">
        <v>12939</v>
      </c>
      <c r="G59" s="218" t="s">
        <v>12851</v>
      </c>
      <c r="H59" s="218" t="s">
        <v>1701</v>
      </c>
      <c r="I59" s="219" t="s">
        <v>1702</v>
      </c>
      <c r="J59" s="220" t="s">
        <v>1703</v>
      </c>
      <c r="K59" s="220" t="s">
        <v>1704</v>
      </c>
      <c r="L59" s="220" t="s">
        <v>1063</v>
      </c>
      <c r="M59" s="221" t="s">
        <v>1769</v>
      </c>
      <c r="N59" s="218" t="s">
        <v>1284</v>
      </c>
      <c r="O59" s="218" t="s">
        <v>3553</v>
      </c>
      <c r="P59" s="222"/>
      <c r="Q59" s="223"/>
      <c r="R59" s="223">
        <v>37731.440000000002</v>
      </c>
    </row>
    <row r="60" spans="1:23" ht="42" hidden="1">
      <c r="A60" s="215" t="s">
        <v>1072</v>
      </c>
      <c r="B60" s="215" t="s">
        <v>12940</v>
      </c>
      <c r="C60" s="216" t="s">
        <v>12848</v>
      </c>
      <c r="D60" s="217" t="s">
        <v>1055</v>
      </c>
      <c r="E60" s="217" t="s">
        <v>12918</v>
      </c>
      <c r="F60" s="218" t="s">
        <v>12941</v>
      </c>
      <c r="G60" s="218" t="s">
        <v>12851</v>
      </c>
      <c r="H60" s="218" t="s">
        <v>1701</v>
      </c>
      <c r="I60" s="219" t="s">
        <v>1702</v>
      </c>
      <c r="J60" s="220" t="s">
        <v>1703</v>
      </c>
      <c r="K60" s="220" t="s">
        <v>1704</v>
      </c>
      <c r="L60" s="220" t="s">
        <v>1063</v>
      </c>
      <c r="M60" s="221" t="s">
        <v>1769</v>
      </c>
      <c r="N60" s="218" t="s">
        <v>1284</v>
      </c>
      <c r="O60" s="218" t="s">
        <v>3553</v>
      </c>
      <c r="P60" s="222"/>
      <c r="Q60" s="223"/>
      <c r="R60" s="223">
        <v>2047605.1</v>
      </c>
    </row>
    <row r="61" spans="1:23" ht="42" hidden="1">
      <c r="A61" s="215" t="s">
        <v>1978</v>
      </c>
      <c r="B61" s="215" t="s">
        <v>12942</v>
      </c>
      <c r="C61" s="216" t="s">
        <v>12848</v>
      </c>
      <c r="D61" s="217" t="s">
        <v>1055</v>
      </c>
      <c r="E61" s="217" t="s">
        <v>12921</v>
      </c>
      <c r="F61" s="218" t="s">
        <v>12943</v>
      </c>
      <c r="G61" s="218" t="s">
        <v>12851</v>
      </c>
      <c r="H61" s="218" t="s">
        <v>1701</v>
      </c>
      <c r="I61" s="219" t="s">
        <v>1702</v>
      </c>
      <c r="J61" s="220" t="s">
        <v>1703</v>
      </c>
      <c r="K61" s="220" t="s">
        <v>1704</v>
      </c>
      <c r="L61" s="220" t="s">
        <v>1063</v>
      </c>
      <c r="M61" s="221" t="s">
        <v>1769</v>
      </c>
      <c r="N61" s="218" t="s">
        <v>1284</v>
      </c>
      <c r="O61" s="218" t="s">
        <v>3553</v>
      </c>
      <c r="P61" s="222"/>
      <c r="Q61" s="223"/>
      <c r="R61" s="223">
        <v>15369.42</v>
      </c>
    </row>
    <row r="62" spans="1:23" ht="42" hidden="1">
      <c r="A62" s="215" t="s">
        <v>1982</v>
      </c>
      <c r="B62" s="215" t="s">
        <v>12944</v>
      </c>
      <c r="C62" s="216" t="s">
        <v>12848</v>
      </c>
      <c r="D62" s="217" t="s">
        <v>1055</v>
      </c>
      <c r="E62" s="217" t="s">
        <v>12924</v>
      </c>
      <c r="F62" s="218" t="s">
        <v>12945</v>
      </c>
      <c r="G62" s="218" t="s">
        <v>12851</v>
      </c>
      <c r="H62" s="218" t="s">
        <v>1701</v>
      </c>
      <c r="I62" s="219" t="s">
        <v>1702</v>
      </c>
      <c r="J62" s="220" t="s">
        <v>1703</v>
      </c>
      <c r="K62" s="220" t="s">
        <v>1704</v>
      </c>
      <c r="L62" s="220" t="s">
        <v>1063</v>
      </c>
      <c r="M62" s="221" t="s">
        <v>1769</v>
      </c>
      <c r="N62" s="218" t="s">
        <v>1284</v>
      </c>
      <c r="O62" s="218" t="s">
        <v>3553</v>
      </c>
      <c r="P62" s="222"/>
      <c r="Q62" s="223"/>
      <c r="R62" s="223">
        <v>267067.62</v>
      </c>
    </row>
    <row r="63" spans="1:23" ht="63" hidden="1">
      <c r="A63" s="215" t="s">
        <v>1081</v>
      </c>
      <c r="B63" s="215" t="s">
        <v>12946</v>
      </c>
      <c r="C63" s="216" t="s">
        <v>12848</v>
      </c>
      <c r="D63" s="217" t="s">
        <v>1055</v>
      </c>
      <c r="E63" s="217" t="s">
        <v>12927</v>
      </c>
      <c r="F63" s="218" t="s">
        <v>12947</v>
      </c>
      <c r="G63" s="218" t="s">
        <v>12851</v>
      </c>
      <c r="H63" s="218" t="s">
        <v>7911</v>
      </c>
      <c r="I63" s="219" t="s">
        <v>1717</v>
      </c>
      <c r="J63" s="220" t="s">
        <v>1703</v>
      </c>
      <c r="K63" s="220" t="s">
        <v>1704</v>
      </c>
      <c r="L63" s="220" t="s">
        <v>1063</v>
      </c>
      <c r="M63" s="221" t="s">
        <v>1769</v>
      </c>
      <c r="N63" s="218" t="s">
        <v>1284</v>
      </c>
      <c r="O63" s="218" t="s">
        <v>3553</v>
      </c>
      <c r="P63" s="222"/>
      <c r="Q63" s="223"/>
      <c r="R63" s="223">
        <v>18614.53</v>
      </c>
    </row>
    <row r="64" spans="1:23" ht="42" hidden="1">
      <c r="A64" s="215" t="s">
        <v>1090</v>
      </c>
      <c r="B64" s="215" t="s">
        <v>12948</v>
      </c>
      <c r="C64" s="216" t="s">
        <v>12848</v>
      </c>
      <c r="D64" s="217" t="s">
        <v>1055</v>
      </c>
      <c r="E64" s="217" t="s">
        <v>12930</v>
      </c>
      <c r="F64" s="218" t="s">
        <v>12949</v>
      </c>
      <c r="G64" s="218" t="s">
        <v>12851</v>
      </c>
      <c r="H64" s="218" t="s">
        <v>1701</v>
      </c>
      <c r="I64" s="219" t="s">
        <v>1702</v>
      </c>
      <c r="J64" s="220" t="s">
        <v>1703</v>
      </c>
      <c r="K64" s="220" t="s">
        <v>1704</v>
      </c>
      <c r="L64" s="220" t="s">
        <v>1063</v>
      </c>
      <c r="M64" s="221" t="s">
        <v>1769</v>
      </c>
      <c r="N64" s="218" t="s">
        <v>1284</v>
      </c>
      <c r="O64" s="218" t="s">
        <v>3553</v>
      </c>
      <c r="P64" s="222"/>
      <c r="Q64" s="223"/>
      <c r="R64" s="223">
        <v>474672.16</v>
      </c>
    </row>
    <row r="65" spans="1:23" ht="42" hidden="1">
      <c r="A65" s="215" t="s">
        <v>1098</v>
      </c>
      <c r="B65" s="215" t="s">
        <v>12950</v>
      </c>
      <c r="C65" s="216" t="s">
        <v>12848</v>
      </c>
      <c r="D65" s="217" t="s">
        <v>1055</v>
      </c>
      <c r="E65" s="217" t="s">
        <v>12918</v>
      </c>
      <c r="F65" s="218" t="s">
        <v>12951</v>
      </c>
      <c r="G65" s="218" t="s">
        <v>12851</v>
      </c>
      <c r="H65" s="218" t="s">
        <v>1701</v>
      </c>
      <c r="I65" s="219" t="s">
        <v>1702</v>
      </c>
      <c r="J65" s="220" t="s">
        <v>1703</v>
      </c>
      <c r="K65" s="220" t="s">
        <v>1704</v>
      </c>
      <c r="L65" s="220" t="s">
        <v>1063</v>
      </c>
      <c r="M65" s="221" t="s">
        <v>1769</v>
      </c>
      <c r="N65" s="218" t="s">
        <v>1284</v>
      </c>
      <c r="O65" s="218" t="s">
        <v>3553</v>
      </c>
      <c r="P65" s="222"/>
      <c r="Q65" s="223"/>
      <c r="R65" s="223">
        <v>4537.5</v>
      </c>
    </row>
    <row r="66" spans="1:23" ht="42" hidden="1">
      <c r="A66" s="215" t="s">
        <v>2002</v>
      </c>
      <c r="B66" s="215" t="s">
        <v>12952</v>
      </c>
      <c r="C66" s="216" t="s">
        <v>12848</v>
      </c>
      <c r="D66" s="217" t="s">
        <v>1055</v>
      </c>
      <c r="E66" s="217" t="s">
        <v>12924</v>
      </c>
      <c r="F66" s="218" t="s">
        <v>12953</v>
      </c>
      <c r="G66" s="218" t="s">
        <v>12851</v>
      </c>
      <c r="H66" s="218" t="s">
        <v>1701</v>
      </c>
      <c r="I66" s="219" t="s">
        <v>1702</v>
      </c>
      <c r="J66" s="220" t="s">
        <v>1703</v>
      </c>
      <c r="K66" s="220" t="s">
        <v>1704</v>
      </c>
      <c r="L66" s="220" t="s">
        <v>1063</v>
      </c>
      <c r="M66" s="221" t="s">
        <v>1769</v>
      </c>
      <c r="N66" s="218" t="s">
        <v>1284</v>
      </c>
      <c r="O66" s="218" t="s">
        <v>3553</v>
      </c>
      <c r="P66" s="222"/>
      <c r="Q66" s="223"/>
      <c r="R66" s="223">
        <v>598.13</v>
      </c>
    </row>
    <row r="67" spans="1:23" ht="63" hidden="1">
      <c r="A67" s="215" t="s">
        <v>2006</v>
      </c>
      <c r="B67" s="215" t="s">
        <v>12954</v>
      </c>
      <c r="C67" s="216" t="s">
        <v>12848</v>
      </c>
      <c r="D67" s="217" t="s">
        <v>1055</v>
      </c>
      <c r="E67" s="217" t="s">
        <v>12927</v>
      </c>
      <c r="F67" s="218" t="s">
        <v>11380</v>
      </c>
      <c r="G67" s="218" t="s">
        <v>12851</v>
      </c>
      <c r="H67" s="218" t="s">
        <v>7911</v>
      </c>
      <c r="I67" s="219" t="s">
        <v>1717</v>
      </c>
      <c r="J67" s="220" t="s">
        <v>1703</v>
      </c>
      <c r="K67" s="220" t="s">
        <v>1704</v>
      </c>
      <c r="L67" s="220" t="s">
        <v>1063</v>
      </c>
      <c r="M67" s="221" t="s">
        <v>1769</v>
      </c>
      <c r="N67" s="218" t="s">
        <v>1284</v>
      </c>
      <c r="O67" s="218" t="s">
        <v>3553</v>
      </c>
      <c r="P67" s="222"/>
      <c r="Q67" s="223"/>
      <c r="R67" s="223">
        <v>41.25</v>
      </c>
    </row>
    <row r="68" spans="1:23" ht="42" hidden="1">
      <c r="A68" s="215" t="s">
        <v>2009</v>
      </c>
      <c r="B68" s="215" t="s">
        <v>12955</v>
      </c>
      <c r="C68" s="216" t="s">
        <v>12848</v>
      </c>
      <c r="D68" s="217" t="s">
        <v>1055</v>
      </c>
      <c r="E68" s="217" t="s">
        <v>12930</v>
      </c>
      <c r="F68" s="218" t="s">
        <v>12956</v>
      </c>
      <c r="G68" s="218" t="s">
        <v>12851</v>
      </c>
      <c r="H68" s="218" t="s">
        <v>1701</v>
      </c>
      <c r="I68" s="219" t="s">
        <v>1702</v>
      </c>
      <c r="J68" s="220" t="s">
        <v>1703</v>
      </c>
      <c r="K68" s="220" t="s">
        <v>1704</v>
      </c>
      <c r="L68" s="220" t="s">
        <v>1063</v>
      </c>
      <c r="M68" s="221" t="s">
        <v>1769</v>
      </c>
      <c r="N68" s="218" t="s">
        <v>1284</v>
      </c>
      <c r="O68" s="218" t="s">
        <v>3553</v>
      </c>
      <c r="P68" s="222"/>
      <c r="Q68" s="223"/>
      <c r="R68" s="223">
        <v>1051.8800000000001</v>
      </c>
    </row>
    <row r="69" spans="1:23" ht="42" hidden="1">
      <c r="A69" s="215" t="s">
        <v>2011</v>
      </c>
      <c r="B69" s="215" t="s">
        <v>12957</v>
      </c>
      <c r="C69" s="216" t="s">
        <v>12848</v>
      </c>
      <c r="D69" s="217" t="s">
        <v>1055</v>
      </c>
      <c r="E69" s="217" t="s">
        <v>12958</v>
      </c>
      <c r="F69" s="218" t="s">
        <v>1315</v>
      </c>
      <c r="G69" s="218" t="s">
        <v>12848</v>
      </c>
      <c r="H69" s="218" t="s">
        <v>2132</v>
      </c>
      <c r="I69" s="219" t="s">
        <v>2133</v>
      </c>
      <c r="J69" s="220" t="s">
        <v>1690</v>
      </c>
      <c r="K69" s="220" t="s">
        <v>1691</v>
      </c>
      <c r="L69" s="220" t="s">
        <v>1063</v>
      </c>
      <c r="M69" s="221" t="s">
        <v>1769</v>
      </c>
      <c r="N69" s="218" t="s">
        <v>1284</v>
      </c>
      <c r="O69" s="218" t="s">
        <v>3553</v>
      </c>
      <c r="P69" s="222"/>
      <c r="Q69" s="223"/>
      <c r="R69" s="223">
        <v>23334.52</v>
      </c>
    </row>
    <row r="70" spans="1:23" ht="63" hidden="1">
      <c r="A70" s="215" t="s">
        <v>2014</v>
      </c>
      <c r="B70" s="215" t="s">
        <v>12959</v>
      </c>
      <c r="C70" s="216" t="s">
        <v>12960</v>
      </c>
      <c r="D70" s="217" t="s">
        <v>1055</v>
      </c>
      <c r="E70" s="217" t="s">
        <v>12961</v>
      </c>
      <c r="F70" s="218" t="s">
        <v>12962</v>
      </c>
      <c r="G70" s="218" t="s">
        <v>12848</v>
      </c>
      <c r="H70" s="218" t="s">
        <v>1077</v>
      </c>
      <c r="I70" s="219" t="s">
        <v>1078</v>
      </c>
      <c r="J70" s="220" t="s">
        <v>1690</v>
      </c>
      <c r="K70" s="220" t="s">
        <v>1691</v>
      </c>
      <c r="L70" s="220" t="s">
        <v>1063</v>
      </c>
      <c r="M70" s="221" t="s">
        <v>1769</v>
      </c>
      <c r="N70" s="218" t="s">
        <v>1284</v>
      </c>
      <c r="O70" s="218" t="s">
        <v>3553</v>
      </c>
      <c r="P70" s="222"/>
      <c r="Q70" s="223"/>
      <c r="R70" s="223">
        <v>19271.43</v>
      </c>
    </row>
    <row r="71" spans="1:23" ht="42" hidden="1">
      <c r="A71" s="215" t="s">
        <v>2019</v>
      </c>
      <c r="B71" s="215" t="s">
        <v>12963</v>
      </c>
      <c r="C71" s="216" t="s">
        <v>12960</v>
      </c>
      <c r="D71" s="217" t="s">
        <v>1055</v>
      </c>
      <c r="E71" s="217" t="s">
        <v>12791</v>
      </c>
      <c r="F71" s="218" t="s">
        <v>12964</v>
      </c>
      <c r="G71" s="218" t="s">
        <v>12848</v>
      </c>
      <c r="H71" s="218" t="s">
        <v>1701</v>
      </c>
      <c r="I71" s="219" t="s">
        <v>1702</v>
      </c>
      <c r="J71" s="220" t="s">
        <v>1690</v>
      </c>
      <c r="K71" s="220" t="s">
        <v>1691</v>
      </c>
      <c r="L71" s="220" t="s">
        <v>1063</v>
      </c>
      <c r="M71" s="221" t="s">
        <v>1769</v>
      </c>
      <c r="N71" s="218" t="s">
        <v>1284</v>
      </c>
      <c r="O71" s="218" t="s">
        <v>3553</v>
      </c>
      <c r="P71" s="222"/>
      <c r="Q71" s="223"/>
      <c r="R71" s="223">
        <v>2880</v>
      </c>
    </row>
    <row r="72" spans="1:23" ht="52.5" hidden="1">
      <c r="A72" s="215" t="s">
        <v>2023</v>
      </c>
      <c r="B72" s="215" t="s">
        <v>12965</v>
      </c>
      <c r="C72" s="216" t="s">
        <v>12960</v>
      </c>
      <c r="D72" s="217" t="s">
        <v>1055</v>
      </c>
      <c r="E72" s="217" t="s">
        <v>12966</v>
      </c>
      <c r="F72" s="218" t="s">
        <v>12967</v>
      </c>
      <c r="G72" s="218" t="s">
        <v>12848</v>
      </c>
      <c r="H72" s="218" t="s">
        <v>1077</v>
      </c>
      <c r="I72" s="219" t="s">
        <v>1078</v>
      </c>
      <c r="J72" s="220" t="s">
        <v>1690</v>
      </c>
      <c r="K72" s="220" t="s">
        <v>1691</v>
      </c>
      <c r="L72" s="220" t="s">
        <v>1063</v>
      </c>
      <c r="M72" s="221" t="s">
        <v>1769</v>
      </c>
      <c r="N72" s="218" t="s">
        <v>1284</v>
      </c>
      <c r="O72" s="218" t="s">
        <v>3553</v>
      </c>
      <c r="P72" s="222"/>
      <c r="Q72" s="223"/>
      <c r="R72" s="223">
        <v>10504.14</v>
      </c>
    </row>
    <row r="73" spans="1:23" ht="52.5" hidden="1">
      <c r="A73" s="215" t="s">
        <v>2027</v>
      </c>
      <c r="B73" s="215" t="s">
        <v>12968</v>
      </c>
      <c r="C73" s="216" t="s">
        <v>12960</v>
      </c>
      <c r="D73" s="217" t="s">
        <v>1055</v>
      </c>
      <c r="E73" s="217" t="s">
        <v>12969</v>
      </c>
      <c r="F73" s="218" t="s">
        <v>12970</v>
      </c>
      <c r="G73" s="218" t="s">
        <v>12848</v>
      </c>
      <c r="H73" s="218" t="s">
        <v>1696</v>
      </c>
      <c r="I73" s="219" t="s">
        <v>1697</v>
      </c>
      <c r="J73" s="220" t="s">
        <v>1690</v>
      </c>
      <c r="K73" s="220" t="s">
        <v>1691</v>
      </c>
      <c r="L73" s="220" t="s">
        <v>1063</v>
      </c>
      <c r="M73" s="221" t="s">
        <v>1769</v>
      </c>
      <c r="N73" s="218" t="s">
        <v>1284</v>
      </c>
      <c r="O73" s="218" t="s">
        <v>3553</v>
      </c>
      <c r="P73" s="222"/>
      <c r="Q73" s="223"/>
      <c r="R73" s="223">
        <v>55035.65</v>
      </c>
    </row>
    <row r="74" spans="1:23" ht="42" hidden="1">
      <c r="A74" s="215" t="s">
        <v>2031</v>
      </c>
      <c r="B74" s="215" t="s">
        <v>12971</v>
      </c>
      <c r="C74" s="216" t="s">
        <v>12960</v>
      </c>
      <c r="D74" s="217" t="s">
        <v>1055</v>
      </c>
      <c r="E74" s="217" t="s">
        <v>12972</v>
      </c>
      <c r="F74" s="218" t="s">
        <v>12973</v>
      </c>
      <c r="G74" s="218" t="s">
        <v>12848</v>
      </c>
      <c r="H74" s="218" t="s">
        <v>1077</v>
      </c>
      <c r="I74" s="219" t="s">
        <v>1078</v>
      </c>
      <c r="J74" s="220" t="s">
        <v>1690</v>
      </c>
      <c r="K74" s="220" t="s">
        <v>1691</v>
      </c>
      <c r="L74" s="220" t="s">
        <v>1063</v>
      </c>
      <c r="M74" s="221" t="s">
        <v>1769</v>
      </c>
      <c r="N74" s="218" t="s">
        <v>1284</v>
      </c>
      <c r="O74" s="218" t="s">
        <v>3553</v>
      </c>
      <c r="P74" s="222"/>
      <c r="Q74" s="223"/>
      <c r="R74" s="223">
        <v>23174.6</v>
      </c>
    </row>
    <row r="75" spans="1:23" ht="52.5" hidden="1">
      <c r="A75" s="215" t="s">
        <v>2035</v>
      </c>
      <c r="B75" s="215" t="s">
        <v>12974</v>
      </c>
      <c r="C75" s="216" t="s">
        <v>12848</v>
      </c>
      <c r="D75" s="217" t="s">
        <v>1181</v>
      </c>
      <c r="E75" s="217" t="s">
        <v>12975</v>
      </c>
      <c r="F75" s="218" t="s">
        <v>12974</v>
      </c>
      <c r="G75" s="218" t="s">
        <v>12848</v>
      </c>
      <c r="H75" s="218" t="s">
        <v>3247</v>
      </c>
      <c r="I75" s="219" t="s">
        <v>3248</v>
      </c>
      <c r="J75" s="220" t="s">
        <v>1063</v>
      </c>
      <c r="K75" s="220" t="s">
        <v>1063</v>
      </c>
      <c r="L75" s="220" t="s">
        <v>1790</v>
      </c>
      <c r="M75" s="221" t="s">
        <v>1678</v>
      </c>
      <c r="N75" s="218" t="s">
        <v>1284</v>
      </c>
      <c r="O75" s="218" t="s">
        <v>3553</v>
      </c>
      <c r="P75" s="222"/>
      <c r="Q75" s="223">
        <v>1741375.74</v>
      </c>
      <c r="R75" s="223"/>
    </row>
    <row r="76" spans="1:23" ht="52.5" hidden="1">
      <c r="A76" s="215" t="s">
        <v>1357</v>
      </c>
      <c r="B76" s="215" t="s">
        <v>12976</v>
      </c>
      <c r="C76" s="216" t="s">
        <v>12848</v>
      </c>
      <c r="D76" s="217" t="s">
        <v>1181</v>
      </c>
      <c r="E76" s="217" t="s">
        <v>12977</v>
      </c>
      <c r="F76" s="218" t="s">
        <v>12976</v>
      </c>
      <c r="G76" s="218" t="s">
        <v>12848</v>
      </c>
      <c r="H76" s="218" t="s">
        <v>3244</v>
      </c>
      <c r="I76" s="219" t="s">
        <v>3245</v>
      </c>
      <c r="J76" s="220" t="s">
        <v>1063</v>
      </c>
      <c r="K76" s="220" t="s">
        <v>1063</v>
      </c>
      <c r="L76" s="220" t="s">
        <v>1790</v>
      </c>
      <c r="M76" s="221" t="s">
        <v>1678</v>
      </c>
      <c r="N76" s="218" t="s">
        <v>1284</v>
      </c>
      <c r="O76" s="218" t="s">
        <v>3553</v>
      </c>
      <c r="P76" s="222"/>
      <c r="Q76" s="223">
        <v>75340.929999999993</v>
      </c>
      <c r="R76" s="223"/>
    </row>
    <row r="77" spans="1:23" ht="52.5" hidden="1">
      <c r="A77" s="215" t="s">
        <v>1364</v>
      </c>
      <c r="B77" s="215" t="s">
        <v>6370</v>
      </c>
      <c r="C77" s="216" t="s">
        <v>12848</v>
      </c>
      <c r="D77" s="217" t="s">
        <v>1181</v>
      </c>
      <c r="E77" s="217" t="s">
        <v>12978</v>
      </c>
      <c r="F77" s="218" t="s">
        <v>6370</v>
      </c>
      <c r="G77" s="218" t="s">
        <v>12848</v>
      </c>
      <c r="H77" s="218" t="s">
        <v>6947</v>
      </c>
      <c r="I77" s="219" t="s">
        <v>6948</v>
      </c>
      <c r="J77" s="220" t="s">
        <v>1063</v>
      </c>
      <c r="K77" s="220" t="s">
        <v>1063</v>
      </c>
      <c r="L77" s="220" t="s">
        <v>2410</v>
      </c>
      <c r="M77" s="221" t="s">
        <v>1678</v>
      </c>
      <c r="N77" s="218" t="s">
        <v>1284</v>
      </c>
      <c r="O77" s="218" t="s">
        <v>3553</v>
      </c>
      <c r="P77" s="222"/>
      <c r="Q77" s="223">
        <v>1683</v>
      </c>
      <c r="R77" s="223"/>
    </row>
    <row r="78" spans="1:23" ht="63" hidden="1">
      <c r="A78" s="215" t="s">
        <v>1368</v>
      </c>
      <c r="B78" s="215" t="s">
        <v>12979</v>
      </c>
      <c r="C78" s="216" t="s">
        <v>12980</v>
      </c>
      <c r="D78" s="217" t="s">
        <v>1055</v>
      </c>
      <c r="E78" s="217" t="s">
        <v>12981</v>
      </c>
      <c r="F78" s="218" t="s">
        <v>12982</v>
      </c>
      <c r="G78" s="218" t="s">
        <v>12960</v>
      </c>
      <c r="H78" s="218" t="s">
        <v>1077</v>
      </c>
      <c r="I78" s="219" t="s">
        <v>1078</v>
      </c>
      <c r="J78" s="220" t="s">
        <v>1690</v>
      </c>
      <c r="K78" s="220" t="s">
        <v>1691</v>
      </c>
      <c r="L78" s="220" t="s">
        <v>1063</v>
      </c>
      <c r="M78" s="221" t="s">
        <v>1769</v>
      </c>
      <c r="N78" s="218" t="s">
        <v>1284</v>
      </c>
      <c r="O78" s="218" t="s">
        <v>3553</v>
      </c>
      <c r="P78" s="222"/>
      <c r="Q78" s="223"/>
      <c r="R78" s="223">
        <v>2412.96</v>
      </c>
    </row>
    <row r="79" spans="1:23" ht="42" hidden="1">
      <c r="A79" s="215" t="s">
        <v>1372</v>
      </c>
      <c r="B79" s="215" t="s">
        <v>12983</v>
      </c>
      <c r="C79" s="216" t="s">
        <v>12980</v>
      </c>
      <c r="D79" s="217" t="s">
        <v>1055</v>
      </c>
      <c r="E79" s="217" t="s">
        <v>12791</v>
      </c>
      <c r="F79" s="218" t="s">
        <v>12984</v>
      </c>
      <c r="G79" s="218" t="s">
        <v>12960</v>
      </c>
      <c r="H79" s="218" t="s">
        <v>1701</v>
      </c>
      <c r="I79" s="219" t="s">
        <v>1702</v>
      </c>
      <c r="J79" s="220" t="s">
        <v>1690</v>
      </c>
      <c r="K79" s="220" t="s">
        <v>1691</v>
      </c>
      <c r="L79" s="220" t="s">
        <v>1063</v>
      </c>
      <c r="M79" s="221" t="s">
        <v>1769</v>
      </c>
      <c r="N79" s="218" t="s">
        <v>1284</v>
      </c>
      <c r="O79" s="218" t="s">
        <v>3553</v>
      </c>
      <c r="P79" s="222"/>
      <c r="Q79" s="223"/>
      <c r="R79" s="223">
        <v>10154</v>
      </c>
    </row>
    <row r="80" spans="1:23" ht="42" hidden="1">
      <c r="A80" s="215" t="s">
        <v>1376</v>
      </c>
      <c r="B80" s="215" t="s">
        <v>12985</v>
      </c>
      <c r="C80" s="216" t="s">
        <v>12980</v>
      </c>
      <c r="D80" s="217" t="s">
        <v>1055</v>
      </c>
      <c r="E80" s="217" t="s">
        <v>12986</v>
      </c>
      <c r="F80" s="218" t="s">
        <v>12987</v>
      </c>
      <c r="G80" s="218" t="s">
        <v>12960</v>
      </c>
      <c r="H80" s="218" t="s">
        <v>9306</v>
      </c>
      <c r="I80" s="219" t="s">
        <v>9307</v>
      </c>
      <c r="J80" s="220" t="s">
        <v>1079</v>
      </c>
      <c r="K80" s="220" t="s">
        <v>1062</v>
      </c>
      <c r="L80" s="220" t="s">
        <v>1063</v>
      </c>
      <c r="M80" s="221" t="s">
        <v>1064</v>
      </c>
      <c r="N80" s="218" t="s">
        <v>1284</v>
      </c>
      <c r="O80" s="218" t="s">
        <v>3553</v>
      </c>
      <c r="P80" s="222" t="s">
        <v>9308</v>
      </c>
      <c r="Q80" s="223"/>
      <c r="R80" s="223">
        <v>294874</v>
      </c>
      <c r="T80" s="280"/>
      <c r="U80" s="280"/>
      <c r="V80" s="280"/>
      <c r="W80" s="280"/>
    </row>
    <row r="81" spans="1:18" ht="42" hidden="1">
      <c r="A81" s="215" t="s">
        <v>1380</v>
      </c>
      <c r="B81" s="215" t="s">
        <v>12988</v>
      </c>
      <c r="C81" s="216" t="s">
        <v>12980</v>
      </c>
      <c r="D81" s="217" t="s">
        <v>1055</v>
      </c>
      <c r="E81" s="217" t="s">
        <v>12989</v>
      </c>
      <c r="F81" s="218" t="s">
        <v>12990</v>
      </c>
      <c r="G81" s="218" t="s">
        <v>12960</v>
      </c>
      <c r="H81" s="218" t="s">
        <v>1290</v>
      </c>
      <c r="I81" s="219" t="s">
        <v>1291</v>
      </c>
      <c r="J81" s="220" t="s">
        <v>1239</v>
      </c>
      <c r="K81" s="220" t="s">
        <v>1062</v>
      </c>
      <c r="L81" s="220" t="s">
        <v>1063</v>
      </c>
      <c r="M81" s="221" t="s">
        <v>1064</v>
      </c>
      <c r="N81" s="218" t="s">
        <v>1284</v>
      </c>
      <c r="O81" s="218" t="s">
        <v>3553</v>
      </c>
      <c r="P81" s="266" t="s">
        <v>1691</v>
      </c>
      <c r="Q81" s="223"/>
      <c r="R81" s="223">
        <v>18841.5</v>
      </c>
    </row>
    <row r="82" spans="1:18" ht="52.5" hidden="1">
      <c r="A82" s="215" t="s">
        <v>1386</v>
      </c>
      <c r="B82" s="215" t="s">
        <v>12991</v>
      </c>
      <c r="C82" s="216" t="s">
        <v>12980</v>
      </c>
      <c r="D82" s="217" t="s">
        <v>1055</v>
      </c>
      <c r="E82" s="217" t="s">
        <v>12992</v>
      </c>
      <c r="F82" s="218" t="s">
        <v>12993</v>
      </c>
      <c r="G82" s="218" t="s">
        <v>12960</v>
      </c>
      <c r="H82" s="218" t="s">
        <v>1652</v>
      </c>
      <c r="I82" s="219" t="s">
        <v>1653</v>
      </c>
      <c r="J82" s="220" t="s">
        <v>1239</v>
      </c>
      <c r="K82" s="220" t="s">
        <v>1062</v>
      </c>
      <c r="L82" s="220" t="s">
        <v>1063</v>
      </c>
      <c r="M82" s="221" t="s">
        <v>1064</v>
      </c>
      <c r="N82" s="218" t="s">
        <v>1284</v>
      </c>
      <c r="O82" s="218" t="s">
        <v>3553</v>
      </c>
      <c r="P82" s="222" t="s">
        <v>1654</v>
      </c>
      <c r="Q82" s="223"/>
      <c r="R82" s="223">
        <v>14839.78</v>
      </c>
    </row>
    <row r="83" spans="1:18" ht="52.5" hidden="1">
      <c r="A83" s="215" t="s">
        <v>2061</v>
      </c>
      <c r="B83" s="215" t="s">
        <v>12994</v>
      </c>
      <c r="C83" s="216" t="s">
        <v>12980</v>
      </c>
      <c r="D83" s="217" t="s">
        <v>1055</v>
      </c>
      <c r="E83" s="217" t="s">
        <v>12995</v>
      </c>
      <c r="F83" s="218" t="s">
        <v>12996</v>
      </c>
      <c r="G83" s="218" t="s">
        <v>12960</v>
      </c>
      <c r="H83" s="218" t="s">
        <v>1282</v>
      </c>
      <c r="I83" s="219" t="s">
        <v>1283</v>
      </c>
      <c r="J83" s="220" t="s">
        <v>1239</v>
      </c>
      <c r="K83" s="220" t="s">
        <v>1062</v>
      </c>
      <c r="L83" s="220" t="s">
        <v>1063</v>
      </c>
      <c r="M83" s="221" t="s">
        <v>1064</v>
      </c>
      <c r="N83" s="218" t="s">
        <v>1284</v>
      </c>
      <c r="O83" s="218" t="s">
        <v>3553</v>
      </c>
      <c r="P83" s="222" t="s">
        <v>6167</v>
      </c>
      <c r="Q83" s="223"/>
      <c r="R83" s="223">
        <v>27200</v>
      </c>
    </row>
    <row r="84" spans="1:18" ht="42" hidden="1">
      <c r="A84" s="215" t="s">
        <v>1104</v>
      </c>
      <c r="B84" s="215" t="s">
        <v>12997</v>
      </c>
      <c r="C84" s="216" t="s">
        <v>12980</v>
      </c>
      <c r="D84" s="217" t="s">
        <v>1055</v>
      </c>
      <c r="E84" s="217" t="s">
        <v>12998</v>
      </c>
      <c r="F84" s="218" t="s">
        <v>12999</v>
      </c>
      <c r="G84" s="218" t="s">
        <v>12960</v>
      </c>
      <c r="H84" s="218" t="s">
        <v>1354</v>
      </c>
      <c r="I84" s="219" t="s">
        <v>1355</v>
      </c>
      <c r="J84" s="220" t="s">
        <v>1239</v>
      </c>
      <c r="K84" s="220" t="s">
        <v>1062</v>
      </c>
      <c r="L84" s="220" t="s">
        <v>1063</v>
      </c>
      <c r="M84" s="221" t="s">
        <v>1064</v>
      </c>
      <c r="N84" s="218" t="s">
        <v>1284</v>
      </c>
      <c r="O84" s="218" t="s">
        <v>3553</v>
      </c>
      <c r="P84" s="222" t="s">
        <v>1356</v>
      </c>
      <c r="Q84" s="223"/>
      <c r="R84" s="223">
        <v>44833.33</v>
      </c>
    </row>
    <row r="85" spans="1:18" ht="42">
      <c r="A85" s="215" t="s">
        <v>1392</v>
      </c>
      <c r="B85" s="215" t="s">
        <v>13000</v>
      </c>
      <c r="C85" s="216" t="s">
        <v>12980</v>
      </c>
      <c r="D85" s="217" t="s">
        <v>1055</v>
      </c>
      <c r="E85" s="217" t="s">
        <v>13001</v>
      </c>
      <c r="F85" s="218" t="s">
        <v>13002</v>
      </c>
      <c r="G85" s="218" t="s">
        <v>12960</v>
      </c>
      <c r="H85" s="218" t="s">
        <v>1646</v>
      </c>
      <c r="I85" s="219" t="s">
        <v>1647</v>
      </c>
      <c r="J85" s="220" t="s">
        <v>1239</v>
      </c>
      <c r="K85" s="220" t="s">
        <v>1062</v>
      </c>
      <c r="L85" s="220" t="s">
        <v>1063</v>
      </c>
      <c r="M85" s="221" t="s">
        <v>1064</v>
      </c>
      <c r="N85" s="218" t="s">
        <v>1284</v>
      </c>
      <c r="O85" s="218" t="s">
        <v>3553</v>
      </c>
      <c r="P85" s="222" t="s">
        <v>1648</v>
      </c>
      <c r="Q85" s="223">
        <v>1</v>
      </c>
      <c r="R85" s="223">
        <v>9315</v>
      </c>
    </row>
    <row r="86" spans="1:18" ht="52.5" hidden="1">
      <c r="A86" s="215" t="s">
        <v>1399</v>
      </c>
      <c r="B86" s="215" t="s">
        <v>13003</v>
      </c>
      <c r="C86" s="216" t="s">
        <v>12980</v>
      </c>
      <c r="D86" s="217" t="s">
        <v>1055</v>
      </c>
      <c r="E86" s="217" t="s">
        <v>13004</v>
      </c>
      <c r="F86" s="218" t="s">
        <v>13005</v>
      </c>
      <c r="G86" s="218" t="s">
        <v>12960</v>
      </c>
      <c r="H86" s="218" t="s">
        <v>2820</v>
      </c>
      <c r="I86" s="219" t="s">
        <v>2821</v>
      </c>
      <c r="J86" s="220" t="s">
        <v>1079</v>
      </c>
      <c r="K86" s="220" t="s">
        <v>1062</v>
      </c>
      <c r="L86" s="220" t="s">
        <v>1063</v>
      </c>
      <c r="M86" s="221" t="s">
        <v>1064</v>
      </c>
      <c r="N86" s="218" t="s">
        <v>1284</v>
      </c>
      <c r="O86" s="218" t="s">
        <v>3553</v>
      </c>
      <c r="P86" s="222" t="s">
        <v>7337</v>
      </c>
      <c r="Q86" s="223"/>
      <c r="R86" s="223">
        <v>6300</v>
      </c>
    </row>
    <row r="87" spans="1:18" ht="52.5" hidden="1">
      <c r="A87" s="215" t="s">
        <v>1406</v>
      </c>
      <c r="B87" s="215" t="s">
        <v>13006</v>
      </c>
      <c r="C87" s="216" t="s">
        <v>12980</v>
      </c>
      <c r="D87" s="217" t="s">
        <v>1055</v>
      </c>
      <c r="E87" s="217" t="s">
        <v>13007</v>
      </c>
      <c r="F87" s="218" t="s">
        <v>13008</v>
      </c>
      <c r="G87" s="218" t="s">
        <v>12960</v>
      </c>
      <c r="H87" s="218" t="s">
        <v>1639</v>
      </c>
      <c r="I87" s="219" t="s">
        <v>1640</v>
      </c>
      <c r="J87" s="220" t="s">
        <v>1239</v>
      </c>
      <c r="K87" s="220" t="s">
        <v>1062</v>
      </c>
      <c r="L87" s="220" t="s">
        <v>1063</v>
      </c>
      <c r="M87" s="221" t="s">
        <v>1064</v>
      </c>
      <c r="N87" s="218" t="s">
        <v>1284</v>
      </c>
      <c r="O87" s="218" t="s">
        <v>3553</v>
      </c>
      <c r="P87" s="222" t="s">
        <v>1641</v>
      </c>
      <c r="Q87" s="223"/>
      <c r="R87" s="223">
        <v>1068</v>
      </c>
    </row>
    <row r="88" spans="1:18" ht="42" hidden="1">
      <c r="A88" s="215" t="s">
        <v>1410</v>
      </c>
      <c r="B88" s="215" t="s">
        <v>13009</v>
      </c>
      <c r="C88" s="216" t="s">
        <v>12980</v>
      </c>
      <c r="D88" s="217" t="s">
        <v>1055</v>
      </c>
      <c r="E88" s="217" t="s">
        <v>13010</v>
      </c>
      <c r="F88" s="218" t="s">
        <v>13011</v>
      </c>
      <c r="G88" s="218" t="s">
        <v>12960</v>
      </c>
      <c r="H88" s="218" t="s">
        <v>657</v>
      </c>
      <c r="I88" s="219" t="s">
        <v>1384</v>
      </c>
      <c r="J88" s="220" t="s">
        <v>1239</v>
      </c>
      <c r="K88" s="220" t="s">
        <v>1062</v>
      </c>
      <c r="L88" s="220" t="s">
        <v>1063</v>
      </c>
      <c r="M88" s="221" t="s">
        <v>1064</v>
      </c>
      <c r="N88" s="218" t="s">
        <v>1284</v>
      </c>
      <c r="O88" s="218" t="s">
        <v>3553</v>
      </c>
      <c r="P88" s="222" t="s">
        <v>1385</v>
      </c>
      <c r="Q88" s="223"/>
      <c r="R88" s="223">
        <v>8744.1</v>
      </c>
    </row>
    <row r="89" spans="1:18" ht="42">
      <c r="A89" s="215" t="s">
        <v>1414</v>
      </c>
      <c r="B89" s="215" t="s">
        <v>13012</v>
      </c>
      <c r="C89" s="216" t="s">
        <v>12980</v>
      </c>
      <c r="D89" s="217" t="s">
        <v>1055</v>
      </c>
      <c r="E89" s="217" t="s">
        <v>13013</v>
      </c>
      <c r="F89" s="218" t="s">
        <v>13014</v>
      </c>
      <c r="G89" s="218" t="s">
        <v>12960</v>
      </c>
      <c r="H89" s="218" t="s">
        <v>1324</v>
      </c>
      <c r="I89" s="219" t="s">
        <v>1325</v>
      </c>
      <c r="J89" s="220" t="s">
        <v>1079</v>
      </c>
      <c r="K89" s="220" t="s">
        <v>1062</v>
      </c>
      <c r="L89" s="220" t="s">
        <v>1063</v>
      </c>
      <c r="M89" s="221" t="s">
        <v>1064</v>
      </c>
      <c r="N89" s="218" t="s">
        <v>1284</v>
      </c>
      <c r="O89" s="218" t="s">
        <v>3553</v>
      </c>
      <c r="P89" s="222" t="s">
        <v>1326</v>
      </c>
      <c r="Q89" s="223">
        <v>1</v>
      </c>
      <c r="R89" s="223">
        <v>9036</v>
      </c>
    </row>
    <row r="90" spans="1:18" ht="42">
      <c r="A90" s="215" t="s">
        <v>1421</v>
      </c>
      <c r="B90" s="215" t="s">
        <v>13015</v>
      </c>
      <c r="C90" s="216" t="s">
        <v>12980</v>
      </c>
      <c r="D90" s="217" t="s">
        <v>1055</v>
      </c>
      <c r="E90" s="217" t="s">
        <v>13016</v>
      </c>
      <c r="F90" s="218" t="s">
        <v>13017</v>
      </c>
      <c r="G90" s="218" t="s">
        <v>12960</v>
      </c>
      <c r="H90" s="218" t="s">
        <v>1324</v>
      </c>
      <c r="I90" s="219" t="s">
        <v>1325</v>
      </c>
      <c r="J90" s="220" t="s">
        <v>1239</v>
      </c>
      <c r="K90" s="220" t="s">
        <v>1062</v>
      </c>
      <c r="L90" s="220" t="s">
        <v>1063</v>
      </c>
      <c r="M90" s="221" t="s">
        <v>1064</v>
      </c>
      <c r="N90" s="218" t="s">
        <v>1284</v>
      </c>
      <c r="O90" s="218" t="s">
        <v>3553</v>
      </c>
      <c r="P90" s="222" t="s">
        <v>1480</v>
      </c>
      <c r="Q90" s="223">
        <v>1</v>
      </c>
      <c r="R90" s="223">
        <v>300</v>
      </c>
    </row>
    <row r="91" spans="1:18" ht="42" hidden="1">
      <c r="A91" s="215" t="s">
        <v>1428</v>
      </c>
      <c r="B91" s="215" t="s">
        <v>13018</v>
      </c>
      <c r="C91" s="216" t="s">
        <v>12980</v>
      </c>
      <c r="D91" s="217" t="s">
        <v>1055</v>
      </c>
      <c r="E91" s="217" t="s">
        <v>13019</v>
      </c>
      <c r="F91" s="218" t="s">
        <v>13020</v>
      </c>
      <c r="G91" s="218" t="s">
        <v>12960</v>
      </c>
      <c r="H91" s="218" t="s">
        <v>307</v>
      </c>
      <c r="I91" s="219" t="s">
        <v>1348</v>
      </c>
      <c r="J91" s="220" t="s">
        <v>1079</v>
      </c>
      <c r="K91" s="220" t="s">
        <v>1062</v>
      </c>
      <c r="L91" s="220" t="s">
        <v>1063</v>
      </c>
      <c r="M91" s="221" t="s">
        <v>1064</v>
      </c>
      <c r="N91" s="218" t="s">
        <v>1284</v>
      </c>
      <c r="O91" s="218" t="s">
        <v>3553</v>
      </c>
      <c r="P91" s="222" t="s">
        <v>1349</v>
      </c>
      <c r="Q91" s="223"/>
      <c r="R91" s="223">
        <v>118560</v>
      </c>
    </row>
    <row r="92" spans="1:18" ht="42" hidden="1">
      <c r="A92" s="215" t="s">
        <v>2084</v>
      </c>
      <c r="B92" s="215" t="s">
        <v>13021</v>
      </c>
      <c r="C92" s="216" t="s">
        <v>12980</v>
      </c>
      <c r="D92" s="217" t="s">
        <v>1055</v>
      </c>
      <c r="E92" s="217" t="s">
        <v>13022</v>
      </c>
      <c r="F92" s="218" t="s">
        <v>13023</v>
      </c>
      <c r="G92" s="218" t="s">
        <v>12960</v>
      </c>
      <c r="H92" s="218" t="s">
        <v>1300</v>
      </c>
      <c r="I92" s="219" t="s">
        <v>1301</v>
      </c>
      <c r="J92" s="220" t="s">
        <v>1302</v>
      </c>
      <c r="K92" s="220" t="s">
        <v>1303</v>
      </c>
      <c r="L92" s="220" t="s">
        <v>1063</v>
      </c>
      <c r="M92" s="221" t="s">
        <v>1304</v>
      </c>
      <c r="N92" s="218" t="s">
        <v>1284</v>
      </c>
      <c r="O92" s="218" t="s">
        <v>3553</v>
      </c>
      <c r="P92" s="222" t="s">
        <v>2816</v>
      </c>
      <c r="Q92" s="223"/>
      <c r="R92" s="223">
        <v>21000</v>
      </c>
    </row>
    <row r="93" spans="1:18" ht="52.5" hidden="1">
      <c r="A93" s="215" t="s">
        <v>2088</v>
      </c>
      <c r="B93" s="215" t="s">
        <v>13024</v>
      </c>
      <c r="C93" s="216" t="s">
        <v>12980</v>
      </c>
      <c r="D93" s="217" t="s">
        <v>1055</v>
      </c>
      <c r="E93" s="217" t="s">
        <v>13025</v>
      </c>
      <c r="F93" s="218" t="s">
        <v>13026</v>
      </c>
      <c r="G93" s="218" t="s">
        <v>12960</v>
      </c>
      <c r="H93" s="218" t="s">
        <v>2800</v>
      </c>
      <c r="I93" s="219" t="s">
        <v>2801</v>
      </c>
      <c r="J93" s="220" t="s">
        <v>1239</v>
      </c>
      <c r="K93" s="220" t="s">
        <v>1062</v>
      </c>
      <c r="L93" s="220" t="s">
        <v>1063</v>
      </c>
      <c r="M93" s="221" t="s">
        <v>1064</v>
      </c>
      <c r="N93" s="218" t="s">
        <v>1284</v>
      </c>
      <c r="O93" s="218" t="s">
        <v>3553</v>
      </c>
      <c r="P93" s="222" t="s">
        <v>2802</v>
      </c>
      <c r="Q93" s="223"/>
      <c r="R93" s="223">
        <v>21330</v>
      </c>
    </row>
    <row r="94" spans="1:18" ht="52.5" hidden="1">
      <c r="A94" s="215" t="s">
        <v>2092</v>
      </c>
      <c r="B94" s="215" t="s">
        <v>13027</v>
      </c>
      <c r="C94" s="216" t="s">
        <v>12980</v>
      </c>
      <c r="D94" s="217" t="s">
        <v>1055</v>
      </c>
      <c r="E94" s="217" t="s">
        <v>13028</v>
      </c>
      <c r="F94" s="218" t="s">
        <v>13029</v>
      </c>
      <c r="G94" s="218" t="s">
        <v>12960</v>
      </c>
      <c r="H94" s="218" t="s">
        <v>1418</v>
      </c>
      <c r="I94" s="219" t="s">
        <v>1419</v>
      </c>
      <c r="J94" s="220" t="s">
        <v>1302</v>
      </c>
      <c r="K94" s="220" t="s">
        <v>1062</v>
      </c>
      <c r="L94" s="220" t="s">
        <v>1063</v>
      </c>
      <c r="M94" s="221" t="s">
        <v>1304</v>
      </c>
      <c r="N94" s="218" t="s">
        <v>1284</v>
      </c>
      <c r="O94" s="218" t="s">
        <v>3553</v>
      </c>
      <c r="P94" s="222" t="s">
        <v>3314</v>
      </c>
      <c r="Q94" s="223"/>
      <c r="R94" s="223">
        <v>7514.46</v>
      </c>
    </row>
    <row r="95" spans="1:18" ht="52.5" hidden="1">
      <c r="A95" s="215" t="s">
        <v>2096</v>
      </c>
      <c r="B95" s="215" t="s">
        <v>13030</v>
      </c>
      <c r="C95" s="216" t="s">
        <v>12980</v>
      </c>
      <c r="D95" s="217" t="s">
        <v>1055</v>
      </c>
      <c r="E95" s="217" t="s">
        <v>13031</v>
      </c>
      <c r="F95" s="218" t="s">
        <v>13032</v>
      </c>
      <c r="G95" s="218" t="s">
        <v>12960</v>
      </c>
      <c r="H95" s="218" t="s">
        <v>1335</v>
      </c>
      <c r="I95" s="219" t="s">
        <v>1336</v>
      </c>
      <c r="J95" s="220" t="s">
        <v>1239</v>
      </c>
      <c r="K95" s="220" t="s">
        <v>1062</v>
      </c>
      <c r="L95" s="220" t="s">
        <v>1063</v>
      </c>
      <c r="M95" s="221" t="s">
        <v>1064</v>
      </c>
      <c r="N95" s="218" t="s">
        <v>1284</v>
      </c>
      <c r="O95" s="218" t="s">
        <v>3553</v>
      </c>
      <c r="P95" s="222" t="s">
        <v>6113</v>
      </c>
      <c r="Q95" s="223"/>
      <c r="R95" s="223">
        <v>41808</v>
      </c>
    </row>
    <row r="96" spans="1:18" ht="42" hidden="1">
      <c r="A96" s="215" t="s">
        <v>2100</v>
      </c>
      <c r="B96" s="215" t="s">
        <v>13033</v>
      </c>
      <c r="C96" s="216" t="s">
        <v>12980</v>
      </c>
      <c r="D96" s="217" t="s">
        <v>1055</v>
      </c>
      <c r="E96" s="217" t="s">
        <v>13034</v>
      </c>
      <c r="F96" s="218" t="s">
        <v>13035</v>
      </c>
      <c r="G96" s="218" t="s">
        <v>12960</v>
      </c>
      <c r="H96" s="218" t="s">
        <v>957</v>
      </c>
      <c r="I96" s="219" t="s">
        <v>1463</v>
      </c>
      <c r="J96" s="220" t="s">
        <v>1061</v>
      </c>
      <c r="K96" s="220" t="s">
        <v>1062</v>
      </c>
      <c r="L96" s="220" t="s">
        <v>1063</v>
      </c>
      <c r="M96" s="221" t="s">
        <v>1064</v>
      </c>
      <c r="N96" s="218" t="s">
        <v>1284</v>
      </c>
      <c r="O96" s="218" t="s">
        <v>3553</v>
      </c>
      <c r="P96" s="222" t="s">
        <v>959</v>
      </c>
      <c r="Q96" s="223"/>
      <c r="R96" s="223">
        <v>10293.19</v>
      </c>
    </row>
    <row r="97" spans="1:18" ht="42" hidden="1">
      <c r="A97" s="215" t="s">
        <v>2104</v>
      </c>
      <c r="B97" s="215" t="s">
        <v>13036</v>
      </c>
      <c r="C97" s="216" t="s">
        <v>12980</v>
      </c>
      <c r="D97" s="217" t="s">
        <v>1055</v>
      </c>
      <c r="E97" s="217" t="s">
        <v>13037</v>
      </c>
      <c r="F97" s="218" t="s">
        <v>13038</v>
      </c>
      <c r="G97" s="218" t="s">
        <v>12960</v>
      </c>
      <c r="H97" s="218" t="s">
        <v>1309</v>
      </c>
      <c r="I97" s="219" t="s">
        <v>1310</v>
      </c>
      <c r="J97" s="220" t="s">
        <v>1302</v>
      </c>
      <c r="K97" s="220" t="s">
        <v>1303</v>
      </c>
      <c r="L97" s="220" t="s">
        <v>1063</v>
      </c>
      <c r="M97" s="221" t="s">
        <v>1304</v>
      </c>
      <c r="N97" s="218" t="s">
        <v>1284</v>
      </c>
      <c r="O97" s="218" t="s">
        <v>3553</v>
      </c>
      <c r="P97" s="222" t="s">
        <v>8067</v>
      </c>
      <c r="Q97" s="223"/>
      <c r="R97" s="223">
        <v>81386.710000000006</v>
      </c>
    </row>
    <row r="98" spans="1:18" ht="42" hidden="1">
      <c r="A98" s="215" t="s">
        <v>2108</v>
      </c>
      <c r="B98" s="215" t="s">
        <v>13039</v>
      </c>
      <c r="C98" s="216" t="s">
        <v>12980</v>
      </c>
      <c r="D98" s="217" t="s">
        <v>1055</v>
      </c>
      <c r="E98" s="217" t="s">
        <v>13040</v>
      </c>
      <c r="F98" s="218" t="s">
        <v>13041</v>
      </c>
      <c r="G98" s="218" t="s">
        <v>12960</v>
      </c>
      <c r="H98" s="218" t="s">
        <v>992</v>
      </c>
      <c r="I98" s="219" t="s">
        <v>2768</v>
      </c>
      <c r="J98" s="220" t="s">
        <v>1061</v>
      </c>
      <c r="K98" s="220" t="s">
        <v>1062</v>
      </c>
      <c r="L98" s="220" t="s">
        <v>1063</v>
      </c>
      <c r="M98" s="221" t="s">
        <v>1064</v>
      </c>
      <c r="N98" s="218" t="s">
        <v>1284</v>
      </c>
      <c r="O98" s="218" t="s">
        <v>3553</v>
      </c>
      <c r="P98" s="222" t="s">
        <v>2769</v>
      </c>
      <c r="Q98" s="223"/>
      <c r="R98" s="223">
        <v>40030</v>
      </c>
    </row>
    <row r="99" spans="1:18" ht="42" hidden="1">
      <c r="A99" s="215" t="s">
        <v>2113</v>
      </c>
      <c r="B99" s="215" t="s">
        <v>13042</v>
      </c>
      <c r="C99" s="216" t="s">
        <v>12980</v>
      </c>
      <c r="D99" s="217" t="s">
        <v>1055</v>
      </c>
      <c r="E99" s="217" t="s">
        <v>13043</v>
      </c>
      <c r="F99" s="218" t="s">
        <v>13044</v>
      </c>
      <c r="G99" s="218" t="s">
        <v>12980</v>
      </c>
      <c r="H99" s="218" t="s">
        <v>1696</v>
      </c>
      <c r="I99" s="219" t="s">
        <v>1697</v>
      </c>
      <c r="J99" s="220" t="s">
        <v>1690</v>
      </c>
      <c r="K99" s="220" t="s">
        <v>1691</v>
      </c>
      <c r="L99" s="220" t="s">
        <v>1063</v>
      </c>
      <c r="M99" s="221" t="s">
        <v>1769</v>
      </c>
      <c r="N99" s="218" t="s">
        <v>1284</v>
      </c>
      <c r="O99" s="218" t="s">
        <v>3553</v>
      </c>
      <c r="P99" s="222"/>
      <c r="Q99" s="223"/>
      <c r="R99" s="223">
        <v>1428.57</v>
      </c>
    </row>
    <row r="100" spans="1:18" ht="42">
      <c r="A100" s="215" t="s">
        <v>2120</v>
      </c>
      <c r="B100" s="215" t="s">
        <v>13045</v>
      </c>
      <c r="C100" s="216" t="s">
        <v>13046</v>
      </c>
      <c r="D100" s="217" t="s">
        <v>1055</v>
      </c>
      <c r="E100" s="217" t="s">
        <v>13047</v>
      </c>
      <c r="F100" s="218" t="s">
        <v>13048</v>
      </c>
      <c r="G100" s="218" t="s">
        <v>12980</v>
      </c>
      <c r="H100" s="218" t="s">
        <v>1403</v>
      </c>
      <c r="I100" s="219" t="s">
        <v>1404</v>
      </c>
      <c r="J100" s="220" t="s">
        <v>1079</v>
      </c>
      <c r="K100" s="220" t="s">
        <v>1062</v>
      </c>
      <c r="L100" s="220" t="s">
        <v>1063</v>
      </c>
      <c r="M100" s="221" t="s">
        <v>1064</v>
      </c>
      <c r="N100" s="218" t="s">
        <v>1284</v>
      </c>
      <c r="O100" s="218" t="s">
        <v>3553</v>
      </c>
      <c r="P100" s="222" t="s">
        <v>13049</v>
      </c>
      <c r="Q100" s="223">
        <v>1</v>
      </c>
      <c r="R100" s="223">
        <v>5000</v>
      </c>
    </row>
    <row r="101" spans="1:18" ht="42">
      <c r="A101" s="215" t="s">
        <v>2124</v>
      </c>
      <c r="B101" s="215" t="s">
        <v>13050</v>
      </c>
      <c r="C101" s="216" t="s">
        <v>13046</v>
      </c>
      <c r="D101" s="217" t="s">
        <v>1055</v>
      </c>
      <c r="E101" s="217" t="s">
        <v>13051</v>
      </c>
      <c r="F101" s="218" t="s">
        <v>13052</v>
      </c>
      <c r="G101" s="218" t="s">
        <v>12980</v>
      </c>
      <c r="H101" s="218" t="s">
        <v>1396</v>
      </c>
      <c r="I101" s="219" t="s">
        <v>1397</v>
      </c>
      <c r="J101" s="220" t="s">
        <v>1079</v>
      </c>
      <c r="K101" s="220" t="s">
        <v>1062</v>
      </c>
      <c r="L101" s="220" t="s">
        <v>1063</v>
      </c>
      <c r="M101" s="221" t="s">
        <v>1064</v>
      </c>
      <c r="N101" s="218" t="s">
        <v>1284</v>
      </c>
      <c r="O101" s="218" t="s">
        <v>3553</v>
      </c>
      <c r="P101" s="222" t="s">
        <v>13049</v>
      </c>
      <c r="Q101" s="223">
        <v>1</v>
      </c>
      <c r="R101" s="223">
        <v>16000</v>
      </c>
    </row>
    <row r="102" spans="1:18" ht="42">
      <c r="A102" s="215" t="s">
        <v>2129</v>
      </c>
      <c r="B102" s="215" t="s">
        <v>13053</v>
      </c>
      <c r="C102" s="216" t="s">
        <v>13046</v>
      </c>
      <c r="D102" s="217" t="s">
        <v>1055</v>
      </c>
      <c r="E102" s="217" t="s">
        <v>13054</v>
      </c>
      <c r="F102" s="218" t="s">
        <v>13055</v>
      </c>
      <c r="G102" s="218" t="s">
        <v>12980</v>
      </c>
      <c r="H102" s="218" t="s">
        <v>1646</v>
      </c>
      <c r="I102" s="219" t="s">
        <v>1647</v>
      </c>
      <c r="J102" s="220" t="s">
        <v>1239</v>
      </c>
      <c r="K102" s="220" t="s">
        <v>1062</v>
      </c>
      <c r="L102" s="220" t="s">
        <v>1063</v>
      </c>
      <c r="M102" s="221" t="s">
        <v>1064</v>
      </c>
      <c r="N102" s="218" t="s">
        <v>1284</v>
      </c>
      <c r="O102" s="218" t="s">
        <v>3553</v>
      </c>
      <c r="P102" s="222" t="s">
        <v>12678</v>
      </c>
      <c r="Q102" s="223">
        <v>1</v>
      </c>
      <c r="R102" s="223">
        <v>14000</v>
      </c>
    </row>
    <row r="103" spans="1:18" ht="52.5" hidden="1">
      <c r="A103" s="215" t="s">
        <v>2134</v>
      </c>
      <c r="B103" s="215" t="s">
        <v>13056</v>
      </c>
      <c r="C103" s="216" t="s">
        <v>12848</v>
      </c>
      <c r="D103" s="217" t="s">
        <v>1181</v>
      </c>
      <c r="E103" s="217" t="s">
        <v>13057</v>
      </c>
      <c r="F103" s="218" t="s">
        <v>13056</v>
      </c>
      <c r="G103" s="218" t="s">
        <v>12960</v>
      </c>
      <c r="H103" s="218" t="s">
        <v>3244</v>
      </c>
      <c r="I103" s="219" t="s">
        <v>3245</v>
      </c>
      <c r="J103" s="220" t="s">
        <v>1063</v>
      </c>
      <c r="K103" s="220" t="s">
        <v>1063</v>
      </c>
      <c r="L103" s="220" t="s">
        <v>1790</v>
      </c>
      <c r="M103" s="221" t="s">
        <v>1678</v>
      </c>
      <c r="N103" s="218" t="s">
        <v>1284</v>
      </c>
      <c r="O103" s="218" t="s">
        <v>3553</v>
      </c>
      <c r="P103" s="222"/>
      <c r="Q103" s="223">
        <v>212052.18</v>
      </c>
      <c r="R103" s="223"/>
    </row>
    <row r="104" spans="1:18" ht="52.5" hidden="1">
      <c r="A104" s="215" t="s">
        <v>2138</v>
      </c>
      <c r="B104" s="215" t="s">
        <v>13058</v>
      </c>
      <c r="C104" s="216" t="s">
        <v>13046</v>
      </c>
      <c r="D104" s="217" t="s">
        <v>1055</v>
      </c>
      <c r="E104" s="217" t="s">
        <v>13059</v>
      </c>
      <c r="F104" s="218" t="s">
        <v>13060</v>
      </c>
      <c r="G104" s="218" t="s">
        <v>12980</v>
      </c>
      <c r="H104" s="218" t="s">
        <v>1361</v>
      </c>
      <c r="I104" s="219" t="s">
        <v>1362</v>
      </c>
      <c r="J104" s="220" t="s">
        <v>1239</v>
      </c>
      <c r="K104" s="220" t="s">
        <v>1062</v>
      </c>
      <c r="L104" s="220" t="s">
        <v>1063</v>
      </c>
      <c r="M104" s="221" t="s">
        <v>1064</v>
      </c>
      <c r="N104" s="218" t="s">
        <v>1284</v>
      </c>
      <c r="O104" s="218" t="s">
        <v>3553</v>
      </c>
      <c r="P104" s="222" t="s">
        <v>4752</v>
      </c>
      <c r="Q104" s="223"/>
      <c r="R104" s="223">
        <v>10436.5</v>
      </c>
    </row>
    <row r="105" spans="1:18" ht="42" hidden="1">
      <c r="A105" s="215" t="s">
        <v>2141</v>
      </c>
      <c r="B105" s="215" t="s">
        <v>13061</v>
      </c>
      <c r="C105" s="216" t="s">
        <v>13046</v>
      </c>
      <c r="D105" s="217" t="s">
        <v>1055</v>
      </c>
      <c r="E105" s="217" t="s">
        <v>13062</v>
      </c>
      <c r="F105" s="218" t="s">
        <v>13063</v>
      </c>
      <c r="G105" s="218" t="s">
        <v>12980</v>
      </c>
      <c r="H105" s="218" t="s">
        <v>1361</v>
      </c>
      <c r="I105" s="219" t="s">
        <v>1362</v>
      </c>
      <c r="J105" s="220" t="s">
        <v>1239</v>
      </c>
      <c r="K105" s="220" t="s">
        <v>1062</v>
      </c>
      <c r="L105" s="220" t="s">
        <v>1063</v>
      </c>
      <c r="M105" s="221" t="s">
        <v>1064</v>
      </c>
      <c r="N105" s="218" t="s">
        <v>1284</v>
      </c>
      <c r="O105" s="218" t="s">
        <v>3553</v>
      </c>
      <c r="P105" s="222" t="s">
        <v>4752</v>
      </c>
      <c r="Q105" s="223"/>
      <c r="R105" s="223">
        <v>37424.5</v>
      </c>
    </row>
    <row r="106" spans="1:18" ht="42" hidden="1">
      <c r="A106" s="215" t="s">
        <v>2144</v>
      </c>
      <c r="B106" s="215" t="s">
        <v>13064</v>
      </c>
      <c r="C106" s="216" t="s">
        <v>13046</v>
      </c>
      <c r="D106" s="217" t="s">
        <v>1055</v>
      </c>
      <c r="E106" s="217" t="s">
        <v>13065</v>
      </c>
      <c r="F106" s="218" t="s">
        <v>13066</v>
      </c>
      <c r="G106" s="218" t="s">
        <v>12980</v>
      </c>
      <c r="H106" s="218" t="s">
        <v>1696</v>
      </c>
      <c r="I106" s="219" t="s">
        <v>1697</v>
      </c>
      <c r="J106" s="220" t="s">
        <v>1690</v>
      </c>
      <c r="K106" s="220" t="s">
        <v>1691</v>
      </c>
      <c r="L106" s="220" t="s">
        <v>1063</v>
      </c>
      <c r="M106" s="221" t="s">
        <v>1769</v>
      </c>
      <c r="N106" s="218" t="s">
        <v>1284</v>
      </c>
      <c r="O106" s="218" t="s">
        <v>3553</v>
      </c>
      <c r="P106" s="222"/>
      <c r="Q106" s="223"/>
      <c r="R106" s="223">
        <v>80.319999999999993</v>
      </c>
    </row>
    <row r="107" spans="1:18" ht="42" hidden="1">
      <c r="A107" s="215" t="s">
        <v>2147</v>
      </c>
      <c r="B107" s="215" t="s">
        <v>13067</v>
      </c>
      <c r="C107" s="216" t="s">
        <v>13046</v>
      </c>
      <c r="D107" s="217" t="s">
        <v>1055</v>
      </c>
      <c r="E107" s="217" t="s">
        <v>13068</v>
      </c>
      <c r="F107" s="218" t="s">
        <v>13069</v>
      </c>
      <c r="G107" s="218" t="s">
        <v>12980</v>
      </c>
      <c r="H107" s="218" t="s">
        <v>1696</v>
      </c>
      <c r="I107" s="219" t="s">
        <v>1697</v>
      </c>
      <c r="J107" s="220" t="s">
        <v>1690</v>
      </c>
      <c r="K107" s="220" t="s">
        <v>1691</v>
      </c>
      <c r="L107" s="220" t="s">
        <v>1063</v>
      </c>
      <c r="M107" s="221" t="s">
        <v>1769</v>
      </c>
      <c r="N107" s="218" t="s">
        <v>1284</v>
      </c>
      <c r="O107" s="218" t="s">
        <v>3553</v>
      </c>
      <c r="P107" s="222"/>
      <c r="Q107" s="223"/>
      <c r="R107" s="223">
        <v>83249.460000000006</v>
      </c>
    </row>
    <row r="108" spans="1:18" ht="42" hidden="1">
      <c r="A108" s="215" t="s">
        <v>2150</v>
      </c>
      <c r="B108" s="215" t="s">
        <v>13070</v>
      </c>
      <c r="C108" s="216" t="s">
        <v>13046</v>
      </c>
      <c r="D108" s="217" t="s">
        <v>1055</v>
      </c>
      <c r="E108" s="217" t="s">
        <v>13071</v>
      </c>
      <c r="F108" s="218" t="s">
        <v>13072</v>
      </c>
      <c r="G108" s="218" t="s">
        <v>12980</v>
      </c>
      <c r="H108" s="218" t="s">
        <v>1696</v>
      </c>
      <c r="I108" s="219" t="s">
        <v>1697</v>
      </c>
      <c r="J108" s="220" t="s">
        <v>1690</v>
      </c>
      <c r="K108" s="220" t="s">
        <v>1691</v>
      </c>
      <c r="L108" s="220" t="s">
        <v>1063</v>
      </c>
      <c r="M108" s="221" t="s">
        <v>1769</v>
      </c>
      <c r="N108" s="218" t="s">
        <v>1284</v>
      </c>
      <c r="O108" s="218" t="s">
        <v>3553</v>
      </c>
      <c r="P108" s="222"/>
      <c r="Q108" s="223"/>
      <c r="R108" s="223">
        <v>36.54</v>
      </c>
    </row>
    <row r="109" spans="1:18" ht="42" hidden="1">
      <c r="A109" s="215" t="s">
        <v>2154</v>
      </c>
      <c r="B109" s="215" t="s">
        <v>13073</v>
      </c>
      <c r="C109" s="216" t="s">
        <v>13046</v>
      </c>
      <c r="D109" s="217" t="s">
        <v>1055</v>
      </c>
      <c r="E109" s="217" t="s">
        <v>13074</v>
      </c>
      <c r="F109" s="218" t="s">
        <v>13075</v>
      </c>
      <c r="G109" s="218" t="s">
        <v>12980</v>
      </c>
      <c r="H109" s="218" t="s">
        <v>1077</v>
      </c>
      <c r="I109" s="219" t="s">
        <v>1078</v>
      </c>
      <c r="J109" s="220" t="s">
        <v>1690</v>
      </c>
      <c r="K109" s="220" t="s">
        <v>1691</v>
      </c>
      <c r="L109" s="220" t="s">
        <v>1063</v>
      </c>
      <c r="M109" s="221" t="s">
        <v>1769</v>
      </c>
      <c r="N109" s="218" t="s">
        <v>1284</v>
      </c>
      <c r="O109" s="218" t="s">
        <v>3553</v>
      </c>
      <c r="P109" s="222"/>
      <c r="Q109" s="223"/>
      <c r="R109" s="223">
        <v>4425.32</v>
      </c>
    </row>
    <row r="110" spans="1:18" ht="42" hidden="1">
      <c r="A110" s="215" t="s">
        <v>2157</v>
      </c>
      <c r="B110" s="215" t="s">
        <v>13076</v>
      </c>
      <c r="C110" s="216" t="s">
        <v>13046</v>
      </c>
      <c r="D110" s="217" t="s">
        <v>1055</v>
      </c>
      <c r="E110" s="217" t="s">
        <v>13077</v>
      </c>
      <c r="F110" s="218" t="s">
        <v>13078</v>
      </c>
      <c r="G110" s="218" t="s">
        <v>12980</v>
      </c>
      <c r="H110" s="218" t="s">
        <v>1077</v>
      </c>
      <c r="I110" s="219" t="s">
        <v>1078</v>
      </c>
      <c r="J110" s="220" t="s">
        <v>1690</v>
      </c>
      <c r="K110" s="220" t="s">
        <v>1691</v>
      </c>
      <c r="L110" s="220" t="s">
        <v>1063</v>
      </c>
      <c r="M110" s="221" t="s">
        <v>1769</v>
      </c>
      <c r="N110" s="218" t="s">
        <v>1284</v>
      </c>
      <c r="O110" s="218" t="s">
        <v>3553</v>
      </c>
      <c r="P110" s="222"/>
      <c r="Q110" s="223"/>
      <c r="R110" s="223">
        <v>49860.39</v>
      </c>
    </row>
    <row r="111" spans="1:18" ht="52.5" hidden="1">
      <c r="A111" s="215" t="s">
        <v>2160</v>
      </c>
      <c r="B111" s="215" t="s">
        <v>13079</v>
      </c>
      <c r="C111" s="216" t="s">
        <v>13046</v>
      </c>
      <c r="D111" s="217" t="s">
        <v>1055</v>
      </c>
      <c r="E111" s="217" t="s">
        <v>13080</v>
      </c>
      <c r="F111" s="218" t="s">
        <v>13081</v>
      </c>
      <c r="G111" s="218" t="s">
        <v>13046</v>
      </c>
      <c r="H111" s="218" t="s">
        <v>1077</v>
      </c>
      <c r="I111" s="219" t="s">
        <v>1078</v>
      </c>
      <c r="J111" s="220" t="s">
        <v>1690</v>
      </c>
      <c r="K111" s="220" t="s">
        <v>1691</v>
      </c>
      <c r="L111" s="220" t="s">
        <v>1063</v>
      </c>
      <c r="M111" s="221" t="s">
        <v>1769</v>
      </c>
      <c r="N111" s="218" t="s">
        <v>1284</v>
      </c>
      <c r="O111" s="218" t="s">
        <v>3553</v>
      </c>
      <c r="P111" s="222"/>
      <c r="Q111" s="223"/>
      <c r="R111" s="223">
        <v>32472.57</v>
      </c>
    </row>
    <row r="112" spans="1:18" ht="52.5" hidden="1">
      <c r="A112" s="215" t="s">
        <v>1691</v>
      </c>
      <c r="B112" s="215" t="s">
        <v>13082</v>
      </c>
      <c r="C112" s="216" t="s">
        <v>13083</v>
      </c>
      <c r="D112" s="217" t="s">
        <v>1055</v>
      </c>
      <c r="E112" s="217" t="s">
        <v>13084</v>
      </c>
      <c r="F112" s="218" t="s">
        <v>13085</v>
      </c>
      <c r="G112" s="218" t="s">
        <v>13083</v>
      </c>
      <c r="H112" s="218" t="s">
        <v>1696</v>
      </c>
      <c r="I112" s="219" t="s">
        <v>1697</v>
      </c>
      <c r="J112" s="220" t="s">
        <v>1690</v>
      </c>
      <c r="K112" s="220" t="s">
        <v>1691</v>
      </c>
      <c r="L112" s="220" t="s">
        <v>1063</v>
      </c>
      <c r="M112" s="221" t="s">
        <v>1769</v>
      </c>
      <c r="N112" s="218" t="s">
        <v>1284</v>
      </c>
      <c r="O112" s="218" t="s">
        <v>3553</v>
      </c>
      <c r="P112" s="222"/>
      <c r="Q112" s="223"/>
      <c r="R112" s="223">
        <v>6609.37</v>
      </c>
    </row>
    <row r="113" spans="1:23" ht="63" hidden="1">
      <c r="A113" s="215" t="s">
        <v>1080</v>
      </c>
      <c r="B113" s="215" t="s">
        <v>13086</v>
      </c>
      <c r="C113" s="216" t="s">
        <v>13083</v>
      </c>
      <c r="D113" s="217" t="s">
        <v>1055</v>
      </c>
      <c r="E113" s="217" t="s">
        <v>13087</v>
      </c>
      <c r="F113" s="218" t="s">
        <v>13088</v>
      </c>
      <c r="G113" s="218" t="s">
        <v>13083</v>
      </c>
      <c r="H113" s="218" t="s">
        <v>1425</v>
      </c>
      <c r="I113" s="219" t="s">
        <v>1426</v>
      </c>
      <c r="J113" s="220" t="s">
        <v>1239</v>
      </c>
      <c r="K113" s="220" t="s">
        <v>1062</v>
      </c>
      <c r="L113" s="220" t="s">
        <v>1063</v>
      </c>
      <c r="M113" s="221" t="s">
        <v>1064</v>
      </c>
      <c r="N113" s="218" t="s">
        <v>1284</v>
      </c>
      <c r="O113" s="218" t="s">
        <v>3553</v>
      </c>
      <c r="P113" s="222" t="s">
        <v>7634</v>
      </c>
      <c r="Q113" s="223"/>
      <c r="R113" s="223">
        <v>85141.82</v>
      </c>
    </row>
    <row r="114" spans="1:23" ht="42" hidden="1">
      <c r="A114" s="215" t="s">
        <v>2168</v>
      </c>
      <c r="B114" s="215" t="s">
        <v>13089</v>
      </c>
      <c r="C114" s="216" t="s">
        <v>13083</v>
      </c>
      <c r="D114" s="217" t="s">
        <v>1055</v>
      </c>
      <c r="E114" s="217" t="s">
        <v>13090</v>
      </c>
      <c r="F114" s="218" t="s">
        <v>13091</v>
      </c>
      <c r="G114" s="218" t="s">
        <v>13083</v>
      </c>
      <c r="H114" s="218" t="s">
        <v>1300</v>
      </c>
      <c r="I114" s="219" t="s">
        <v>1301</v>
      </c>
      <c r="J114" s="220" t="s">
        <v>1302</v>
      </c>
      <c r="K114" s="220" t="s">
        <v>1303</v>
      </c>
      <c r="L114" s="220" t="s">
        <v>1063</v>
      </c>
      <c r="M114" s="221" t="s">
        <v>1304</v>
      </c>
      <c r="N114" s="218" t="s">
        <v>1284</v>
      </c>
      <c r="O114" s="218" t="s">
        <v>3553</v>
      </c>
      <c r="P114" s="222" t="s">
        <v>2816</v>
      </c>
      <c r="Q114" s="223"/>
      <c r="R114" s="223">
        <v>27000</v>
      </c>
    </row>
    <row r="115" spans="1:23" ht="42" hidden="1">
      <c r="A115" s="215" t="s">
        <v>2171</v>
      </c>
      <c r="B115" s="215" t="s">
        <v>13092</v>
      </c>
      <c r="C115" s="216" t="s">
        <v>13093</v>
      </c>
      <c r="D115" s="217" t="s">
        <v>1055</v>
      </c>
      <c r="E115" s="217" t="s">
        <v>12791</v>
      </c>
      <c r="F115" s="218" t="s">
        <v>13094</v>
      </c>
      <c r="G115" s="218" t="s">
        <v>13083</v>
      </c>
      <c r="H115" s="218" t="s">
        <v>1701</v>
      </c>
      <c r="I115" s="219" t="s">
        <v>1702</v>
      </c>
      <c r="J115" s="220" t="s">
        <v>1690</v>
      </c>
      <c r="K115" s="220" t="s">
        <v>1691</v>
      </c>
      <c r="L115" s="220" t="s">
        <v>1063</v>
      </c>
      <c r="M115" s="221" t="s">
        <v>1769</v>
      </c>
      <c r="N115" s="218" t="s">
        <v>1284</v>
      </c>
      <c r="O115" s="218" t="s">
        <v>3553</v>
      </c>
      <c r="P115" s="222"/>
      <c r="Q115" s="223"/>
      <c r="R115" s="223">
        <v>5840</v>
      </c>
    </row>
    <row r="116" spans="1:23" ht="42" hidden="1">
      <c r="A116" s="215" t="s">
        <v>1432</v>
      </c>
      <c r="B116" s="215" t="s">
        <v>13095</v>
      </c>
      <c r="C116" s="216" t="s">
        <v>13093</v>
      </c>
      <c r="D116" s="217" t="s">
        <v>1055</v>
      </c>
      <c r="E116" s="217" t="s">
        <v>13096</v>
      </c>
      <c r="F116" s="218" t="s">
        <v>13097</v>
      </c>
      <c r="G116" s="218" t="s">
        <v>13083</v>
      </c>
      <c r="H116" s="218" t="s">
        <v>1567</v>
      </c>
      <c r="I116" s="219" t="s">
        <v>1568</v>
      </c>
      <c r="J116" s="220" t="s">
        <v>1096</v>
      </c>
      <c r="K116" s="220" t="s">
        <v>1062</v>
      </c>
      <c r="L116" s="220" t="s">
        <v>1063</v>
      </c>
      <c r="M116" s="221" t="s">
        <v>1064</v>
      </c>
      <c r="N116" s="218" t="s">
        <v>1284</v>
      </c>
      <c r="O116" s="218" t="s">
        <v>3553</v>
      </c>
      <c r="P116" s="222" t="s">
        <v>1569</v>
      </c>
      <c r="Q116" s="223"/>
      <c r="R116" s="223">
        <v>37050</v>
      </c>
    </row>
    <row r="117" spans="1:23" ht="42" hidden="1">
      <c r="A117" s="215" t="s">
        <v>1436</v>
      </c>
      <c r="B117" s="215" t="s">
        <v>13098</v>
      </c>
      <c r="C117" s="216" t="s">
        <v>13093</v>
      </c>
      <c r="D117" s="217" t="s">
        <v>1055</v>
      </c>
      <c r="E117" s="217" t="s">
        <v>13099</v>
      </c>
      <c r="F117" s="218" t="s">
        <v>9716</v>
      </c>
      <c r="G117" s="218" t="s">
        <v>13083</v>
      </c>
      <c r="H117" s="218" t="s">
        <v>4839</v>
      </c>
      <c r="I117" s="219" t="s">
        <v>4840</v>
      </c>
      <c r="J117" s="220" t="s">
        <v>1110</v>
      </c>
      <c r="K117" s="220" t="s">
        <v>1062</v>
      </c>
      <c r="L117" s="220" t="s">
        <v>1063</v>
      </c>
      <c r="M117" s="221" t="s">
        <v>1111</v>
      </c>
      <c r="N117" s="218" t="s">
        <v>1284</v>
      </c>
      <c r="O117" s="218" t="s">
        <v>3553</v>
      </c>
      <c r="P117" s="222" t="s">
        <v>4841</v>
      </c>
      <c r="Q117" s="223"/>
      <c r="R117" s="223">
        <v>28863</v>
      </c>
    </row>
    <row r="118" spans="1:23" ht="42" hidden="1">
      <c r="A118" s="215" t="s">
        <v>2178</v>
      </c>
      <c r="B118" s="215" t="s">
        <v>13100</v>
      </c>
      <c r="C118" s="216" t="s">
        <v>13093</v>
      </c>
      <c r="D118" s="217" t="s">
        <v>1055</v>
      </c>
      <c r="E118" s="217" t="s">
        <v>13101</v>
      </c>
      <c r="F118" s="218" t="s">
        <v>13102</v>
      </c>
      <c r="G118" s="218" t="s">
        <v>13083</v>
      </c>
      <c r="H118" s="218" t="s">
        <v>1500</v>
      </c>
      <c r="I118" s="219" t="s">
        <v>1501</v>
      </c>
      <c r="J118" s="220" t="s">
        <v>1096</v>
      </c>
      <c r="K118" s="220" t="s">
        <v>1062</v>
      </c>
      <c r="L118" s="220" t="s">
        <v>1063</v>
      </c>
      <c r="M118" s="221" t="s">
        <v>1064</v>
      </c>
      <c r="N118" s="218" t="s">
        <v>1284</v>
      </c>
      <c r="O118" s="218" t="s">
        <v>3553</v>
      </c>
      <c r="P118" s="222" t="s">
        <v>8239</v>
      </c>
      <c r="Q118" s="223"/>
      <c r="R118" s="223">
        <v>30195</v>
      </c>
    </row>
    <row r="119" spans="1:23" ht="42" hidden="1">
      <c r="A119" s="215" t="s">
        <v>2182</v>
      </c>
      <c r="B119" s="215" t="s">
        <v>13103</v>
      </c>
      <c r="C119" s="216" t="s">
        <v>13093</v>
      </c>
      <c r="D119" s="217" t="s">
        <v>1055</v>
      </c>
      <c r="E119" s="217" t="s">
        <v>13104</v>
      </c>
      <c r="F119" s="218" t="s">
        <v>13105</v>
      </c>
      <c r="G119" s="218" t="s">
        <v>13083</v>
      </c>
      <c r="H119" s="218" t="s">
        <v>1010</v>
      </c>
      <c r="I119" s="219" t="s">
        <v>2959</v>
      </c>
      <c r="J119" s="220" t="s">
        <v>1110</v>
      </c>
      <c r="K119" s="220" t="s">
        <v>1062</v>
      </c>
      <c r="L119" s="220" t="s">
        <v>1063</v>
      </c>
      <c r="M119" s="221" t="s">
        <v>1111</v>
      </c>
      <c r="N119" s="218" t="s">
        <v>1284</v>
      </c>
      <c r="O119" s="218" t="s">
        <v>3553</v>
      </c>
      <c r="P119" s="222" t="s">
        <v>2960</v>
      </c>
      <c r="Q119" s="223"/>
      <c r="R119" s="223">
        <v>54842.6</v>
      </c>
      <c r="T119" s="280"/>
      <c r="U119" s="280"/>
      <c r="V119" s="280"/>
      <c r="W119" s="280"/>
    </row>
    <row r="120" spans="1:23" ht="42" hidden="1">
      <c r="A120" s="215" t="s">
        <v>1704</v>
      </c>
      <c r="B120" s="215" t="s">
        <v>13106</v>
      </c>
      <c r="C120" s="216" t="s">
        <v>13093</v>
      </c>
      <c r="D120" s="217" t="s">
        <v>1055</v>
      </c>
      <c r="E120" s="217" t="s">
        <v>13107</v>
      </c>
      <c r="F120" s="218" t="s">
        <v>13108</v>
      </c>
      <c r="G120" s="218" t="s">
        <v>13083</v>
      </c>
      <c r="H120" s="218" t="s">
        <v>6380</v>
      </c>
      <c r="I120" s="219" t="s">
        <v>6381</v>
      </c>
      <c r="J120" s="220" t="s">
        <v>1110</v>
      </c>
      <c r="K120" s="220" t="s">
        <v>1062</v>
      </c>
      <c r="L120" s="220" t="s">
        <v>1063</v>
      </c>
      <c r="M120" s="221" t="s">
        <v>1111</v>
      </c>
      <c r="N120" s="218" t="s">
        <v>1284</v>
      </c>
      <c r="O120" s="218" t="s">
        <v>3553</v>
      </c>
      <c r="P120" s="222" t="s">
        <v>6382</v>
      </c>
      <c r="Q120" s="223"/>
      <c r="R120" s="223">
        <v>67938.19</v>
      </c>
    </row>
    <row r="121" spans="1:23" ht="42" hidden="1">
      <c r="A121" s="215" t="s">
        <v>2187</v>
      </c>
      <c r="B121" s="215" t="s">
        <v>13109</v>
      </c>
      <c r="C121" s="216" t="s">
        <v>13093</v>
      </c>
      <c r="D121" s="217" t="s">
        <v>1055</v>
      </c>
      <c r="E121" s="217" t="s">
        <v>13110</v>
      </c>
      <c r="F121" s="218" t="s">
        <v>13111</v>
      </c>
      <c r="G121" s="218" t="s">
        <v>13083</v>
      </c>
      <c r="H121" s="218" t="s">
        <v>13112</v>
      </c>
      <c r="I121" s="219" t="s">
        <v>13113</v>
      </c>
      <c r="J121" s="220" t="s">
        <v>1110</v>
      </c>
      <c r="K121" s="220" t="s">
        <v>1062</v>
      </c>
      <c r="L121" s="220" t="s">
        <v>1063</v>
      </c>
      <c r="M121" s="221" t="s">
        <v>1111</v>
      </c>
      <c r="N121" s="218" t="s">
        <v>1284</v>
      </c>
      <c r="O121" s="218" t="s">
        <v>3553</v>
      </c>
      <c r="P121" s="222" t="s">
        <v>13114</v>
      </c>
      <c r="Q121" s="223"/>
      <c r="R121" s="223">
        <v>43767.360000000001</v>
      </c>
    </row>
    <row r="122" spans="1:23" ht="42" hidden="1">
      <c r="A122" s="215" t="s">
        <v>2190</v>
      </c>
      <c r="B122" s="215" t="s">
        <v>13115</v>
      </c>
      <c r="C122" s="216" t="s">
        <v>13093</v>
      </c>
      <c r="D122" s="217" t="s">
        <v>1055</v>
      </c>
      <c r="E122" s="217" t="s">
        <v>13116</v>
      </c>
      <c r="F122" s="218" t="s">
        <v>13117</v>
      </c>
      <c r="G122" s="218" t="s">
        <v>13083</v>
      </c>
      <c r="H122" s="218" t="s">
        <v>700</v>
      </c>
      <c r="I122" s="219" t="s">
        <v>1578</v>
      </c>
      <c r="J122" s="220" t="s">
        <v>1110</v>
      </c>
      <c r="K122" s="220" t="s">
        <v>1062</v>
      </c>
      <c r="L122" s="220" t="s">
        <v>1063</v>
      </c>
      <c r="M122" s="221" t="s">
        <v>1111</v>
      </c>
      <c r="N122" s="218" t="s">
        <v>1284</v>
      </c>
      <c r="O122" s="218" t="s">
        <v>3553</v>
      </c>
      <c r="P122" s="222" t="s">
        <v>10145</v>
      </c>
      <c r="Q122" s="223"/>
      <c r="R122" s="223">
        <v>62400</v>
      </c>
    </row>
    <row r="123" spans="1:23" ht="42" hidden="1">
      <c r="A123" s="215" t="s">
        <v>2194</v>
      </c>
      <c r="B123" s="215" t="s">
        <v>13118</v>
      </c>
      <c r="C123" s="216" t="s">
        <v>13093</v>
      </c>
      <c r="D123" s="217" t="s">
        <v>1055</v>
      </c>
      <c r="E123" s="217" t="s">
        <v>13119</v>
      </c>
      <c r="F123" s="218" t="s">
        <v>13120</v>
      </c>
      <c r="G123" s="218" t="s">
        <v>13093</v>
      </c>
      <c r="H123" s="218" t="s">
        <v>1077</v>
      </c>
      <c r="I123" s="219" t="s">
        <v>1078</v>
      </c>
      <c r="J123" s="220" t="s">
        <v>1690</v>
      </c>
      <c r="K123" s="220" t="s">
        <v>1691</v>
      </c>
      <c r="L123" s="220" t="s">
        <v>1063</v>
      </c>
      <c r="M123" s="221" t="s">
        <v>1769</v>
      </c>
      <c r="N123" s="218" t="s">
        <v>1284</v>
      </c>
      <c r="O123" s="218" t="s">
        <v>3553</v>
      </c>
      <c r="P123" s="222"/>
      <c r="Q123" s="223"/>
      <c r="R123" s="223">
        <v>10477.209999999999</v>
      </c>
    </row>
    <row r="124" spans="1:23" ht="42" hidden="1">
      <c r="A124" s="215" t="s">
        <v>1114</v>
      </c>
      <c r="B124" s="215" t="s">
        <v>13121</v>
      </c>
      <c r="C124" s="216" t="s">
        <v>13093</v>
      </c>
      <c r="D124" s="217" t="s">
        <v>1214</v>
      </c>
      <c r="E124" s="217" t="s">
        <v>13122</v>
      </c>
      <c r="F124" s="218" t="s">
        <v>13121</v>
      </c>
      <c r="G124" s="218" t="s">
        <v>13093</v>
      </c>
      <c r="H124" s="218" t="s">
        <v>3524</v>
      </c>
      <c r="I124" s="219" t="s">
        <v>2133</v>
      </c>
      <c r="J124" s="220" t="s">
        <v>1690</v>
      </c>
      <c r="K124" s="220" t="s">
        <v>1691</v>
      </c>
      <c r="L124" s="220" t="s">
        <v>1063</v>
      </c>
      <c r="M124" s="221" t="s">
        <v>1769</v>
      </c>
      <c r="N124" s="218" t="s">
        <v>1284</v>
      </c>
      <c r="O124" s="218" t="s">
        <v>3553</v>
      </c>
      <c r="P124" s="222"/>
      <c r="Q124" s="223"/>
      <c r="R124" s="223">
        <v>2857.14</v>
      </c>
    </row>
    <row r="125" spans="1:23" ht="42" hidden="1">
      <c r="A125" s="215" t="s">
        <v>1123</v>
      </c>
      <c r="B125" s="215" t="s">
        <v>13123</v>
      </c>
      <c r="C125" s="216" t="s">
        <v>13124</v>
      </c>
      <c r="D125" s="217" t="s">
        <v>1055</v>
      </c>
      <c r="E125" s="217" t="s">
        <v>13125</v>
      </c>
      <c r="F125" s="218" t="s">
        <v>13126</v>
      </c>
      <c r="G125" s="218" t="s">
        <v>13093</v>
      </c>
      <c r="H125" s="218" t="s">
        <v>2274</v>
      </c>
      <c r="I125" s="219" t="s">
        <v>2275</v>
      </c>
      <c r="J125" s="220" t="s">
        <v>1690</v>
      </c>
      <c r="K125" s="220" t="s">
        <v>1691</v>
      </c>
      <c r="L125" s="220" t="s">
        <v>1063</v>
      </c>
      <c r="M125" s="221" t="s">
        <v>1769</v>
      </c>
      <c r="N125" s="218" t="s">
        <v>1284</v>
      </c>
      <c r="O125" s="218" t="s">
        <v>3553</v>
      </c>
      <c r="P125" s="222"/>
      <c r="Q125" s="223"/>
      <c r="R125" s="223">
        <v>2715.55</v>
      </c>
    </row>
    <row r="126" spans="1:23" ht="42" hidden="1">
      <c r="A126" s="215" t="s">
        <v>1129</v>
      </c>
      <c r="B126" s="215" t="s">
        <v>13127</v>
      </c>
      <c r="C126" s="216" t="s">
        <v>13124</v>
      </c>
      <c r="D126" s="217" t="s">
        <v>1055</v>
      </c>
      <c r="E126" s="217" t="s">
        <v>13125</v>
      </c>
      <c r="F126" s="218" t="s">
        <v>13128</v>
      </c>
      <c r="G126" s="218" t="s">
        <v>13093</v>
      </c>
      <c r="H126" s="218" t="s">
        <v>2274</v>
      </c>
      <c r="I126" s="219" t="s">
        <v>2275</v>
      </c>
      <c r="J126" s="220" t="s">
        <v>1690</v>
      </c>
      <c r="K126" s="220" t="s">
        <v>1691</v>
      </c>
      <c r="L126" s="220" t="s">
        <v>1063</v>
      </c>
      <c r="M126" s="221" t="s">
        <v>1769</v>
      </c>
      <c r="N126" s="218" t="s">
        <v>1284</v>
      </c>
      <c r="O126" s="218" t="s">
        <v>3553</v>
      </c>
      <c r="P126" s="222"/>
      <c r="Q126" s="223"/>
      <c r="R126" s="223">
        <v>17708.830000000002</v>
      </c>
    </row>
    <row r="127" spans="1:23" ht="42" hidden="1">
      <c r="A127" s="215" t="s">
        <v>1133</v>
      </c>
      <c r="B127" s="215" t="s">
        <v>13129</v>
      </c>
      <c r="C127" s="216" t="s">
        <v>13124</v>
      </c>
      <c r="D127" s="217" t="s">
        <v>1055</v>
      </c>
      <c r="E127" s="217" t="s">
        <v>13130</v>
      </c>
      <c r="F127" s="218" t="s">
        <v>13131</v>
      </c>
      <c r="G127" s="218" t="s">
        <v>13124</v>
      </c>
      <c r="H127" s="218" t="s">
        <v>1077</v>
      </c>
      <c r="I127" s="219" t="s">
        <v>1078</v>
      </c>
      <c r="J127" s="220" t="s">
        <v>1690</v>
      </c>
      <c r="K127" s="220" t="s">
        <v>1691</v>
      </c>
      <c r="L127" s="220" t="s">
        <v>1063</v>
      </c>
      <c r="M127" s="221" t="s">
        <v>1769</v>
      </c>
      <c r="N127" s="218" t="s">
        <v>1284</v>
      </c>
      <c r="O127" s="218" t="s">
        <v>3553</v>
      </c>
      <c r="P127" s="222"/>
      <c r="Q127" s="223"/>
      <c r="R127" s="223">
        <v>1131.1300000000001</v>
      </c>
    </row>
    <row r="128" spans="1:23" ht="42" hidden="1">
      <c r="A128" s="215" t="s">
        <v>1140</v>
      </c>
      <c r="B128" s="215" t="s">
        <v>13132</v>
      </c>
      <c r="C128" s="216" t="s">
        <v>13133</v>
      </c>
      <c r="D128" s="217" t="s">
        <v>1055</v>
      </c>
      <c r="E128" s="217" t="s">
        <v>13134</v>
      </c>
      <c r="F128" s="218" t="s">
        <v>13135</v>
      </c>
      <c r="G128" s="218" t="s">
        <v>13136</v>
      </c>
      <c r="H128" s="218" t="s">
        <v>1696</v>
      </c>
      <c r="I128" s="219" t="s">
        <v>1697</v>
      </c>
      <c r="J128" s="220" t="s">
        <v>1690</v>
      </c>
      <c r="K128" s="220" t="s">
        <v>1691</v>
      </c>
      <c r="L128" s="220" t="s">
        <v>1063</v>
      </c>
      <c r="M128" s="221" t="s">
        <v>1769</v>
      </c>
      <c r="N128" s="218" t="s">
        <v>1284</v>
      </c>
      <c r="O128" s="218" t="s">
        <v>3553</v>
      </c>
      <c r="P128" s="222"/>
      <c r="Q128" s="223"/>
      <c r="R128" s="223">
        <v>40049.550000000003</v>
      </c>
    </row>
    <row r="129" spans="1:18" ht="42" hidden="1">
      <c r="A129" s="215" t="s">
        <v>1440</v>
      </c>
      <c r="B129" s="215" t="s">
        <v>13137</v>
      </c>
      <c r="C129" s="216" t="s">
        <v>13133</v>
      </c>
      <c r="D129" s="217" t="s">
        <v>1055</v>
      </c>
      <c r="E129" s="217" t="s">
        <v>13138</v>
      </c>
      <c r="F129" s="218" t="s">
        <v>13139</v>
      </c>
      <c r="G129" s="218" t="s">
        <v>13136</v>
      </c>
      <c r="H129" s="218" t="s">
        <v>1077</v>
      </c>
      <c r="I129" s="219" t="s">
        <v>1078</v>
      </c>
      <c r="J129" s="220" t="s">
        <v>1690</v>
      </c>
      <c r="K129" s="220" t="s">
        <v>1691</v>
      </c>
      <c r="L129" s="220" t="s">
        <v>1063</v>
      </c>
      <c r="M129" s="221" t="s">
        <v>1769</v>
      </c>
      <c r="N129" s="218" t="s">
        <v>1284</v>
      </c>
      <c r="O129" s="218" t="s">
        <v>3553</v>
      </c>
      <c r="P129" s="222"/>
      <c r="Q129" s="223"/>
      <c r="R129" s="223">
        <v>198.24</v>
      </c>
    </row>
    <row r="130" spans="1:18" ht="42" hidden="1">
      <c r="A130" s="215" t="s">
        <v>1444</v>
      </c>
      <c r="B130" s="215" t="s">
        <v>13140</v>
      </c>
      <c r="C130" s="216" t="s">
        <v>13133</v>
      </c>
      <c r="D130" s="217" t="s">
        <v>1055</v>
      </c>
      <c r="E130" s="217" t="s">
        <v>13141</v>
      </c>
      <c r="F130" s="218" t="s">
        <v>13142</v>
      </c>
      <c r="G130" s="218" t="s">
        <v>13136</v>
      </c>
      <c r="H130" s="218" t="s">
        <v>1077</v>
      </c>
      <c r="I130" s="219" t="s">
        <v>1078</v>
      </c>
      <c r="J130" s="220" t="s">
        <v>1690</v>
      </c>
      <c r="K130" s="220" t="s">
        <v>1691</v>
      </c>
      <c r="L130" s="220" t="s">
        <v>1063</v>
      </c>
      <c r="M130" s="221" t="s">
        <v>1769</v>
      </c>
      <c r="N130" s="218" t="s">
        <v>1284</v>
      </c>
      <c r="O130" s="218" t="s">
        <v>3553</v>
      </c>
      <c r="P130" s="222"/>
      <c r="Q130" s="223"/>
      <c r="R130" s="223">
        <v>75543.039999999994</v>
      </c>
    </row>
    <row r="131" spans="1:18" ht="42" hidden="1">
      <c r="A131" s="215" t="s">
        <v>1790</v>
      </c>
      <c r="B131" s="215" t="s">
        <v>13143</v>
      </c>
      <c r="C131" s="216" t="s">
        <v>13133</v>
      </c>
      <c r="D131" s="217" t="s">
        <v>1055</v>
      </c>
      <c r="E131" s="217" t="s">
        <v>13144</v>
      </c>
      <c r="F131" s="218" t="s">
        <v>13145</v>
      </c>
      <c r="G131" s="218" t="s">
        <v>13136</v>
      </c>
      <c r="H131" s="218" t="s">
        <v>1077</v>
      </c>
      <c r="I131" s="219" t="s">
        <v>1078</v>
      </c>
      <c r="J131" s="220" t="s">
        <v>1690</v>
      </c>
      <c r="K131" s="220" t="s">
        <v>1691</v>
      </c>
      <c r="L131" s="220" t="s">
        <v>1063</v>
      </c>
      <c r="M131" s="221" t="s">
        <v>1769</v>
      </c>
      <c r="N131" s="218" t="s">
        <v>1284</v>
      </c>
      <c r="O131" s="218" t="s">
        <v>3553</v>
      </c>
      <c r="P131" s="222"/>
      <c r="Q131" s="223"/>
      <c r="R131" s="223">
        <v>50.69</v>
      </c>
    </row>
    <row r="132" spans="1:18" ht="52.5" hidden="1">
      <c r="A132" s="215" t="s">
        <v>2214</v>
      </c>
      <c r="B132" s="215" t="s">
        <v>13146</v>
      </c>
      <c r="C132" s="216" t="s">
        <v>13136</v>
      </c>
      <c r="D132" s="217" t="s">
        <v>1181</v>
      </c>
      <c r="E132" s="217" t="s">
        <v>13147</v>
      </c>
      <c r="F132" s="218" t="s">
        <v>13146</v>
      </c>
      <c r="G132" s="218" t="s">
        <v>13136</v>
      </c>
      <c r="H132" s="218" t="s">
        <v>3351</v>
      </c>
      <c r="I132" s="219" t="s">
        <v>3352</v>
      </c>
      <c r="J132" s="220" t="s">
        <v>1063</v>
      </c>
      <c r="K132" s="220" t="s">
        <v>1063</v>
      </c>
      <c r="L132" s="220" t="s">
        <v>1790</v>
      </c>
      <c r="M132" s="221" t="s">
        <v>1678</v>
      </c>
      <c r="N132" s="218" t="s">
        <v>1284</v>
      </c>
      <c r="O132" s="218" t="s">
        <v>3553</v>
      </c>
      <c r="P132" s="222"/>
      <c r="Q132" s="223">
        <v>5298.51</v>
      </c>
      <c r="R132" s="223"/>
    </row>
    <row r="133" spans="1:18" ht="63" hidden="1">
      <c r="A133" s="215" t="s">
        <v>1453</v>
      </c>
      <c r="B133" s="215" t="s">
        <v>13148</v>
      </c>
      <c r="C133" s="216" t="s">
        <v>13133</v>
      </c>
      <c r="D133" s="217" t="s">
        <v>1274</v>
      </c>
      <c r="E133" s="217" t="s">
        <v>12978</v>
      </c>
      <c r="F133" s="218" t="s">
        <v>13148</v>
      </c>
      <c r="G133" s="218" t="s">
        <v>13133</v>
      </c>
      <c r="H133" s="218"/>
      <c r="I133" s="219"/>
      <c r="J133" s="220" t="s">
        <v>1063</v>
      </c>
      <c r="K133" s="220" t="s">
        <v>1063</v>
      </c>
      <c r="L133" s="220" t="s">
        <v>2410</v>
      </c>
      <c r="M133" s="221" t="s">
        <v>1678</v>
      </c>
      <c r="N133" s="218" t="s">
        <v>1284</v>
      </c>
      <c r="O133" s="218" t="s">
        <v>3553</v>
      </c>
      <c r="P133" s="222"/>
      <c r="Q133" s="223">
        <v>-1683</v>
      </c>
      <c r="R133" s="223"/>
    </row>
    <row r="134" spans="1:18" ht="63" hidden="1">
      <c r="A134" s="215" t="s">
        <v>2221</v>
      </c>
      <c r="B134" s="215" t="s">
        <v>13148</v>
      </c>
      <c r="C134" s="216" t="s">
        <v>13133</v>
      </c>
      <c r="D134" s="217" t="s">
        <v>1274</v>
      </c>
      <c r="E134" s="217" t="s">
        <v>12978</v>
      </c>
      <c r="F134" s="218" t="s">
        <v>13148</v>
      </c>
      <c r="G134" s="218" t="s">
        <v>13133</v>
      </c>
      <c r="H134" s="218"/>
      <c r="I134" s="219"/>
      <c r="J134" s="220" t="s">
        <v>1110</v>
      </c>
      <c r="K134" s="220" t="s">
        <v>1062</v>
      </c>
      <c r="L134" s="220" t="s">
        <v>1063</v>
      </c>
      <c r="M134" s="221" t="s">
        <v>1111</v>
      </c>
      <c r="N134" s="218" t="s">
        <v>1284</v>
      </c>
      <c r="O134" s="218" t="s">
        <v>3553</v>
      </c>
      <c r="P134" s="266" t="s">
        <v>2499</v>
      </c>
      <c r="Q134" s="223">
        <v>1683</v>
      </c>
      <c r="R134" s="223"/>
    </row>
    <row r="135" spans="1:18" ht="52.5" hidden="1">
      <c r="A135" s="215" t="s">
        <v>1145</v>
      </c>
      <c r="B135" s="215" t="s">
        <v>13149</v>
      </c>
      <c r="C135" s="216" t="s">
        <v>13150</v>
      </c>
      <c r="D135" s="217" t="s">
        <v>1055</v>
      </c>
      <c r="E135" s="217" t="s">
        <v>13151</v>
      </c>
      <c r="F135" s="218" t="s">
        <v>13152</v>
      </c>
      <c r="G135" s="218" t="s">
        <v>13150</v>
      </c>
      <c r="H135" s="218" t="s">
        <v>1696</v>
      </c>
      <c r="I135" s="219" t="s">
        <v>1697</v>
      </c>
      <c r="J135" s="220" t="s">
        <v>1690</v>
      </c>
      <c r="K135" s="220" t="s">
        <v>1691</v>
      </c>
      <c r="L135" s="220" t="s">
        <v>1063</v>
      </c>
      <c r="M135" s="221" t="s">
        <v>1769</v>
      </c>
      <c r="N135" s="218" t="s">
        <v>1284</v>
      </c>
      <c r="O135" s="218" t="s">
        <v>3553</v>
      </c>
      <c r="P135" s="222"/>
      <c r="Q135" s="223"/>
      <c r="R135" s="223">
        <v>15194.59</v>
      </c>
    </row>
    <row r="136" spans="1:18" ht="63" hidden="1">
      <c r="A136" s="215" t="s">
        <v>1150</v>
      </c>
      <c r="B136" s="215" t="s">
        <v>13153</v>
      </c>
      <c r="C136" s="216" t="s">
        <v>13150</v>
      </c>
      <c r="D136" s="217" t="s">
        <v>1055</v>
      </c>
      <c r="E136" s="217" t="s">
        <v>13154</v>
      </c>
      <c r="F136" s="218" t="s">
        <v>13155</v>
      </c>
      <c r="G136" s="218" t="s">
        <v>13150</v>
      </c>
      <c r="H136" s="218" t="s">
        <v>1077</v>
      </c>
      <c r="I136" s="219" t="s">
        <v>1078</v>
      </c>
      <c r="J136" s="220" t="s">
        <v>1690</v>
      </c>
      <c r="K136" s="220" t="s">
        <v>1691</v>
      </c>
      <c r="L136" s="220" t="s">
        <v>1063</v>
      </c>
      <c r="M136" s="221" t="s">
        <v>1769</v>
      </c>
      <c r="N136" s="218" t="s">
        <v>1284</v>
      </c>
      <c r="O136" s="218" t="s">
        <v>3553</v>
      </c>
      <c r="P136" s="222"/>
      <c r="Q136" s="223"/>
      <c r="R136" s="223">
        <v>13117.93</v>
      </c>
    </row>
    <row r="137" spans="1:18" ht="42" hidden="1">
      <c r="A137" s="215" t="s">
        <v>1467</v>
      </c>
      <c r="B137" s="215" t="s">
        <v>13156</v>
      </c>
      <c r="C137" s="216" t="s">
        <v>13150</v>
      </c>
      <c r="D137" s="217" t="s">
        <v>1055</v>
      </c>
      <c r="E137" s="217" t="s">
        <v>13157</v>
      </c>
      <c r="F137" s="218" t="s">
        <v>13158</v>
      </c>
      <c r="G137" s="218" t="s">
        <v>13150</v>
      </c>
      <c r="H137" s="218" t="s">
        <v>1077</v>
      </c>
      <c r="I137" s="219" t="s">
        <v>1078</v>
      </c>
      <c r="J137" s="220" t="s">
        <v>1690</v>
      </c>
      <c r="K137" s="220" t="s">
        <v>1691</v>
      </c>
      <c r="L137" s="220" t="s">
        <v>1063</v>
      </c>
      <c r="M137" s="221" t="s">
        <v>1769</v>
      </c>
      <c r="N137" s="218" t="s">
        <v>1284</v>
      </c>
      <c r="O137" s="218" t="s">
        <v>3553</v>
      </c>
      <c r="P137" s="222"/>
      <c r="Q137" s="223"/>
      <c r="R137" s="223">
        <v>1640.34</v>
      </c>
    </row>
    <row r="138" spans="1:18" ht="42" hidden="1">
      <c r="A138" s="215" t="s">
        <v>1473</v>
      </c>
      <c r="B138" s="215" t="s">
        <v>13159</v>
      </c>
      <c r="C138" s="216" t="s">
        <v>13150</v>
      </c>
      <c r="D138" s="217" t="s">
        <v>1055</v>
      </c>
      <c r="E138" s="217" t="s">
        <v>12791</v>
      </c>
      <c r="F138" s="218" t="s">
        <v>13160</v>
      </c>
      <c r="G138" s="218" t="s">
        <v>13150</v>
      </c>
      <c r="H138" s="218" t="s">
        <v>1701</v>
      </c>
      <c r="I138" s="219" t="s">
        <v>1702</v>
      </c>
      <c r="J138" s="220" t="s">
        <v>1690</v>
      </c>
      <c r="K138" s="220" t="s">
        <v>1691</v>
      </c>
      <c r="L138" s="220" t="s">
        <v>1063</v>
      </c>
      <c r="M138" s="221" t="s">
        <v>1769</v>
      </c>
      <c r="N138" s="218" t="s">
        <v>1284</v>
      </c>
      <c r="O138" s="218" t="s">
        <v>3553</v>
      </c>
      <c r="P138" s="222"/>
      <c r="Q138" s="223"/>
      <c r="R138" s="223">
        <v>94888</v>
      </c>
    </row>
    <row r="139" spans="1:18" ht="42" hidden="1">
      <c r="A139" s="215" t="s">
        <v>1476</v>
      </c>
      <c r="B139" s="215" t="s">
        <v>13161</v>
      </c>
      <c r="C139" s="216" t="s">
        <v>13150</v>
      </c>
      <c r="D139" s="217" t="s">
        <v>1055</v>
      </c>
      <c r="E139" s="217" t="s">
        <v>12791</v>
      </c>
      <c r="F139" s="218" t="s">
        <v>13162</v>
      </c>
      <c r="G139" s="218" t="s">
        <v>13150</v>
      </c>
      <c r="H139" s="218" t="s">
        <v>1701</v>
      </c>
      <c r="I139" s="219" t="s">
        <v>1702</v>
      </c>
      <c r="J139" s="220" t="s">
        <v>1690</v>
      </c>
      <c r="K139" s="220" t="s">
        <v>1691</v>
      </c>
      <c r="L139" s="220" t="s">
        <v>1063</v>
      </c>
      <c r="M139" s="221" t="s">
        <v>1769</v>
      </c>
      <c r="N139" s="218" t="s">
        <v>1284</v>
      </c>
      <c r="O139" s="218" t="s">
        <v>3553</v>
      </c>
      <c r="P139" s="222"/>
      <c r="Q139" s="223"/>
      <c r="R139" s="223">
        <v>4707</v>
      </c>
    </row>
    <row r="140" spans="1:18" ht="42" hidden="1">
      <c r="A140" s="215" t="s">
        <v>1154</v>
      </c>
      <c r="B140" s="215" t="s">
        <v>13163</v>
      </c>
      <c r="C140" s="216" t="s">
        <v>13150</v>
      </c>
      <c r="D140" s="217" t="s">
        <v>1055</v>
      </c>
      <c r="E140" s="217" t="s">
        <v>12791</v>
      </c>
      <c r="F140" s="218" t="s">
        <v>13164</v>
      </c>
      <c r="G140" s="218" t="s">
        <v>13150</v>
      </c>
      <c r="H140" s="218" t="s">
        <v>1701</v>
      </c>
      <c r="I140" s="219" t="s">
        <v>1702</v>
      </c>
      <c r="J140" s="220" t="s">
        <v>1690</v>
      </c>
      <c r="K140" s="220" t="s">
        <v>1691</v>
      </c>
      <c r="L140" s="220" t="s">
        <v>1063</v>
      </c>
      <c r="M140" s="221" t="s">
        <v>1769</v>
      </c>
      <c r="N140" s="218" t="s">
        <v>1284</v>
      </c>
      <c r="O140" s="218" t="s">
        <v>3553</v>
      </c>
      <c r="P140" s="222"/>
      <c r="Q140" s="223"/>
      <c r="R140" s="223">
        <v>36</v>
      </c>
    </row>
    <row r="141" spans="1:18" ht="42" hidden="1">
      <c r="A141" s="215" t="s">
        <v>1484</v>
      </c>
      <c r="B141" s="215" t="s">
        <v>13165</v>
      </c>
      <c r="C141" s="216" t="s">
        <v>13150</v>
      </c>
      <c r="D141" s="217" t="s">
        <v>1055</v>
      </c>
      <c r="E141" s="217" t="s">
        <v>12791</v>
      </c>
      <c r="F141" s="218" t="s">
        <v>13166</v>
      </c>
      <c r="G141" s="218" t="s">
        <v>13150</v>
      </c>
      <c r="H141" s="218" t="s">
        <v>1701</v>
      </c>
      <c r="I141" s="219" t="s">
        <v>1702</v>
      </c>
      <c r="J141" s="220" t="s">
        <v>1690</v>
      </c>
      <c r="K141" s="220" t="s">
        <v>1691</v>
      </c>
      <c r="L141" s="220" t="s">
        <v>1063</v>
      </c>
      <c r="M141" s="221" t="s">
        <v>1769</v>
      </c>
      <c r="N141" s="218" t="s">
        <v>1284</v>
      </c>
      <c r="O141" s="218" t="s">
        <v>3553</v>
      </c>
      <c r="P141" s="222"/>
      <c r="Q141" s="223"/>
      <c r="R141" s="223">
        <v>12</v>
      </c>
    </row>
    <row r="142" spans="1:18" ht="42" hidden="1">
      <c r="A142" s="215" t="s">
        <v>1491</v>
      </c>
      <c r="B142" s="215" t="s">
        <v>13167</v>
      </c>
      <c r="C142" s="216" t="s">
        <v>13150</v>
      </c>
      <c r="D142" s="217" t="s">
        <v>1055</v>
      </c>
      <c r="E142" s="217" t="s">
        <v>13168</v>
      </c>
      <c r="F142" s="218" t="s">
        <v>1327</v>
      </c>
      <c r="G142" s="218" t="s">
        <v>13150</v>
      </c>
      <c r="H142" s="218" t="s">
        <v>2132</v>
      </c>
      <c r="I142" s="219" t="s">
        <v>2133</v>
      </c>
      <c r="J142" s="220" t="s">
        <v>1690</v>
      </c>
      <c r="K142" s="220" t="s">
        <v>1691</v>
      </c>
      <c r="L142" s="220" t="s">
        <v>1063</v>
      </c>
      <c r="M142" s="221" t="s">
        <v>1769</v>
      </c>
      <c r="N142" s="218" t="s">
        <v>1284</v>
      </c>
      <c r="O142" s="218" t="s">
        <v>3553</v>
      </c>
      <c r="P142" s="222"/>
      <c r="Q142" s="223"/>
      <c r="R142" s="223">
        <v>32000</v>
      </c>
    </row>
    <row r="143" spans="1:18" ht="52.5" hidden="1">
      <c r="A143" s="215" t="s">
        <v>1496</v>
      </c>
      <c r="B143" s="215" t="s">
        <v>13169</v>
      </c>
      <c r="C143" s="216" t="s">
        <v>13170</v>
      </c>
      <c r="D143" s="217" t="s">
        <v>1055</v>
      </c>
      <c r="E143" s="217" t="s">
        <v>13171</v>
      </c>
      <c r="F143" s="218" t="s">
        <v>13172</v>
      </c>
      <c r="G143" s="218" t="s">
        <v>13150</v>
      </c>
      <c r="H143" s="218" t="s">
        <v>1077</v>
      </c>
      <c r="I143" s="219" t="s">
        <v>1078</v>
      </c>
      <c r="J143" s="220" t="s">
        <v>1690</v>
      </c>
      <c r="K143" s="220" t="s">
        <v>1691</v>
      </c>
      <c r="L143" s="220" t="s">
        <v>1063</v>
      </c>
      <c r="M143" s="221" t="s">
        <v>1769</v>
      </c>
      <c r="N143" s="218" t="s">
        <v>1284</v>
      </c>
      <c r="O143" s="218" t="s">
        <v>3553</v>
      </c>
      <c r="P143" s="222"/>
      <c r="Q143" s="223"/>
      <c r="R143" s="223">
        <v>963000</v>
      </c>
    </row>
    <row r="144" spans="1:18" ht="52.5" hidden="1">
      <c r="A144" s="215" t="s">
        <v>1503</v>
      </c>
      <c r="B144" s="215" t="s">
        <v>13173</v>
      </c>
      <c r="C144" s="216" t="s">
        <v>13170</v>
      </c>
      <c r="D144" s="217" t="s">
        <v>1055</v>
      </c>
      <c r="E144" s="217" t="s">
        <v>13174</v>
      </c>
      <c r="F144" s="218" t="s">
        <v>13175</v>
      </c>
      <c r="G144" s="218" t="s">
        <v>13150</v>
      </c>
      <c r="H144" s="218" t="s">
        <v>1077</v>
      </c>
      <c r="I144" s="219" t="s">
        <v>1078</v>
      </c>
      <c r="J144" s="220" t="s">
        <v>1690</v>
      </c>
      <c r="K144" s="220" t="s">
        <v>1691</v>
      </c>
      <c r="L144" s="220" t="s">
        <v>1063</v>
      </c>
      <c r="M144" s="221" t="s">
        <v>1769</v>
      </c>
      <c r="N144" s="218" t="s">
        <v>1284</v>
      </c>
      <c r="O144" s="218" t="s">
        <v>3553</v>
      </c>
      <c r="P144" s="222"/>
      <c r="Q144" s="223"/>
      <c r="R144" s="223">
        <v>91000</v>
      </c>
    </row>
    <row r="145" spans="1:23" ht="42" hidden="1">
      <c r="A145" s="215" t="s">
        <v>1162</v>
      </c>
      <c r="B145" s="215" t="s">
        <v>13176</v>
      </c>
      <c r="C145" s="216" t="s">
        <v>13170</v>
      </c>
      <c r="D145" s="217" t="s">
        <v>1055</v>
      </c>
      <c r="E145" s="217" t="s">
        <v>13177</v>
      </c>
      <c r="F145" s="218" t="s">
        <v>13178</v>
      </c>
      <c r="G145" s="218" t="s">
        <v>13150</v>
      </c>
      <c r="H145" s="218" t="s">
        <v>1696</v>
      </c>
      <c r="I145" s="219" t="s">
        <v>1697</v>
      </c>
      <c r="J145" s="220" t="s">
        <v>1690</v>
      </c>
      <c r="K145" s="220" t="s">
        <v>1691</v>
      </c>
      <c r="L145" s="220" t="s">
        <v>1063</v>
      </c>
      <c r="M145" s="221" t="s">
        <v>1769</v>
      </c>
      <c r="N145" s="218" t="s">
        <v>1284</v>
      </c>
      <c r="O145" s="218" t="s">
        <v>3553</v>
      </c>
      <c r="P145" s="222"/>
      <c r="Q145" s="223"/>
      <c r="R145" s="223">
        <v>57000</v>
      </c>
    </row>
    <row r="146" spans="1:23" ht="42" hidden="1">
      <c r="A146" s="215" t="s">
        <v>1172</v>
      </c>
      <c r="B146" s="215" t="s">
        <v>13179</v>
      </c>
      <c r="C146" s="216" t="s">
        <v>13170</v>
      </c>
      <c r="D146" s="217" t="s">
        <v>1055</v>
      </c>
      <c r="E146" s="217" t="s">
        <v>13180</v>
      </c>
      <c r="F146" s="218" t="s">
        <v>13181</v>
      </c>
      <c r="G146" s="218" t="s">
        <v>13150</v>
      </c>
      <c r="H146" s="218" t="s">
        <v>1696</v>
      </c>
      <c r="I146" s="219" t="s">
        <v>1697</v>
      </c>
      <c r="J146" s="220" t="s">
        <v>1690</v>
      </c>
      <c r="K146" s="220" t="s">
        <v>1691</v>
      </c>
      <c r="L146" s="220" t="s">
        <v>1063</v>
      </c>
      <c r="M146" s="221" t="s">
        <v>1769</v>
      </c>
      <c r="N146" s="218" t="s">
        <v>1284</v>
      </c>
      <c r="O146" s="218" t="s">
        <v>3553</v>
      </c>
      <c r="P146" s="222"/>
      <c r="Q146" s="223"/>
      <c r="R146" s="223">
        <v>732000</v>
      </c>
    </row>
    <row r="147" spans="1:23" ht="42" hidden="1">
      <c r="A147" s="215" t="s">
        <v>1515</v>
      </c>
      <c r="B147" s="215" t="s">
        <v>13182</v>
      </c>
      <c r="C147" s="216" t="s">
        <v>13170</v>
      </c>
      <c r="D147" s="217" t="s">
        <v>1055</v>
      </c>
      <c r="E147" s="217" t="s">
        <v>13183</v>
      </c>
      <c r="F147" s="218" t="s">
        <v>13184</v>
      </c>
      <c r="G147" s="218" t="s">
        <v>13150</v>
      </c>
      <c r="H147" s="218" t="s">
        <v>1696</v>
      </c>
      <c r="I147" s="219" t="s">
        <v>1697</v>
      </c>
      <c r="J147" s="220" t="s">
        <v>1690</v>
      </c>
      <c r="K147" s="220" t="s">
        <v>1691</v>
      </c>
      <c r="L147" s="220" t="s">
        <v>1063</v>
      </c>
      <c r="M147" s="221" t="s">
        <v>1769</v>
      </c>
      <c r="N147" s="218" t="s">
        <v>1284</v>
      </c>
      <c r="O147" s="218" t="s">
        <v>3553</v>
      </c>
      <c r="P147" s="222"/>
      <c r="Q147" s="223"/>
      <c r="R147" s="223">
        <v>20000</v>
      </c>
    </row>
    <row r="148" spans="1:23" ht="52.5" hidden="1">
      <c r="A148" s="215" t="s">
        <v>1522</v>
      </c>
      <c r="B148" s="215" t="s">
        <v>13185</v>
      </c>
      <c r="C148" s="216" t="s">
        <v>13186</v>
      </c>
      <c r="D148" s="217" t="s">
        <v>1055</v>
      </c>
      <c r="E148" s="217" t="s">
        <v>13187</v>
      </c>
      <c r="F148" s="218" t="s">
        <v>13188</v>
      </c>
      <c r="G148" s="218" t="s">
        <v>13170</v>
      </c>
      <c r="H148" s="218" t="s">
        <v>1696</v>
      </c>
      <c r="I148" s="219" t="s">
        <v>1697</v>
      </c>
      <c r="J148" s="220" t="s">
        <v>1690</v>
      </c>
      <c r="K148" s="220" t="s">
        <v>1691</v>
      </c>
      <c r="L148" s="220" t="s">
        <v>1063</v>
      </c>
      <c r="M148" s="221" t="s">
        <v>1769</v>
      </c>
      <c r="N148" s="218" t="s">
        <v>1284</v>
      </c>
      <c r="O148" s="218" t="s">
        <v>3553</v>
      </c>
      <c r="P148" s="222"/>
      <c r="Q148" s="223"/>
      <c r="R148" s="223">
        <v>56857.8</v>
      </c>
    </row>
    <row r="149" spans="1:23" ht="63" hidden="1">
      <c r="A149" s="215" t="s">
        <v>1179</v>
      </c>
      <c r="B149" s="215" t="s">
        <v>13189</v>
      </c>
      <c r="C149" s="216" t="s">
        <v>13186</v>
      </c>
      <c r="D149" s="217" t="s">
        <v>1055</v>
      </c>
      <c r="E149" s="217" t="s">
        <v>13190</v>
      </c>
      <c r="F149" s="218" t="s">
        <v>13191</v>
      </c>
      <c r="G149" s="218" t="s">
        <v>13186</v>
      </c>
      <c r="H149" s="218" t="s">
        <v>1077</v>
      </c>
      <c r="I149" s="219" t="s">
        <v>1078</v>
      </c>
      <c r="J149" s="220" t="s">
        <v>1690</v>
      </c>
      <c r="K149" s="220" t="s">
        <v>1691</v>
      </c>
      <c r="L149" s="220" t="s">
        <v>1063</v>
      </c>
      <c r="M149" s="221" t="s">
        <v>1769</v>
      </c>
      <c r="N149" s="218" t="s">
        <v>1284</v>
      </c>
      <c r="O149" s="218" t="s">
        <v>3553</v>
      </c>
      <c r="P149" s="222"/>
      <c r="Q149" s="223"/>
      <c r="R149" s="223">
        <v>99715.96</v>
      </c>
    </row>
    <row r="150" spans="1:23" ht="42" hidden="1">
      <c r="A150" s="215" t="s">
        <v>1531</v>
      </c>
      <c r="B150" s="215" t="s">
        <v>13192</v>
      </c>
      <c r="C150" s="216" t="s">
        <v>13186</v>
      </c>
      <c r="D150" s="217" t="s">
        <v>1055</v>
      </c>
      <c r="E150" s="217" t="s">
        <v>12791</v>
      </c>
      <c r="F150" s="218" t="s">
        <v>13193</v>
      </c>
      <c r="G150" s="218" t="s">
        <v>13186</v>
      </c>
      <c r="H150" s="218" t="s">
        <v>1701</v>
      </c>
      <c r="I150" s="219" t="s">
        <v>1702</v>
      </c>
      <c r="J150" s="220" t="s">
        <v>1690</v>
      </c>
      <c r="K150" s="220" t="s">
        <v>1691</v>
      </c>
      <c r="L150" s="220" t="s">
        <v>1063</v>
      </c>
      <c r="M150" s="221" t="s">
        <v>1769</v>
      </c>
      <c r="N150" s="218" t="s">
        <v>1284</v>
      </c>
      <c r="O150" s="218" t="s">
        <v>3553</v>
      </c>
      <c r="P150" s="222"/>
      <c r="Q150" s="223"/>
      <c r="R150" s="223">
        <v>24143</v>
      </c>
    </row>
    <row r="151" spans="1:23" ht="42" hidden="1">
      <c r="A151" s="225" t="s">
        <v>1276</v>
      </c>
      <c r="B151" s="225" t="s">
        <v>13194</v>
      </c>
      <c r="C151" s="226" t="s">
        <v>12776</v>
      </c>
      <c r="D151" s="227" t="s">
        <v>1055</v>
      </c>
      <c r="E151" s="227" t="s">
        <v>11654</v>
      </c>
      <c r="F151" s="228" t="s">
        <v>13195</v>
      </c>
      <c r="G151" s="228" t="s">
        <v>12130</v>
      </c>
      <c r="H151" s="228" t="s">
        <v>1701</v>
      </c>
      <c r="I151" s="229" t="s">
        <v>1702</v>
      </c>
      <c r="J151" s="230" t="s">
        <v>1690</v>
      </c>
      <c r="K151" s="230" t="s">
        <v>1691</v>
      </c>
      <c r="L151" s="230" t="s">
        <v>1063</v>
      </c>
      <c r="M151" s="231" t="s">
        <v>1769</v>
      </c>
      <c r="N151" s="228" t="s">
        <v>1065</v>
      </c>
      <c r="O151" s="228" t="s">
        <v>3553</v>
      </c>
      <c r="P151" s="232"/>
      <c r="Q151" s="233"/>
      <c r="R151" s="233">
        <v>2900</v>
      </c>
    </row>
    <row r="152" spans="1:23" ht="42">
      <c r="A152" s="225" t="s">
        <v>1065</v>
      </c>
      <c r="B152" s="225" t="s">
        <v>13196</v>
      </c>
      <c r="C152" s="226" t="s">
        <v>12784</v>
      </c>
      <c r="D152" s="227" t="s">
        <v>1055</v>
      </c>
      <c r="E152" s="227" t="s">
        <v>13197</v>
      </c>
      <c r="F152" s="228" t="s">
        <v>13198</v>
      </c>
      <c r="G152" s="228" t="s">
        <v>12776</v>
      </c>
      <c r="H152" s="228" t="s">
        <v>1086</v>
      </c>
      <c r="I152" s="229" t="s">
        <v>1087</v>
      </c>
      <c r="J152" s="230" t="s">
        <v>1096</v>
      </c>
      <c r="K152" s="230" t="s">
        <v>1062</v>
      </c>
      <c r="L152" s="230" t="s">
        <v>1063</v>
      </c>
      <c r="M152" s="231" t="s">
        <v>1064</v>
      </c>
      <c r="N152" s="228" t="s">
        <v>1065</v>
      </c>
      <c r="O152" s="228" t="s">
        <v>3553</v>
      </c>
      <c r="P152" s="232" t="s">
        <v>13199</v>
      </c>
      <c r="Q152" s="223">
        <v>1</v>
      </c>
      <c r="R152" s="233">
        <v>50791</v>
      </c>
    </row>
    <row r="153" spans="1:23" ht="42">
      <c r="A153" s="225" t="s">
        <v>1663</v>
      </c>
      <c r="B153" s="225" t="s">
        <v>13200</v>
      </c>
      <c r="C153" s="226" t="s">
        <v>12784</v>
      </c>
      <c r="D153" s="227" t="s">
        <v>1055</v>
      </c>
      <c r="E153" s="227" t="s">
        <v>13201</v>
      </c>
      <c r="F153" s="228" t="s">
        <v>13202</v>
      </c>
      <c r="G153" s="228" t="s">
        <v>12776</v>
      </c>
      <c r="H153" s="228" t="s">
        <v>13203</v>
      </c>
      <c r="I153" s="229" t="s">
        <v>13204</v>
      </c>
      <c r="J153" s="230" t="s">
        <v>1096</v>
      </c>
      <c r="K153" s="230" t="s">
        <v>1062</v>
      </c>
      <c r="L153" s="230" t="s">
        <v>1063</v>
      </c>
      <c r="M153" s="231" t="s">
        <v>1064</v>
      </c>
      <c r="N153" s="228" t="s">
        <v>1065</v>
      </c>
      <c r="O153" s="228" t="s">
        <v>3553</v>
      </c>
      <c r="P153" s="232" t="s">
        <v>13205</v>
      </c>
      <c r="Q153" s="223">
        <v>1</v>
      </c>
      <c r="R153" s="233">
        <v>63811.08</v>
      </c>
    </row>
    <row r="154" spans="1:23" ht="42" hidden="1">
      <c r="A154" s="225" t="s">
        <v>1664</v>
      </c>
      <c r="B154" s="225" t="s">
        <v>13206</v>
      </c>
      <c r="C154" s="226" t="s">
        <v>12784</v>
      </c>
      <c r="D154" s="227" t="s">
        <v>1055</v>
      </c>
      <c r="E154" s="227" t="s">
        <v>13207</v>
      </c>
      <c r="F154" s="228" t="s">
        <v>13208</v>
      </c>
      <c r="G154" s="228" t="s">
        <v>12776</v>
      </c>
      <c r="H154" s="228" t="s">
        <v>1567</v>
      </c>
      <c r="I154" s="229" t="s">
        <v>1568</v>
      </c>
      <c r="J154" s="230" t="s">
        <v>1096</v>
      </c>
      <c r="K154" s="230" t="s">
        <v>1062</v>
      </c>
      <c r="L154" s="230" t="s">
        <v>1063</v>
      </c>
      <c r="M154" s="231" t="s">
        <v>1064</v>
      </c>
      <c r="N154" s="228" t="s">
        <v>1065</v>
      </c>
      <c r="O154" s="228" t="s">
        <v>3553</v>
      </c>
      <c r="P154" s="232" t="s">
        <v>4157</v>
      </c>
      <c r="Q154" s="233"/>
      <c r="R154" s="233">
        <v>1251.4000000000001</v>
      </c>
    </row>
    <row r="155" spans="1:23" ht="63" hidden="1">
      <c r="A155" s="225" t="s">
        <v>1665</v>
      </c>
      <c r="B155" s="225" t="s">
        <v>13209</v>
      </c>
      <c r="C155" s="226" t="s">
        <v>12784</v>
      </c>
      <c r="D155" s="227" t="s">
        <v>1055</v>
      </c>
      <c r="E155" s="227" t="s">
        <v>13210</v>
      </c>
      <c r="F155" s="228" t="s">
        <v>13211</v>
      </c>
      <c r="G155" s="228" t="s">
        <v>12776</v>
      </c>
      <c r="H155" s="228" t="s">
        <v>13212</v>
      </c>
      <c r="I155" s="229" t="s">
        <v>3352</v>
      </c>
      <c r="J155" s="230" t="s">
        <v>2536</v>
      </c>
      <c r="K155" s="230" t="s">
        <v>2537</v>
      </c>
      <c r="L155" s="230" t="s">
        <v>1063</v>
      </c>
      <c r="M155" s="231" t="s">
        <v>1064</v>
      </c>
      <c r="N155" s="228" t="s">
        <v>1065</v>
      </c>
      <c r="O155" s="228" t="s">
        <v>3553</v>
      </c>
      <c r="P155" s="232"/>
      <c r="Q155" s="233"/>
      <c r="R155" s="233">
        <v>198.41</v>
      </c>
    </row>
    <row r="156" spans="1:23" ht="52.5" hidden="1">
      <c r="A156" s="225" t="s">
        <v>1705</v>
      </c>
      <c r="B156" s="225" t="s">
        <v>13213</v>
      </c>
      <c r="C156" s="226" t="s">
        <v>12784</v>
      </c>
      <c r="D156" s="227" t="s">
        <v>1055</v>
      </c>
      <c r="E156" s="227" t="s">
        <v>13214</v>
      </c>
      <c r="F156" s="228" t="s">
        <v>13215</v>
      </c>
      <c r="G156" s="228" t="s">
        <v>12776</v>
      </c>
      <c r="H156" s="228" t="s">
        <v>13212</v>
      </c>
      <c r="I156" s="229" t="s">
        <v>3352</v>
      </c>
      <c r="J156" s="230" t="s">
        <v>1063</v>
      </c>
      <c r="K156" s="230" t="s">
        <v>1063</v>
      </c>
      <c r="L156" s="230" t="s">
        <v>1790</v>
      </c>
      <c r="M156" s="231" t="s">
        <v>1678</v>
      </c>
      <c r="N156" s="228" t="s">
        <v>1065</v>
      </c>
      <c r="O156" s="228" t="s">
        <v>3553</v>
      </c>
      <c r="P156" s="232"/>
      <c r="Q156" s="233"/>
      <c r="R156" s="233">
        <v>1984.1</v>
      </c>
    </row>
    <row r="157" spans="1:23" ht="42">
      <c r="A157" s="225" t="s">
        <v>1284</v>
      </c>
      <c r="B157" s="225" t="s">
        <v>13216</v>
      </c>
      <c r="C157" s="226" t="s">
        <v>12784</v>
      </c>
      <c r="D157" s="227" t="s">
        <v>1055</v>
      </c>
      <c r="E157" s="227" t="s">
        <v>13217</v>
      </c>
      <c r="F157" s="228" t="s">
        <v>13218</v>
      </c>
      <c r="G157" s="228" t="s">
        <v>12776</v>
      </c>
      <c r="H157" s="228" t="s">
        <v>13219</v>
      </c>
      <c r="I157" s="229" t="s">
        <v>13220</v>
      </c>
      <c r="J157" s="230" t="s">
        <v>1239</v>
      </c>
      <c r="K157" s="230" t="s">
        <v>1062</v>
      </c>
      <c r="L157" s="230" t="s">
        <v>1063</v>
      </c>
      <c r="M157" s="231" t="s">
        <v>1064</v>
      </c>
      <c r="N157" s="228" t="s">
        <v>1065</v>
      </c>
      <c r="O157" s="228" t="s">
        <v>3553</v>
      </c>
      <c r="P157" s="232" t="s">
        <v>13221</v>
      </c>
      <c r="Q157" s="223">
        <v>1</v>
      </c>
      <c r="R157" s="233">
        <v>6450.71</v>
      </c>
    </row>
    <row r="158" spans="1:23" ht="63" hidden="1">
      <c r="A158" s="225" t="s">
        <v>1712</v>
      </c>
      <c r="B158" s="225" t="s">
        <v>13222</v>
      </c>
      <c r="C158" s="226" t="s">
        <v>12784</v>
      </c>
      <c r="D158" s="227" t="s">
        <v>1055</v>
      </c>
      <c r="E158" s="227" t="s">
        <v>13223</v>
      </c>
      <c r="F158" s="228" t="s">
        <v>13224</v>
      </c>
      <c r="G158" s="228" t="s">
        <v>12776</v>
      </c>
      <c r="H158" s="228" t="s">
        <v>1762</v>
      </c>
      <c r="I158" s="229" t="s">
        <v>1763</v>
      </c>
      <c r="J158" s="230" t="s">
        <v>1079</v>
      </c>
      <c r="K158" s="230" t="s">
        <v>1062</v>
      </c>
      <c r="L158" s="230" t="s">
        <v>1063</v>
      </c>
      <c r="M158" s="231" t="s">
        <v>1064</v>
      </c>
      <c r="N158" s="228" t="s">
        <v>1065</v>
      </c>
      <c r="O158" s="228" t="s">
        <v>3553</v>
      </c>
      <c r="P158" s="232" t="s">
        <v>1764</v>
      </c>
      <c r="Q158" s="233"/>
      <c r="R158" s="233">
        <v>3000</v>
      </c>
    </row>
    <row r="159" spans="1:23" ht="42">
      <c r="A159" s="225" t="s">
        <v>1718</v>
      </c>
      <c r="B159" s="225" t="s">
        <v>13225</v>
      </c>
      <c r="C159" s="226" t="s">
        <v>12784</v>
      </c>
      <c r="D159" s="227" t="s">
        <v>1055</v>
      </c>
      <c r="E159" s="227" t="s">
        <v>13226</v>
      </c>
      <c r="F159" s="228" t="s">
        <v>13227</v>
      </c>
      <c r="G159" s="228" t="s">
        <v>12776</v>
      </c>
      <c r="H159" s="228" t="s">
        <v>13228</v>
      </c>
      <c r="I159" s="229" t="s">
        <v>13229</v>
      </c>
      <c r="J159" s="230" t="s">
        <v>1096</v>
      </c>
      <c r="K159" s="230" t="s">
        <v>1062</v>
      </c>
      <c r="L159" s="230" t="s">
        <v>1063</v>
      </c>
      <c r="M159" s="231" t="s">
        <v>1064</v>
      </c>
      <c r="N159" s="228" t="s">
        <v>1065</v>
      </c>
      <c r="O159" s="228" t="s">
        <v>3553</v>
      </c>
      <c r="P159" s="232" t="s">
        <v>13230</v>
      </c>
      <c r="Q159" s="223">
        <v>1</v>
      </c>
      <c r="R159" s="233">
        <v>15600</v>
      </c>
    </row>
    <row r="160" spans="1:23" ht="42" hidden="1">
      <c r="A160" s="225" t="s">
        <v>1666</v>
      </c>
      <c r="B160" s="225" t="s">
        <v>13231</v>
      </c>
      <c r="C160" s="226" t="s">
        <v>12784</v>
      </c>
      <c r="D160" s="227" t="s">
        <v>1055</v>
      </c>
      <c r="E160" s="227" t="s">
        <v>13232</v>
      </c>
      <c r="F160" s="228" t="s">
        <v>13233</v>
      </c>
      <c r="G160" s="228" t="s">
        <v>12776</v>
      </c>
      <c r="H160" s="228" t="s">
        <v>3247</v>
      </c>
      <c r="I160" s="229" t="s">
        <v>3248</v>
      </c>
      <c r="J160" s="230" t="s">
        <v>2536</v>
      </c>
      <c r="K160" s="230" t="s">
        <v>2537</v>
      </c>
      <c r="L160" s="230" t="s">
        <v>1063</v>
      </c>
      <c r="M160" s="231" t="s">
        <v>1064</v>
      </c>
      <c r="N160" s="228" t="s">
        <v>1065</v>
      </c>
      <c r="O160" s="228" t="s">
        <v>3553</v>
      </c>
      <c r="P160" s="232"/>
      <c r="Q160" s="233"/>
      <c r="R160" s="233">
        <v>943.9</v>
      </c>
      <c r="T160" s="280"/>
      <c r="U160" s="280"/>
      <c r="V160" s="280"/>
      <c r="W160" s="280"/>
    </row>
    <row r="161" spans="1:18" ht="63" hidden="1">
      <c r="A161" s="225" t="s">
        <v>1667</v>
      </c>
      <c r="B161" s="225" t="s">
        <v>13234</v>
      </c>
      <c r="C161" s="226" t="s">
        <v>12784</v>
      </c>
      <c r="D161" s="227" t="s">
        <v>1055</v>
      </c>
      <c r="E161" s="227" t="s">
        <v>13235</v>
      </c>
      <c r="F161" s="228" t="s">
        <v>13236</v>
      </c>
      <c r="G161" s="228" t="s">
        <v>12776</v>
      </c>
      <c r="H161" s="228" t="s">
        <v>6091</v>
      </c>
      <c r="I161" s="229" t="s">
        <v>3248</v>
      </c>
      <c r="J161" s="230" t="s">
        <v>1690</v>
      </c>
      <c r="K161" s="230" t="s">
        <v>1691</v>
      </c>
      <c r="L161" s="230" t="s">
        <v>1063</v>
      </c>
      <c r="M161" s="231" t="s">
        <v>1769</v>
      </c>
      <c r="N161" s="228" t="s">
        <v>1065</v>
      </c>
      <c r="O161" s="228" t="s">
        <v>3553</v>
      </c>
      <c r="P161" s="232"/>
      <c r="Q161" s="233"/>
      <c r="R161" s="233">
        <v>1132.68</v>
      </c>
    </row>
    <row r="162" spans="1:18" ht="63" hidden="1">
      <c r="A162" s="225" t="s">
        <v>1668</v>
      </c>
      <c r="B162" s="225" t="s">
        <v>13237</v>
      </c>
      <c r="C162" s="226" t="s">
        <v>12776</v>
      </c>
      <c r="D162" s="227" t="s">
        <v>1181</v>
      </c>
      <c r="E162" s="227" t="s">
        <v>13238</v>
      </c>
      <c r="F162" s="228" t="s">
        <v>13237</v>
      </c>
      <c r="G162" s="228" t="s">
        <v>12776</v>
      </c>
      <c r="H162" s="228" t="s">
        <v>1683</v>
      </c>
      <c r="I162" s="229" t="s">
        <v>1684</v>
      </c>
      <c r="J162" s="230" t="s">
        <v>1063</v>
      </c>
      <c r="K162" s="230" t="s">
        <v>1063</v>
      </c>
      <c r="L162" s="230" t="s">
        <v>1790</v>
      </c>
      <c r="M162" s="231" t="s">
        <v>1678</v>
      </c>
      <c r="N162" s="228" t="s">
        <v>1664</v>
      </c>
      <c r="O162" s="228" t="s">
        <v>1828</v>
      </c>
      <c r="P162" s="232"/>
      <c r="Q162" s="233">
        <v>78400</v>
      </c>
      <c r="R162" s="233"/>
    </row>
    <row r="163" spans="1:18" ht="52.5" hidden="1">
      <c r="A163" s="225" t="s">
        <v>1669</v>
      </c>
      <c r="B163" s="225" t="s">
        <v>13239</v>
      </c>
      <c r="C163" s="226" t="s">
        <v>13240</v>
      </c>
      <c r="D163" s="227" t="s">
        <v>1181</v>
      </c>
      <c r="E163" s="227" t="s">
        <v>13241</v>
      </c>
      <c r="F163" s="228" t="s">
        <v>13239</v>
      </c>
      <c r="G163" s="228" t="s">
        <v>12776</v>
      </c>
      <c r="H163" s="228" t="s">
        <v>13242</v>
      </c>
      <c r="I163" s="229" t="s">
        <v>1078</v>
      </c>
      <c r="J163" s="230" t="s">
        <v>1063</v>
      </c>
      <c r="K163" s="230" t="s">
        <v>1063</v>
      </c>
      <c r="L163" s="230" t="s">
        <v>1790</v>
      </c>
      <c r="M163" s="231" t="s">
        <v>1678</v>
      </c>
      <c r="N163" s="228" t="s">
        <v>1065</v>
      </c>
      <c r="O163" s="228" t="s">
        <v>3553</v>
      </c>
      <c r="P163" s="232"/>
      <c r="Q163" s="233">
        <v>2000</v>
      </c>
      <c r="R163" s="233"/>
    </row>
    <row r="164" spans="1:18" ht="52.5" hidden="1">
      <c r="A164" s="225" t="s">
        <v>1670</v>
      </c>
      <c r="B164" s="225" t="s">
        <v>2480</v>
      </c>
      <c r="C164" s="226" t="s">
        <v>12776</v>
      </c>
      <c r="D164" s="227" t="s">
        <v>1181</v>
      </c>
      <c r="E164" s="227" t="s">
        <v>1806</v>
      </c>
      <c r="F164" s="228" t="s">
        <v>2480</v>
      </c>
      <c r="G164" s="228" t="s">
        <v>12776</v>
      </c>
      <c r="H164" s="228" t="s">
        <v>1807</v>
      </c>
      <c r="I164" s="229" t="s">
        <v>1808</v>
      </c>
      <c r="J164" s="230" t="s">
        <v>1063</v>
      </c>
      <c r="K164" s="230" t="s">
        <v>1063</v>
      </c>
      <c r="L164" s="230" t="s">
        <v>1790</v>
      </c>
      <c r="M164" s="231" t="s">
        <v>1678</v>
      </c>
      <c r="N164" s="228" t="s">
        <v>1065</v>
      </c>
      <c r="O164" s="228" t="s">
        <v>3553</v>
      </c>
      <c r="P164" s="232"/>
      <c r="Q164" s="233">
        <v>157990</v>
      </c>
      <c r="R164" s="233"/>
    </row>
    <row r="165" spans="1:18" ht="63" hidden="1">
      <c r="A165" s="225" t="s">
        <v>1671</v>
      </c>
      <c r="B165" s="225" t="s">
        <v>13243</v>
      </c>
      <c r="C165" s="226" t="s">
        <v>12776</v>
      </c>
      <c r="D165" s="227" t="s">
        <v>1181</v>
      </c>
      <c r="E165" s="227" t="s">
        <v>13244</v>
      </c>
      <c r="F165" s="228" t="s">
        <v>13243</v>
      </c>
      <c r="G165" s="228" t="s">
        <v>12776</v>
      </c>
      <c r="H165" s="228" t="s">
        <v>1835</v>
      </c>
      <c r="I165" s="229" t="s">
        <v>1836</v>
      </c>
      <c r="J165" s="230" t="s">
        <v>1063</v>
      </c>
      <c r="K165" s="230" t="s">
        <v>1063</v>
      </c>
      <c r="L165" s="230" t="s">
        <v>1790</v>
      </c>
      <c r="M165" s="231" t="s">
        <v>1678</v>
      </c>
      <c r="N165" s="228" t="s">
        <v>1065</v>
      </c>
      <c r="O165" s="228" t="s">
        <v>3553</v>
      </c>
      <c r="P165" s="232"/>
      <c r="Q165" s="233">
        <v>140735.22</v>
      </c>
      <c r="R165" s="233"/>
    </row>
    <row r="166" spans="1:18" ht="52.5" hidden="1">
      <c r="A166" s="225" t="s">
        <v>1672</v>
      </c>
      <c r="B166" s="225" t="s">
        <v>13245</v>
      </c>
      <c r="C166" s="226" t="s">
        <v>12776</v>
      </c>
      <c r="D166" s="227" t="s">
        <v>1181</v>
      </c>
      <c r="E166" s="227" t="s">
        <v>13246</v>
      </c>
      <c r="F166" s="228" t="s">
        <v>13245</v>
      </c>
      <c r="G166" s="228" t="s">
        <v>12776</v>
      </c>
      <c r="H166" s="228" t="s">
        <v>1810</v>
      </c>
      <c r="I166" s="229" t="s">
        <v>1811</v>
      </c>
      <c r="J166" s="230" t="s">
        <v>1063</v>
      </c>
      <c r="K166" s="230" t="s">
        <v>1063</v>
      </c>
      <c r="L166" s="230" t="s">
        <v>1790</v>
      </c>
      <c r="M166" s="231" t="s">
        <v>1678</v>
      </c>
      <c r="N166" s="228" t="s">
        <v>1065</v>
      </c>
      <c r="O166" s="228" t="s">
        <v>3553</v>
      </c>
      <c r="P166" s="232"/>
      <c r="Q166" s="233">
        <v>4553</v>
      </c>
      <c r="R166" s="233"/>
    </row>
    <row r="167" spans="1:18" ht="52.5" hidden="1">
      <c r="A167" s="225" t="s">
        <v>1673</v>
      </c>
      <c r="B167" s="225" t="s">
        <v>5311</v>
      </c>
      <c r="C167" s="226" t="s">
        <v>12776</v>
      </c>
      <c r="D167" s="227" t="s">
        <v>1181</v>
      </c>
      <c r="E167" s="227" t="s">
        <v>13247</v>
      </c>
      <c r="F167" s="228" t="s">
        <v>5311</v>
      </c>
      <c r="G167" s="228" t="s">
        <v>12776</v>
      </c>
      <c r="H167" s="228" t="s">
        <v>9576</v>
      </c>
      <c r="I167" s="229" t="s">
        <v>1818</v>
      </c>
      <c r="J167" s="230" t="s">
        <v>1063</v>
      </c>
      <c r="K167" s="230" t="s">
        <v>1063</v>
      </c>
      <c r="L167" s="230" t="s">
        <v>1790</v>
      </c>
      <c r="M167" s="231" t="s">
        <v>1678</v>
      </c>
      <c r="N167" s="228" t="s">
        <v>1065</v>
      </c>
      <c r="O167" s="228" t="s">
        <v>3553</v>
      </c>
      <c r="P167" s="232"/>
      <c r="Q167" s="233">
        <v>11606</v>
      </c>
      <c r="R167" s="233"/>
    </row>
    <row r="168" spans="1:18" ht="52.5" hidden="1">
      <c r="A168" s="225" t="s">
        <v>1286</v>
      </c>
      <c r="B168" s="225" t="s">
        <v>1166</v>
      </c>
      <c r="C168" s="226" t="s">
        <v>12776</v>
      </c>
      <c r="D168" s="227" t="s">
        <v>1181</v>
      </c>
      <c r="E168" s="227" t="s">
        <v>13248</v>
      </c>
      <c r="F168" s="228" t="s">
        <v>1166</v>
      </c>
      <c r="G168" s="228" t="s">
        <v>12776</v>
      </c>
      <c r="H168" s="228" t="s">
        <v>1872</v>
      </c>
      <c r="I168" s="229" t="s">
        <v>1873</v>
      </c>
      <c r="J168" s="230" t="s">
        <v>1063</v>
      </c>
      <c r="K168" s="230" t="s">
        <v>1063</v>
      </c>
      <c r="L168" s="230" t="s">
        <v>1790</v>
      </c>
      <c r="M168" s="231" t="s">
        <v>1678</v>
      </c>
      <c r="N168" s="228" t="s">
        <v>1065</v>
      </c>
      <c r="O168" s="228" t="s">
        <v>3553</v>
      </c>
      <c r="P168" s="232"/>
      <c r="Q168" s="233">
        <v>7403</v>
      </c>
      <c r="R168" s="233"/>
    </row>
    <row r="169" spans="1:18" ht="42">
      <c r="A169" s="225" t="s">
        <v>1292</v>
      </c>
      <c r="B169" s="225" t="s">
        <v>13249</v>
      </c>
      <c r="C169" s="226" t="s">
        <v>12794</v>
      </c>
      <c r="D169" s="227" t="s">
        <v>1055</v>
      </c>
      <c r="E169" s="227" t="s">
        <v>13250</v>
      </c>
      <c r="F169" s="228" t="s">
        <v>13251</v>
      </c>
      <c r="G169" s="228" t="s">
        <v>12784</v>
      </c>
      <c r="H169" s="228" t="s">
        <v>8126</v>
      </c>
      <c r="I169" s="229" t="s">
        <v>8127</v>
      </c>
      <c r="J169" s="230" t="s">
        <v>1239</v>
      </c>
      <c r="K169" s="230" t="s">
        <v>1062</v>
      </c>
      <c r="L169" s="230" t="s">
        <v>1063</v>
      </c>
      <c r="M169" s="231" t="s">
        <v>1064</v>
      </c>
      <c r="N169" s="228" t="s">
        <v>1065</v>
      </c>
      <c r="O169" s="228" t="s">
        <v>3553</v>
      </c>
      <c r="P169" s="232"/>
      <c r="Q169" s="223">
        <v>1</v>
      </c>
      <c r="R169" s="233">
        <v>30000</v>
      </c>
    </row>
    <row r="170" spans="1:18" ht="42" hidden="1">
      <c r="A170" s="225" t="s">
        <v>1829</v>
      </c>
      <c r="B170" s="225" t="s">
        <v>13252</v>
      </c>
      <c r="C170" s="226" t="s">
        <v>12794</v>
      </c>
      <c r="D170" s="227" t="s">
        <v>1055</v>
      </c>
      <c r="E170" s="227" t="s">
        <v>12791</v>
      </c>
      <c r="F170" s="228" t="s">
        <v>13253</v>
      </c>
      <c r="G170" s="228" t="s">
        <v>12794</v>
      </c>
      <c r="H170" s="228" t="s">
        <v>1701</v>
      </c>
      <c r="I170" s="229" t="s">
        <v>1702</v>
      </c>
      <c r="J170" s="230" t="s">
        <v>1690</v>
      </c>
      <c r="K170" s="230" t="s">
        <v>1691</v>
      </c>
      <c r="L170" s="230" t="s">
        <v>1063</v>
      </c>
      <c r="M170" s="231" t="s">
        <v>1769</v>
      </c>
      <c r="N170" s="228" t="s">
        <v>1065</v>
      </c>
      <c r="O170" s="228" t="s">
        <v>3553</v>
      </c>
      <c r="P170" s="232"/>
      <c r="Q170" s="233"/>
      <c r="R170" s="233">
        <v>7</v>
      </c>
    </row>
    <row r="171" spans="1:18" ht="52.5" hidden="1">
      <c r="A171" s="225" t="s">
        <v>1296</v>
      </c>
      <c r="B171" s="225" t="s">
        <v>13254</v>
      </c>
      <c r="C171" s="226" t="s">
        <v>12794</v>
      </c>
      <c r="D171" s="227" t="s">
        <v>1055</v>
      </c>
      <c r="E171" s="227" t="s">
        <v>13255</v>
      </c>
      <c r="F171" s="228" t="s">
        <v>13256</v>
      </c>
      <c r="G171" s="228" t="s">
        <v>12794</v>
      </c>
      <c r="H171" s="228" t="s">
        <v>1696</v>
      </c>
      <c r="I171" s="229" t="s">
        <v>1697</v>
      </c>
      <c r="J171" s="230" t="s">
        <v>1690</v>
      </c>
      <c r="K171" s="230" t="s">
        <v>1691</v>
      </c>
      <c r="L171" s="230" t="s">
        <v>1063</v>
      </c>
      <c r="M171" s="231" t="s">
        <v>1769</v>
      </c>
      <c r="N171" s="228" t="s">
        <v>1065</v>
      </c>
      <c r="O171" s="228" t="s">
        <v>3553</v>
      </c>
      <c r="P171" s="232"/>
      <c r="Q171" s="233"/>
      <c r="R171" s="233">
        <v>48.51</v>
      </c>
    </row>
    <row r="172" spans="1:18" ht="52.5" hidden="1">
      <c r="A172" s="225" t="s">
        <v>1305</v>
      </c>
      <c r="B172" s="225" t="s">
        <v>13257</v>
      </c>
      <c r="C172" s="226" t="s">
        <v>12784</v>
      </c>
      <c r="D172" s="227" t="s">
        <v>1181</v>
      </c>
      <c r="E172" s="227" t="s">
        <v>13258</v>
      </c>
      <c r="F172" s="228" t="s">
        <v>13257</v>
      </c>
      <c r="G172" s="228" t="s">
        <v>12784</v>
      </c>
      <c r="H172" s="228" t="s">
        <v>13259</v>
      </c>
      <c r="I172" s="229" t="s">
        <v>1078</v>
      </c>
      <c r="J172" s="230" t="s">
        <v>1063</v>
      </c>
      <c r="K172" s="230" t="s">
        <v>1063</v>
      </c>
      <c r="L172" s="230" t="s">
        <v>1790</v>
      </c>
      <c r="M172" s="231" t="s">
        <v>1678</v>
      </c>
      <c r="N172" s="228" t="s">
        <v>1065</v>
      </c>
      <c r="O172" s="228" t="s">
        <v>3553</v>
      </c>
      <c r="P172" s="232"/>
      <c r="Q172" s="233">
        <v>1750</v>
      </c>
      <c r="R172" s="233"/>
    </row>
    <row r="173" spans="1:18" ht="63" hidden="1">
      <c r="A173" s="225" t="s">
        <v>1311</v>
      </c>
      <c r="B173" s="225" t="s">
        <v>1180</v>
      </c>
      <c r="C173" s="226" t="s">
        <v>12784</v>
      </c>
      <c r="D173" s="227" t="s">
        <v>1181</v>
      </c>
      <c r="E173" s="227" t="s">
        <v>13260</v>
      </c>
      <c r="F173" s="228" t="s">
        <v>1180</v>
      </c>
      <c r="G173" s="228" t="s">
        <v>12784</v>
      </c>
      <c r="H173" s="228" t="s">
        <v>1835</v>
      </c>
      <c r="I173" s="229" t="s">
        <v>1836</v>
      </c>
      <c r="J173" s="230" t="s">
        <v>1063</v>
      </c>
      <c r="K173" s="230" t="s">
        <v>1063</v>
      </c>
      <c r="L173" s="230" t="s">
        <v>1790</v>
      </c>
      <c r="M173" s="231" t="s">
        <v>1678</v>
      </c>
      <c r="N173" s="228" t="s">
        <v>1065</v>
      </c>
      <c r="O173" s="228" t="s">
        <v>3553</v>
      </c>
      <c r="P173" s="232"/>
      <c r="Q173" s="233">
        <v>29008.13</v>
      </c>
      <c r="R173" s="233"/>
    </row>
    <row r="174" spans="1:18" ht="52.5" hidden="1">
      <c r="A174" s="225" t="s">
        <v>1842</v>
      </c>
      <c r="B174" s="225" t="s">
        <v>6661</v>
      </c>
      <c r="C174" s="226" t="s">
        <v>12784</v>
      </c>
      <c r="D174" s="227" t="s">
        <v>1181</v>
      </c>
      <c r="E174" s="227" t="s">
        <v>13261</v>
      </c>
      <c r="F174" s="228" t="s">
        <v>6661</v>
      </c>
      <c r="G174" s="228" t="s">
        <v>12784</v>
      </c>
      <c r="H174" s="228" t="s">
        <v>5763</v>
      </c>
      <c r="I174" s="229" t="s">
        <v>5764</v>
      </c>
      <c r="J174" s="230" t="s">
        <v>1063</v>
      </c>
      <c r="K174" s="230" t="s">
        <v>1063</v>
      </c>
      <c r="L174" s="230" t="s">
        <v>1790</v>
      </c>
      <c r="M174" s="231" t="s">
        <v>1678</v>
      </c>
      <c r="N174" s="228" t="s">
        <v>1065</v>
      </c>
      <c r="O174" s="228" t="s">
        <v>3553</v>
      </c>
      <c r="P174" s="232"/>
      <c r="Q174" s="233">
        <v>396841</v>
      </c>
      <c r="R174" s="233"/>
    </row>
    <row r="175" spans="1:18" ht="42" hidden="1">
      <c r="A175" s="225" t="s">
        <v>1845</v>
      </c>
      <c r="B175" s="225" t="s">
        <v>13262</v>
      </c>
      <c r="C175" s="226" t="s">
        <v>12820</v>
      </c>
      <c r="D175" s="227" t="s">
        <v>1055</v>
      </c>
      <c r="E175" s="227" t="s">
        <v>13263</v>
      </c>
      <c r="F175" s="228" t="s">
        <v>13264</v>
      </c>
      <c r="G175" s="228" t="s">
        <v>12794</v>
      </c>
      <c r="H175" s="228" t="s">
        <v>1696</v>
      </c>
      <c r="I175" s="229" t="s">
        <v>1697</v>
      </c>
      <c r="J175" s="230" t="s">
        <v>1690</v>
      </c>
      <c r="K175" s="230" t="s">
        <v>1691</v>
      </c>
      <c r="L175" s="230" t="s">
        <v>1063</v>
      </c>
      <c r="M175" s="231" t="s">
        <v>1769</v>
      </c>
      <c r="N175" s="228" t="s">
        <v>1065</v>
      </c>
      <c r="O175" s="228" t="s">
        <v>3553</v>
      </c>
      <c r="P175" s="232"/>
      <c r="Q175" s="233"/>
      <c r="R175" s="233">
        <v>3.39</v>
      </c>
    </row>
    <row r="176" spans="1:18" ht="52.5" hidden="1">
      <c r="A176" s="225" t="s">
        <v>1848</v>
      </c>
      <c r="B176" s="225" t="s">
        <v>13265</v>
      </c>
      <c r="C176" s="226" t="s">
        <v>12794</v>
      </c>
      <c r="D176" s="227" t="s">
        <v>1181</v>
      </c>
      <c r="E176" s="227" t="s">
        <v>13266</v>
      </c>
      <c r="F176" s="228" t="s">
        <v>13265</v>
      </c>
      <c r="G176" s="228" t="s">
        <v>12794</v>
      </c>
      <c r="H176" s="228" t="s">
        <v>13267</v>
      </c>
      <c r="I176" s="229" t="s">
        <v>1078</v>
      </c>
      <c r="J176" s="230" t="s">
        <v>1063</v>
      </c>
      <c r="K176" s="230" t="s">
        <v>1063</v>
      </c>
      <c r="L176" s="230" t="s">
        <v>1790</v>
      </c>
      <c r="M176" s="231" t="s">
        <v>1678</v>
      </c>
      <c r="N176" s="228" t="s">
        <v>1065</v>
      </c>
      <c r="O176" s="228" t="s">
        <v>3553</v>
      </c>
      <c r="P176" s="232"/>
      <c r="Q176" s="233">
        <v>1750</v>
      </c>
      <c r="R176" s="233"/>
    </row>
    <row r="177" spans="1:18" ht="52.5" hidden="1">
      <c r="A177" s="225" t="s">
        <v>1674</v>
      </c>
      <c r="B177" s="225" t="s">
        <v>13268</v>
      </c>
      <c r="C177" s="226" t="s">
        <v>12794</v>
      </c>
      <c r="D177" s="227" t="s">
        <v>1181</v>
      </c>
      <c r="E177" s="227" t="s">
        <v>13269</v>
      </c>
      <c r="F177" s="228" t="s">
        <v>13268</v>
      </c>
      <c r="G177" s="228" t="s">
        <v>12794</v>
      </c>
      <c r="H177" s="228" t="s">
        <v>13270</v>
      </c>
      <c r="I177" s="229" t="s">
        <v>1078</v>
      </c>
      <c r="J177" s="230" t="s">
        <v>1063</v>
      </c>
      <c r="K177" s="230" t="s">
        <v>1063</v>
      </c>
      <c r="L177" s="230" t="s">
        <v>1790</v>
      </c>
      <c r="M177" s="231" t="s">
        <v>1678</v>
      </c>
      <c r="N177" s="228" t="s">
        <v>1065</v>
      </c>
      <c r="O177" s="228" t="s">
        <v>3553</v>
      </c>
      <c r="P177" s="232"/>
      <c r="Q177" s="233">
        <v>1750</v>
      </c>
      <c r="R177" s="233"/>
    </row>
    <row r="178" spans="1:18" ht="52.5" hidden="1">
      <c r="A178" s="225" t="s">
        <v>1853</v>
      </c>
      <c r="B178" s="225" t="s">
        <v>8797</v>
      </c>
      <c r="C178" s="226" t="s">
        <v>12794</v>
      </c>
      <c r="D178" s="227" t="s">
        <v>1181</v>
      </c>
      <c r="E178" s="227" t="s">
        <v>13271</v>
      </c>
      <c r="F178" s="228" t="s">
        <v>8797</v>
      </c>
      <c r="G178" s="228" t="s">
        <v>12794</v>
      </c>
      <c r="H178" s="228" t="s">
        <v>13272</v>
      </c>
      <c r="I178" s="229" t="s">
        <v>5740</v>
      </c>
      <c r="J178" s="230" t="s">
        <v>1063</v>
      </c>
      <c r="K178" s="230" t="s">
        <v>1063</v>
      </c>
      <c r="L178" s="230" t="s">
        <v>1790</v>
      </c>
      <c r="M178" s="231" t="s">
        <v>1678</v>
      </c>
      <c r="N178" s="228" t="s">
        <v>1065</v>
      </c>
      <c r="O178" s="228" t="s">
        <v>3553</v>
      </c>
      <c r="P178" s="232"/>
      <c r="Q178" s="233">
        <v>26191</v>
      </c>
      <c r="R178" s="233"/>
    </row>
    <row r="179" spans="1:18" ht="52.5" hidden="1">
      <c r="A179" s="225" t="s">
        <v>1860</v>
      </c>
      <c r="B179" s="225" t="s">
        <v>13273</v>
      </c>
      <c r="C179" s="226" t="s">
        <v>12794</v>
      </c>
      <c r="D179" s="227" t="s">
        <v>1181</v>
      </c>
      <c r="E179" s="227" t="s">
        <v>13274</v>
      </c>
      <c r="F179" s="228" t="s">
        <v>13273</v>
      </c>
      <c r="G179" s="228" t="s">
        <v>12794</v>
      </c>
      <c r="H179" s="228" t="s">
        <v>1835</v>
      </c>
      <c r="I179" s="229" t="s">
        <v>1836</v>
      </c>
      <c r="J179" s="230" t="s">
        <v>1063</v>
      </c>
      <c r="K179" s="230" t="s">
        <v>1063</v>
      </c>
      <c r="L179" s="230" t="s">
        <v>1790</v>
      </c>
      <c r="M179" s="231" t="s">
        <v>1678</v>
      </c>
      <c r="N179" s="228" t="s">
        <v>1065</v>
      </c>
      <c r="O179" s="228" t="s">
        <v>3553</v>
      </c>
      <c r="P179" s="232"/>
      <c r="Q179" s="233">
        <v>12270.18</v>
      </c>
      <c r="R179" s="233"/>
    </row>
    <row r="180" spans="1:18" ht="52.5" hidden="1">
      <c r="A180" s="225" t="s">
        <v>1864</v>
      </c>
      <c r="B180" s="225" t="s">
        <v>1198</v>
      </c>
      <c r="C180" s="226" t="s">
        <v>12794</v>
      </c>
      <c r="D180" s="227" t="s">
        <v>1181</v>
      </c>
      <c r="E180" s="227" t="s">
        <v>13275</v>
      </c>
      <c r="F180" s="228" t="s">
        <v>1198</v>
      </c>
      <c r="G180" s="228" t="s">
        <v>12794</v>
      </c>
      <c r="H180" s="228" t="s">
        <v>13276</v>
      </c>
      <c r="I180" s="229" t="s">
        <v>13277</v>
      </c>
      <c r="J180" s="230" t="s">
        <v>1063</v>
      </c>
      <c r="K180" s="230" t="s">
        <v>1063</v>
      </c>
      <c r="L180" s="230" t="s">
        <v>1790</v>
      </c>
      <c r="M180" s="231" t="s">
        <v>1678</v>
      </c>
      <c r="N180" s="228" t="s">
        <v>1065</v>
      </c>
      <c r="O180" s="228" t="s">
        <v>3553</v>
      </c>
      <c r="P180" s="232"/>
      <c r="Q180" s="233">
        <v>78776</v>
      </c>
      <c r="R180" s="233"/>
    </row>
    <row r="181" spans="1:18" ht="52.5" hidden="1">
      <c r="A181" s="225" t="s">
        <v>1868</v>
      </c>
      <c r="B181" s="225" t="s">
        <v>10380</v>
      </c>
      <c r="C181" s="226" t="s">
        <v>12794</v>
      </c>
      <c r="D181" s="227" t="s">
        <v>1181</v>
      </c>
      <c r="E181" s="227" t="s">
        <v>13278</v>
      </c>
      <c r="F181" s="228" t="s">
        <v>10380</v>
      </c>
      <c r="G181" s="228" t="s">
        <v>12794</v>
      </c>
      <c r="H181" s="228" t="s">
        <v>13279</v>
      </c>
      <c r="I181" s="229" t="s">
        <v>13280</v>
      </c>
      <c r="J181" s="230" t="s">
        <v>1063</v>
      </c>
      <c r="K181" s="230" t="s">
        <v>1063</v>
      </c>
      <c r="L181" s="230" t="s">
        <v>1790</v>
      </c>
      <c r="M181" s="231" t="s">
        <v>1678</v>
      </c>
      <c r="N181" s="228" t="s">
        <v>1065</v>
      </c>
      <c r="O181" s="228" t="s">
        <v>3553</v>
      </c>
      <c r="P181" s="232"/>
      <c r="Q181" s="233">
        <v>4054</v>
      </c>
      <c r="R181" s="233"/>
    </row>
    <row r="182" spans="1:18" ht="52.5" hidden="1">
      <c r="A182" s="225" t="s">
        <v>1870</v>
      </c>
      <c r="B182" s="225" t="s">
        <v>1875</v>
      </c>
      <c r="C182" s="226" t="s">
        <v>12794</v>
      </c>
      <c r="D182" s="227" t="s">
        <v>1181</v>
      </c>
      <c r="E182" s="227" t="s">
        <v>1806</v>
      </c>
      <c r="F182" s="228" t="s">
        <v>1875</v>
      </c>
      <c r="G182" s="228" t="s">
        <v>12794</v>
      </c>
      <c r="H182" s="228" t="s">
        <v>1807</v>
      </c>
      <c r="I182" s="229" t="s">
        <v>1808</v>
      </c>
      <c r="J182" s="230" t="s">
        <v>1063</v>
      </c>
      <c r="K182" s="230" t="s">
        <v>1063</v>
      </c>
      <c r="L182" s="230" t="s">
        <v>1790</v>
      </c>
      <c r="M182" s="231" t="s">
        <v>1678</v>
      </c>
      <c r="N182" s="228" t="s">
        <v>1065</v>
      </c>
      <c r="O182" s="228" t="s">
        <v>3553</v>
      </c>
      <c r="P182" s="232"/>
      <c r="Q182" s="233">
        <v>22076</v>
      </c>
      <c r="R182" s="233"/>
    </row>
    <row r="183" spans="1:18" ht="52.5" hidden="1">
      <c r="A183" s="225" t="s">
        <v>1874</v>
      </c>
      <c r="B183" s="225" t="s">
        <v>2690</v>
      </c>
      <c r="C183" s="226" t="s">
        <v>12794</v>
      </c>
      <c r="D183" s="227" t="s">
        <v>1181</v>
      </c>
      <c r="E183" s="227" t="s">
        <v>1806</v>
      </c>
      <c r="F183" s="228" t="s">
        <v>2690</v>
      </c>
      <c r="G183" s="228" t="s">
        <v>12794</v>
      </c>
      <c r="H183" s="228" t="s">
        <v>1807</v>
      </c>
      <c r="I183" s="229" t="s">
        <v>1808</v>
      </c>
      <c r="J183" s="230" t="s">
        <v>1063</v>
      </c>
      <c r="K183" s="230" t="s">
        <v>1063</v>
      </c>
      <c r="L183" s="230" t="s">
        <v>1790</v>
      </c>
      <c r="M183" s="231" t="s">
        <v>1678</v>
      </c>
      <c r="N183" s="228" t="s">
        <v>1065</v>
      </c>
      <c r="O183" s="228" t="s">
        <v>3553</v>
      </c>
      <c r="P183" s="232"/>
      <c r="Q183" s="233">
        <v>5653</v>
      </c>
      <c r="R183" s="233"/>
    </row>
    <row r="184" spans="1:18" ht="52.5" hidden="1">
      <c r="A184" s="225" t="s">
        <v>1879</v>
      </c>
      <c r="B184" s="225" t="s">
        <v>3534</v>
      </c>
      <c r="C184" s="226" t="s">
        <v>12820</v>
      </c>
      <c r="D184" s="227" t="s">
        <v>1214</v>
      </c>
      <c r="E184" s="227" t="s">
        <v>13281</v>
      </c>
      <c r="F184" s="228" t="s">
        <v>13282</v>
      </c>
      <c r="G184" s="228" t="s">
        <v>12820</v>
      </c>
      <c r="H184" s="228" t="s">
        <v>13283</v>
      </c>
      <c r="I184" s="229" t="s">
        <v>13284</v>
      </c>
      <c r="J184" s="230" t="s">
        <v>1063</v>
      </c>
      <c r="K184" s="230" t="s">
        <v>1063</v>
      </c>
      <c r="L184" s="230" t="s">
        <v>1790</v>
      </c>
      <c r="M184" s="231" t="s">
        <v>1678</v>
      </c>
      <c r="N184" s="228" t="s">
        <v>1065</v>
      </c>
      <c r="O184" s="228" t="s">
        <v>3553</v>
      </c>
      <c r="P184" s="232"/>
      <c r="Q184" s="233">
        <v>445880</v>
      </c>
      <c r="R184" s="233"/>
    </row>
    <row r="185" spans="1:18" ht="63" hidden="1">
      <c r="A185" s="225" t="s">
        <v>1884</v>
      </c>
      <c r="B185" s="225" t="s">
        <v>13285</v>
      </c>
      <c r="C185" s="226" t="s">
        <v>12824</v>
      </c>
      <c r="D185" s="227" t="s">
        <v>1055</v>
      </c>
      <c r="E185" s="227" t="s">
        <v>13286</v>
      </c>
      <c r="F185" s="228" t="s">
        <v>13287</v>
      </c>
      <c r="G185" s="228" t="s">
        <v>12824</v>
      </c>
      <c r="H185" s="228" t="s">
        <v>1077</v>
      </c>
      <c r="I185" s="229" t="s">
        <v>1078</v>
      </c>
      <c r="J185" s="230" t="s">
        <v>1690</v>
      </c>
      <c r="K185" s="230" t="s">
        <v>1691</v>
      </c>
      <c r="L185" s="230" t="s">
        <v>1063</v>
      </c>
      <c r="M185" s="231" t="s">
        <v>1769</v>
      </c>
      <c r="N185" s="228" t="s">
        <v>1065</v>
      </c>
      <c r="O185" s="228" t="s">
        <v>3553</v>
      </c>
      <c r="P185" s="232"/>
      <c r="Q185" s="233"/>
      <c r="R185" s="233">
        <v>8575.34</v>
      </c>
    </row>
    <row r="186" spans="1:18" ht="52.5" hidden="1">
      <c r="A186" s="225" t="s">
        <v>1887</v>
      </c>
      <c r="B186" s="225" t="s">
        <v>13288</v>
      </c>
      <c r="C186" s="226" t="s">
        <v>12824</v>
      </c>
      <c r="D186" s="227" t="s">
        <v>1055</v>
      </c>
      <c r="E186" s="227" t="s">
        <v>13289</v>
      </c>
      <c r="F186" s="228" t="s">
        <v>13290</v>
      </c>
      <c r="G186" s="228" t="s">
        <v>12824</v>
      </c>
      <c r="H186" s="228" t="s">
        <v>1077</v>
      </c>
      <c r="I186" s="229" t="s">
        <v>1078</v>
      </c>
      <c r="J186" s="230" t="s">
        <v>1690</v>
      </c>
      <c r="K186" s="230" t="s">
        <v>1691</v>
      </c>
      <c r="L186" s="230" t="s">
        <v>1063</v>
      </c>
      <c r="M186" s="231" t="s">
        <v>1769</v>
      </c>
      <c r="N186" s="228" t="s">
        <v>1065</v>
      </c>
      <c r="O186" s="228" t="s">
        <v>3553</v>
      </c>
      <c r="P186" s="232"/>
      <c r="Q186" s="233"/>
      <c r="R186" s="233">
        <v>10920</v>
      </c>
    </row>
    <row r="187" spans="1:18" ht="42" hidden="1">
      <c r="A187" s="225" t="s">
        <v>1892</v>
      </c>
      <c r="B187" s="225" t="s">
        <v>13291</v>
      </c>
      <c r="C187" s="226" t="s">
        <v>12828</v>
      </c>
      <c r="D187" s="227" t="s">
        <v>1055</v>
      </c>
      <c r="E187" s="227" t="s">
        <v>13292</v>
      </c>
      <c r="F187" s="228" t="s">
        <v>13293</v>
      </c>
      <c r="G187" s="228" t="s">
        <v>12824</v>
      </c>
      <c r="H187" s="228" t="s">
        <v>1696</v>
      </c>
      <c r="I187" s="229" t="s">
        <v>1697</v>
      </c>
      <c r="J187" s="230" t="s">
        <v>1690</v>
      </c>
      <c r="K187" s="230" t="s">
        <v>1691</v>
      </c>
      <c r="L187" s="230" t="s">
        <v>1063</v>
      </c>
      <c r="M187" s="231" t="s">
        <v>1769</v>
      </c>
      <c r="N187" s="228" t="s">
        <v>1065</v>
      </c>
      <c r="O187" s="228" t="s">
        <v>3553</v>
      </c>
      <c r="P187" s="232"/>
      <c r="Q187" s="233"/>
      <c r="R187" s="233">
        <v>869.92</v>
      </c>
    </row>
    <row r="188" spans="1:18" ht="42" hidden="1">
      <c r="A188" s="225" t="s">
        <v>1896</v>
      </c>
      <c r="B188" s="225" t="s">
        <v>13294</v>
      </c>
      <c r="C188" s="226" t="s">
        <v>12828</v>
      </c>
      <c r="D188" s="227" t="s">
        <v>1055</v>
      </c>
      <c r="E188" s="227" t="s">
        <v>12791</v>
      </c>
      <c r="F188" s="228" t="s">
        <v>13295</v>
      </c>
      <c r="G188" s="228" t="s">
        <v>12824</v>
      </c>
      <c r="H188" s="228" t="s">
        <v>1701</v>
      </c>
      <c r="I188" s="229" t="s">
        <v>1702</v>
      </c>
      <c r="J188" s="230" t="s">
        <v>1690</v>
      </c>
      <c r="K188" s="230" t="s">
        <v>1691</v>
      </c>
      <c r="L188" s="230" t="s">
        <v>1063</v>
      </c>
      <c r="M188" s="231" t="s">
        <v>1769</v>
      </c>
      <c r="N188" s="228" t="s">
        <v>1065</v>
      </c>
      <c r="O188" s="228" t="s">
        <v>3553</v>
      </c>
      <c r="P188" s="232"/>
      <c r="Q188" s="233"/>
      <c r="R188" s="233">
        <v>1072</v>
      </c>
    </row>
    <row r="189" spans="1:18" ht="42" hidden="1">
      <c r="A189" s="225" t="s">
        <v>1900</v>
      </c>
      <c r="B189" s="225" t="s">
        <v>13296</v>
      </c>
      <c r="C189" s="226" t="s">
        <v>12828</v>
      </c>
      <c r="D189" s="227" t="s">
        <v>1055</v>
      </c>
      <c r="E189" s="227" t="s">
        <v>11654</v>
      </c>
      <c r="F189" s="228" t="s">
        <v>13297</v>
      </c>
      <c r="G189" s="228" t="s">
        <v>12824</v>
      </c>
      <c r="H189" s="228" t="s">
        <v>1701</v>
      </c>
      <c r="I189" s="229" t="s">
        <v>1702</v>
      </c>
      <c r="J189" s="230" t="s">
        <v>1690</v>
      </c>
      <c r="K189" s="230" t="s">
        <v>1691</v>
      </c>
      <c r="L189" s="230" t="s">
        <v>1063</v>
      </c>
      <c r="M189" s="231" t="s">
        <v>1769</v>
      </c>
      <c r="N189" s="228" t="s">
        <v>1065</v>
      </c>
      <c r="O189" s="228" t="s">
        <v>3553</v>
      </c>
      <c r="P189" s="232"/>
      <c r="Q189" s="233"/>
      <c r="R189" s="233">
        <v>2080</v>
      </c>
    </row>
    <row r="190" spans="1:18" ht="52.5" hidden="1">
      <c r="A190" s="225" t="s">
        <v>1904</v>
      </c>
      <c r="B190" s="225" t="s">
        <v>13298</v>
      </c>
      <c r="C190" s="226" t="s">
        <v>13299</v>
      </c>
      <c r="D190" s="227" t="s">
        <v>1181</v>
      </c>
      <c r="E190" s="227" t="s">
        <v>13300</v>
      </c>
      <c r="F190" s="228" t="s">
        <v>13298</v>
      </c>
      <c r="G190" s="228" t="s">
        <v>12820</v>
      </c>
      <c r="H190" s="228" t="s">
        <v>13301</v>
      </c>
      <c r="I190" s="229" t="s">
        <v>1078</v>
      </c>
      <c r="J190" s="230" t="s">
        <v>1063</v>
      </c>
      <c r="K190" s="230" t="s">
        <v>1063</v>
      </c>
      <c r="L190" s="230" t="s">
        <v>1790</v>
      </c>
      <c r="M190" s="231" t="s">
        <v>1678</v>
      </c>
      <c r="N190" s="228" t="s">
        <v>1065</v>
      </c>
      <c r="O190" s="228" t="s">
        <v>3553</v>
      </c>
      <c r="P190" s="232"/>
      <c r="Q190" s="233">
        <v>1000</v>
      </c>
      <c r="R190" s="233"/>
    </row>
    <row r="191" spans="1:18" ht="52.5" hidden="1">
      <c r="A191" s="225" t="s">
        <v>1908</v>
      </c>
      <c r="B191" s="225" t="s">
        <v>13302</v>
      </c>
      <c r="C191" s="226" t="s">
        <v>13299</v>
      </c>
      <c r="D191" s="227" t="s">
        <v>1181</v>
      </c>
      <c r="E191" s="227" t="s">
        <v>13303</v>
      </c>
      <c r="F191" s="228" t="s">
        <v>13302</v>
      </c>
      <c r="G191" s="228" t="s">
        <v>12820</v>
      </c>
      <c r="H191" s="228" t="s">
        <v>13304</v>
      </c>
      <c r="I191" s="229" t="s">
        <v>1078</v>
      </c>
      <c r="J191" s="230" t="s">
        <v>1063</v>
      </c>
      <c r="K191" s="230" t="s">
        <v>1063</v>
      </c>
      <c r="L191" s="230" t="s">
        <v>1790</v>
      </c>
      <c r="M191" s="231" t="s">
        <v>1678</v>
      </c>
      <c r="N191" s="228" t="s">
        <v>1065</v>
      </c>
      <c r="O191" s="228" t="s">
        <v>3553</v>
      </c>
      <c r="P191" s="232"/>
      <c r="Q191" s="233">
        <v>18463</v>
      </c>
      <c r="R191" s="233"/>
    </row>
    <row r="192" spans="1:18" ht="52.5" hidden="1">
      <c r="A192" s="225" t="s">
        <v>1912</v>
      </c>
      <c r="B192" s="225" t="s">
        <v>13305</v>
      </c>
      <c r="C192" s="226" t="s">
        <v>13306</v>
      </c>
      <c r="D192" s="227" t="s">
        <v>1181</v>
      </c>
      <c r="E192" s="227" t="s">
        <v>13307</v>
      </c>
      <c r="F192" s="228" t="s">
        <v>13305</v>
      </c>
      <c r="G192" s="228" t="s">
        <v>12820</v>
      </c>
      <c r="H192" s="228" t="s">
        <v>13308</v>
      </c>
      <c r="I192" s="229" t="s">
        <v>1078</v>
      </c>
      <c r="J192" s="230" t="s">
        <v>1063</v>
      </c>
      <c r="K192" s="230" t="s">
        <v>1063</v>
      </c>
      <c r="L192" s="230" t="s">
        <v>1790</v>
      </c>
      <c r="M192" s="231" t="s">
        <v>1678</v>
      </c>
      <c r="N192" s="228" t="s">
        <v>1065</v>
      </c>
      <c r="O192" s="228" t="s">
        <v>3553</v>
      </c>
      <c r="P192" s="232"/>
      <c r="Q192" s="233">
        <v>1200</v>
      </c>
      <c r="R192" s="233"/>
    </row>
    <row r="193" spans="1:18" ht="63" hidden="1">
      <c r="A193" s="225" t="s">
        <v>1916</v>
      </c>
      <c r="B193" s="225" t="s">
        <v>13309</v>
      </c>
      <c r="C193" s="226" t="s">
        <v>12820</v>
      </c>
      <c r="D193" s="227" t="s">
        <v>1181</v>
      </c>
      <c r="E193" s="227" t="s">
        <v>13310</v>
      </c>
      <c r="F193" s="228" t="s">
        <v>13309</v>
      </c>
      <c r="G193" s="228" t="s">
        <v>12820</v>
      </c>
      <c r="H193" s="228" t="s">
        <v>1835</v>
      </c>
      <c r="I193" s="229" t="s">
        <v>1836</v>
      </c>
      <c r="J193" s="230" t="s">
        <v>1063</v>
      </c>
      <c r="K193" s="230" t="s">
        <v>1063</v>
      </c>
      <c r="L193" s="230" t="s">
        <v>1790</v>
      </c>
      <c r="M193" s="231" t="s">
        <v>1678</v>
      </c>
      <c r="N193" s="228" t="s">
        <v>1065</v>
      </c>
      <c r="O193" s="228" t="s">
        <v>3553</v>
      </c>
      <c r="P193" s="232"/>
      <c r="Q193" s="233">
        <v>17911.990000000002</v>
      </c>
      <c r="R193" s="233"/>
    </row>
    <row r="194" spans="1:18" ht="52.5" hidden="1">
      <c r="A194" s="225" t="s">
        <v>1919</v>
      </c>
      <c r="B194" s="225" t="s">
        <v>13311</v>
      </c>
      <c r="C194" s="226" t="s">
        <v>12820</v>
      </c>
      <c r="D194" s="227" t="s">
        <v>1181</v>
      </c>
      <c r="E194" s="227" t="s">
        <v>1806</v>
      </c>
      <c r="F194" s="228" t="s">
        <v>13311</v>
      </c>
      <c r="G194" s="228" t="s">
        <v>12820</v>
      </c>
      <c r="H194" s="228" t="s">
        <v>1807</v>
      </c>
      <c r="I194" s="229" t="s">
        <v>1808</v>
      </c>
      <c r="J194" s="230" t="s">
        <v>1063</v>
      </c>
      <c r="K194" s="230" t="s">
        <v>1063</v>
      </c>
      <c r="L194" s="230" t="s">
        <v>1790</v>
      </c>
      <c r="M194" s="231" t="s">
        <v>1678</v>
      </c>
      <c r="N194" s="228" t="s">
        <v>1065</v>
      </c>
      <c r="O194" s="228" t="s">
        <v>3553</v>
      </c>
      <c r="P194" s="232"/>
      <c r="Q194" s="233">
        <v>1671</v>
      </c>
      <c r="R194" s="233"/>
    </row>
    <row r="195" spans="1:18" ht="42" hidden="1">
      <c r="A195" s="225" t="s">
        <v>1921</v>
      </c>
      <c r="B195" s="225" t="s">
        <v>13312</v>
      </c>
      <c r="C195" s="226" t="s">
        <v>12831</v>
      </c>
      <c r="D195" s="227" t="s">
        <v>1055</v>
      </c>
      <c r="E195" s="227" t="s">
        <v>13313</v>
      </c>
      <c r="F195" s="228" t="s">
        <v>13314</v>
      </c>
      <c r="G195" s="228" t="s">
        <v>12828</v>
      </c>
      <c r="H195" s="228" t="s">
        <v>1059</v>
      </c>
      <c r="I195" s="229" t="s">
        <v>1060</v>
      </c>
      <c r="J195" s="230" t="s">
        <v>1061</v>
      </c>
      <c r="K195" s="230" t="s">
        <v>1062</v>
      </c>
      <c r="L195" s="230" t="s">
        <v>1063</v>
      </c>
      <c r="M195" s="231" t="s">
        <v>1064</v>
      </c>
      <c r="N195" s="228" t="s">
        <v>1065</v>
      </c>
      <c r="O195" s="228" t="s">
        <v>3553</v>
      </c>
      <c r="P195" s="232" t="s">
        <v>1067</v>
      </c>
      <c r="Q195" s="233"/>
      <c r="R195" s="233">
        <v>370</v>
      </c>
    </row>
    <row r="196" spans="1:18" ht="42" hidden="1">
      <c r="A196" s="225" t="s">
        <v>1926</v>
      </c>
      <c r="B196" s="225" t="s">
        <v>13315</v>
      </c>
      <c r="C196" s="226" t="s">
        <v>12831</v>
      </c>
      <c r="D196" s="227" t="s">
        <v>1055</v>
      </c>
      <c r="E196" s="227" t="s">
        <v>13316</v>
      </c>
      <c r="F196" s="228" t="s">
        <v>13317</v>
      </c>
      <c r="G196" s="228" t="s">
        <v>12828</v>
      </c>
      <c r="H196" s="228" t="s">
        <v>1059</v>
      </c>
      <c r="I196" s="229" t="s">
        <v>1060</v>
      </c>
      <c r="J196" s="230" t="s">
        <v>1061</v>
      </c>
      <c r="K196" s="230" t="s">
        <v>1062</v>
      </c>
      <c r="L196" s="230" t="s">
        <v>1063</v>
      </c>
      <c r="M196" s="231" t="s">
        <v>1064</v>
      </c>
      <c r="N196" s="228" t="s">
        <v>1065</v>
      </c>
      <c r="O196" s="228" t="s">
        <v>3553</v>
      </c>
      <c r="P196" s="232" t="s">
        <v>1067</v>
      </c>
      <c r="Q196" s="233"/>
      <c r="R196" s="233">
        <v>17458.740000000002</v>
      </c>
    </row>
    <row r="197" spans="1:18" ht="52.5" hidden="1">
      <c r="A197" s="225" t="s">
        <v>1315</v>
      </c>
      <c r="B197" s="225" t="s">
        <v>3225</v>
      </c>
      <c r="C197" s="226" t="s">
        <v>12824</v>
      </c>
      <c r="D197" s="227" t="s">
        <v>1181</v>
      </c>
      <c r="E197" s="227" t="s">
        <v>13318</v>
      </c>
      <c r="F197" s="228" t="s">
        <v>3225</v>
      </c>
      <c r="G197" s="228" t="s">
        <v>12824</v>
      </c>
      <c r="H197" s="228" t="s">
        <v>12641</v>
      </c>
      <c r="I197" s="229" t="s">
        <v>8667</v>
      </c>
      <c r="J197" s="230" t="s">
        <v>1063</v>
      </c>
      <c r="K197" s="230" t="s">
        <v>1063</v>
      </c>
      <c r="L197" s="230" t="s">
        <v>1790</v>
      </c>
      <c r="M197" s="231" t="s">
        <v>1678</v>
      </c>
      <c r="N197" s="228" t="s">
        <v>1065</v>
      </c>
      <c r="O197" s="228" t="s">
        <v>3553</v>
      </c>
      <c r="P197" s="232"/>
      <c r="Q197" s="233">
        <v>7650</v>
      </c>
      <c r="R197" s="233"/>
    </row>
    <row r="198" spans="1:18" ht="52.5" hidden="1">
      <c r="A198" s="225" t="s">
        <v>1320</v>
      </c>
      <c r="B198" s="225" t="s">
        <v>13319</v>
      </c>
      <c r="C198" s="226" t="s">
        <v>12824</v>
      </c>
      <c r="D198" s="227" t="s">
        <v>1181</v>
      </c>
      <c r="E198" s="227" t="s">
        <v>13320</v>
      </c>
      <c r="F198" s="228" t="s">
        <v>13319</v>
      </c>
      <c r="G198" s="228" t="s">
        <v>12824</v>
      </c>
      <c r="H198" s="228" t="s">
        <v>1835</v>
      </c>
      <c r="I198" s="229" t="s">
        <v>1836</v>
      </c>
      <c r="J198" s="230" t="s">
        <v>1063</v>
      </c>
      <c r="K198" s="230" t="s">
        <v>1063</v>
      </c>
      <c r="L198" s="230" t="s">
        <v>1790</v>
      </c>
      <c r="M198" s="231" t="s">
        <v>1678</v>
      </c>
      <c r="N198" s="228" t="s">
        <v>1065</v>
      </c>
      <c r="O198" s="228" t="s">
        <v>3553</v>
      </c>
      <c r="P198" s="232"/>
      <c r="Q198" s="233">
        <v>10141.91</v>
      </c>
      <c r="R198" s="233"/>
    </row>
    <row r="199" spans="1:18" ht="52.5" hidden="1">
      <c r="A199" s="225" t="s">
        <v>1327</v>
      </c>
      <c r="B199" s="225" t="s">
        <v>13321</v>
      </c>
      <c r="C199" s="226" t="s">
        <v>12824</v>
      </c>
      <c r="D199" s="227" t="s">
        <v>1181</v>
      </c>
      <c r="E199" s="227" t="s">
        <v>13322</v>
      </c>
      <c r="F199" s="228" t="s">
        <v>13321</v>
      </c>
      <c r="G199" s="228" t="s">
        <v>12824</v>
      </c>
      <c r="H199" s="228" t="s">
        <v>13323</v>
      </c>
      <c r="I199" s="229" t="s">
        <v>1078</v>
      </c>
      <c r="J199" s="230" t="s">
        <v>1063</v>
      </c>
      <c r="K199" s="230" t="s">
        <v>1063</v>
      </c>
      <c r="L199" s="230" t="s">
        <v>1790</v>
      </c>
      <c r="M199" s="231" t="s">
        <v>1678</v>
      </c>
      <c r="N199" s="228" t="s">
        <v>1065</v>
      </c>
      <c r="O199" s="228" t="s">
        <v>3553</v>
      </c>
      <c r="P199" s="232"/>
      <c r="Q199" s="233">
        <v>1000</v>
      </c>
      <c r="R199" s="233"/>
    </row>
    <row r="200" spans="1:18" ht="52.5" hidden="1">
      <c r="A200" s="225" t="s">
        <v>1052</v>
      </c>
      <c r="B200" s="225" t="s">
        <v>13324</v>
      </c>
      <c r="C200" s="226" t="s">
        <v>12824</v>
      </c>
      <c r="D200" s="227" t="s">
        <v>1181</v>
      </c>
      <c r="E200" s="227" t="s">
        <v>13325</v>
      </c>
      <c r="F200" s="228" t="s">
        <v>13324</v>
      </c>
      <c r="G200" s="228" t="s">
        <v>12824</v>
      </c>
      <c r="H200" s="228" t="s">
        <v>13326</v>
      </c>
      <c r="I200" s="229" t="s">
        <v>1078</v>
      </c>
      <c r="J200" s="230" t="s">
        <v>1063</v>
      </c>
      <c r="K200" s="230" t="s">
        <v>1063</v>
      </c>
      <c r="L200" s="230" t="s">
        <v>1790</v>
      </c>
      <c r="M200" s="231" t="s">
        <v>1678</v>
      </c>
      <c r="N200" s="228" t="s">
        <v>1065</v>
      </c>
      <c r="O200" s="228" t="s">
        <v>3553</v>
      </c>
      <c r="P200" s="232"/>
      <c r="Q200" s="233">
        <v>4250</v>
      </c>
      <c r="R200" s="233"/>
    </row>
    <row r="201" spans="1:18" ht="52.5" hidden="1">
      <c r="A201" s="225" t="s">
        <v>1068</v>
      </c>
      <c r="B201" s="225" t="s">
        <v>13327</v>
      </c>
      <c r="C201" s="226" t="s">
        <v>12824</v>
      </c>
      <c r="D201" s="227" t="s">
        <v>1181</v>
      </c>
      <c r="E201" s="227" t="s">
        <v>13328</v>
      </c>
      <c r="F201" s="228" t="s">
        <v>13327</v>
      </c>
      <c r="G201" s="228" t="s">
        <v>12824</v>
      </c>
      <c r="H201" s="228" t="s">
        <v>13329</v>
      </c>
      <c r="I201" s="229" t="s">
        <v>13330</v>
      </c>
      <c r="J201" s="230" t="s">
        <v>1063</v>
      </c>
      <c r="K201" s="230" t="s">
        <v>1063</v>
      </c>
      <c r="L201" s="230" t="s">
        <v>1790</v>
      </c>
      <c r="M201" s="231" t="s">
        <v>1678</v>
      </c>
      <c r="N201" s="228" t="s">
        <v>1065</v>
      </c>
      <c r="O201" s="228" t="s">
        <v>3553</v>
      </c>
      <c r="P201" s="232"/>
      <c r="Q201" s="233">
        <v>31696</v>
      </c>
      <c r="R201" s="233"/>
    </row>
    <row r="202" spans="1:18" ht="52.5" hidden="1">
      <c r="A202" s="225" t="s">
        <v>1344</v>
      </c>
      <c r="B202" s="225" t="s">
        <v>2175</v>
      </c>
      <c r="C202" s="226" t="s">
        <v>12824</v>
      </c>
      <c r="D202" s="227" t="s">
        <v>1181</v>
      </c>
      <c r="E202" s="227" t="s">
        <v>13331</v>
      </c>
      <c r="F202" s="228" t="s">
        <v>2175</v>
      </c>
      <c r="G202" s="228" t="s">
        <v>12824</v>
      </c>
      <c r="H202" s="228" t="s">
        <v>13332</v>
      </c>
      <c r="I202" s="229" t="s">
        <v>13333</v>
      </c>
      <c r="J202" s="230" t="s">
        <v>1063</v>
      </c>
      <c r="K202" s="230" t="s">
        <v>1063</v>
      </c>
      <c r="L202" s="230" t="s">
        <v>1790</v>
      </c>
      <c r="M202" s="231" t="s">
        <v>1678</v>
      </c>
      <c r="N202" s="228" t="s">
        <v>1065</v>
      </c>
      <c r="O202" s="228" t="s">
        <v>3553</v>
      </c>
      <c r="P202" s="232"/>
      <c r="Q202" s="233">
        <v>38488</v>
      </c>
      <c r="R202" s="233"/>
    </row>
    <row r="203" spans="1:18" ht="52.5" hidden="1">
      <c r="A203" s="225" t="s">
        <v>1350</v>
      </c>
      <c r="B203" s="225" t="s">
        <v>13334</v>
      </c>
      <c r="C203" s="226" t="s">
        <v>12824</v>
      </c>
      <c r="D203" s="227" t="s">
        <v>1181</v>
      </c>
      <c r="E203" s="227" t="s">
        <v>13335</v>
      </c>
      <c r="F203" s="228" t="s">
        <v>13334</v>
      </c>
      <c r="G203" s="228" t="s">
        <v>12824</v>
      </c>
      <c r="H203" s="228" t="s">
        <v>5680</v>
      </c>
      <c r="I203" s="229" t="s">
        <v>5681</v>
      </c>
      <c r="J203" s="230" t="s">
        <v>1063</v>
      </c>
      <c r="K203" s="230" t="s">
        <v>1063</v>
      </c>
      <c r="L203" s="230" t="s">
        <v>1790</v>
      </c>
      <c r="M203" s="231" t="s">
        <v>1678</v>
      </c>
      <c r="N203" s="228" t="s">
        <v>1065</v>
      </c>
      <c r="O203" s="228" t="s">
        <v>3553</v>
      </c>
      <c r="P203" s="232"/>
      <c r="Q203" s="233">
        <v>84471</v>
      </c>
      <c r="R203" s="233"/>
    </row>
    <row r="204" spans="1:18" ht="52.5" hidden="1">
      <c r="A204" s="225" t="s">
        <v>1958</v>
      </c>
      <c r="B204" s="225" t="s">
        <v>4372</v>
      </c>
      <c r="C204" s="226" t="s">
        <v>12824</v>
      </c>
      <c r="D204" s="227" t="s">
        <v>1181</v>
      </c>
      <c r="E204" s="227" t="s">
        <v>1806</v>
      </c>
      <c r="F204" s="228" t="s">
        <v>4372</v>
      </c>
      <c r="G204" s="228" t="s">
        <v>12824</v>
      </c>
      <c r="H204" s="228" t="s">
        <v>1807</v>
      </c>
      <c r="I204" s="229" t="s">
        <v>1808</v>
      </c>
      <c r="J204" s="230" t="s">
        <v>1063</v>
      </c>
      <c r="K204" s="230" t="s">
        <v>1063</v>
      </c>
      <c r="L204" s="230" t="s">
        <v>1790</v>
      </c>
      <c r="M204" s="231" t="s">
        <v>1678</v>
      </c>
      <c r="N204" s="228" t="s">
        <v>1065</v>
      </c>
      <c r="O204" s="228" t="s">
        <v>3553</v>
      </c>
      <c r="P204" s="232"/>
      <c r="Q204" s="233">
        <v>4358</v>
      </c>
      <c r="R204" s="233"/>
    </row>
    <row r="205" spans="1:18" ht="52.5">
      <c r="A205" s="225" t="s">
        <v>1962</v>
      </c>
      <c r="B205" s="225" t="s">
        <v>13336</v>
      </c>
      <c r="C205" s="226" t="s">
        <v>12831</v>
      </c>
      <c r="D205" s="227" t="s">
        <v>1055</v>
      </c>
      <c r="E205" s="227" t="s">
        <v>13337</v>
      </c>
      <c r="F205" s="228" t="s">
        <v>13338</v>
      </c>
      <c r="G205" s="228" t="s">
        <v>12828</v>
      </c>
      <c r="H205" s="228" t="s">
        <v>1077</v>
      </c>
      <c r="I205" s="229" t="s">
        <v>1078</v>
      </c>
      <c r="J205" s="230" t="s">
        <v>1061</v>
      </c>
      <c r="K205" s="230" t="s">
        <v>1062</v>
      </c>
      <c r="L205" s="230" t="s">
        <v>1063</v>
      </c>
      <c r="M205" s="231" t="s">
        <v>1064</v>
      </c>
      <c r="N205" s="228" t="s">
        <v>1065</v>
      </c>
      <c r="O205" s="228" t="s">
        <v>3553</v>
      </c>
      <c r="P205" s="266"/>
      <c r="Q205" s="223">
        <v>1</v>
      </c>
      <c r="R205" s="233">
        <v>1206.5</v>
      </c>
    </row>
    <row r="206" spans="1:18" ht="52.5">
      <c r="A206" s="225" t="s">
        <v>1963</v>
      </c>
      <c r="B206" s="225" t="s">
        <v>13339</v>
      </c>
      <c r="C206" s="226" t="s">
        <v>12831</v>
      </c>
      <c r="D206" s="227" t="s">
        <v>1055</v>
      </c>
      <c r="E206" s="227" t="s">
        <v>13340</v>
      </c>
      <c r="F206" s="228" t="s">
        <v>13341</v>
      </c>
      <c r="G206" s="228" t="s">
        <v>12828</v>
      </c>
      <c r="H206" s="228" t="s">
        <v>1077</v>
      </c>
      <c r="I206" s="229" t="s">
        <v>1078</v>
      </c>
      <c r="J206" s="230" t="s">
        <v>1096</v>
      </c>
      <c r="K206" s="230" t="s">
        <v>1062</v>
      </c>
      <c r="L206" s="230" t="s">
        <v>1063</v>
      </c>
      <c r="M206" s="231" t="s">
        <v>1064</v>
      </c>
      <c r="N206" s="228" t="s">
        <v>1065</v>
      </c>
      <c r="O206" s="228" t="s">
        <v>3553</v>
      </c>
      <c r="P206" s="266"/>
      <c r="Q206" s="223">
        <v>1</v>
      </c>
      <c r="R206" s="233">
        <v>2571.7199999999998</v>
      </c>
    </row>
    <row r="207" spans="1:18" ht="63">
      <c r="A207" s="225" t="s">
        <v>1966</v>
      </c>
      <c r="B207" s="225" t="s">
        <v>13342</v>
      </c>
      <c r="C207" s="226" t="s">
        <v>12831</v>
      </c>
      <c r="D207" s="227" t="s">
        <v>1055</v>
      </c>
      <c r="E207" s="227" t="s">
        <v>13343</v>
      </c>
      <c r="F207" s="228" t="s">
        <v>13344</v>
      </c>
      <c r="G207" s="228" t="s">
        <v>12828</v>
      </c>
      <c r="H207" s="228" t="s">
        <v>1696</v>
      </c>
      <c r="I207" s="229" t="s">
        <v>1697</v>
      </c>
      <c r="J207" s="230" t="s">
        <v>1096</v>
      </c>
      <c r="K207" s="230" t="s">
        <v>1062</v>
      </c>
      <c r="L207" s="230" t="s">
        <v>1063</v>
      </c>
      <c r="M207" s="231" t="s">
        <v>1064</v>
      </c>
      <c r="N207" s="228" t="s">
        <v>1065</v>
      </c>
      <c r="O207" s="228" t="s">
        <v>3553</v>
      </c>
      <c r="P207" s="266"/>
      <c r="Q207" s="223">
        <v>1</v>
      </c>
      <c r="R207" s="233">
        <v>1677</v>
      </c>
    </row>
    <row r="208" spans="1:18" ht="42" hidden="1">
      <c r="A208" s="225" t="s">
        <v>1970</v>
      </c>
      <c r="B208" s="225" t="s">
        <v>13345</v>
      </c>
      <c r="C208" s="226" t="s">
        <v>12831</v>
      </c>
      <c r="D208" s="227" t="s">
        <v>1055</v>
      </c>
      <c r="E208" s="227" t="s">
        <v>13346</v>
      </c>
      <c r="F208" s="228" t="s">
        <v>13347</v>
      </c>
      <c r="G208" s="228" t="s">
        <v>12831</v>
      </c>
      <c r="H208" s="228" t="s">
        <v>1077</v>
      </c>
      <c r="I208" s="229" t="s">
        <v>1078</v>
      </c>
      <c r="J208" s="230" t="s">
        <v>1690</v>
      </c>
      <c r="K208" s="230" t="s">
        <v>1691</v>
      </c>
      <c r="L208" s="230" t="s">
        <v>1063</v>
      </c>
      <c r="M208" s="231" t="s">
        <v>1769</v>
      </c>
      <c r="N208" s="228" t="s">
        <v>1065</v>
      </c>
      <c r="O208" s="228" t="s">
        <v>3553</v>
      </c>
      <c r="P208" s="232"/>
      <c r="Q208" s="233"/>
      <c r="R208" s="233">
        <v>3372.73</v>
      </c>
    </row>
    <row r="209" spans="1:18" ht="42" hidden="1">
      <c r="A209" s="225" t="s">
        <v>1072</v>
      </c>
      <c r="B209" s="225" t="s">
        <v>13348</v>
      </c>
      <c r="C209" s="226" t="s">
        <v>12831</v>
      </c>
      <c r="D209" s="227" t="s">
        <v>1055</v>
      </c>
      <c r="E209" s="227" t="s">
        <v>13349</v>
      </c>
      <c r="F209" s="228" t="s">
        <v>13350</v>
      </c>
      <c r="G209" s="228" t="s">
        <v>12831</v>
      </c>
      <c r="H209" s="228" t="s">
        <v>1696</v>
      </c>
      <c r="I209" s="229" t="s">
        <v>1697</v>
      </c>
      <c r="J209" s="230" t="s">
        <v>1690</v>
      </c>
      <c r="K209" s="230" t="s">
        <v>1691</v>
      </c>
      <c r="L209" s="230" t="s">
        <v>1063</v>
      </c>
      <c r="M209" s="231" t="s">
        <v>1769</v>
      </c>
      <c r="N209" s="228" t="s">
        <v>1065</v>
      </c>
      <c r="O209" s="228" t="s">
        <v>3553</v>
      </c>
      <c r="P209" s="232"/>
      <c r="Q209" s="233"/>
      <c r="R209" s="233">
        <v>15853.85</v>
      </c>
    </row>
    <row r="210" spans="1:18" ht="42" hidden="1">
      <c r="A210" s="225" t="s">
        <v>1978</v>
      </c>
      <c r="B210" s="225" t="s">
        <v>13351</v>
      </c>
      <c r="C210" s="226" t="s">
        <v>12831</v>
      </c>
      <c r="D210" s="227" t="s">
        <v>1055</v>
      </c>
      <c r="E210" s="227" t="s">
        <v>13352</v>
      </c>
      <c r="F210" s="228" t="s">
        <v>13353</v>
      </c>
      <c r="G210" s="228" t="s">
        <v>12831</v>
      </c>
      <c r="H210" s="228" t="s">
        <v>1077</v>
      </c>
      <c r="I210" s="229" t="s">
        <v>1078</v>
      </c>
      <c r="J210" s="230" t="s">
        <v>1690</v>
      </c>
      <c r="K210" s="230" t="s">
        <v>1691</v>
      </c>
      <c r="L210" s="230" t="s">
        <v>1063</v>
      </c>
      <c r="M210" s="231" t="s">
        <v>1769</v>
      </c>
      <c r="N210" s="228" t="s">
        <v>1065</v>
      </c>
      <c r="O210" s="228" t="s">
        <v>3553</v>
      </c>
      <c r="P210" s="232"/>
      <c r="Q210" s="233"/>
      <c r="R210" s="233">
        <v>388.49</v>
      </c>
    </row>
    <row r="211" spans="1:18" ht="42" hidden="1">
      <c r="A211" s="225" t="s">
        <v>1982</v>
      </c>
      <c r="B211" s="225" t="s">
        <v>13354</v>
      </c>
      <c r="C211" s="226" t="s">
        <v>12831</v>
      </c>
      <c r="D211" s="227" t="s">
        <v>1055</v>
      </c>
      <c r="E211" s="227" t="s">
        <v>13355</v>
      </c>
      <c r="F211" s="228" t="s">
        <v>13356</v>
      </c>
      <c r="G211" s="228" t="s">
        <v>12831</v>
      </c>
      <c r="H211" s="228" t="s">
        <v>1077</v>
      </c>
      <c r="I211" s="229" t="s">
        <v>1078</v>
      </c>
      <c r="J211" s="230" t="s">
        <v>1690</v>
      </c>
      <c r="K211" s="230" t="s">
        <v>1691</v>
      </c>
      <c r="L211" s="230" t="s">
        <v>1063</v>
      </c>
      <c r="M211" s="231" t="s">
        <v>1769</v>
      </c>
      <c r="N211" s="228" t="s">
        <v>1065</v>
      </c>
      <c r="O211" s="228" t="s">
        <v>3553</v>
      </c>
      <c r="P211" s="232"/>
      <c r="Q211" s="233"/>
      <c r="R211" s="233">
        <v>952.91</v>
      </c>
    </row>
    <row r="212" spans="1:18" ht="42" hidden="1">
      <c r="A212" s="225" t="s">
        <v>1081</v>
      </c>
      <c r="B212" s="225" t="s">
        <v>13357</v>
      </c>
      <c r="C212" s="226" t="s">
        <v>12831</v>
      </c>
      <c r="D212" s="227" t="s">
        <v>1055</v>
      </c>
      <c r="E212" s="227" t="s">
        <v>13358</v>
      </c>
      <c r="F212" s="228" t="s">
        <v>13359</v>
      </c>
      <c r="G212" s="228" t="s">
        <v>12831</v>
      </c>
      <c r="H212" s="228" t="s">
        <v>1696</v>
      </c>
      <c r="I212" s="229" t="s">
        <v>1697</v>
      </c>
      <c r="J212" s="230" t="s">
        <v>1690</v>
      </c>
      <c r="K212" s="230" t="s">
        <v>1691</v>
      </c>
      <c r="L212" s="230" t="s">
        <v>1063</v>
      </c>
      <c r="M212" s="231" t="s">
        <v>1769</v>
      </c>
      <c r="N212" s="228" t="s">
        <v>1065</v>
      </c>
      <c r="O212" s="228" t="s">
        <v>3553</v>
      </c>
      <c r="P212" s="232"/>
      <c r="Q212" s="233"/>
      <c r="R212" s="233">
        <v>597.39</v>
      </c>
    </row>
    <row r="213" spans="1:18" ht="42" hidden="1">
      <c r="A213" s="225" t="s">
        <v>1090</v>
      </c>
      <c r="B213" s="225" t="s">
        <v>13360</v>
      </c>
      <c r="C213" s="226" t="s">
        <v>12831</v>
      </c>
      <c r="D213" s="227" t="s">
        <v>1055</v>
      </c>
      <c r="E213" s="227" t="s">
        <v>13361</v>
      </c>
      <c r="F213" s="228" t="s">
        <v>13362</v>
      </c>
      <c r="G213" s="228" t="s">
        <v>12831</v>
      </c>
      <c r="H213" s="228" t="s">
        <v>346</v>
      </c>
      <c r="I213" s="229" t="s">
        <v>1109</v>
      </c>
      <c r="J213" s="230" t="s">
        <v>1110</v>
      </c>
      <c r="K213" s="230" t="s">
        <v>1062</v>
      </c>
      <c r="L213" s="230" t="s">
        <v>1063</v>
      </c>
      <c r="M213" s="231" t="s">
        <v>1111</v>
      </c>
      <c r="N213" s="228" t="s">
        <v>1065</v>
      </c>
      <c r="O213" s="228" t="s">
        <v>1112</v>
      </c>
      <c r="P213" s="232" t="s">
        <v>13363</v>
      </c>
      <c r="Q213" s="233"/>
      <c r="R213" s="233">
        <v>7029.45</v>
      </c>
    </row>
    <row r="214" spans="1:18" ht="42" hidden="1">
      <c r="A214" s="225" t="s">
        <v>1098</v>
      </c>
      <c r="B214" s="225" t="s">
        <v>13364</v>
      </c>
      <c r="C214" s="226" t="s">
        <v>12831</v>
      </c>
      <c r="D214" s="227" t="s">
        <v>1055</v>
      </c>
      <c r="E214" s="227" t="s">
        <v>13365</v>
      </c>
      <c r="F214" s="228" t="s">
        <v>13366</v>
      </c>
      <c r="G214" s="228" t="s">
        <v>12831</v>
      </c>
      <c r="H214" s="228" t="s">
        <v>209</v>
      </c>
      <c r="I214" s="229" t="s">
        <v>1149</v>
      </c>
      <c r="J214" s="230" t="s">
        <v>1121</v>
      </c>
      <c r="K214" s="230" t="s">
        <v>1062</v>
      </c>
      <c r="L214" s="230" t="s">
        <v>1063</v>
      </c>
      <c r="M214" s="231" t="s">
        <v>1064</v>
      </c>
      <c r="N214" s="228" t="s">
        <v>1065</v>
      </c>
      <c r="O214" s="228" t="s">
        <v>3553</v>
      </c>
      <c r="P214" s="232" t="s">
        <v>9506</v>
      </c>
      <c r="Q214" s="233"/>
      <c r="R214" s="233">
        <v>13296.34</v>
      </c>
    </row>
    <row r="215" spans="1:18" ht="42" hidden="1">
      <c r="A215" s="225" t="s">
        <v>2002</v>
      </c>
      <c r="B215" s="225" t="s">
        <v>13367</v>
      </c>
      <c r="C215" s="226" t="s">
        <v>12831</v>
      </c>
      <c r="D215" s="227" t="s">
        <v>1055</v>
      </c>
      <c r="E215" s="227" t="s">
        <v>13368</v>
      </c>
      <c r="F215" s="228" t="s">
        <v>13369</v>
      </c>
      <c r="G215" s="228" t="s">
        <v>12831</v>
      </c>
      <c r="H215" s="228" t="s">
        <v>209</v>
      </c>
      <c r="I215" s="229" t="s">
        <v>1149</v>
      </c>
      <c r="J215" s="230" t="s">
        <v>1121</v>
      </c>
      <c r="K215" s="230" t="s">
        <v>1062</v>
      </c>
      <c r="L215" s="230" t="s">
        <v>1063</v>
      </c>
      <c r="M215" s="231" t="s">
        <v>1064</v>
      </c>
      <c r="N215" s="228" t="s">
        <v>1065</v>
      </c>
      <c r="O215" s="228" t="s">
        <v>3553</v>
      </c>
      <c r="P215" s="232" t="s">
        <v>9510</v>
      </c>
      <c r="Q215" s="233"/>
      <c r="R215" s="233">
        <v>47996.7</v>
      </c>
    </row>
    <row r="216" spans="1:18" ht="63" hidden="1">
      <c r="A216" s="225" t="s">
        <v>2006</v>
      </c>
      <c r="B216" s="225" t="s">
        <v>13370</v>
      </c>
      <c r="C216" s="226" t="s">
        <v>12828</v>
      </c>
      <c r="D216" s="227" t="s">
        <v>1181</v>
      </c>
      <c r="E216" s="227" t="s">
        <v>13371</v>
      </c>
      <c r="F216" s="228" t="s">
        <v>13370</v>
      </c>
      <c r="G216" s="228" t="s">
        <v>12828</v>
      </c>
      <c r="H216" s="228" t="s">
        <v>1835</v>
      </c>
      <c r="I216" s="229" t="s">
        <v>1836</v>
      </c>
      <c r="J216" s="230" t="s">
        <v>1063</v>
      </c>
      <c r="K216" s="230" t="s">
        <v>1063</v>
      </c>
      <c r="L216" s="230" t="s">
        <v>1790</v>
      </c>
      <c r="M216" s="231" t="s">
        <v>1678</v>
      </c>
      <c r="N216" s="228" t="s">
        <v>1065</v>
      </c>
      <c r="O216" s="228" t="s">
        <v>3553</v>
      </c>
      <c r="P216" s="232"/>
      <c r="Q216" s="233">
        <v>22043.63</v>
      </c>
      <c r="R216" s="233"/>
    </row>
    <row r="217" spans="1:18" ht="52.5" hidden="1">
      <c r="A217" s="225" t="s">
        <v>2009</v>
      </c>
      <c r="B217" s="225" t="s">
        <v>13372</v>
      </c>
      <c r="C217" s="226" t="s">
        <v>12828</v>
      </c>
      <c r="D217" s="227" t="s">
        <v>1181</v>
      </c>
      <c r="E217" s="227" t="s">
        <v>13373</v>
      </c>
      <c r="F217" s="228" t="s">
        <v>13372</v>
      </c>
      <c r="G217" s="228" t="s">
        <v>12828</v>
      </c>
      <c r="H217" s="228" t="s">
        <v>2305</v>
      </c>
      <c r="I217" s="229" t="s">
        <v>2306</v>
      </c>
      <c r="J217" s="230" t="s">
        <v>1063</v>
      </c>
      <c r="K217" s="230" t="s">
        <v>1063</v>
      </c>
      <c r="L217" s="230" t="s">
        <v>1790</v>
      </c>
      <c r="M217" s="231" t="s">
        <v>1678</v>
      </c>
      <c r="N217" s="228" t="s">
        <v>1065</v>
      </c>
      <c r="O217" s="228" t="s">
        <v>3553</v>
      </c>
      <c r="P217" s="232"/>
      <c r="Q217" s="233">
        <v>48396</v>
      </c>
      <c r="R217" s="233"/>
    </row>
    <row r="218" spans="1:18" ht="52.5" hidden="1">
      <c r="A218" s="225" t="s">
        <v>2011</v>
      </c>
      <c r="B218" s="225" t="s">
        <v>7036</v>
      </c>
      <c r="C218" s="226" t="s">
        <v>12824</v>
      </c>
      <c r="D218" s="227" t="s">
        <v>1181</v>
      </c>
      <c r="E218" s="227" t="s">
        <v>13374</v>
      </c>
      <c r="F218" s="228" t="s">
        <v>7036</v>
      </c>
      <c r="G218" s="228" t="s">
        <v>12828</v>
      </c>
      <c r="H218" s="228" t="s">
        <v>1877</v>
      </c>
      <c r="I218" s="229" t="s">
        <v>1878</v>
      </c>
      <c r="J218" s="230" t="s">
        <v>1063</v>
      </c>
      <c r="K218" s="230" t="s">
        <v>1063</v>
      </c>
      <c r="L218" s="230" t="s">
        <v>1790</v>
      </c>
      <c r="M218" s="231" t="s">
        <v>1678</v>
      </c>
      <c r="N218" s="228" t="s">
        <v>1065</v>
      </c>
      <c r="O218" s="228" t="s">
        <v>3553</v>
      </c>
      <c r="P218" s="232"/>
      <c r="Q218" s="233">
        <v>8881</v>
      </c>
      <c r="R218" s="233"/>
    </row>
    <row r="219" spans="1:18" ht="52.5" hidden="1">
      <c r="A219" s="225" t="s">
        <v>2014</v>
      </c>
      <c r="B219" s="225" t="s">
        <v>13375</v>
      </c>
      <c r="C219" s="226" t="s">
        <v>12828</v>
      </c>
      <c r="D219" s="227" t="s">
        <v>1181</v>
      </c>
      <c r="E219" s="227" t="s">
        <v>13376</v>
      </c>
      <c r="F219" s="228" t="s">
        <v>13375</v>
      </c>
      <c r="G219" s="228" t="s">
        <v>12828</v>
      </c>
      <c r="H219" s="228" t="s">
        <v>13377</v>
      </c>
      <c r="I219" s="229" t="s">
        <v>1078</v>
      </c>
      <c r="J219" s="230" t="s">
        <v>1063</v>
      </c>
      <c r="K219" s="230" t="s">
        <v>1063</v>
      </c>
      <c r="L219" s="230" t="s">
        <v>1790</v>
      </c>
      <c r="M219" s="231" t="s">
        <v>1678</v>
      </c>
      <c r="N219" s="228" t="s">
        <v>1065</v>
      </c>
      <c r="O219" s="228" t="s">
        <v>3553</v>
      </c>
      <c r="P219" s="232"/>
      <c r="Q219" s="233">
        <v>2200</v>
      </c>
      <c r="R219" s="233"/>
    </row>
    <row r="220" spans="1:18" ht="52.5" hidden="1">
      <c r="A220" s="225" t="s">
        <v>2019</v>
      </c>
      <c r="B220" s="225" t="s">
        <v>2681</v>
      </c>
      <c r="C220" s="226" t="s">
        <v>12828</v>
      </c>
      <c r="D220" s="227" t="s">
        <v>1181</v>
      </c>
      <c r="E220" s="227" t="s">
        <v>1806</v>
      </c>
      <c r="F220" s="228" t="s">
        <v>2681</v>
      </c>
      <c r="G220" s="228" t="s">
        <v>12828</v>
      </c>
      <c r="H220" s="228" t="s">
        <v>1807</v>
      </c>
      <c r="I220" s="229" t="s">
        <v>1808</v>
      </c>
      <c r="J220" s="230" t="s">
        <v>1063</v>
      </c>
      <c r="K220" s="230" t="s">
        <v>1063</v>
      </c>
      <c r="L220" s="230" t="s">
        <v>1790</v>
      </c>
      <c r="M220" s="231" t="s">
        <v>1678</v>
      </c>
      <c r="N220" s="228" t="s">
        <v>1065</v>
      </c>
      <c r="O220" s="228" t="s">
        <v>3553</v>
      </c>
      <c r="P220" s="232"/>
      <c r="Q220" s="233">
        <v>12303</v>
      </c>
      <c r="R220" s="233"/>
    </row>
    <row r="221" spans="1:18" ht="42" hidden="1">
      <c r="A221" s="225" t="s">
        <v>2023</v>
      </c>
      <c r="B221" s="225" t="s">
        <v>13378</v>
      </c>
      <c r="C221" s="226" t="s">
        <v>12851</v>
      </c>
      <c r="D221" s="227" t="s">
        <v>1055</v>
      </c>
      <c r="E221" s="227" t="s">
        <v>13379</v>
      </c>
      <c r="F221" s="228" t="s">
        <v>13380</v>
      </c>
      <c r="G221" s="228" t="s">
        <v>12831</v>
      </c>
      <c r="H221" s="228" t="s">
        <v>10488</v>
      </c>
      <c r="I221" s="229" t="s">
        <v>10489</v>
      </c>
      <c r="J221" s="230" t="s">
        <v>1450</v>
      </c>
      <c r="K221" s="230" t="s">
        <v>1062</v>
      </c>
      <c r="L221" s="230" t="s">
        <v>1063</v>
      </c>
      <c r="M221" s="231" t="s">
        <v>1451</v>
      </c>
      <c r="N221" s="228" t="s">
        <v>1664</v>
      </c>
      <c r="O221" s="228" t="s">
        <v>1828</v>
      </c>
      <c r="P221" s="232" t="s">
        <v>10490</v>
      </c>
      <c r="Q221" s="233"/>
      <c r="R221" s="233">
        <v>20407.5</v>
      </c>
    </row>
    <row r="222" spans="1:18" ht="42" hidden="1">
      <c r="A222" s="225" t="s">
        <v>2027</v>
      </c>
      <c r="B222" s="225" t="s">
        <v>13381</v>
      </c>
      <c r="C222" s="226" t="s">
        <v>12851</v>
      </c>
      <c r="D222" s="227" t="s">
        <v>1055</v>
      </c>
      <c r="E222" s="227" t="s">
        <v>13382</v>
      </c>
      <c r="F222" s="228" t="s">
        <v>13383</v>
      </c>
      <c r="G222" s="228" t="s">
        <v>12831</v>
      </c>
      <c r="H222" s="228" t="s">
        <v>10488</v>
      </c>
      <c r="I222" s="229" t="s">
        <v>10489</v>
      </c>
      <c r="J222" s="230" t="s">
        <v>1450</v>
      </c>
      <c r="K222" s="230" t="s">
        <v>1062</v>
      </c>
      <c r="L222" s="230" t="s">
        <v>1063</v>
      </c>
      <c r="M222" s="231" t="s">
        <v>1451</v>
      </c>
      <c r="N222" s="228" t="s">
        <v>1065</v>
      </c>
      <c r="O222" s="228" t="s">
        <v>3553</v>
      </c>
      <c r="P222" s="232" t="s">
        <v>10490</v>
      </c>
      <c r="Q222" s="233"/>
      <c r="R222" s="233">
        <v>57821.25</v>
      </c>
    </row>
    <row r="223" spans="1:18" ht="42" hidden="1">
      <c r="A223" s="225" t="s">
        <v>2031</v>
      </c>
      <c r="B223" s="225" t="s">
        <v>13384</v>
      </c>
      <c r="C223" s="226" t="s">
        <v>12831</v>
      </c>
      <c r="D223" s="227" t="s">
        <v>1214</v>
      </c>
      <c r="E223" s="227" t="s">
        <v>13385</v>
      </c>
      <c r="F223" s="228" t="s">
        <v>13386</v>
      </c>
      <c r="G223" s="228" t="s">
        <v>12831</v>
      </c>
      <c r="H223" s="228" t="s">
        <v>3691</v>
      </c>
      <c r="I223" s="229" t="s">
        <v>2040</v>
      </c>
      <c r="J223" s="230" t="s">
        <v>1063</v>
      </c>
      <c r="K223" s="230" t="s">
        <v>1063</v>
      </c>
      <c r="L223" s="230" t="s">
        <v>1790</v>
      </c>
      <c r="M223" s="231" t="s">
        <v>1678</v>
      </c>
      <c r="N223" s="228" t="s">
        <v>1065</v>
      </c>
      <c r="O223" s="228" t="s">
        <v>3553</v>
      </c>
      <c r="P223" s="232"/>
      <c r="Q223" s="233">
        <v>15146</v>
      </c>
      <c r="R223" s="233"/>
    </row>
    <row r="224" spans="1:18" ht="63" hidden="1">
      <c r="A224" s="225" t="s">
        <v>2035</v>
      </c>
      <c r="B224" s="225" t="s">
        <v>13387</v>
      </c>
      <c r="C224" s="226" t="s">
        <v>12848</v>
      </c>
      <c r="D224" s="227" t="s">
        <v>1055</v>
      </c>
      <c r="E224" s="227" t="s">
        <v>13388</v>
      </c>
      <c r="F224" s="228" t="s">
        <v>13389</v>
      </c>
      <c r="G224" s="228" t="s">
        <v>12851</v>
      </c>
      <c r="H224" s="228" t="s">
        <v>1077</v>
      </c>
      <c r="I224" s="229" t="s">
        <v>1078</v>
      </c>
      <c r="J224" s="230" t="s">
        <v>1690</v>
      </c>
      <c r="K224" s="230" t="s">
        <v>1691</v>
      </c>
      <c r="L224" s="230" t="s">
        <v>1063</v>
      </c>
      <c r="M224" s="231" t="s">
        <v>1769</v>
      </c>
      <c r="N224" s="228" t="s">
        <v>1065</v>
      </c>
      <c r="O224" s="228" t="s">
        <v>3553</v>
      </c>
      <c r="P224" s="232"/>
      <c r="Q224" s="233"/>
      <c r="R224" s="233">
        <v>9552.9500000000007</v>
      </c>
    </row>
    <row r="225" spans="1:18" ht="52.5" hidden="1">
      <c r="A225" s="225" t="s">
        <v>1357</v>
      </c>
      <c r="B225" s="225" t="s">
        <v>13390</v>
      </c>
      <c r="C225" s="226" t="s">
        <v>12848</v>
      </c>
      <c r="D225" s="227" t="s">
        <v>1055</v>
      </c>
      <c r="E225" s="227" t="s">
        <v>13391</v>
      </c>
      <c r="F225" s="228" t="s">
        <v>13392</v>
      </c>
      <c r="G225" s="228" t="s">
        <v>12851</v>
      </c>
      <c r="H225" s="228" t="s">
        <v>1077</v>
      </c>
      <c r="I225" s="229" t="s">
        <v>1078</v>
      </c>
      <c r="J225" s="230" t="s">
        <v>1690</v>
      </c>
      <c r="K225" s="230" t="s">
        <v>1691</v>
      </c>
      <c r="L225" s="230" t="s">
        <v>1063</v>
      </c>
      <c r="M225" s="231" t="s">
        <v>1769</v>
      </c>
      <c r="N225" s="228" t="s">
        <v>1065</v>
      </c>
      <c r="O225" s="228" t="s">
        <v>3553</v>
      </c>
      <c r="P225" s="232"/>
      <c r="Q225" s="233"/>
      <c r="R225" s="233">
        <v>660877.6</v>
      </c>
    </row>
    <row r="226" spans="1:18" ht="52.5" hidden="1">
      <c r="A226" s="225" t="s">
        <v>1364</v>
      </c>
      <c r="B226" s="225" t="s">
        <v>13393</v>
      </c>
      <c r="C226" s="226" t="s">
        <v>12848</v>
      </c>
      <c r="D226" s="227" t="s">
        <v>1055</v>
      </c>
      <c r="E226" s="227" t="s">
        <v>13394</v>
      </c>
      <c r="F226" s="228" t="s">
        <v>13395</v>
      </c>
      <c r="G226" s="228" t="s">
        <v>12851</v>
      </c>
      <c r="H226" s="228" t="s">
        <v>1077</v>
      </c>
      <c r="I226" s="229" t="s">
        <v>1078</v>
      </c>
      <c r="J226" s="230" t="s">
        <v>1690</v>
      </c>
      <c r="K226" s="230" t="s">
        <v>1691</v>
      </c>
      <c r="L226" s="230" t="s">
        <v>1063</v>
      </c>
      <c r="M226" s="231" t="s">
        <v>1769</v>
      </c>
      <c r="N226" s="228" t="s">
        <v>1065</v>
      </c>
      <c r="O226" s="228" t="s">
        <v>1112</v>
      </c>
      <c r="P226" s="232"/>
      <c r="Q226" s="233"/>
      <c r="R226" s="233">
        <v>16769.95</v>
      </c>
    </row>
    <row r="227" spans="1:18" ht="42" hidden="1">
      <c r="A227" s="225" t="s">
        <v>1368</v>
      </c>
      <c r="B227" s="225" t="s">
        <v>13396</v>
      </c>
      <c r="C227" s="226" t="s">
        <v>12848</v>
      </c>
      <c r="D227" s="227" t="s">
        <v>1055</v>
      </c>
      <c r="E227" s="227" t="s">
        <v>13397</v>
      </c>
      <c r="F227" s="228" t="s">
        <v>13398</v>
      </c>
      <c r="G227" s="228" t="s">
        <v>12851</v>
      </c>
      <c r="H227" s="228" t="s">
        <v>1696</v>
      </c>
      <c r="I227" s="229" t="s">
        <v>1697</v>
      </c>
      <c r="J227" s="230" t="s">
        <v>1690</v>
      </c>
      <c r="K227" s="230" t="s">
        <v>1691</v>
      </c>
      <c r="L227" s="230" t="s">
        <v>1063</v>
      </c>
      <c r="M227" s="231" t="s">
        <v>1769</v>
      </c>
      <c r="N227" s="228" t="s">
        <v>1065</v>
      </c>
      <c r="O227" s="228" t="s">
        <v>3553</v>
      </c>
      <c r="P227" s="232"/>
      <c r="Q227" s="233"/>
      <c r="R227" s="233">
        <v>31007.14</v>
      </c>
    </row>
    <row r="228" spans="1:18" ht="52.5" hidden="1">
      <c r="A228" s="225" t="s">
        <v>1372</v>
      </c>
      <c r="B228" s="225" t="s">
        <v>13399</v>
      </c>
      <c r="C228" s="226" t="s">
        <v>12848</v>
      </c>
      <c r="D228" s="227" t="s">
        <v>1055</v>
      </c>
      <c r="E228" s="227" t="s">
        <v>13400</v>
      </c>
      <c r="F228" s="228" t="s">
        <v>13401</v>
      </c>
      <c r="G228" s="228" t="s">
        <v>12851</v>
      </c>
      <c r="H228" s="228" t="s">
        <v>1077</v>
      </c>
      <c r="I228" s="229" t="s">
        <v>1078</v>
      </c>
      <c r="J228" s="230" t="s">
        <v>1690</v>
      </c>
      <c r="K228" s="230" t="s">
        <v>1691</v>
      </c>
      <c r="L228" s="230" t="s">
        <v>1063</v>
      </c>
      <c r="M228" s="231" t="s">
        <v>1769</v>
      </c>
      <c r="N228" s="228" t="s">
        <v>1664</v>
      </c>
      <c r="O228" s="228" t="s">
        <v>1828</v>
      </c>
      <c r="P228" s="232"/>
      <c r="Q228" s="233"/>
      <c r="R228" s="233">
        <v>7060.94</v>
      </c>
    </row>
    <row r="229" spans="1:18" ht="42" hidden="1">
      <c r="A229" s="225" t="s">
        <v>1376</v>
      </c>
      <c r="B229" s="225" t="s">
        <v>13402</v>
      </c>
      <c r="C229" s="226" t="s">
        <v>12848</v>
      </c>
      <c r="D229" s="227" t="s">
        <v>1055</v>
      </c>
      <c r="E229" s="227" t="s">
        <v>13403</v>
      </c>
      <c r="F229" s="228" t="s">
        <v>13404</v>
      </c>
      <c r="G229" s="228" t="s">
        <v>12851</v>
      </c>
      <c r="H229" s="228" t="s">
        <v>1696</v>
      </c>
      <c r="I229" s="229" t="s">
        <v>1697</v>
      </c>
      <c r="J229" s="230" t="s">
        <v>1690</v>
      </c>
      <c r="K229" s="230" t="s">
        <v>1691</v>
      </c>
      <c r="L229" s="230" t="s">
        <v>1063</v>
      </c>
      <c r="M229" s="231" t="s">
        <v>1769</v>
      </c>
      <c r="N229" s="228" t="s">
        <v>1664</v>
      </c>
      <c r="O229" s="228" t="s">
        <v>1828</v>
      </c>
      <c r="P229" s="232"/>
      <c r="Q229" s="233"/>
      <c r="R229" s="233">
        <v>11031.6</v>
      </c>
    </row>
    <row r="230" spans="1:18" ht="42" hidden="1">
      <c r="A230" s="225" t="s">
        <v>1380</v>
      </c>
      <c r="B230" s="225" t="s">
        <v>13405</v>
      </c>
      <c r="C230" s="226" t="s">
        <v>12848</v>
      </c>
      <c r="D230" s="227" t="s">
        <v>1055</v>
      </c>
      <c r="E230" s="227" t="s">
        <v>13406</v>
      </c>
      <c r="F230" s="228" t="s">
        <v>13407</v>
      </c>
      <c r="G230" s="228" t="s">
        <v>12851</v>
      </c>
      <c r="H230" s="228" t="s">
        <v>1696</v>
      </c>
      <c r="I230" s="229" t="s">
        <v>1697</v>
      </c>
      <c r="J230" s="230" t="s">
        <v>1690</v>
      </c>
      <c r="K230" s="230" t="s">
        <v>1691</v>
      </c>
      <c r="L230" s="230" t="s">
        <v>1063</v>
      </c>
      <c r="M230" s="231" t="s">
        <v>1769</v>
      </c>
      <c r="N230" s="228" t="s">
        <v>1065</v>
      </c>
      <c r="O230" s="228" t="s">
        <v>3553</v>
      </c>
      <c r="P230" s="232"/>
      <c r="Q230" s="233"/>
      <c r="R230" s="233">
        <v>332609.40000000002</v>
      </c>
    </row>
    <row r="231" spans="1:18" ht="42" hidden="1">
      <c r="A231" s="225" t="s">
        <v>1386</v>
      </c>
      <c r="B231" s="225" t="s">
        <v>13408</v>
      </c>
      <c r="C231" s="226" t="s">
        <v>12848</v>
      </c>
      <c r="D231" s="227" t="s">
        <v>1055</v>
      </c>
      <c r="E231" s="227" t="s">
        <v>13409</v>
      </c>
      <c r="F231" s="228" t="s">
        <v>13410</v>
      </c>
      <c r="G231" s="228" t="s">
        <v>12851</v>
      </c>
      <c r="H231" s="228" t="s">
        <v>1696</v>
      </c>
      <c r="I231" s="229" t="s">
        <v>1697</v>
      </c>
      <c r="J231" s="230" t="s">
        <v>1690</v>
      </c>
      <c r="K231" s="230" t="s">
        <v>1691</v>
      </c>
      <c r="L231" s="230" t="s">
        <v>1063</v>
      </c>
      <c r="M231" s="231" t="s">
        <v>1769</v>
      </c>
      <c r="N231" s="228" t="s">
        <v>1065</v>
      </c>
      <c r="O231" s="228" t="s">
        <v>1112</v>
      </c>
      <c r="P231" s="232"/>
      <c r="Q231" s="233"/>
      <c r="R231" s="233">
        <v>12406.35</v>
      </c>
    </row>
    <row r="232" spans="1:18" ht="52.5" hidden="1">
      <c r="A232" s="225" t="s">
        <v>2061</v>
      </c>
      <c r="B232" s="225" t="s">
        <v>13411</v>
      </c>
      <c r="C232" s="226" t="s">
        <v>12848</v>
      </c>
      <c r="D232" s="227" t="s">
        <v>1055</v>
      </c>
      <c r="E232" s="227" t="s">
        <v>13412</v>
      </c>
      <c r="F232" s="228" t="s">
        <v>13413</v>
      </c>
      <c r="G232" s="228" t="s">
        <v>12851</v>
      </c>
      <c r="H232" s="228" t="s">
        <v>1077</v>
      </c>
      <c r="I232" s="229" t="s">
        <v>1078</v>
      </c>
      <c r="J232" s="230" t="s">
        <v>1690</v>
      </c>
      <c r="K232" s="230" t="s">
        <v>1691</v>
      </c>
      <c r="L232" s="230" t="s">
        <v>1063</v>
      </c>
      <c r="M232" s="231" t="s">
        <v>1769</v>
      </c>
      <c r="N232" s="228" t="s">
        <v>1065</v>
      </c>
      <c r="O232" s="228" t="s">
        <v>3553</v>
      </c>
      <c r="P232" s="232"/>
      <c r="Q232" s="233"/>
      <c r="R232" s="233">
        <v>5781.15</v>
      </c>
    </row>
    <row r="233" spans="1:18" ht="63" hidden="1">
      <c r="A233" s="225" t="s">
        <v>1104</v>
      </c>
      <c r="B233" s="225" t="s">
        <v>13414</v>
      </c>
      <c r="C233" s="226" t="s">
        <v>12848</v>
      </c>
      <c r="D233" s="227" t="s">
        <v>1055</v>
      </c>
      <c r="E233" s="227" t="s">
        <v>13415</v>
      </c>
      <c r="F233" s="228" t="s">
        <v>13416</v>
      </c>
      <c r="G233" s="228" t="s">
        <v>12851</v>
      </c>
      <c r="H233" s="228" t="s">
        <v>1077</v>
      </c>
      <c r="I233" s="229" t="s">
        <v>1078</v>
      </c>
      <c r="J233" s="230" t="s">
        <v>2211</v>
      </c>
      <c r="K233" s="230" t="s">
        <v>1691</v>
      </c>
      <c r="L233" s="230" t="s">
        <v>1063</v>
      </c>
      <c r="M233" s="231" t="s">
        <v>1769</v>
      </c>
      <c r="N233" s="228" t="s">
        <v>1065</v>
      </c>
      <c r="O233" s="228" t="s">
        <v>3553</v>
      </c>
      <c r="P233" s="232"/>
      <c r="Q233" s="233"/>
      <c r="R233" s="233">
        <v>185.92</v>
      </c>
    </row>
    <row r="234" spans="1:18" ht="63" hidden="1">
      <c r="A234" s="225" t="s">
        <v>1392</v>
      </c>
      <c r="B234" s="225" t="s">
        <v>13417</v>
      </c>
      <c r="C234" s="226" t="s">
        <v>12848</v>
      </c>
      <c r="D234" s="227" t="s">
        <v>1055</v>
      </c>
      <c r="E234" s="227" t="s">
        <v>13418</v>
      </c>
      <c r="F234" s="228" t="s">
        <v>13419</v>
      </c>
      <c r="G234" s="228" t="s">
        <v>12851</v>
      </c>
      <c r="H234" s="228" t="s">
        <v>1077</v>
      </c>
      <c r="I234" s="229" t="s">
        <v>1078</v>
      </c>
      <c r="J234" s="230" t="s">
        <v>2211</v>
      </c>
      <c r="K234" s="230" t="s">
        <v>1691</v>
      </c>
      <c r="L234" s="230" t="s">
        <v>1063</v>
      </c>
      <c r="M234" s="231" t="s">
        <v>1769</v>
      </c>
      <c r="N234" s="228" t="s">
        <v>1065</v>
      </c>
      <c r="O234" s="228" t="s">
        <v>3553</v>
      </c>
      <c r="P234" s="232"/>
      <c r="Q234" s="233"/>
      <c r="R234" s="233">
        <v>179.08</v>
      </c>
    </row>
    <row r="235" spans="1:18" ht="63" hidden="1">
      <c r="A235" s="225" t="s">
        <v>1399</v>
      </c>
      <c r="B235" s="225" t="s">
        <v>13420</v>
      </c>
      <c r="C235" s="226" t="s">
        <v>12848</v>
      </c>
      <c r="D235" s="227" t="s">
        <v>1055</v>
      </c>
      <c r="E235" s="227" t="s">
        <v>13421</v>
      </c>
      <c r="F235" s="228" t="s">
        <v>13422</v>
      </c>
      <c r="G235" s="228" t="s">
        <v>12851</v>
      </c>
      <c r="H235" s="228" t="s">
        <v>1077</v>
      </c>
      <c r="I235" s="229" t="s">
        <v>1078</v>
      </c>
      <c r="J235" s="230" t="s">
        <v>2211</v>
      </c>
      <c r="K235" s="230" t="s">
        <v>1691</v>
      </c>
      <c r="L235" s="230" t="s">
        <v>1063</v>
      </c>
      <c r="M235" s="231" t="s">
        <v>1769</v>
      </c>
      <c r="N235" s="228" t="s">
        <v>1065</v>
      </c>
      <c r="O235" s="228" t="s">
        <v>3553</v>
      </c>
      <c r="P235" s="232"/>
      <c r="Q235" s="233"/>
      <c r="R235" s="233">
        <v>1731.24</v>
      </c>
    </row>
    <row r="236" spans="1:18" ht="63" hidden="1">
      <c r="A236" s="225" t="s">
        <v>1406</v>
      </c>
      <c r="B236" s="225" t="s">
        <v>13423</v>
      </c>
      <c r="C236" s="226" t="s">
        <v>12848</v>
      </c>
      <c r="D236" s="227" t="s">
        <v>1055</v>
      </c>
      <c r="E236" s="227" t="s">
        <v>13424</v>
      </c>
      <c r="F236" s="228" t="s">
        <v>13425</v>
      </c>
      <c r="G236" s="228" t="s">
        <v>12851</v>
      </c>
      <c r="H236" s="228" t="s">
        <v>1077</v>
      </c>
      <c r="I236" s="229" t="s">
        <v>1078</v>
      </c>
      <c r="J236" s="230" t="s">
        <v>2211</v>
      </c>
      <c r="K236" s="230" t="s">
        <v>1691</v>
      </c>
      <c r="L236" s="230" t="s">
        <v>1063</v>
      </c>
      <c r="M236" s="231" t="s">
        <v>1769</v>
      </c>
      <c r="N236" s="228" t="s">
        <v>1065</v>
      </c>
      <c r="O236" s="228" t="s">
        <v>1112</v>
      </c>
      <c r="P236" s="232"/>
      <c r="Q236" s="233"/>
      <c r="R236" s="233">
        <v>21.95</v>
      </c>
    </row>
    <row r="237" spans="1:18" ht="52.5" hidden="1">
      <c r="A237" s="225" t="s">
        <v>1410</v>
      </c>
      <c r="B237" s="225" t="s">
        <v>13426</v>
      </c>
      <c r="C237" s="226" t="s">
        <v>12848</v>
      </c>
      <c r="D237" s="227" t="s">
        <v>1055</v>
      </c>
      <c r="E237" s="227" t="s">
        <v>13427</v>
      </c>
      <c r="F237" s="228" t="s">
        <v>13428</v>
      </c>
      <c r="G237" s="228" t="s">
        <v>12851</v>
      </c>
      <c r="H237" s="228" t="s">
        <v>1696</v>
      </c>
      <c r="I237" s="229" t="s">
        <v>1697</v>
      </c>
      <c r="J237" s="230" t="s">
        <v>2211</v>
      </c>
      <c r="K237" s="230" t="s">
        <v>1691</v>
      </c>
      <c r="L237" s="230" t="s">
        <v>1063</v>
      </c>
      <c r="M237" s="231" t="s">
        <v>1769</v>
      </c>
      <c r="N237" s="228" t="s">
        <v>1065</v>
      </c>
      <c r="O237" s="228" t="s">
        <v>3553</v>
      </c>
      <c r="P237" s="232"/>
      <c r="Q237" s="233"/>
      <c r="R237" s="233">
        <v>66.58</v>
      </c>
    </row>
    <row r="238" spans="1:18" ht="52.5" hidden="1">
      <c r="A238" s="225" t="s">
        <v>1414</v>
      </c>
      <c r="B238" s="225" t="s">
        <v>13429</v>
      </c>
      <c r="C238" s="226" t="s">
        <v>12848</v>
      </c>
      <c r="D238" s="227" t="s">
        <v>1055</v>
      </c>
      <c r="E238" s="227" t="s">
        <v>13430</v>
      </c>
      <c r="F238" s="228" t="s">
        <v>13431</v>
      </c>
      <c r="G238" s="228" t="s">
        <v>12851</v>
      </c>
      <c r="H238" s="228" t="s">
        <v>1696</v>
      </c>
      <c r="I238" s="229" t="s">
        <v>1697</v>
      </c>
      <c r="J238" s="230" t="s">
        <v>2211</v>
      </c>
      <c r="K238" s="230" t="s">
        <v>1691</v>
      </c>
      <c r="L238" s="230" t="s">
        <v>1063</v>
      </c>
      <c r="M238" s="231" t="s">
        <v>1769</v>
      </c>
      <c r="N238" s="228" t="s">
        <v>1065</v>
      </c>
      <c r="O238" s="228" t="s">
        <v>3553</v>
      </c>
      <c r="P238" s="232"/>
      <c r="Q238" s="233"/>
      <c r="R238" s="233">
        <v>62.44</v>
      </c>
    </row>
    <row r="239" spans="1:18" ht="52.5" hidden="1">
      <c r="A239" s="225" t="s">
        <v>1421</v>
      </c>
      <c r="B239" s="225" t="s">
        <v>13432</v>
      </c>
      <c r="C239" s="226" t="s">
        <v>12848</v>
      </c>
      <c r="D239" s="227" t="s">
        <v>1055</v>
      </c>
      <c r="E239" s="227" t="s">
        <v>13433</v>
      </c>
      <c r="F239" s="228" t="s">
        <v>13434</v>
      </c>
      <c r="G239" s="228" t="s">
        <v>12851</v>
      </c>
      <c r="H239" s="228" t="s">
        <v>1696</v>
      </c>
      <c r="I239" s="229" t="s">
        <v>1697</v>
      </c>
      <c r="J239" s="230" t="s">
        <v>2211</v>
      </c>
      <c r="K239" s="230" t="s">
        <v>1691</v>
      </c>
      <c r="L239" s="230" t="s">
        <v>1063</v>
      </c>
      <c r="M239" s="231" t="s">
        <v>1769</v>
      </c>
      <c r="N239" s="228" t="s">
        <v>1065</v>
      </c>
      <c r="O239" s="228" t="s">
        <v>1112</v>
      </c>
      <c r="P239" s="232"/>
      <c r="Q239" s="233"/>
      <c r="R239" s="233">
        <v>2.67</v>
      </c>
    </row>
    <row r="240" spans="1:18" ht="52.5" hidden="1">
      <c r="A240" s="225" t="s">
        <v>1428</v>
      </c>
      <c r="B240" s="225" t="s">
        <v>13435</v>
      </c>
      <c r="C240" s="226" t="s">
        <v>12848</v>
      </c>
      <c r="D240" s="227" t="s">
        <v>1055</v>
      </c>
      <c r="E240" s="227" t="s">
        <v>13436</v>
      </c>
      <c r="F240" s="228" t="s">
        <v>13437</v>
      </c>
      <c r="G240" s="228" t="s">
        <v>12851</v>
      </c>
      <c r="H240" s="228" t="s">
        <v>1696</v>
      </c>
      <c r="I240" s="229" t="s">
        <v>1697</v>
      </c>
      <c r="J240" s="230" t="s">
        <v>2211</v>
      </c>
      <c r="K240" s="230" t="s">
        <v>1691</v>
      </c>
      <c r="L240" s="230" t="s">
        <v>1063</v>
      </c>
      <c r="M240" s="231" t="s">
        <v>1769</v>
      </c>
      <c r="N240" s="228" t="s">
        <v>1065</v>
      </c>
      <c r="O240" s="228" t="s">
        <v>3553</v>
      </c>
      <c r="P240" s="232"/>
      <c r="Q240" s="233"/>
      <c r="R240" s="233">
        <v>934.12</v>
      </c>
    </row>
    <row r="241" spans="1:18" ht="52.5" hidden="1">
      <c r="A241" s="225" t="s">
        <v>2084</v>
      </c>
      <c r="B241" s="225" t="s">
        <v>13438</v>
      </c>
      <c r="C241" s="226" t="s">
        <v>12848</v>
      </c>
      <c r="D241" s="227" t="s">
        <v>1055</v>
      </c>
      <c r="E241" s="227" t="s">
        <v>13439</v>
      </c>
      <c r="F241" s="228" t="s">
        <v>13440</v>
      </c>
      <c r="G241" s="228" t="s">
        <v>12851</v>
      </c>
      <c r="H241" s="228" t="s">
        <v>1077</v>
      </c>
      <c r="I241" s="229" t="s">
        <v>1078</v>
      </c>
      <c r="J241" s="230" t="s">
        <v>1690</v>
      </c>
      <c r="K241" s="230" t="s">
        <v>1691</v>
      </c>
      <c r="L241" s="230" t="s">
        <v>1063</v>
      </c>
      <c r="M241" s="231" t="s">
        <v>1769</v>
      </c>
      <c r="N241" s="228" t="s">
        <v>1664</v>
      </c>
      <c r="O241" s="228" t="s">
        <v>1828</v>
      </c>
      <c r="P241" s="232"/>
      <c r="Q241" s="233"/>
      <c r="R241" s="233">
        <v>3580.96</v>
      </c>
    </row>
    <row r="242" spans="1:18" ht="42" hidden="1">
      <c r="A242" s="225" t="s">
        <v>2088</v>
      </c>
      <c r="B242" s="225" t="s">
        <v>13441</v>
      </c>
      <c r="C242" s="226" t="s">
        <v>12848</v>
      </c>
      <c r="D242" s="227" t="s">
        <v>1055</v>
      </c>
      <c r="E242" s="227" t="s">
        <v>11654</v>
      </c>
      <c r="F242" s="228" t="s">
        <v>13442</v>
      </c>
      <c r="G242" s="228" t="s">
        <v>12851</v>
      </c>
      <c r="H242" s="228" t="s">
        <v>1701</v>
      </c>
      <c r="I242" s="229" t="s">
        <v>1702</v>
      </c>
      <c r="J242" s="230" t="s">
        <v>1690</v>
      </c>
      <c r="K242" s="230" t="s">
        <v>1691</v>
      </c>
      <c r="L242" s="230" t="s">
        <v>1063</v>
      </c>
      <c r="M242" s="231" t="s">
        <v>1769</v>
      </c>
      <c r="N242" s="228" t="s">
        <v>1065</v>
      </c>
      <c r="O242" s="228" t="s">
        <v>3553</v>
      </c>
      <c r="P242" s="232"/>
      <c r="Q242" s="233"/>
      <c r="R242" s="233">
        <v>17891</v>
      </c>
    </row>
    <row r="243" spans="1:18" ht="42" hidden="1">
      <c r="A243" s="225" t="s">
        <v>2092</v>
      </c>
      <c r="B243" s="225" t="s">
        <v>13443</v>
      </c>
      <c r="C243" s="226" t="s">
        <v>12848</v>
      </c>
      <c r="D243" s="227" t="s">
        <v>1055</v>
      </c>
      <c r="E243" s="227" t="s">
        <v>11654</v>
      </c>
      <c r="F243" s="228" t="s">
        <v>13444</v>
      </c>
      <c r="G243" s="228" t="s">
        <v>12851</v>
      </c>
      <c r="H243" s="228" t="s">
        <v>1701</v>
      </c>
      <c r="I243" s="229" t="s">
        <v>1702</v>
      </c>
      <c r="J243" s="230" t="s">
        <v>1690</v>
      </c>
      <c r="K243" s="230" t="s">
        <v>1691</v>
      </c>
      <c r="L243" s="230" t="s">
        <v>1063</v>
      </c>
      <c r="M243" s="231" t="s">
        <v>1769</v>
      </c>
      <c r="N243" s="228" t="s">
        <v>1065</v>
      </c>
      <c r="O243" s="228" t="s">
        <v>1112</v>
      </c>
      <c r="P243" s="232"/>
      <c r="Q243" s="233"/>
      <c r="R243" s="233">
        <v>4185</v>
      </c>
    </row>
    <row r="244" spans="1:18" ht="42" hidden="1">
      <c r="A244" s="225" t="s">
        <v>2096</v>
      </c>
      <c r="B244" s="225" t="s">
        <v>13445</v>
      </c>
      <c r="C244" s="226" t="s">
        <v>12848</v>
      </c>
      <c r="D244" s="227" t="s">
        <v>1055</v>
      </c>
      <c r="E244" s="227" t="s">
        <v>11654</v>
      </c>
      <c r="F244" s="228" t="s">
        <v>13446</v>
      </c>
      <c r="G244" s="228" t="s">
        <v>12851</v>
      </c>
      <c r="H244" s="228" t="s">
        <v>1701</v>
      </c>
      <c r="I244" s="229" t="s">
        <v>1702</v>
      </c>
      <c r="J244" s="230" t="s">
        <v>1690</v>
      </c>
      <c r="K244" s="230" t="s">
        <v>1691</v>
      </c>
      <c r="L244" s="230" t="s">
        <v>1063</v>
      </c>
      <c r="M244" s="231" t="s">
        <v>1769</v>
      </c>
      <c r="N244" s="228" t="s">
        <v>1664</v>
      </c>
      <c r="O244" s="228" t="s">
        <v>1828</v>
      </c>
      <c r="P244" s="232"/>
      <c r="Q244" s="233"/>
      <c r="R244" s="233">
        <v>6271</v>
      </c>
    </row>
    <row r="245" spans="1:18" ht="42" hidden="1">
      <c r="A245" s="225" t="s">
        <v>2100</v>
      </c>
      <c r="B245" s="225" t="s">
        <v>13447</v>
      </c>
      <c r="C245" s="226" t="s">
        <v>12848</v>
      </c>
      <c r="D245" s="227" t="s">
        <v>1055</v>
      </c>
      <c r="E245" s="227" t="s">
        <v>12898</v>
      </c>
      <c r="F245" s="228" t="s">
        <v>13448</v>
      </c>
      <c r="G245" s="228" t="s">
        <v>12851</v>
      </c>
      <c r="H245" s="228" t="s">
        <v>1701</v>
      </c>
      <c r="I245" s="229" t="s">
        <v>1702</v>
      </c>
      <c r="J245" s="230" t="s">
        <v>2211</v>
      </c>
      <c r="K245" s="230" t="s">
        <v>1691</v>
      </c>
      <c r="L245" s="230" t="s">
        <v>1063</v>
      </c>
      <c r="M245" s="231" t="s">
        <v>1769</v>
      </c>
      <c r="N245" s="228" t="s">
        <v>1664</v>
      </c>
      <c r="O245" s="228" t="s">
        <v>1828</v>
      </c>
      <c r="P245" s="232"/>
      <c r="Q245" s="233"/>
      <c r="R245" s="233">
        <v>542</v>
      </c>
    </row>
    <row r="246" spans="1:18" ht="42" hidden="1">
      <c r="A246" s="225" t="s">
        <v>2104</v>
      </c>
      <c r="B246" s="225" t="s">
        <v>13449</v>
      </c>
      <c r="C246" s="226" t="s">
        <v>12848</v>
      </c>
      <c r="D246" s="227" t="s">
        <v>1055</v>
      </c>
      <c r="E246" s="227" t="s">
        <v>12898</v>
      </c>
      <c r="F246" s="228" t="s">
        <v>13450</v>
      </c>
      <c r="G246" s="228" t="s">
        <v>12851</v>
      </c>
      <c r="H246" s="228" t="s">
        <v>1701</v>
      </c>
      <c r="I246" s="229" t="s">
        <v>1702</v>
      </c>
      <c r="J246" s="230" t="s">
        <v>2211</v>
      </c>
      <c r="K246" s="230" t="s">
        <v>1691</v>
      </c>
      <c r="L246" s="230" t="s">
        <v>1063</v>
      </c>
      <c r="M246" s="231" t="s">
        <v>1769</v>
      </c>
      <c r="N246" s="228" t="s">
        <v>1065</v>
      </c>
      <c r="O246" s="228" t="s">
        <v>3553</v>
      </c>
      <c r="P246" s="232"/>
      <c r="Q246" s="233"/>
      <c r="R246" s="233">
        <v>398</v>
      </c>
    </row>
    <row r="247" spans="1:18" ht="42" hidden="1">
      <c r="A247" s="225" t="s">
        <v>2108</v>
      </c>
      <c r="B247" s="225" t="s">
        <v>13451</v>
      </c>
      <c r="C247" s="226" t="s">
        <v>12848</v>
      </c>
      <c r="D247" s="227" t="s">
        <v>1055</v>
      </c>
      <c r="E247" s="227" t="s">
        <v>12898</v>
      </c>
      <c r="F247" s="228" t="s">
        <v>13452</v>
      </c>
      <c r="G247" s="228" t="s">
        <v>12851</v>
      </c>
      <c r="H247" s="228" t="s">
        <v>1701</v>
      </c>
      <c r="I247" s="229" t="s">
        <v>1702</v>
      </c>
      <c r="J247" s="230" t="s">
        <v>2211</v>
      </c>
      <c r="K247" s="230" t="s">
        <v>1691</v>
      </c>
      <c r="L247" s="230" t="s">
        <v>1063</v>
      </c>
      <c r="M247" s="231" t="s">
        <v>1769</v>
      </c>
      <c r="N247" s="228" t="s">
        <v>1065</v>
      </c>
      <c r="O247" s="228" t="s">
        <v>3553</v>
      </c>
      <c r="P247" s="232"/>
      <c r="Q247" s="233"/>
      <c r="R247" s="233">
        <v>30</v>
      </c>
    </row>
    <row r="248" spans="1:18" ht="42" hidden="1">
      <c r="A248" s="225" t="s">
        <v>2113</v>
      </c>
      <c r="B248" s="225" t="s">
        <v>13453</v>
      </c>
      <c r="C248" s="226" t="s">
        <v>12848</v>
      </c>
      <c r="D248" s="227" t="s">
        <v>1055</v>
      </c>
      <c r="E248" s="227" t="s">
        <v>12898</v>
      </c>
      <c r="F248" s="228" t="s">
        <v>13454</v>
      </c>
      <c r="G248" s="228" t="s">
        <v>12851</v>
      </c>
      <c r="H248" s="228" t="s">
        <v>1701</v>
      </c>
      <c r="I248" s="229" t="s">
        <v>1702</v>
      </c>
      <c r="J248" s="230" t="s">
        <v>2211</v>
      </c>
      <c r="K248" s="230" t="s">
        <v>1691</v>
      </c>
      <c r="L248" s="230" t="s">
        <v>1063</v>
      </c>
      <c r="M248" s="231" t="s">
        <v>1769</v>
      </c>
      <c r="N248" s="228" t="s">
        <v>1065</v>
      </c>
      <c r="O248" s="228" t="s">
        <v>3553</v>
      </c>
      <c r="P248" s="232"/>
      <c r="Q248" s="233"/>
      <c r="R248" s="233">
        <v>29</v>
      </c>
    </row>
    <row r="249" spans="1:18" ht="42" hidden="1">
      <c r="A249" s="225" t="s">
        <v>2120</v>
      </c>
      <c r="B249" s="225" t="s">
        <v>13455</v>
      </c>
      <c r="C249" s="226" t="s">
        <v>12848</v>
      </c>
      <c r="D249" s="227" t="s">
        <v>1055</v>
      </c>
      <c r="E249" s="227" t="s">
        <v>12898</v>
      </c>
      <c r="F249" s="228" t="s">
        <v>13456</v>
      </c>
      <c r="G249" s="228" t="s">
        <v>12851</v>
      </c>
      <c r="H249" s="228" t="s">
        <v>1701</v>
      </c>
      <c r="I249" s="229" t="s">
        <v>1702</v>
      </c>
      <c r="J249" s="230" t="s">
        <v>2211</v>
      </c>
      <c r="K249" s="230" t="s">
        <v>1691</v>
      </c>
      <c r="L249" s="230" t="s">
        <v>1063</v>
      </c>
      <c r="M249" s="231" t="s">
        <v>1769</v>
      </c>
      <c r="N249" s="228" t="s">
        <v>1065</v>
      </c>
      <c r="O249" s="228" t="s">
        <v>1112</v>
      </c>
      <c r="P249" s="232"/>
      <c r="Q249" s="233"/>
      <c r="R249" s="233">
        <v>3</v>
      </c>
    </row>
    <row r="250" spans="1:18" ht="42" hidden="1">
      <c r="A250" s="225" t="s">
        <v>2124</v>
      </c>
      <c r="B250" s="225" t="s">
        <v>13457</v>
      </c>
      <c r="C250" s="226" t="s">
        <v>12848</v>
      </c>
      <c r="D250" s="227" t="s">
        <v>1055</v>
      </c>
      <c r="E250" s="227" t="s">
        <v>12791</v>
      </c>
      <c r="F250" s="228" t="s">
        <v>13458</v>
      </c>
      <c r="G250" s="228" t="s">
        <v>12851</v>
      </c>
      <c r="H250" s="228" t="s">
        <v>1701</v>
      </c>
      <c r="I250" s="229" t="s">
        <v>1702</v>
      </c>
      <c r="J250" s="230" t="s">
        <v>1690</v>
      </c>
      <c r="K250" s="230" t="s">
        <v>1691</v>
      </c>
      <c r="L250" s="230" t="s">
        <v>1063</v>
      </c>
      <c r="M250" s="231" t="s">
        <v>1769</v>
      </c>
      <c r="N250" s="228" t="s">
        <v>1065</v>
      </c>
      <c r="O250" s="228" t="s">
        <v>3553</v>
      </c>
      <c r="P250" s="232"/>
      <c r="Q250" s="233"/>
      <c r="R250" s="233">
        <v>2291</v>
      </c>
    </row>
    <row r="251" spans="1:18" ht="73.5" hidden="1">
      <c r="A251" s="225" t="s">
        <v>2129</v>
      </c>
      <c r="B251" s="225" t="s">
        <v>13459</v>
      </c>
      <c r="C251" s="226" t="s">
        <v>12848</v>
      </c>
      <c r="D251" s="227" t="s">
        <v>1055</v>
      </c>
      <c r="E251" s="227" t="s">
        <v>2266</v>
      </c>
      <c r="F251" s="228" t="s">
        <v>13460</v>
      </c>
      <c r="G251" s="228" t="s">
        <v>12851</v>
      </c>
      <c r="H251" s="228" t="s">
        <v>2269</v>
      </c>
      <c r="I251" s="229" t="s">
        <v>2270</v>
      </c>
      <c r="J251" s="230" t="s">
        <v>1690</v>
      </c>
      <c r="K251" s="230" t="s">
        <v>1691</v>
      </c>
      <c r="L251" s="230" t="s">
        <v>1063</v>
      </c>
      <c r="M251" s="231" t="s">
        <v>1769</v>
      </c>
      <c r="N251" s="228" t="s">
        <v>1065</v>
      </c>
      <c r="O251" s="228" t="s">
        <v>3553</v>
      </c>
      <c r="P251" s="232"/>
      <c r="Q251" s="233"/>
      <c r="R251" s="233">
        <v>2337.75</v>
      </c>
    </row>
    <row r="252" spans="1:18" ht="42" hidden="1">
      <c r="A252" s="225" t="s">
        <v>2134</v>
      </c>
      <c r="B252" s="225" t="s">
        <v>13461</v>
      </c>
      <c r="C252" s="226" t="s">
        <v>12848</v>
      </c>
      <c r="D252" s="227" t="s">
        <v>1055</v>
      </c>
      <c r="E252" s="227" t="s">
        <v>3924</v>
      </c>
      <c r="F252" s="228" t="s">
        <v>13462</v>
      </c>
      <c r="G252" s="228" t="s">
        <v>12851</v>
      </c>
      <c r="H252" s="228" t="s">
        <v>5518</v>
      </c>
      <c r="I252" s="229" t="s">
        <v>5519</v>
      </c>
      <c r="J252" s="230" t="s">
        <v>1690</v>
      </c>
      <c r="K252" s="230" t="s">
        <v>1691</v>
      </c>
      <c r="L252" s="230" t="s">
        <v>1063</v>
      </c>
      <c r="M252" s="231" t="s">
        <v>1769</v>
      </c>
      <c r="N252" s="228" t="s">
        <v>1065</v>
      </c>
      <c r="O252" s="228" t="s">
        <v>3553</v>
      </c>
      <c r="P252" s="232"/>
      <c r="Q252" s="233"/>
      <c r="R252" s="233">
        <v>103.17</v>
      </c>
    </row>
    <row r="253" spans="1:18" ht="52.5" hidden="1">
      <c r="A253" s="225" t="s">
        <v>2138</v>
      </c>
      <c r="B253" s="225" t="s">
        <v>13463</v>
      </c>
      <c r="C253" s="226" t="s">
        <v>12831</v>
      </c>
      <c r="D253" s="227" t="s">
        <v>1181</v>
      </c>
      <c r="E253" s="227" t="s">
        <v>13464</v>
      </c>
      <c r="F253" s="228" t="s">
        <v>13463</v>
      </c>
      <c r="G253" s="228" t="s">
        <v>12831</v>
      </c>
      <c r="H253" s="228" t="s">
        <v>13465</v>
      </c>
      <c r="I253" s="229" t="s">
        <v>1078</v>
      </c>
      <c r="J253" s="230" t="s">
        <v>1063</v>
      </c>
      <c r="K253" s="230" t="s">
        <v>1063</v>
      </c>
      <c r="L253" s="230" t="s">
        <v>1790</v>
      </c>
      <c r="M253" s="231" t="s">
        <v>1678</v>
      </c>
      <c r="N253" s="228" t="s">
        <v>1065</v>
      </c>
      <c r="O253" s="228" t="s">
        <v>3553</v>
      </c>
      <c r="P253" s="232"/>
      <c r="Q253" s="233">
        <v>3000</v>
      </c>
      <c r="R253" s="233"/>
    </row>
    <row r="254" spans="1:18" ht="52.5" hidden="1">
      <c r="A254" s="225" t="s">
        <v>2141</v>
      </c>
      <c r="B254" s="225" t="s">
        <v>13466</v>
      </c>
      <c r="C254" s="226" t="s">
        <v>12831</v>
      </c>
      <c r="D254" s="227" t="s">
        <v>1181</v>
      </c>
      <c r="E254" s="227" t="s">
        <v>13467</v>
      </c>
      <c r="F254" s="228" t="s">
        <v>13466</v>
      </c>
      <c r="G254" s="228" t="s">
        <v>12831</v>
      </c>
      <c r="H254" s="228" t="s">
        <v>13468</v>
      </c>
      <c r="I254" s="229" t="s">
        <v>1078</v>
      </c>
      <c r="J254" s="230" t="s">
        <v>1063</v>
      </c>
      <c r="K254" s="230" t="s">
        <v>1063</v>
      </c>
      <c r="L254" s="230" t="s">
        <v>1790</v>
      </c>
      <c r="M254" s="231" t="s">
        <v>1678</v>
      </c>
      <c r="N254" s="228" t="s">
        <v>1065</v>
      </c>
      <c r="O254" s="228" t="s">
        <v>3553</v>
      </c>
      <c r="P254" s="232"/>
      <c r="Q254" s="233">
        <v>3200</v>
      </c>
      <c r="R254" s="233"/>
    </row>
    <row r="255" spans="1:18" ht="42" hidden="1">
      <c r="A255" s="225" t="s">
        <v>2144</v>
      </c>
      <c r="B255" s="225" t="s">
        <v>13469</v>
      </c>
      <c r="C255" s="226" t="s">
        <v>12848</v>
      </c>
      <c r="D255" s="227" t="s">
        <v>1055</v>
      </c>
      <c r="E255" s="227" t="s">
        <v>12924</v>
      </c>
      <c r="F255" s="228" t="s">
        <v>13470</v>
      </c>
      <c r="G255" s="228" t="s">
        <v>12851</v>
      </c>
      <c r="H255" s="228" t="s">
        <v>1701</v>
      </c>
      <c r="I255" s="229" t="s">
        <v>1702</v>
      </c>
      <c r="J255" s="230" t="s">
        <v>1703</v>
      </c>
      <c r="K255" s="230" t="s">
        <v>1704</v>
      </c>
      <c r="L255" s="230" t="s">
        <v>1063</v>
      </c>
      <c r="M255" s="231" t="s">
        <v>1769</v>
      </c>
      <c r="N255" s="228" t="s">
        <v>1664</v>
      </c>
      <c r="O255" s="228" t="s">
        <v>1828</v>
      </c>
      <c r="P255" s="232"/>
      <c r="Q255" s="233"/>
      <c r="R255" s="233">
        <v>1399.05</v>
      </c>
    </row>
    <row r="256" spans="1:18" ht="63" hidden="1">
      <c r="A256" s="225" t="s">
        <v>2147</v>
      </c>
      <c r="B256" s="225" t="s">
        <v>13471</v>
      </c>
      <c r="C256" s="226" t="s">
        <v>12848</v>
      </c>
      <c r="D256" s="227" t="s">
        <v>1055</v>
      </c>
      <c r="E256" s="227" t="s">
        <v>12927</v>
      </c>
      <c r="F256" s="228" t="s">
        <v>13472</v>
      </c>
      <c r="G256" s="228" t="s">
        <v>12851</v>
      </c>
      <c r="H256" s="228" t="s">
        <v>7911</v>
      </c>
      <c r="I256" s="229" t="s">
        <v>1717</v>
      </c>
      <c r="J256" s="230" t="s">
        <v>1703</v>
      </c>
      <c r="K256" s="230" t="s">
        <v>1704</v>
      </c>
      <c r="L256" s="230" t="s">
        <v>1063</v>
      </c>
      <c r="M256" s="231" t="s">
        <v>1769</v>
      </c>
      <c r="N256" s="228" t="s">
        <v>1664</v>
      </c>
      <c r="O256" s="228" t="s">
        <v>1828</v>
      </c>
      <c r="P256" s="232"/>
      <c r="Q256" s="233"/>
      <c r="R256" s="233">
        <v>96.48</v>
      </c>
    </row>
    <row r="257" spans="1:18" ht="63" hidden="1">
      <c r="A257" s="225" t="s">
        <v>2150</v>
      </c>
      <c r="B257" s="225" t="s">
        <v>13473</v>
      </c>
      <c r="C257" s="226" t="s">
        <v>12831</v>
      </c>
      <c r="D257" s="227" t="s">
        <v>1181</v>
      </c>
      <c r="E257" s="227" t="s">
        <v>13474</v>
      </c>
      <c r="F257" s="228" t="s">
        <v>13473</v>
      </c>
      <c r="G257" s="228" t="s">
        <v>12831</v>
      </c>
      <c r="H257" s="228" t="s">
        <v>1835</v>
      </c>
      <c r="I257" s="229" t="s">
        <v>1836</v>
      </c>
      <c r="J257" s="230" t="s">
        <v>1063</v>
      </c>
      <c r="K257" s="230" t="s">
        <v>1063</v>
      </c>
      <c r="L257" s="230" t="s">
        <v>1790</v>
      </c>
      <c r="M257" s="231" t="s">
        <v>1678</v>
      </c>
      <c r="N257" s="228" t="s">
        <v>1065</v>
      </c>
      <c r="O257" s="228" t="s">
        <v>3553</v>
      </c>
      <c r="P257" s="232"/>
      <c r="Q257" s="233">
        <v>30010.47</v>
      </c>
      <c r="R257" s="233"/>
    </row>
    <row r="258" spans="1:18" ht="52.5" hidden="1">
      <c r="A258" s="225" t="s">
        <v>2154</v>
      </c>
      <c r="B258" s="225" t="s">
        <v>13475</v>
      </c>
      <c r="C258" s="226" t="s">
        <v>12831</v>
      </c>
      <c r="D258" s="227" t="s">
        <v>1181</v>
      </c>
      <c r="E258" s="227" t="s">
        <v>13476</v>
      </c>
      <c r="F258" s="228" t="s">
        <v>13475</v>
      </c>
      <c r="G258" s="228" t="s">
        <v>12831</v>
      </c>
      <c r="H258" s="228" t="s">
        <v>2044</v>
      </c>
      <c r="I258" s="229" t="s">
        <v>2045</v>
      </c>
      <c r="J258" s="230" t="s">
        <v>1063</v>
      </c>
      <c r="K258" s="230" t="s">
        <v>1063</v>
      </c>
      <c r="L258" s="230" t="s">
        <v>1790</v>
      </c>
      <c r="M258" s="231" t="s">
        <v>1678</v>
      </c>
      <c r="N258" s="228" t="s">
        <v>1065</v>
      </c>
      <c r="O258" s="228" t="s">
        <v>3553</v>
      </c>
      <c r="P258" s="232"/>
      <c r="Q258" s="233">
        <v>8345</v>
      </c>
      <c r="R258" s="233"/>
    </row>
    <row r="259" spans="1:18" ht="52.5" hidden="1">
      <c r="A259" s="225" t="s">
        <v>2157</v>
      </c>
      <c r="B259" s="225" t="s">
        <v>13477</v>
      </c>
      <c r="C259" s="226" t="s">
        <v>12831</v>
      </c>
      <c r="D259" s="227" t="s">
        <v>1181</v>
      </c>
      <c r="E259" s="227" t="s">
        <v>13478</v>
      </c>
      <c r="F259" s="228" t="s">
        <v>13477</v>
      </c>
      <c r="G259" s="228" t="s">
        <v>12831</v>
      </c>
      <c r="H259" s="228" t="s">
        <v>10594</v>
      </c>
      <c r="I259" s="229" t="s">
        <v>10595</v>
      </c>
      <c r="J259" s="230" t="s">
        <v>1063</v>
      </c>
      <c r="K259" s="230" t="s">
        <v>1063</v>
      </c>
      <c r="L259" s="230" t="s">
        <v>1790</v>
      </c>
      <c r="M259" s="231" t="s">
        <v>1678</v>
      </c>
      <c r="N259" s="228" t="s">
        <v>1065</v>
      </c>
      <c r="O259" s="228" t="s">
        <v>3553</v>
      </c>
      <c r="P259" s="232"/>
      <c r="Q259" s="233">
        <v>3924</v>
      </c>
      <c r="R259" s="233"/>
    </row>
    <row r="260" spans="1:18" ht="52.5" hidden="1">
      <c r="A260" s="225" t="s">
        <v>2160</v>
      </c>
      <c r="B260" s="225" t="s">
        <v>2605</v>
      </c>
      <c r="C260" s="226" t="s">
        <v>12831</v>
      </c>
      <c r="D260" s="227" t="s">
        <v>1181</v>
      </c>
      <c r="E260" s="227" t="s">
        <v>1806</v>
      </c>
      <c r="F260" s="228" t="s">
        <v>2605</v>
      </c>
      <c r="G260" s="228" t="s">
        <v>12831</v>
      </c>
      <c r="H260" s="228" t="s">
        <v>1807</v>
      </c>
      <c r="I260" s="229" t="s">
        <v>1808</v>
      </c>
      <c r="J260" s="230" t="s">
        <v>1063</v>
      </c>
      <c r="K260" s="230" t="s">
        <v>1063</v>
      </c>
      <c r="L260" s="230" t="s">
        <v>1790</v>
      </c>
      <c r="M260" s="231" t="s">
        <v>1678</v>
      </c>
      <c r="N260" s="228" t="s">
        <v>1065</v>
      </c>
      <c r="O260" s="228" t="s">
        <v>3553</v>
      </c>
      <c r="P260" s="232"/>
      <c r="Q260" s="233">
        <v>5966</v>
      </c>
      <c r="R260" s="233"/>
    </row>
    <row r="261" spans="1:18" ht="42" hidden="1">
      <c r="A261" s="225" t="s">
        <v>1691</v>
      </c>
      <c r="B261" s="225" t="s">
        <v>13479</v>
      </c>
      <c r="C261" s="226" t="s">
        <v>12848</v>
      </c>
      <c r="D261" s="227" t="s">
        <v>1055</v>
      </c>
      <c r="E261" s="227" t="s">
        <v>12918</v>
      </c>
      <c r="F261" s="228" t="s">
        <v>13480</v>
      </c>
      <c r="G261" s="228" t="s">
        <v>12851</v>
      </c>
      <c r="H261" s="228" t="s">
        <v>1701</v>
      </c>
      <c r="I261" s="229" t="s">
        <v>1702</v>
      </c>
      <c r="J261" s="230" t="s">
        <v>1703</v>
      </c>
      <c r="K261" s="230" t="s">
        <v>1704</v>
      </c>
      <c r="L261" s="230" t="s">
        <v>1063</v>
      </c>
      <c r="M261" s="231" t="s">
        <v>1769</v>
      </c>
      <c r="N261" s="228" t="s">
        <v>1065</v>
      </c>
      <c r="O261" s="228" t="s">
        <v>3553</v>
      </c>
      <c r="P261" s="232"/>
      <c r="Q261" s="233"/>
      <c r="R261" s="233">
        <v>382200.55</v>
      </c>
    </row>
    <row r="262" spans="1:18" ht="42" hidden="1">
      <c r="A262" s="225" t="s">
        <v>1080</v>
      </c>
      <c r="B262" s="225" t="s">
        <v>13481</v>
      </c>
      <c r="C262" s="226" t="s">
        <v>12848</v>
      </c>
      <c r="D262" s="227" t="s">
        <v>1055</v>
      </c>
      <c r="E262" s="227" t="s">
        <v>12921</v>
      </c>
      <c r="F262" s="228" t="s">
        <v>13482</v>
      </c>
      <c r="G262" s="228" t="s">
        <v>12851</v>
      </c>
      <c r="H262" s="228" t="s">
        <v>1701</v>
      </c>
      <c r="I262" s="229" t="s">
        <v>1702</v>
      </c>
      <c r="J262" s="230" t="s">
        <v>1703</v>
      </c>
      <c r="K262" s="230" t="s">
        <v>1704</v>
      </c>
      <c r="L262" s="230" t="s">
        <v>1063</v>
      </c>
      <c r="M262" s="231" t="s">
        <v>1769</v>
      </c>
      <c r="N262" s="228" t="s">
        <v>1065</v>
      </c>
      <c r="O262" s="228" t="s">
        <v>3553</v>
      </c>
      <c r="P262" s="232"/>
      <c r="Q262" s="233"/>
      <c r="R262" s="233">
        <v>1435.14</v>
      </c>
    </row>
    <row r="263" spans="1:18" ht="42" hidden="1">
      <c r="A263" s="225" t="s">
        <v>2168</v>
      </c>
      <c r="B263" s="225" t="s">
        <v>13483</v>
      </c>
      <c r="C263" s="226" t="s">
        <v>12848</v>
      </c>
      <c r="D263" s="227" t="s">
        <v>1055</v>
      </c>
      <c r="E263" s="227" t="s">
        <v>12924</v>
      </c>
      <c r="F263" s="228" t="s">
        <v>13484</v>
      </c>
      <c r="G263" s="228" t="s">
        <v>12851</v>
      </c>
      <c r="H263" s="228" t="s">
        <v>1701</v>
      </c>
      <c r="I263" s="229" t="s">
        <v>1702</v>
      </c>
      <c r="J263" s="230" t="s">
        <v>1703</v>
      </c>
      <c r="K263" s="230" t="s">
        <v>1704</v>
      </c>
      <c r="L263" s="230" t="s">
        <v>1063</v>
      </c>
      <c r="M263" s="231" t="s">
        <v>1769</v>
      </c>
      <c r="N263" s="228" t="s">
        <v>1065</v>
      </c>
      <c r="O263" s="228" t="s">
        <v>3553</v>
      </c>
      <c r="P263" s="232"/>
      <c r="Q263" s="233"/>
      <c r="R263" s="233">
        <v>48539.05</v>
      </c>
    </row>
    <row r="264" spans="1:18" ht="63" hidden="1">
      <c r="A264" s="225" t="s">
        <v>2171</v>
      </c>
      <c r="B264" s="225" t="s">
        <v>13485</v>
      </c>
      <c r="C264" s="226" t="s">
        <v>12848</v>
      </c>
      <c r="D264" s="227" t="s">
        <v>1055</v>
      </c>
      <c r="E264" s="227" t="s">
        <v>12927</v>
      </c>
      <c r="F264" s="228" t="s">
        <v>13486</v>
      </c>
      <c r="G264" s="228" t="s">
        <v>12851</v>
      </c>
      <c r="H264" s="228" t="s">
        <v>7911</v>
      </c>
      <c r="I264" s="229" t="s">
        <v>1717</v>
      </c>
      <c r="J264" s="230" t="s">
        <v>1703</v>
      </c>
      <c r="K264" s="230" t="s">
        <v>1704</v>
      </c>
      <c r="L264" s="230" t="s">
        <v>1063</v>
      </c>
      <c r="M264" s="231" t="s">
        <v>1769</v>
      </c>
      <c r="N264" s="228" t="s">
        <v>1065</v>
      </c>
      <c r="O264" s="228" t="s">
        <v>3553</v>
      </c>
      <c r="P264" s="232"/>
      <c r="Q264" s="233"/>
      <c r="R264" s="233">
        <v>3474.56</v>
      </c>
    </row>
    <row r="265" spans="1:18" ht="42" hidden="1">
      <c r="A265" s="225" t="s">
        <v>1432</v>
      </c>
      <c r="B265" s="225" t="s">
        <v>13487</v>
      </c>
      <c r="C265" s="226" t="s">
        <v>12848</v>
      </c>
      <c r="D265" s="227" t="s">
        <v>1055</v>
      </c>
      <c r="E265" s="227" t="s">
        <v>12930</v>
      </c>
      <c r="F265" s="228" t="s">
        <v>13488</v>
      </c>
      <c r="G265" s="228" t="s">
        <v>12851</v>
      </c>
      <c r="H265" s="228" t="s">
        <v>1701</v>
      </c>
      <c r="I265" s="229" t="s">
        <v>1702</v>
      </c>
      <c r="J265" s="230" t="s">
        <v>1703</v>
      </c>
      <c r="K265" s="230" t="s">
        <v>1704</v>
      </c>
      <c r="L265" s="230" t="s">
        <v>1063</v>
      </c>
      <c r="M265" s="231" t="s">
        <v>1769</v>
      </c>
      <c r="N265" s="228" t="s">
        <v>1065</v>
      </c>
      <c r="O265" s="228" t="s">
        <v>3553</v>
      </c>
      <c r="P265" s="232"/>
      <c r="Q265" s="233"/>
      <c r="R265" s="233">
        <v>88601.03</v>
      </c>
    </row>
    <row r="266" spans="1:18" ht="42" hidden="1">
      <c r="A266" s="225" t="s">
        <v>1436</v>
      </c>
      <c r="B266" s="225" t="s">
        <v>13489</v>
      </c>
      <c r="C266" s="226" t="s">
        <v>12848</v>
      </c>
      <c r="D266" s="227" t="s">
        <v>1055</v>
      </c>
      <c r="E266" s="227" t="s">
        <v>12918</v>
      </c>
      <c r="F266" s="228" t="s">
        <v>13490</v>
      </c>
      <c r="G266" s="228" t="s">
        <v>12851</v>
      </c>
      <c r="H266" s="228" t="s">
        <v>1701</v>
      </c>
      <c r="I266" s="229" t="s">
        <v>1702</v>
      </c>
      <c r="J266" s="230" t="s">
        <v>1703</v>
      </c>
      <c r="K266" s="230" t="s">
        <v>1704</v>
      </c>
      <c r="L266" s="230" t="s">
        <v>1063</v>
      </c>
      <c r="M266" s="231" t="s">
        <v>1769</v>
      </c>
      <c r="N266" s="228" t="s">
        <v>1065</v>
      </c>
      <c r="O266" s="228" t="s">
        <v>1112</v>
      </c>
      <c r="P266" s="232"/>
      <c r="Q266" s="233"/>
      <c r="R266" s="233">
        <v>8437.18</v>
      </c>
    </row>
    <row r="267" spans="1:18" ht="42" hidden="1">
      <c r="A267" s="225" t="s">
        <v>2178</v>
      </c>
      <c r="B267" s="225" t="s">
        <v>13491</v>
      </c>
      <c r="C267" s="226" t="s">
        <v>12848</v>
      </c>
      <c r="D267" s="227" t="s">
        <v>1055</v>
      </c>
      <c r="E267" s="227" t="s">
        <v>12924</v>
      </c>
      <c r="F267" s="228" t="s">
        <v>13492</v>
      </c>
      <c r="G267" s="228" t="s">
        <v>12851</v>
      </c>
      <c r="H267" s="228" t="s">
        <v>1701</v>
      </c>
      <c r="I267" s="229" t="s">
        <v>1702</v>
      </c>
      <c r="J267" s="230" t="s">
        <v>1703</v>
      </c>
      <c r="K267" s="230" t="s">
        <v>1704</v>
      </c>
      <c r="L267" s="230" t="s">
        <v>1063</v>
      </c>
      <c r="M267" s="231" t="s">
        <v>1769</v>
      </c>
      <c r="N267" s="228" t="s">
        <v>1065</v>
      </c>
      <c r="O267" s="228" t="s">
        <v>1112</v>
      </c>
      <c r="P267" s="232"/>
      <c r="Q267" s="233"/>
      <c r="R267" s="233">
        <v>1112.19</v>
      </c>
    </row>
    <row r="268" spans="1:18" ht="63" hidden="1">
      <c r="A268" s="225" t="s">
        <v>2182</v>
      </c>
      <c r="B268" s="225" t="s">
        <v>13493</v>
      </c>
      <c r="C268" s="226" t="s">
        <v>12848</v>
      </c>
      <c r="D268" s="227" t="s">
        <v>1055</v>
      </c>
      <c r="E268" s="227" t="s">
        <v>12927</v>
      </c>
      <c r="F268" s="228" t="s">
        <v>13494</v>
      </c>
      <c r="G268" s="228" t="s">
        <v>12851</v>
      </c>
      <c r="H268" s="228" t="s">
        <v>7911</v>
      </c>
      <c r="I268" s="229" t="s">
        <v>1717</v>
      </c>
      <c r="J268" s="230" t="s">
        <v>1703</v>
      </c>
      <c r="K268" s="230" t="s">
        <v>1704</v>
      </c>
      <c r="L268" s="230" t="s">
        <v>1063</v>
      </c>
      <c r="M268" s="231" t="s">
        <v>1769</v>
      </c>
      <c r="N268" s="228" t="s">
        <v>1065</v>
      </c>
      <c r="O268" s="228" t="s">
        <v>1112</v>
      </c>
      <c r="P268" s="232"/>
      <c r="Q268" s="233"/>
      <c r="R268" s="233">
        <v>76.709999999999994</v>
      </c>
    </row>
    <row r="269" spans="1:18" ht="42" hidden="1">
      <c r="A269" s="225" t="s">
        <v>1704</v>
      </c>
      <c r="B269" s="225" t="s">
        <v>13495</v>
      </c>
      <c r="C269" s="226" t="s">
        <v>12848</v>
      </c>
      <c r="D269" s="227" t="s">
        <v>1055</v>
      </c>
      <c r="E269" s="227" t="s">
        <v>12930</v>
      </c>
      <c r="F269" s="228" t="s">
        <v>13496</v>
      </c>
      <c r="G269" s="228" t="s">
        <v>12851</v>
      </c>
      <c r="H269" s="228" t="s">
        <v>1701</v>
      </c>
      <c r="I269" s="229" t="s">
        <v>1702</v>
      </c>
      <c r="J269" s="230" t="s">
        <v>1703</v>
      </c>
      <c r="K269" s="230" t="s">
        <v>1704</v>
      </c>
      <c r="L269" s="230" t="s">
        <v>1063</v>
      </c>
      <c r="M269" s="231" t="s">
        <v>1769</v>
      </c>
      <c r="N269" s="228" t="s">
        <v>1065</v>
      </c>
      <c r="O269" s="228" t="s">
        <v>1112</v>
      </c>
      <c r="P269" s="232"/>
      <c r="Q269" s="233"/>
      <c r="R269" s="233">
        <v>1955.91</v>
      </c>
    </row>
    <row r="270" spans="1:18" ht="42" hidden="1">
      <c r="A270" s="225" t="s">
        <v>2187</v>
      </c>
      <c r="B270" s="225" t="s">
        <v>13497</v>
      </c>
      <c r="C270" s="226" t="s">
        <v>12848</v>
      </c>
      <c r="D270" s="227" t="s">
        <v>1055</v>
      </c>
      <c r="E270" s="227" t="s">
        <v>12958</v>
      </c>
      <c r="F270" s="228" t="s">
        <v>1320</v>
      </c>
      <c r="G270" s="228" t="s">
        <v>12848</v>
      </c>
      <c r="H270" s="228" t="s">
        <v>2132</v>
      </c>
      <c r="I270" s="229" t="s">
        <v>2133</v>
      </c>
      <c r="J270" s="230" t="s">
        <v>1690</v>
      </c>
      <c r="K270" s="230" t="s">
        <v>1691</v>
      </c>
      <c r="L270" s="230" t="s">
        <v>1063</v>
      </c>
      <c r="M270" s="231" t="s">
        <v>1769</v>
      </c>
      <c r="N270" s="228" t="s">
        <v>1065</v>
      </c>
      <c r="O270" s="228" t="s">
        <v>3553</v>
      </c>
      <c r="P270" s="232"/>
      <c r="Q270" s="233"/>
      <c r="R270" s="233">
        <v>32969.74</v>
      </c>
    </row>
    <row r="271" spans="1:18" ht="42">
      <c r="A271" s="225" t="s">
        <v>2190</v>
      </c>
      <c r="B271" s="225" t="s">
        <v>13498</v>
      </c>
      <c r="C271" s="226" t="s">
        <v>12848</v>
      </c>
      <c r="D271" s="227" t="s">
        <v>1055</v>
      </c>
      <c r="E271" s="227" t="s">
        <v>13499</v>
      </c>
      <c r="F271" s="228" t="s">
        <v>13500</v>
      </c>
      <c r="G271" s="228" t="s">
        <v>12848</v>
      </c>
      <c r="H271" s="228" t="s">
        <v>13501</v>
      </c>
      <c r="I271" s="229" t="s">
        <v>1127</v>
      </c>
      <c r="J271" s="230" t="s">
        <v>1096</v>
      </c>
      <c r="K271" s="230" t="s">
        <v>1062</v>
      </c>
      <c r="L271" s="230" t="s">
        <v>1063</v>
      </c>
      <c r="M271" s="231" t="s">
        <v>1064</v>
      </c>
      <c r="N271" s="228" t="s">
        <v>1065</v>
      </c>
      <c r="O271" s="228" t="s">
        <v>3553</v>
      </c>
      <c r="P271" s="266"/>
      <c r="Q271" s="223">
        <v>1</v>
      </c>
      <c r="R271" s="233">
        <v>5280</v>
      </c>
    </row>
    <row r="272" spans="1:18" ht="52.5" hidden="1">
      <c r="A272" s="225" t="s">
        <v>2194</v>
      </c>
      <c r="B272" s="225" t="s">
        <v>13502</v>
      </c>
      <c r="C272" s="226" t="s">
        <v>12851</v>
      </c>
      <c r="D272" s="227" t="s">
        <v>1181</v>
      </c>
      <c r="E272" s="227" t="s">
        <v>13503</v>
      </c>
      <c r="F272" s="228" t="s">
        <v>13502</v>
      </c>
      <c r="G272" s="228" t="s">
        <v>12851</v>
      </c>
      <c r="H272" s="228" t="s">
        <v>13504</v>
      </c>
      <c r="I272" s="229" t="s">
        <v>1078</v>
      </c>
      <c r="J272" s="230" t="s">
        <v>1063</v>
      </c>
      <c r="K272" s="230" t="s">
        <v>1063</v>
      </c>
      <c r="L272" s="230" t="s">
        <v>1790</v>
      </c>
      <c r="M272" s="231" t="s">
        <v>1678</v>
      </c>
      <c r="N272" s="228" t="s">
        <v>1065</v>
      </c>
      <c r="O272" s="228" t="s">
        <v>3553</v>
      </c>
      <c r="P272" s="232"/>
      <c r="Q272" s="233">
        <v>850</v>
      </c>
      <c r="R272" s="233"/>
    </row>
    <row r="273" spans="1:18" ht="52.5" hidden="1">
      <c r="A273" s="225" t="s">
        <v>1114</v>
      </c>
      <c r="B273" s="225" t="s">
        <v>13505</v>
      </c>
      <c r="C273" s="226" t="s">
        <v>12851</v>
      </c>
      <c r="D273" s="227" t="s">
        <v>1181</v>
      </c>
      <c r="E273" s="227" t="s">
        <v>13506</v>
      </c>
      <c r="F273" s="228" t="s">
        <v>13505</v>
      </c>
      <c r="G273" s="228" t="s">
        <v>12851</v>
      </c>
      <c r="H273" s="228" t="s">
        <v>13507</v>
      </c>
      <c r="I273" s="229" t="s">
        <v>1078</v>
      </c>
      <c r="J273" s="230" t="s">
        <v>1063</v>
      </c>
      <c r="K273" s="230" t="s">
        <v>1063</v>
      </c>
      <c r="L273" s="230" t="s">
        <v>1790</v>
      </c>
      <c r="M273" s="231" t="s">
        <v>1678</v>
      </c>
      <c r="N273" s="228" t="s">
        <v>1065</v>
      </c>
      <c r="O273" s="228" t="s">
        <v>3553</v>
      </c>
      <c r="P273" s="232"/>
      <c r="Q273" s="233">
        <v>3150</v>
      </c>
      <c r="R273" s="233"/>
    </row>
    <row r="274" spans="1:18" ht="52.5" hidden="1">
      <c r="A274" s="225" t="s">
        <v>1123</v>
      </c>
      <c r="B274" s="225" t="s">
        <v>11430</v>
      </c>
      <c r="C274" s="226" t="s">
        <v>12851</v>
      </c>
      <c r="D274" s="227" t="s">
        <v>1181</v>
      </c>
      <c r="E274" s="227" t="s">
        <v>13508</v>
      </c>
      <c r="F274" s="228" t="s">
        <v>11430</v>
      </c>
      <c r="G274" s="228" t="s">
        <v>12851</v>
      </c>
      <c r="H274" s="228" t="s">
        <v>2184</v>
      </c>
      <c r="I274" s="229" t="s">
        <v>2185</v>
      </c>
      <c r="J274" s="230" t="s">
        <v>1063</v>
      </c>
      <c r="K274" s="230" t="s">
        <v>1063</v>
      </c>
      <c r="L274" s="230" t="s">
        <v>1790</v>
      </c>
      <c r="M274" s="231" t="s">
        <v>1678</v>
      </c>
      <c r="N274" s="228" t="s">
        <v>1065</v>
      </c>
      <c r="O274" s="228" t="s">
        <v>3553</v>
      </c>
      <c r="P274" s="232"/>
      <c r="Q274" s="233">
        <v>10423</v>
      </c>
      <c r="R274" s="233"/>
    </row>
    <row r="275" spans="1:18" ht="52.5" hidden="1">
      <c r="A275" s="225" t="s">
        <v>1129</v>
      </c>
      <c r="B275" s="225" t="s">
        <v>2715</v>
      </c>
      <c r="C275" s="226" t="s">
        <v>12851</v>
      </c>
      <c r="D275" s="227" t="s">
        <v>1181</v>
      </c>
      <c r="E275" s="227" t="s">
        <v>13509</v>
      </c>
      <c r="F275" s="228" t="s">
        <v>2715</v>
      </c>
      <c r="G275" s="228" t="s">
        <v>12851</v>
      </c>
      <c r="H275" s="228" t="s">
        <v>13510</v>
      </c>
      <c r="I275" s="229" t="s">
        <v>13511</v>
      </c>
      <c r="J275" s="230" t="s">
        <v>1063</v>
      </c>
      <c r="K275" s="230" t="s">
        <v>1063</v>
      </c>
      <c r="L275" s="230" t="s">
        <v>1790</v>
      </c>
      <c r="M275" s="231" t="s">
        <v>1678</v>
      </c>
      <c r="N275" s="228" t="s">
        <v>1065</v>
      </c>
      <c r="O275" s="228" t="s">
        <v>3553</v>
      </c>
      <c r="P275" s="232"/>
      <c r="Q275" s="233">
        <v>94236</v>
      </c>
      <c r="R275" s="233"/>
    </row>
    <row r="276" spans="1:18" ht="52.5" hidden="1">
      <c r="A276" s="225" t="s">
        <v>1133</v>
      </c>
      <c r="B276" s="225" t="s">
        <v>2670</v>
      </c>
      <c r="C276" s="226" t="s">
        <v>12851</v>
      </c>
      <c r="D276" s="227" t="s">
        <v>1181</v>
      </c>
      <c r="E276" s="227" t="s">
        <v>1806</v>
      </c>
      <c r="F276" s="228" t="s">
        <v>2670</v>
      </c>
      <c r="G276" s="228" t="s">
        <v>12851</v>
      </c>
      <c r="H276" s="228" t="s">
        <v>1807</v>
      </c>
      <c r="I276" s="229" t="s">
        <v>1808</v>
      </c>
      <c r="J276" s="230" t="s">
        <v>1063</v>
      </c>
      <c r="K276" s="230" t="s">
        <v>1063</v>
      </c>
      <c r="L276" s="230" t="s">
        <v>1790</v>
      </c>
      <c r="M276" s="231" t="s">
        <v>1678</v>
      </c>
      <c r="N276" s="228" t="s">
        <v>1065</v>
      </c>
      <c r="O276" s="228" t="s">
        <v>3553</v>
      </c>
      <c r="P276" s="232"/>
      <c r="Q276" s="233">
        <v>5154</v>
      </c>
      <c r="R276" s="233"/>
    </row>
    <row r="277" spans="1:18" ht="52.5" hidden="1">
      <c r="A277" s="225" t="s">
        <v>1140</v>
      </c>
      <c r="B277" s="225" t="s">
        <v>5951</v>
      </c>
      <c r="C277" s="226" t="s">
        <v>12851</v>
      </c>
      <c r="D277" s="227" t="s">
        <v>1181</v>
      </c>
      <c r="E277" s="227" t="s">
        <v>13512</v>
      </c>
      <c r="F277" s="228" t="s">
        <v>5951</v>
      </c>
      <c r="G277" s="228" t="s">
        <v>12851</v>
      </c>
      <c r="H277" s="228" t="s">
        <v>3718</v>
      </c>
      <c r="I277" s="229" t="s">
        <v>3719</v>
      </c>
      <c r="J277" s="230" t="s">
        <v>1063</v>
      </c>
      <c r="K277" s="230" t="s">
        <v>1063</v>
      </c>
      <c r="L277" s="230" t="s">
        <v>1790</v>
      </c>
      <c r="M277" s="231" t="s">
        <v>1678</v>
      </c>
      <c r="N277" s="228" t="s">
        <v>1065</v>
      </c>
      <c r="O277" s="228" t="s">
        <v>3553</v>
      </c>
      <c r="P277" s="232"/>
      <c r="Q277" s="233">
        <v>3720</v>
      </c>
      <c r="R277" s="233"/>
    </row>
    <row r="278" spans="1:18" ht="52.5" hidden="1">
      <c r="A278" s="225" t="s">
        <v>1440</v>
      </c>
      <c r="B278" s="225" t="s">
        <v>13513</v>
      </c>
      <c r="C278" s="226" t="s">
        <v>12851</v>
      </c>
      <c r="D278" s="227" t="s">
        <v>1181</v>
      </c>
      <c r="E278" s="227" t="s">
        <v>13514</v>
      </c>
      <c r="F278" s="228" t="s">
        <v>13513</v>
      </c>
      <c r="G278" s="228" t="s">
        <v>12851</v>
      </c>
      <c r="H278" s="228" t="s">
        <v>13515</v>
      </c>
      <c r="I278" s="229" t="s">
        <v>13516</v>
      </c>
      <c r="J278" s="230" t="s">
        <v>1063</v>
      </c>
      <c r="K278" s="230" t="s">
        <v>1063</v>
      </c>
      <c r="L278" s="230" t="s">
        <v>1790</v>
      </c>
      <c r="M278" s="231" t="s">
        <v>1678</v>
      </c>
      <c r="N278" s="228" t="s">
        <v>1065</v>
      </c>
      <c r="O278" s="228" t="s">
        <v>3553</v>
      </c>
      <c r="P278" s="232"/>
      <c r="Q278" s="233">
        <v>7767</v>
      </c>
      <c r="R278" s="233"/>
    </row>
    <row r="279" spans="1:18" ht="52.5" hidden="1">
      <c r="A279" s="225" t="s">
        <v>1444</v>
      </c>
      <c r="B279" s="225" t="s">
        <v>13517</v>
      </c>
      <c r="C279" s="226" t="s">
        <v>12960</v>
      </c>
      <c r="D279" s="227" t="s">
        <v>1055</v>
      </c>
      <c r="E279" s="227" t="s">
        <v>13518</v>
      </c>
      <c r="F279" s="228" t="s">
        <v>13519</v>
      </c>
      <c r="G279" s="228" t="s">
        <v>12848</v>
      </c>
      <c r="H279" s="228" t="s">
        <v>1077</v>
      </c>
      <c r="I279" s="229" t="s">
        <v>1078</v>
      </c>
      <c r="J279" s="230" t="s">
        <v>1690</v>
      </c>
      <c r="K279" s="230" t="s">
        <v>1691</v>
      </c>
      <c r="L279" s="230" t="s">
        <v>1063</v>
      </c>
      <c r="M279" s="231" t="s">
        <v>1769</v>
      </c>
      <c r="N279" s="228" t="s">
        <v>1065</v>
      </c>
      <c r="O279" s="228" t="s">
        <v>3553</v>
      </c>
      <c r="P279" s="232"/>
      <c r="Q279" s="233"/>
      <c r="R279" s="233">
        <v>2857.14</v>
      </c>
    </row>
    <row r="280" spans="1:18" ht="63" hidden="1">
      <c r="A280" s="225" t="s">
        <v>1790</v>
      </c>
      <c r="B280" s="225" t="s">
        <v>13520</v>
      </c>
      <c r="C280" s="226" t="s">
        <v>12960</v>
      </c>
      <c r="D280" s="227" t="s">
        <v>1055</v>
      </c>
      <c r="E280" s="227" t="s">
        <v>13521</v>
      </c>
      <c r="F280" s="228" t="s">
        <v>13522</v>
      </c>
      <c r="G280" s="228" t="s">
        <v>12848</v>
      </c>
      <c r="H280" s="228" t="s">
        <v>1696</v>
      </c>
      <c r="I280" s="229" t="s">
        <v>1697</v>
      </c>
      <c r="J280" s="230" t="s">
        <v>1690</v>
      </c>
      <c r="K280" s="230" t="s">
        <v>1691</v>
      </c>
      <c r="L280" s="230" t="s">
        <v>1063</v>
      </c>
      <c r="M280" s="231" t="s">
        <v>1769</v>
      </c>
      <c r="N280" s="228" t="s">
        <v>1065</v>
      </c>
      <c r="O280" s="228" t="s">
        <v>3553</v>
      </c>
      <c r="P280" s="232"/>
      <c r="Q280" s="233"/>
      <c r="R280" s="233">
        <v>8000</v>
      </c>
    </row>
    <row r="281" spans="1:18" ht="52.5" hidden="1">
      <c r="A281" s="225" t="s">
        <v>2214</v>
      </c>
      <c r="B281" s="225" t="s">
        <v>13523</v>
      </c>
      <c r="C281" s="226" t="s">
        <v>13524</v>
      </c>
      <c r="D281" s="227" t="s">
        <v>1181</v>
      </c>
      <c r="E281" s="227" t="s">
        <v>13525</v>
      </c>
      <c r="F281" s="228" t="s">
        <v>13523</v>
      </c>
      <c r="G281" s="228" t="s">
        <v>12848</v>
      </c>
      <c r="H281" s="228" t="s">
        <v>13526</v>
      </c>
      <c r="I281" s="229" t="s">
        <v>1078</v>
      </c>
      <c r="J281" s="230" t="s">
        <v>1063</v>
      </c>
      <c r="K281" s="230" t="s">
        <v>1063</v>
      </c>
      <c r="L281" s="230" t="s">
        <v>1790</v>
      </c>
      <c r="M281" s="231" t="s">
        <v>1678</v>
      </c>
      <c r="N281" s="228" t="s">
        <v>1065</v>
      </c>
      <c r="O281" s="228" t="s">
        <v>3553</v>
      </c>
      <c r="P281" s="232"/>
      <c r="Q281" s="233">
        <v>1600</v>
      </c>
      <c r="R281" s="233"/>
    </row>
    <row r="282" spans="1:18" ht="52.5" hidden="1">
      <c r="A282" s="225" t="s">
        <v>1453</v>
      </c>
      <c r="B282" s="225" t="s">
        <v>13527</v>
      </c>
      <c r="C282" s="226" t="s">
        <v>13524</v>
      </c>
      <c r="D282" s="227" t="s">
        <v>1181</v>
      </c>
      <c r="E282" s="227" t="s">
        <v>13528</v>
      </c>
      <c r="F282" s="228" t="s">
        <v>13527</v>
      </c>
      <c r="G282" s="228" t="s">
        <v>12848</v>
      </c>
      <c r="H282" s="228" t="s">
        <v>13529</v>
      </c>
      <c r="I282" s="229" t="s">
        <v>1078</v>
      </c>
      <c r="J282" s="230" t="s">
        <v>1063</v>
      </c>
      <c r="K282" s="230" t="s">
        <v>1063</v>
      </c>
      <c r="L282" s="230" t="s">
        <v>1790</v>
      </c>
      <c r="M282" s="231" t="s">
        <v>1678</v>
      </c>
      <c r="N282" s="228" t="s">
        <v>1065</v>
      </c>
      <c r="O282" s="228" t="s">
        <v>3553</v>
      </c>
      <c r="P282" s="232"/>
      <c r="Q282" s="233">
        <v>2000</v>
      </c>
      <c r="R282" s="233"/>
    </row>
    <row r="283" spans="1:18" ht="63" hidden="1">
      <c r="A283" s="225" t="s">
        <v>2221</v>
      </c>
      <c r="B283" s="225" t="s">
        <v>13530</v>
      </c>
      <c r="C283" s="226" t="s">
        <v>12848</v>
      </c>
      <c r="D283" s="227" t="s">
        <v>1181</v>
      </c>
      <c r="E283" s="227" t="s">
        <v>13531</v>
      </c>
      <c r="F283" s="228" t="s">
        <v>13530</v>
      </c>
      <c r="G283" s="228" t="s">
        <v>12848</v>
      </c>
      <c r="H283" s="228" t="s">
        <v>1835</v>
      </c>
      <c r="I283" s="229" t="s">
        <v>1836</v>
      </c>
      <c r="J283" s="230" t="s">
        <v>1063</v>
      </c>
      <c r="K283" s="230" t="s">
        <v>1063</v>
      </c>
      <c r="L283" s="230" t="s">
        <v>1790</v>
      </c>
      <c r="M283" s="231" t="s">
        <v>1678</v>
      </c>
      <c r="N283" s="228" t="s">
        <v>1065</v>
      </c>
      <c r="O283" s="228" t="s">
        <v>3553</v>
      </c>
      <c r="P283" s="232"/>
      <c r="Q283" s="233">
        <v>13371.5</v>
      </c>
      <c r="R283" s="233"/>
    </row>
    <row r="284" spans="1:18" ht="52.5" hidden="1">
      <c r="A284" s="225" t="s">
        <v>1145</v>
      </c>
      <c r="B284" s="225" t="s">
        <v>4907</v>
      </c>
      <c r="C284" s="226" t="s">
        <v>12848</v>
      </c>
      <c r="D284" s="227" t="s">
        <v>1181</v>
      </c>
      <c r="E284" s="227" t="s">
        <v>13532</v>
      </c>
      <c r="F284" s="228" t="s">
        <v>4907</v>
      </c>
      <c r="G284" s="228" t="s">
        <v>12848</v>
      </c>
      <c r="H284" s="228" t="s">
        <v>2717</v>
      </c>
      <c r="I284" s="229" t="s">
        <v>2718</v>
      </c>
      <c r="J284" s="230" t="s">
        <v>1063</v>
      </c>
      <c r="K284" s="230" t="s">
        <v>1063</v>
      </c>
      <c r="L284" s="230" t="s">
        <v>1790</v>
      </c>
      <c r="M284" s="231" t="s">
        <v>1678</v>
      </c>
      <c r="N284" s="228" t="s">
        <v>1065</v>
      </c>
      <c r="O284" s="228" t="s">
        <v>3553</v>
      </c>
      <c r="P284" s="232"/>
      <c r="Q284" s="233">
        <v>1650</v>
      </c>
      <c r="R284" s="233"/>
    </row>
    <row r="285" spans="1:18" ht="52.5" hidden="1">
      <c r="A285" s="225" t="s">
        <v>1150</v>
      </c>
      <c r="B285" s="225" t="s">
        <v>4904</v>
      </c>
      <c r="C285" s="226" t="s">
        <v>12848</v>
      </c>
      <c r="D285" s="227" t="s">
        <v>1181</v>
      </c>
      <c r="E285" s="227" t="s">
        <v>13533</v>
      </c>
      <c r="F285" s="228" t="s">
        <v>4904</v>
      </c>
      <c r="G285" s="228" t="s">
        <v>12848</v>
      </c>
      <c r="H285" s="228" t="s">
        <v>2717</v>
      </c>
      <c r="I285" s="229" t="s">
        <v>2718</v>
      </c>
      <c r="J285" s="230" t="s">
        <v>1063</v>
      </c>
      <c r="K285" s="230" t="s">
        <v>1063</v>
      </c>
      <c r="L285" s="230" t="s">
        <v>1790</v>
      </c>
      <c r="M285" s="231" t="s">
        <v>1678</v>
      </c>
      <c r="N285" s="228" t="s">
        <v>1065</v>
      </c>
      <c r="O285" s="228" t="s">
        <v>3553</v>
      </c>
      <c r="P285" s="232"/>
      <c r="Q285" s="233">
        <v>1575</v>
      </c>
      <c r="R285" s="233"/>
    </row>
    <row r="286" spans="1:18" ht="52.5" hidden="1">
      <c r="A286" s="225" t="s">
        <v>1467</v>
      </c>
      <c r="B286" s="225" t="s">
        <v>10238</v>
      </c>
      <c r="C286" s="226" t="s">
        <v>12848</v>
      </c>
      <c r="D286" s="227" t="s">
        <v>1181</v>
      </c>
      <c r="E286" s="227" t="s">
        <v>13534</v>
      </c>
      <c r="F286" s="228" t="s">
        <v>10238</v>
      </c>
      <c r="G286" s="228" t="s">
        <v>12848</v>
      </c>
      <c r="H286" s="228" t="s">
        <v>4310</v>
      </c>
      <c r="I286" s="229" t="s">
        <v>4311</v>
      </c>
      <c r="J286" s="230" t="s">
        <v>1063</v>
      </c>
      <c r="K286" s="230" t="s">
        <v>1063</v>
      </c>
      <c r="L286" s="230" t="s">
        <v>1790</v>
      </c>
      <c r="M286" s="231" t="s">
        <v>1678</v>
      </c>
      <c r="N286" s="228" t="s">
        <v>1065</v>
      </c>
      <c r="O286" s="228" t="s">
        <v>3553</v>
      </c>
      <c r="P286" s="232"/>
      <c r="Q286" s="233">
        <v>3159</v>
      </c>
      <c r="R286" s="233"/>
    </row>
    <row r="287" spans="1:18" ht="52.5" hidden="1">
      <c r="A287" s="225" t="s">
        <v>1473</v>
      </c>
      <c r="B287" s="225" t="s">
        <v>1303</v>
      </c>
      <c r="C287" s="226" t="s">
        <v>12848</v>
      </c>
      <c r="D287" s="227" t="s">
        <v>1181</v>
      </c>
      <c r="E287" s="227" t="s">
        <v>1806</v>
      </c>
      <c r="F287" s="228" t="s">
        <v>1303</v>
      </c>
      <c r="G287" s="228" t="s">
        <v>12848</v>
      </c>
      <c r="H287" s="228" t="s">
        <v>13535</v>
      </c>
      <c r="I287" s="229" t="s">
        <v>1127</v>
      </c>
      <c r="J287" s="230" t="s">
        <v>1063</v>
      </c>
      <c r="K287" s="230" t="s">
        <v>1063</v>
      </c>
      <c r="L287" s="230" t="s">
        <v>1790</v>
      </c>
      <c r="M287" s="231" t="s">
        <v>1678</v>
      </c>
      <c r="N287" s="228" t="s">
        <v>1065</v>
      </c>
      <c r="O287" s="228" t="s">
        <v>3553</v>
      </c>
      <c r="P287" s="232"/>
      <c r="Q287" s="233">
        <v>40647</v>
      </c>
      <c r="R287" s="233"/>
    </row>
    <row r="288" spans="1:18" ht="73.5" hidden="1">
      <c r="A288" s="225" t="s">
        <v>1476</v>
      </c>
      <c r="B288" s="225" t="s">
        <v>13536</v>
      </c>
      <c r="C288" s="226" t="s">
        <v>12848</v>
      </c>
      <c r="D288" s="227" t="s">
        <v>1181</v>
      </c>
      <c r="E288" s="227" t="s">
        <v>13537</v>
      </c>
      <c r="F288" s="228" t="s">
        <v>13536</v>
      </c>
      <c r="G288" s="228" t="s">
        <v>12848</v>
      </c>
      <c r="H288" s="228" t="s">
        <v>13538</v>
      </c>
      <c r="I288" s="229" t="s">
        <v>13539</v>
      </c>
      <c r="J288" s="230" t="s">
        <v>1063</v>
      </c>
      <c r="K288" s="230" t="s">
        <v>1063</v>
      </c>
      <c r="L288" s="230" t="s">
        <v>1790</v>
      </c>
      <c r="M288" s="231" t="s">
        <v>1678</v>
      </c>
      <c r="N288" s="228" t="s">
        <v>1065</v>
      </c>
      <c r="O288" s="228" t="s">
        <v>3553</v>
      </c>
      <c r="P288" s="232"/>
      <c r="Q288" s="233">
        <v>2682</v>
      </c>
      <c r="R288" s="233"/>
    </row>
    <row r="289" spans="1:18" ht="73.5" hidden="1">
      <c r="A289" s="225" t="s">
        <v>1154</v>
      </c>
      <c r="B289" s="225" t="s">
        <v>13540</v>
      </c>
      <c r="C289" s="226" t="s">
        <v>12848</v>
      </c>
      <c r="D289" s="227" t="s">
        <v>1181</v>
      </c>
      <c r="E289" s="227" t="s">
        <v>13541</v>
      </c>
      <c r="F289" s="228" t="s">
        <v>13540</v>
      </c>
      <c r="G289" s="228" t="s">
        <v>12848</v>
      </c>
      <c r="H289" s="228" t="s">
        <v>13538</v>
      </c>
      <c r="I289" s="229" t="s">
        <v>13539</v>
      </c>
      <c r="J289" s="230" t="s">
        <v>1063</v>
      </c>
      <c r="K289" s="230" t="s">
        <v>1063</v>
      </c>
      <c r="L289" s="230" t="s">
        <v>1790</v>
      </c>
      <c r="M289" s="231" t="s">
        <v>1678</v>
      </c>
      <c r="N289" s="228" t="s">
        <v>1065</v>
      </c>
      <c r="O289" s="228" t="s">
        <v>3553</v>
      </c>
      <c r="P289" s="232"/>
      <c r="Q289" s="233">
        <v>25174</v>
      </c>
      <c r="R289" s="233"/>
    </row>
    <row r="290" spans="1:18" ht="63" hidden="1">
      <c r="A290" s="225" t="s">
        <v>1484</v>
      </c>
      <c r="B290" s="225" t="s">
        <v>13542</v>
      </c>
      <c r="C290" s="226" t="s">
        <v>12980</v>
      </c>
      <c r="D290" s="227" t="s">
        <v>1055</v>
      </c>
      <c r="E290" s="227" t="s">
        <v>13543</v>
      </c>
      <c r="F290" s="228" t="s">
        <v>13544</v>
      </c>
      <c r="G290" s="228" t="s">
        <v>12960</v>
      </c>
      <c r="H290" s="228" t="s">
        <v>1077</v>
      </c>
      <c r="I290" s="229" t="s">
        <v>1078</v>
      </c>
      <c r="J290" s="230" t="s">
        <v>1690</v>
      </c>
      <c r="K290" s="230" t="s">
        <v>1691</v>
      </c>
      <c r="L290" s="230" t="s">
        <v>1063</v>
      </c>
      <c r="M290" s="231" t="s">
        <v>1769</v>
      </c>
      <c r="N290" s="228" t="s">
        <v>1065</v>
      </c>
      <c r="O290" s="228" t="s">
        <v>3553</v>
      </c>
      <c r="P290" s="232"/>
      <c r="Q290" s="233"/>
      <c r="R290" s="233">
        <v>2593.12</v>
      </c>
    </row>
    <row r="291" spans="1:18" ht="42" hidden="1">
      <c r="A291" s="225" t="s">
        <v>1491</v>
      </c>
      <c r="B291" s="225" t="s">
        <v>13545</v>
      </c>
      <c r="C291" s="226" t="s">
        <v>12980</v>
      </c>
      <c r="D291" s="227" t="s">
        <v>1055</v>
      </c>
      <c r="E291" s="227" t="s">
        <v>12791</v>
      </c>
      <c r="F291" s="228" t="s">
        <v>13546</v>
      </c>
      <c r="G291" s="228" t="s">
        <v>12960</v>
      </c>
      <c r="H291" s="228" t="s">
        <v>1701</v>
      </c>
      <c r="I291" s="229" t="s">
        <v>1702</v>
      </c>
      <c r="J291" s="230" t="s">
        <v>1690</v>
      </c>
      <c r="K291" s="230" t="s">
        <v>1691</v>
      </c>
      <c r="L291" s="230" t="s">
        <v>1063</v>
      </c>
      <c r="M291" s="231" t="s">
        <v>1769</v>
      </c>
      <c r="N291" s="228" t="s">
        <v>1065</v>
      </c>
      <c r="O291" s="228" t="s">
        <v>3553</v>
      </c>
      <c r="P291" s="232"/>
      <c r="Q291" s="233"/>
      <c r="R291" s="233">
        <v>1090</v>
      </c>
    </row>
    <row r="292" spans="1:18" ht="42">
      <c r="A292" s="225" t="s">
        <v>1496</v>
      </c>
      <c r="B292" s="225" t="s">
        <v>13547</v>
      </c>
      <c r="C292" s="226" t="s">
        <v>13046</v>
      </c>
      <c r="D292" s="227" t="s">
        <v>1055</v>
      </c>
      <c r="E292" s="227" t="s">
        <v>13548</v>
      </c>
      <c r="F292" s="228" t="s">
        <v>13549</v>
      </c>
      <c r="G292" s="228" t="s">
        <v>12980</v>
      </c>
      <c r="H292" s="228" t="s">
        <v>1209</v>
      </c>
      <c r="I292" s="229" t="s">
        <v>1210</v>
      </c>
      <c r="J292" s="230" t="s">
        <v>1079</v>
      </c>
      <c r="K292" s="230" t="s">
        <v>1062</v>
      </c>
      <c r="L292" s="230" t="s">
        <v>1063</v>
      </c>
      <c r="M292" s="231" t="s">
        <v>1064</v>
      </c>
      <c r="N292" s="228" t="s">
        <v>1065</v>
      </c>
      <c r="O292" s="228" t="s">
        <v>3553</v>
      </c>
      <c r="P292" s="232" t="s">
        <v>1211</v>
      </c>
      <c r="Q292" s="223">
        <v>1</v>
      </c>
      <c r="R292" s="233">
        <v>4560</v>
      </c>
    </row>
    <row r="293" spans="1:18" ht="42" hidden="1">
      <c r="A293" s="225" t="s">
        <v>1503</v>
      </c>
      <c r="B293" s="225" t="s">
        <v>13550</v>
      </c>
      <c r="C293" s="226" t="s">
        <v>13046</v>
      </c>
      <c r="D293" s="227" t="s">
        <v>1055</v>
      </c>
      <c r="E293" s="227" t="s">
        <v>13551</v>
      </c>
      <c r="F293" s="228" t="s">
        <v>13552</v>
      </c>
      <c r="G293" s="228" t="s">
        <v>12980</v>
      </c>
      <c r="H293" s="228" t="s">
        <v>3392</v>
      </c>
      <c r="I293" s="229" t="s">
        <v>13553</v>
      </c>
      <c r="J293" s="230" t="s">
        <v>1079</v>
      </c>
      <c r="K293" s="230" t="s">
        <v>1062</v>
      </c>
      <c r="L293" s="230" t="s">
        <v>1063</v>
      </c>
      <c r="M293" s="231" t="s">
        <v>1064</v>
      </c>
      <c r="N293" s="228" t="s">
        <v>1065</v>
      </c>
      <c r="O293" s="228" t="s">
        <v>3553</v>
      </c>
      <c r="P293" s="232" t="s">
        <v>13554</v>
      </c>
      <c r="Q293" s="233"/>
      <c r="R293" s="233">
        <v>19975</v>
      </c>
    </row>
    <row r="294" spans="1:18" ht="42" hidden="1">
      <c r="A294" s="225" t="s">
        <v>1162</v>
      </c>
      <c r="B294" s="225" t="s">
        <v>13555</v>
      </c>
      <c r="C294" s="226" t="s">
        <v>13046</v>
      </c>
      <c r="D294" s="227" t="s">
        <v>1055</v>
      </c>
      <c r="E294" s="227" t="s">
        <v>13556</v>
      </c>
      <c r="F294" s="228" t="s">
        <v>13557</v>
      </c>
      <c r="G294" s="228" t="s">
        <v>12980</v>
      </c>
      <c r="H294" s="228" t="s">
        <v>919</v>
      </c>
      <c r="I294" s="229" t="s">
        <v>1127</v>
      </c>
      <c r="J294" s="230" t="s">
        <v>1079</v>
      </c>
      <c r="K294" s="230" t="s">
        <v>1062</v>
      </c>
      <c r="L294" s="230" t="s">
        <v>1063</v>
      </c>
      <c r="M294" s="231" t="s">
        <v>1064</v>
      </c>
      <c r="N294" s="228" t="s">
        <v>1065</v>
      </c>
      <c r="O294" s="228" t="s">
        <v>3553</v>
      </c>
      <c r="P294" s="232" t="s">
        <v>10644</v>
      </c>
      <c r="Q294" s="233"/>
      <c r="R294" s="233">
        <v>5157.8500000000004</v>
      </c>
    </row>
    <row r="295" spans="1:18" ht="42" hidden="1">
      <c r="A295" s="225" t="s">
        <v>1172</v>
      </c>
      <c r="B295" s="225" t="s">
        <v>13558</v>
      </c>
      <c r="C295" s="226" t="s">
        <v>13046</v>
      </c>
      <c r="D295" s="227" t="s">
        <v>1055</v>
      </c>
      <c r="E295" s="227" t="s">
        <v>13559</v>
      </c>
      <c r="F295" s="228" t="s">
        <v>13560</v>
      </c>
      <c r="G295" s="228" t="s">
        <v>12980</v>
      </c>
      <c r="H295" s="228" t="s">
        <v>919</v>
      </c>
      <c r="I295" s="229" t="s">
        <v>1127</v>
      </c>
      <c r="J295" s="230" t="s">
        <v>1079</v>
      </c>
      <c r="K295" s="230" t="s">
        <v>1062</v>
      </c>
      <c r="L295" s="230" t="s">
        <v>1063</v>
      </c>
      <c r="M295" s="231" t="s">
        <v>1064</v>
      </c>
      <c r="N295" s="228" t="s">
        <v>1065</v>
      </c>
      <c r="O295" s="228" t="s">
        <v>3553</v>
      </c>
      <c r="P295" s="232" t="s">
        <v>10644</v>
      </c>
      <c r="Q295" s="233"/>
      <c r="R295" s="233">
        <v>9960</v>
      </c>
    </row>
    <row r="296" spans="1:18" ht="42" hidden="1">
      <c r="A296" s="225" t="s">
        <v>1515</v>
      </c>
      <c r="B296" s="225" t="s">
        <v>13561</v>
      </c>
      <c r="C296" s="226" t="s">
        <v>13046</v>
      </c>
      <c r="D296" s="227" t="s">
        <v>1055</v>
      </c>
      <c r="E296" s="227" t="s">
        <v>13562</v>
      </c>
      <c r="F296" s="228" t="s">
        <v>13563</v>
      </c>
      <c r="G296" s="228" t="s">
        <v>12980</v>
      </c>
      <c r="H296" s="228" t="s">
        <v>818</v>
      </c>
      <c r="I296" s="229" t="s">
        <v>1262</v>
      </c>
      <c r="J296" s="230" t="s">
        <v>1079</v>
      </c>
      <c r="K296" s="230" t="s">
        <v>1062</v>
      </c>
      <c r="L296" s="230" t="s">
        <v>1063</v>
      </c>
      <c r="M296" s="231" t="s">
        <v>1064</v>
      </c>
      <c r="N296" s="228" t="s">
        <v>1065</v>
      </c>
      <c r="O296" s="228" t="s">
        <v>3553</v>
      </c>
      <c r="P296" s="232" t="s">
        <v>13564</v>
      </c>
      <c r="Q296" s="233"/>
      <c r="R296" s="233">
        <v>16605</v>
      </c>
    </row>
    <row r="297" spans="1:18" ht="42" hidden="1">
      <c r="A297" s="225" t="s">
        <v>1522</v>
      </c>
      <c r="B297" s="225" t="s">
        <v>13565</v>
      </c>
      <c r="C297" s="226" t="s">
        <v>13046</v>
      </c>
      <c r="D297" s="227" t="s">
        <v>1055</v>
      </c>
      <c r="E297" s="227" t="s">
        <v>13566</v>
      </c>
      <c r="F297" s="228" t="s">
        <v>13567</v>
      </c>
      <c r="G297" s="228" t="s">
        <v>12980</v>
      </c>
      <c r="H297" s="228" t="s">
        <v>957</v>
      </c>
      <c r="I297" s="229" t="s">
        <v>1463</v>
      </c>
      <c r="J297" s="230" t="s">
        <v>1061</v>
      </c>
      <c r="K297" s="230" t="s">
        <v>1062</v>
      </c>
      <c r="L297" s="230" t="s">
        <v>1063</v>
      </c>
      <c r="M297" s="231" t="s">
        <v>1064</v>
      </c>
      <c r="N297" s="228" t="s">
        <v>1065</v>
      </c>
      <c r="O297" s="228" t="s">
        <v>3553</v>
      </c>
      <c r="P297" s="232" t="s">
        <v>9884</v>
      </c>
      <c r="Q297" s="233"/>
      <c r="R297" s="233">
        <v>75</v>
      </c>
    </row>
    <row r="298" spans="1:18" ht="42">
      <c r="A298" s="225" t="s">
        <v>1179</v>
      </c>
      <c r="B298" s="225" t="s">
        <v>13568</v>
      </c>
      <c r="C298" s="226" t="s">
        <v>13046</v>
      </c>
      <c r="D298" s="227" t="s">
        <v>1055</v>
      </c>
      <c r="E298" s="227" t="s">
        <v>13569</v>
      </c>
      <c r="F298" s="228" t="s">
        <v>13570</v>
      </c>
      <c r="G298" s="228" t="s">
        <v>12980</v>
      </c>
      <c r="H298" s="228" t="s">
        <v>1119</v>
      </c>
      <c r="I298" s="229" t="s">
        <v>1120</v>
      </c>
      <c r="J298" s="230" t="s">
        <v>1121</v>
      </c>
      <c r="K298" s="230" t="s">
        <v>1062</v>
      </c>
      <c r="L298" s="230" t="s">
        <v>1063</v>
      </c>
      <c r="M298" s="231" t="s">
        <v>1064</v>
      </c>
      <c r="N298" s="228" t="s">
        <v>1065</v>
      </c>
      <c r="O298" s="228" t="s">
        <v>3553</v>
      </c>
      <c r="P298" s="232" t="s">
        <v>1122</v>
      </c>
      <c r="Q298" s="223">
        <v>1</v>
      </c>
      <c r="R298" s="233">
        <v>16500</v>
      </c>
    </row>
    <row r="299" spans="1:18" ht="42" hidden="1">
      <c r="A299" s="225" t="s">
        <v>1531</v>
      </c>
      <c r="B299" s="225" t="s">
        <v>13571</v>
      </c>
      <c r="C299" s="226" t="s">
        <v>13046</v>
      </c>
      <c r="D299" s="227" t="s">
        <v>1055</v>
      </c>
      <c r="E299" s="227" t="s">
        <v>13572</v>
      </c>
      <c r="F299" s="228" t="s">
        <v>13573</v>
      </c>
      <c r="G299" s="228" t="s">
        <v>12980</v>
      </c>
      <c r="H299" s="228" t="s">
        <v>11930</v>
      </c>
      <c r="I299" s="229" t="s">
        <v>11931</v>
      </c>
      <c r="J299" s="230" t="s">
        <v>1079</v>
      </c>
      <c r="K299" s="230" t="s">
        <v>1062</v>
      </c>
      <c r="L299" s="230" t="s">
        <v>1063</v>
      </c>
      <c r="M299" s="231" t="s">
        <v>1064</v>
      </c>
      <c r="N299" s="228" t="s">
        <v>1065</v>
      </c>
      <c r="O299" s="228" t="s">
        <v>3553</v>
      </c>
      <c r="P299" s="232" t="s">
        <v>11932</v>
      </c>
      <c r="Q299" s="233"/>
      <c r="R299" s="233">
        <v>91054.44</v>
      </c>
    </row>
    <row r="300" spans="1:18" ht="63" hidden="1">
      <c r="A300" s="225" t="s">
        <v>1538</v>
      </c>
      <c r="B300" s="225" t="s">
        <v>13574</v>
      </c>
      <c r="C300" s="226" t="s">
        <v>12980</v>
      </c>
      <c r="D300" s="227" t="s">
        <v>1214</v>
      </c>
      <c r="E300" s="227" t="s">
        <v>13575</v>
      </c>
      <c r="F300" s="228" t="s">
        <v>13574</v>
      </c>
      <c r="G300" s="228" t="s">
        <v>12980</v>
      </c>
      <c r="H300" s="228" t="s">
        <v>922</v>
      </c>
      <c r="I300" s="229" t="s">
        <v>2111</v>
      </c>
      <c r="J300" s="230" t="s">
        <v>1079</v>
      </c>
      <c r="K300" s="230" t="s">
        <v>1062</v>
      </c>
      <c r="L300" s="230" t="s">
        <v>1063</v>
      </c>
      <c r="M300" s="231" t="s">
        <v>1064</v>
      </c>
      <c r="N300" s="228" t="s">
        <v>1065</v>
      </c>
      <c r="O300" s="228" t="s">
        <v>3553</v>
      </c>
      <c r="P300" s="232" t="s">
        <v>13576</v>
      </c>
      <c r="Q300" s="233"/>
      <c r="R300" s="233">
        <v>16240</v>
      </c>
    </row>
    <row r="301" spans="1:18" ht="52.5" hidden="1">
      <c r="A301" s="225" t="s">
        <v>1542</v>
      </c>
      <c r="B301" s="225" t="s">
        <v>13577</v>
      </c>
      <c r="C301" s="226" t="s">
        <v>12960</v>
      </c>
      <c r="D301" s="227" t="s">
        <v>1181</v>
      </c>
      <c r="E301" s="227" t="s">
        <v>13578</v>
      </c>
      <c r="F301" s="228" t="s">
        <v>13577</v>
      </c>
      <c r="G301" s="228" t="s">
        <v>12960</v>
      </c>
      <c r="H301" s="228" t="s">
        <v>13579</v>
      </c>
      <c r="I301" s="229" t="s">
        <v>1078</v>
      </c>
      <c r="J301" s="230" t="s">
        <v>1063</v>
      </c>
      <c r="K301" s="230" t="s">
        <v>1063</v>
      </c>
      <c r="L301" s="230" t="s">
        <v>1790</v>
      </c>
      <c r="M301" s="231" t="s">
        <v>1678</v>
      </c>
      <c r="N301" s="228" t="s">
        <v>1065</v>
      </c>
      <c r="O301" s="228" t="s">
        <v>3553</v>
      </c>
      <c r="P301" s="232"/>
      <c r="Q301" s="233">
        <v>2000</v>
      </c>
      <c r="R301" s="233"/>
    </row>
    <row r="302" spans="1:18" ht="63" hidden="1">
      <c r="A302" s="225" t="s">
        <v>1545</v>
      </c>
      <c r="B302" s="225" t="s">
        <v>13580</v>
      </c>
      <c r="C302" s="226" t="s">
        <v>12960</v>
      </c>
      <c r="D302" s="227" t="s">
        <v>1181</v>
      </c>
      <c r="E302" s="227" t="s">
        <v>13581</v>
      </c>
      <c r="F302" s="228" t="s">
        <v>13580</v>
      </c>
      <c r="G302" s="228" t="s">
        <v>12960</v>
      </c>
      <c r="H302" s="228" t="s">
        <v>13582</v>
      </c>
      <c r="I302" s="229" t="s">
        <v>13583</v>
      </c>
      <c r="J302" s="230" t="s">
        <v>1063</v>
      </c>
      <c r="K302" s="230" t="s">
        <v>1063</v>
      </c>
      <c r="L302" s="230" t="s">
        <v>1790</v>
      </c>
      <c r="M302" s="231" t="s">
        <v>1678</v>
      </c>
      <c r="N302" s="228" t="s">
        <v>1065</v>
      </c>
      <c r="O302" s="228" t="s">
        <v>3553</v>
      </c>
      <c r="P302" s="232"/>
      <c r="Q302" s="233">
        <v>31213</v>
      </c>
      <c r="R302" s="233"/>
    </row>
    <row r="303" spans="1:18" ht="52.5" hidden="1">
      <c r="A303" s="225" t="s">
        <v>1551</v>
      </c>
      <c r="B303" s="225" t="s">
        <v>2605</v>
      </c>
      <c r="C303" s="226" t="s">
        <v>12960</v>
      </c>
      <c r="D303" s="227" t="s">
        <v>1181</v>
      </c>
      <c r="E303" s="227" t="s">
        <v>1806</v>
      </c>
      <c r="F303" s="228" t="s">
        <v>2605</v>
      </c>
      <c r="G303" s="228" t="s">
        <v>12960</v>
      </c>
      <c r="H303" s="228" t="s">
        <v>13535</v>
      </c>
      <c r="I303" s="229" t="s">
        <v>1127</v>
      </c>
      <c r="J303" s="230" t="s">
        <v>1063</v>
      </c>
      <c r="K303" s="230" t="s">
        <v>1063</v>
      </c>
      <c r="L303" s="230" t="s">
        <v>1790</v>
      </c>
      <c r="M303" s="231" t="s">
        <v>1678</v>
      </c>
      <c r="N303" s="228" t="s">
        <v>1065</v>
      </c>
      <c r="O303" s="228" t="s">
        <v>3553</v>
      </c>
      <c r="P303" s="232"/>
      <c r="Q303" s="233">
        <v>10652</v>
      </c>
      <c r="R303" s="233"/>
    </row>
    <row r="304" spans="1:18" ht="52.5" hidden="1">
      <c r="A304" s="225" t="s">
        <v>1556</v>
      </c>
      <c r="B304" s="225" t="s">
        <v>13584</v>
      </c>
      <c r="C304" s="226" t="s">
        <v>12960</v>
      </c>
      <c r="D304" s="227" t="s">
        <v>1181</v>
      </c>
      <c r="E304" s="227" t="s">
        <v>13585</v>
      </c>
      <c r="F304" s="228" t="s">
        <v>13584</v>
      </c>
      <c r="G304" s="228" t="s">
        <v>12960</v>
      </c>
      <c r="H304" s="228" t="s">
        <v>2305</v>
      </c>
      <c r="I304" s="229" t="s">
        <v>2306</v>
      </c>
      <c r="J304" s="230" t="s">
        <v>1063</v>
      </c>
      <c r="K304" s="230" t="s">
        <v>1063</v>
      </c>
      <c r="L304" s="230" t="s">
        <v>1790</v>
      </c>
      <c r="M304" s="231" t="s">
        <v>1678</v>
      </c>
      <c r="N304" s="228" t="s">
        <v>1065</v>
      </c>
      <c r="O304" s="228" t="s">
        <v>3553</v>
      </c>
      <c r="P304" s="232"/>
      <c r="Q304" s="233">
        <v>4033</v>
      </c>
      <c r="R304" s="233"/>
    </row>
    <row r="305" spans="1:18" ht="63" hidden="1">
      <c r="A305" s="225" t="s">
        <v>1563</v>
      </c>
      <c r="B305" s="225" t="s">
        <v>13586</v>
      </c>
      <c r="C305" s="226" t="s">
        <v>12960</v>
      </c>
      <c r="D305" s="227" t="s">
        <v>1181</v>
      </c>
      <c r="E305" s="227" t="s">
        <v>13587</v>
      </c>
      <c r="F305" s="228" t="s">
        <v>13586</v>
      </c>
      <c r="G305" s="228" t="s">
        <v>12960</v>
      </c>
      <c r="H305" s="228" t="s">
        <v>1835</v>
      </c>
      <c r="I305" s="229" t="s">
        <v>1836</v>
      </c>
      <c r="J305" s="230" t="s">
        <v>1063</v>
      </c>
      <c r="K305" s="230" t="s">
        <v>1063</v>
      </c>
      <c r="L305" s="230" t="s">
        <v>1790</v>
      </c>
      <c r="M305" s="231" t="s">
        <v>1678</v>
      </c>
      <c r="N305" s="228" t="s">
        <v>1065</v>
      </c>
      <c r="O305" s="228" t="s">
        <v>3553</v>
      </c>
      <c r="P305" s="232"/>
      <c r="Q305" s="233">
        <v>18919.25</v>
      </c>
      <c r="R305" s="233"/>
    </row>
    <row r="306" spans="1:18" ht="52.5" hidden="1">
      <c r="A306" s="225" t="s">
        <v>1570</v>
      </c>
      <c r="B306" s="225" t="s">
        <v>2239</v>
      </c>
      <c r="C306" s="226" t="s">
        <v>12960</v>
      </c>
      <c r="D306" s="227" t="s">
        <v>1181</v>
      </c>
      <c r="E306" s="227" t="s">
        <v>13588</v>
      </c>
      <c r="F306" s="228" t="s">
        <v>2239</v>
      </c>
      <c r="G306" s="228" t="s">
        <v>12960</v>
      </c>
      <c r="H306" s="228" t="s">
        <v>3645</v>
      </c>
      <c r="I306" s="229" t="s">
        <v>3646</v>
      </c>
      <c r="J306" s="230" t="s">
        <v>1063</v>
      </c>
      <c r="K306" s="230" t="s">
        <v>1063</v>
      </c>
      <c r="L306" s="230" t="s">
        <v>1790</v>
      </c>
      <c r="M306" s="231" t="s">
        <v>1678</v>
      </c>
      <c r="N306" s="228" t="s">
        <v>1065</v>
      </c>
      <c r="O306" s="228" t="s">
        <v>3553</v>
      </c>
      <c r="P306" s="232"/>
      <c r="Q306" s="233">
        <v>1575</v>
      </c>
      <c r="R306" s="233"/>
    </row>
    <row r="307" spans="1:18" ht="52.5" hidden="1">
      <c r="A307" s="225" t="s">
        <v>1574</v>
      </c>
      <c r="B307" s="225" t="s">
        <v>3611</v>
      </c>
      <c r="C307" s="226" t="s">
        <v>12960</v>
      </c>
      <c r="D307" s="227" t="s">
        <v>1181</v>
      </c>
      <c r="E307" s="227" t="s">
        <v>13589</v>
      </c>
      <c r="F307" s="228" t="s">
        <v>3611</v>
      </c>
      <c r="G307" s="228" t="s">
        <v>12960</v>
      </c>
      <c r="H307" s="228" t="s">
        <v>10794</v>
      </c>
      <c r="I307" s="229" t="s">
        <v>10795</v>
      </c>
      <c r="J307" s="230" t="s">
        <v>1063</v>
      </c>
      <c r="K307" s="230" t="s">
        <v>1063</v>
      </c>
      <c r="L307" s="230" t="s">
        <v>1790</v>
      </c>
      <c r="M307" s="231" t="s">
        <v>1678</v>
      </c>
      <c r="N307" s="228" t="s">
        <v>1065</v>
      </c>
      <c r="O307" s="228" t="s">
        <v>3553</v>
      </c>
      <c r="P307" s="232"/>
      <c r="Q307" s="233">
        <v>5250</v>
      </c>
      <c r="R307" s="233"/>
    </row>
    <row r="308" spans="1:18" ht="52.5" hidden="1">
      <c r="A308" s="225" t="s">
        <v>1184</v>
      </c>
      <c r="B308" s="225" t="s">
        <v>13590</v>
      </c>
      <c r="C308" s="226" t="s">
        <v>12848</v>
      </c>
      <c r="D308" s="227" t="s">
        <v>1181</v>
      </c>
      <c r="E308" s="227" t="s">
        <v>13591</v>
      </c>
      <c r="F308" s="228" t="s">
        <v>13590</v>
      </c>
      <c r="G308" s="228" t="s">
        <v>12960</v>
      </c>
      <c r="H308" s="228" t="s">
        <v>13592</v>
      </c>
      <c r="I308" s="229" t="s">
        <v>13593</v>
      </c>
      <c r="J308" s="230" t="s">
        <v>1063</v>
      </c>
      <c r="K308" s="230" t="s">
        <v>1063</v>
      </c>
      <c r="L308" s="230" t="s">
        <v>1790</v>
      </c>
      <c r="M308" s="231" t="s">
        <v>1678</v>
      </c>
      <c r="N308" s="228" t="s">
        <v>1065</v>
      </c>
      <c r="O308" s="228" t="s">
        <v>3553</v>
      </c>
      <c r="P308" s="232"/>
      <c r="Q308" s="233">
        <v>5254</v>
      </c>
      <c r="R308" s="233"/>
    </row>
    <row r="309" spans="1:18" ht="52.5">
      <c r="A309" s="225" t="s">
        <v>1192</v>
      </c>
      <c r="B309" s="225" t="s">
        <v>13594</v>
      </c>
      <c r="C309" s="226" t="s">
        <v>13046</v>
      </c>
      <c r="D309" s="227" t="s">
        <v>1055</v>
      </c>
      <c r="E309" s="227" t="s">
        <v>13595</v>
      </c>
      <c r="F309" s="228" t="s">
        <v>13596</v>
      </c>
      <c r="G309" s="228" t="s">
        <v>12980</v>
      </c>
      <c r="H309" s="228" t="s">
        <v>833</v>
      </c>
      <c r="I309" s="229" t="s">
        <v>1267</v>
      </c>
      <c r="J309" s="230" t="s">
        <v>1079</v>
      </c>
      <c r="K309" s="230" t="s">
        <v>1062</v>
      </c>
      <c r="L309" s="230" t="s">
        <v>1063</v>
      </c>
      <c r="M309" s="231" t="s">
        <v>1064</v>
      </c>
      <c r="N309" s="228" t="s">
        <v>1065</v>
      </c>
      <c r="O309" s="228" t="s">
        <v>3553</v>
      </c>
      <c r="P309" s="232" t="s">
        <v>7115</v>
      </c>
      <c r="Q309" s="223">
        <v>1</v>
      </c>
      <c r="R309" s="233">
        <v>24430</v>
      </c>
    </row>
    <row r="310" spans="1:18" ht="52.5">
      <c r="A310" s="225" t="s">
        <v>1198</v>
      </c>
      <c r="B310" s="225" t="s">
        <v>13597</v>
      </c>
      <c r="C310" s="226" t="s">
        <v>13046</v>
      </c>
      <c r="D310" s="227" t="s">
        <v>1055</v>
      </c>
      <c r="E310" s="227" t="s">
        <v>13598</v>
      </c>
      <c r="F310" s="228" t="s">
        <v>13599</v>
      </c>
      <c r="G310" s="228" t="s">
        <v>12980</v>
      </c>
      <c r="H310" s="228" t="s">
        <v>833</v>
      </c>
      <c r="I310" s="229" t="s">
        <v>1267</v>
      </c>
      <c r="J310" s="230" t="s">
        <v>1239</v>
      </c>
      <c r="K310" s="230" t="s">
        <v>1062</v>
      </c>
      <c r="L310" s="230" t="s">
        <v>1063</v>
      </c>
      <c r="M310" s="231" t="s">
        <v>1064</v>
      </c>
      <c r="N310" s="228" t="s">
        <v>1065</v>
      </c>
      <c r="O310" s="228" t="s">
        <v>3553</v>
      </c>
      <c r="P310" s="232" t="s">
        <v>7115</v>
      </c>
      <c r="Q310" s="223">
        <v>1</v>
      </c>
      <c r="R310" s="233">
        <v>1100</v>
      </c>
    </row>
    <row r="311" spans="1:18" ht="52.5">
      <c r="A311" s="225" t="s">
        <v>1205</v>
      </c>
      <c r="B311" s="225" t="s">
        <v>13600</v>
      </c>
      <c r="C311" s="226" t="s">
        <v>13046</v>
      </c>
      <c r="D311" s="227" t="s">
        <v>1055</v>
      </c>
      <c r="E311" s="227" t="s">
        <v>13601</v>
      </c>
      <c r="F311" s="228" t="s">
        <v>13602</v>
      </c>
      <c r="G311" s="228" t="s">
        <v>12980</v>
      </c>
      <c r="H311" s="228" t="s">
        <v>833</v>
      </c>
      <c r="I311" s="229" t="s">
        <v>1267</v>
      </c>
      <c r="J311" s="230" t="s">
        <v>1239</v>
      </c>
      <c r="K311" s="230" t="s">
        <v>1062</v>
      </c>
      <c r="L311" s="230" t="s">
        <v>1063</v>
      </c>
      <c r="M311" s="231" t="s">
        <v>1064</v>
      </c>
      <c r="N311" s="228" t="s">
        <v>1065</v>
      </c>
      <c r="O311" s="228" t="s">
        <v>3553</v>
      </c>
      <c r="P311" s="232" t="s">
        <v>7115</v>
      </c>
      <c r="Q311" s="223">
        <v>1</v>
      </c>
      <c r="R311" s="233">
        <v>1450</v>
      </c>
    </row>
    <row r="312" spans="1:18" ht="42" hidden="1">
      <c r="A312" s="225" t="s">
        <v>1212</v>
      </c>
      <c r="B312" s="225" t="s">
        <v>13603</v>
      </c>
      <c r="C312" s="226" t="s">
        <v>13046</v>
      </c>
      <c r="D312" s="227" t="s">
        <v>1055</v>
      </c>
      <c r="E312" s="227" t="s">
        <v>13604</v>
      </c>
      <c r="F312" s="228" t="s">
        <v>13605</v>
      </c>
      <c r="G312" s="228" t="s">
        <v>12980</v>
      </c>
      <c r="H312" s="228" t="s">
        <v>1937</v>
      </c>
      <c r="I312" s="229" t="s">
        <v>1938</v>
      </c>
      <c r="J312" s="230" t="s">
        <v>1110</v>
      </c>
      <c r="K312" s="230" t="s">
        <v>1062</v>
      </c>
      <c r="L312" s="230" t="s">
        <v>1063</v>
      </c>
      <c r="M312" s="231" t="s">
        <v>1111</v>
      </c>
      <c r="N312" s="228" t="s">
        <v>1065</v>
      </c>
      <c r="O312" s="228" t="s">
        <v>3553</v>
      </c>
      <c r="P312" s="232" t="s">
        <v>13606</v>
      </c>
      <c r="Q312" s="233"/>
      <c r="R312" s="233">
        <v>3100</v>
      </c>
    </row>
    <row r="313" spans="1:18" ht="42">
      <c r="A313" s="225" t="s">
        <v>1219</v>
      </c>
      <c r="B313" s="225" t="s">
        <v>13607</v>
      </c>
      <c r="C313" s="226" t="s">
        <v>13046</v>
      </c>
      <c r="D313" s="227" t="s">
        <v>1055</v>
      </c>
      <c r="E313" s="227" t="s">
        <v>13608</v>
      </c>
      <c r="F313" s="228" t="s">
        <v>13609</v>
      </c>
      <c r="G313" s="228" t="s">
        <v>12980</v>
      </c>
      <c r="H313" s="228" t="s">
        <v>868</v>
      </c>
      <c r="I313" s="229" t="s">
        <v>2464</v>
      </c>
      <c r="J313" s="230" t="s">
        <v>1088</v>
      </c>
      <c r="K313" s="230" t="s">
        <v>1062</v>
      </c>
      <c r="L313" s="230" t="s">
        <v>1063</v>
      </c>
      <c r="M313" s="231" t="s">
        <v>1064</v>
      </c>
      <c r="N313" s="228" t="s">
        <v>1065</v>
      </c>
      <c r="O313" s="228" t="s">
        <v>3553</v>
      </c>
      <c r="P313" s="232" t="s">
        <v>10614</v>
      </c>
      <c r="Q313" s="223">
        <v>1</v>
      </c>
      <c r="R313" s="233">
        <v>1200</v>
      </c>
    </row>
    <row r="314" spans="1:18" ht="42" hidden="1">
      <c r="A314" s="225" t="s">
        <v>1603</v>
      </c>
      <c r="B314" s="225" t="s">
        <v>13610</v>
      </c>
      <c r="C314" s="226" t="s">
        <v>13046</v>
      </c>
      <c r="D314" s="227" t="s">
        <v>1055</v>
      </c>
      <c r="E314" s="227" t="s">
        <v>13611</v>
      </c>
      <c r="F314" s="228" t="s">
        <v>13612</v>
      </c>
      <c r="G314" s="228" t="s">
        <v>12980</v>
      </c>
      <c r="H314" s="228" t="s">
        <v>1361</v>
      </c>
      <c r="I314" s="229" t="s">
        <v>1362</v>
      </c>
      <c r="J314" s="230" t="s">
        <v>1079</v>
      </c>
      <c r="K314" s="230" t="s">
        <v>1062</v>
      </c>
      <c r="L314" s="230" t="s">
        <v>1063</v>
      </c>
      <c r="M314" s="231" t="s">
        <v>1064</v>
      </c>
      <c r="N314" s="228" t="s">
        <v>1065</v>
      </c>
      <c r="O314" s="228" t="s">
        <v>3553</v>
      </c>
      <c r="P314" s="232" t="s">
        <v>4752</v>
      </c>
      <c r="Q314" s="233"/>
      <c r="R314" s="233">
        <v>37424.5</v>
      </c>
    </row>
    <row r="315" spans="1:18" ht="42" hidden="1">
      <c r="A315" s="225" t="s">
        <v>1606</v>
      </c>
      <c r="B315" s="225" t="s">
        <v>13613</v>
      </c>
      <c r="C315" s="226" t="s">
        <v>13046</v>
      </c>
      <c r="D315" s="227" t="s">
        <v>1055</v>
      </c>
      <c r="E315" s="227" t="s">
        <v>13614</v>
      </c>
      <c r="F315" s="228" t="s">
        <v>13615</v>
      </c>
      <c r="G315" s="228" t="s">
        <v>12980</v>
      </c>
      <c r="H315" s="228" t="s">
        <v>1696</v>
      </c>
      <c r="I315" s="229" t="s">
        <v>1697</v>
      </c>
      <c r="J315" s="230" t="s">
        <v>1690</v>
      </c>
      <c r="K315" s="230" t="s">
        <v>1691</v>
      </c>
      <c r="L315" s="230" t="s">
        <v>1063</v>
      </c>
      <c r="M315" s="231" t="s">
        <v>1769</v>
      </c>
      <c r="N315" s="228" t="s">
        <v>1065</v>
      </c>
      <c r="O315" s="228" t="s">
        <v>1112</v>
      </c>
      <c r="P315" s="232"/>
      <c r="Q315" s="233"/>
      <c r="R315" s="233">
        <v>130.56</v>
      </c>
    </row>
    <row r="316" spans="1:18" ht="42" hidden="1">
      <c r="A316" s="225" t="s">
        <v>1225</v>
      </c>
      <c r="B316" s="225" t="s">
        <v>13616</v>
      </c>
      <c r="C316" s="226" t="s">
        <v>13046</v>
      </c>
      <c r="D316" s="227" t="s">
        <v>1055</v>
      </c>
      <c r="E316" s="227" t="s">
        <v>13617</v>
      </c>
      <c r="F316" s="228" t="s">
        <v>13618</v>
      </c>
      <c r="G316" s="228" t="s">
        <v>12980</v>
      </c>
      <c r="H316" s="228" t="s">
        <v>1696</v>
      </c>
      <c r="I316" s="229" t="s">
        <v>1697</v>
      </c>
      <c r="J316" s="230" t="s">
        <v>1690</v>
      </c>
      <c r="K316" s="230" t="s">
        <v>1691</v>
      </c>
      <c r="L316" s="230" t="s">
        <v>1063</v>
      </c>
      <c r="M316" s="231" t="s">
        <v>1769</v>
      </c>
      <c r="N316" s="228" t="s">
        <v>1065</v>
      </c>
      <c r="O316" s="228" t="s">
        <v>3553</v>
      </c>
      <c r="P316" s="232"/>
      <c r="Q316" s="233"/>
      <c r="R316" s="233">
        <v>117.07</v>
      </c>
    </row>
    <row r="317" spans="1:18" ht="42" hidden="1">
      <c r="A317" s="225" t="s">
        <v>1233</v>
      </c>
      <c r="B317" s="225" t="s">
        <v>13619</v>
      </c>
      <c r="C317" s="226" t="s">
        <v>13046</v>
      </c>
      <c r="D317" s="227" t="s">
        <v>1055</v>
      </c>
      <c r="E317" s="227" t="s">
        <v>13620</v>
      </c>
      <c r="F317" s="228" t="s">
        <v>13621</v>
      </c>
      <c r="G317" s="228" t="s">
        <v>12980</v>
      </c>
      <c r="H317" s="228" t="s">
        <v>1077</v>
      </c>
      <c r="I317" s="229" t="s">
        <v>1078</v>
      </c>
      <c r="J317" s="230" t="s">
        <v>1690</v>
      </c>
      <c r="K317" s="230" t="s">
        <v>1691</v>
      </c>
      <c r="L317" s="230" t="s">
        <v>1063</v>
      </c>
      <c r="M317" s="231" t="s">
        <v>1769</v>
      </c>
      <c r="N317" s="228" t="s">
        <v>1065</v>
      </c>
      <c r="O317" s="228" t="s">
        <v>3553</v>
      </c>
      <c r="P317" s="232"/>
      <c r="Q317" s="233"/>
      <c r="R317" s="233">
        <v>1493.69</v>
      </c>
    </row>
    <row r="318" spans="1:18" ht="42" hidden="1">
      <c r="A318" s="225" t="s">
        <v>1616</v>
      </c>
      <c r="B318" s="225" t="s">
        <v>13622</v>
      </c>
      <c r="C318" s="226" t="s">
        <v>13046</v>
      </c>
      <c r="D318" s="227" t="s">
        <v>1055</v>
      </c>
      <c r="E318" s="227" t="s">
        <v>13623</v>
      </c>
      <c r="F318" s="228" t="s">
        <v>13624</v>
      </c>
      <c r="G318" s="228" t="s">
        <v>12980</v>
      </c>
      <c r="H318" s="228" t="s">
        <v>1077</v>
      </c>
      <c r="I318" s="229" t="s">
        <v>1078</v>
      </c>
      <c r="J318" s="230" t="s">
        <v>1690</v>
      </c>
      <c r="K318" s="230" t="s">
        <v>1691</v>
      </c>
      <c r="L318" s="230" t="s">
        <v>1063</v>
      </c>
      <c r="M318" s="231" t="s">
        <v>1769</v>
      </c>
      <c r="N318" s="228" t="s">
        <v>1065</v>
      </c>
      <c r="O318" s="228" t="s">
        <v>3553</v>
      </c>
      <c r="P318" s="232"/>
      <c r="Q318" s="233"/>
      <c r="R318" s="233">
        <v>83.85</v>
      </c>
    </row>
    <row r="319" spans="1:18" ht="42" hidden="1">
      <c r="A319" s="225" t="s">
        <v>2326</v>
      </c>
      <c r="B319" s="225" t="s">
        <v>13625</v>
      </c>
      <c r="C319" s="226" t="s">
        <v>13046</v>
      </c>
      <c r="D319" s="227" t="s">
        <v>1055</v>
      </c>
      <c r="E319" s="227" t="s">
        <v>13626</v>
      </c>
      <c r="F319" s="228" t="s">
        <v>13627</v>
      </c>
      <c r="G319" s="228" t="s">
        <v>12980</v>
      </c>
      <c r="H319" s="228" t="s">
        <v>1077</v>
      </c>
      <c r="I319" s="229" t="s">
        <v>1078</v>
      </c>
      <c r="J319" s="230" t="s">
        <v>1690</v>
      </c>
      <c r="K319" s="230" t="s">
        <v>1691</v>
      </c>
      <c r="L319" s="230" t="s">
        <v>1063</v>
      </c>
      <c r="M319" s="231" t="s">
        <v>1769</v>
      </c>
      <c r="N319" s="228" t="s">
        <v>1065</v>
      </c>
      <c r="O319" s="228" t="s">
        <v>3553</v>
      </c>
      <c r="P319" s="232"/>
      <c r="Q319" s="233"/>
      <c r="R319" s="233">
        <v>732.2</v>
      </c>
    </row>
    <row r="320" spans="1:18" ht="52.5" hidden="1">
      <c r="A320" s="225" t="s">
        <v>1620</v>
      </c>
      <c r="B320" s="225" t="s">
        <v>1635</v>
      </c>
      <c r="C320" s="226" t="s">
        <v>12980</v>
      </c>
      <c r="D320" s="227" t="s">
        <v>1181</v>
      </c>
      <c r="E320" s="227" t="s">
        <v>1806</v>
      </c>
      <c r="F320" s="228" t="s">
        <v>1635</v>
      </c>
      <c r="G320" s="228" t="s">
        <v>12980</v>
      </c>
      <c r="H320" s="228" t="s">
        <v>13535</v>
      </c>
      <c r="I320" s="229" t="s">
        <v>1127</v>
      </c>
      <c r="J320" s="230" t="s">
        <v>1063</v>
      </c>
      <c r="K320" s="230" t="s">
        <v>1063</v>
      </c>
      <c r="L320" s="230" t="s">
        <v>1790</v>
      </c>
      <c r="M320" s="231" t="s">
        <v>1678</v>
      </c>
      <c r="N320" s="228" t="s">
        <v>1065</v>
      </c>
      <c r="O320" s="228" t="s">
        <v>3553</v>
      </c>
      <c r="P320" s="232"/>
      <c r="Q320" s="233">
        <v>1265</v>
      </c>
      <c r="R320" s="233"/>
    </row>
    <row r="321" spans="1:18" ht="73.5" hidden="1">
      <c r="A321" s="225" t="s">
        <v>2331</v>
      </c>
      <c r="B321" s="225" t="s">
        <v>13628</v>
      </c>
      <c r="C321" s="226" t="s">
        <v>12980</v>
      </c>
      <c r="D321" s="227" t="s">
        <v>1181</v>
      </c>
      <c r="E321" s="227" t="s">
        <v>13629</v>
      </c>
      <c r="F321" s="228" t="s">
        <v>13628</v>
      </c>
      <c r="G321" s="228" t="s">
        <v>12980</v>
      </c>
      <c r="H321" s="228" t="s">
        <v>2648</v>
      </c>
      <c r="I321" s="229" t="s">
        <v>2649</v>
      </c>
      <c r="J321" s="230" t="s">
        <v>1063</v>
      </c>
      <c r="K321" s="230" t="s">
        <v>1063</v>
      </c>
      <c r="L321" s="230" t="s">
        <v>1790</v>
      </c>
      <c r="M321" s="231" t="s">
        <v>1678</v>
      </c>
      <c r="N321" s="228" t="s">
        <v>1065</v>
      </c>
      <c r="O321" s="228" t="s">
        <v>3553</v>
      </c>
      <c r="P321" s="232"/>
      <c r="Q321" s="233">
        <v>3150</v>
      </c>
      <c r="R321" s="233"/>
    </row>
    <row r="322" spans="1:18" ht="52.5" hidden="1">
      <c r="A322" s="225" t="s">
        <v>2334</v>
      </c>
      <c r="B322" s="225" t="s">
        <v>13630</v>
      </c>
      <c r="C322" s="226" t="s">
        <v>12980</v>
      </c>
      <c r="D322" s="227" t="s">
        <v>1181</v>
      </c>
      <c r="E322" s="227" t="s">
        <v>13631</v>
      </c>
      <c r="F322" s="228" t="s">
        <v>13630</v>
      </c>
      <c r="G322" s="228" t="s">
        <v>12980</v>
      </c>
      <c r="H322" s="228" t="s">
        <v>13632</v>
      </c>
      <c r="I322" s="229" t="s">
        <v>1078</v>
      </c>
      <c r="J322" s="230" t="s">
        <v>1063</v>
      </c>
      <c r="K322" s="230" t="s">
        <v>1063</v>
      </c>
      <c r="L322" s="230" t="s">
        <v>1790</v>
      </c>
      <c r="M322" s="231" t="s">
        <v>1678</v>
      </c>
      <c r="N322" s="228" t="s">
        <v>1065</v>
      </c>
      <c r="O322" s="228" t="s">
        <v>3553</v>
      </c>
      <c r="P322" s="232"/>
      <c r="Q322" s="233">
        <v>4750</v>
      </c>
      <c r="R322" s="233"/>
    </row>
    <row r="323" spans="1:18" ht="52.5" hidden="1">
      <c r="A323" s="225" t="s">
        <v>2337</v>
      </c>
      <c r="B323" s="225" t="s">
        <v>13633</v>
      </c>
      <c r="C323" s="226" t="s">
        <v>12980</v>
      </c>
      <c r="D323" s="227" t="s">
        <v>1181</v>
      </c>
      <c r="E323" s="227" t="s">
        <v>13634</v>
      </c>
      <c r="F323" s="228" t="s">
        <v>13633</v>
      </c>
      <c r="G323" s="228" t="s">
        <v>12980</v>
      </c>
      <c r="H323" s="228" t="s">
        <v>13635</v>
      </c>
      <c r="I323" s="229" t="s">
        <v>1078</v>
      </c>
      <c r="J323" s="230" t="s">
        <v>1063</v>
      </c>
      <c r="K323" s="230" t="s">
        <v>1063</v>
      </c>
      <c r="L323" s="230" t="s">
        <v>1790</v>
      </c>
      <c r="M323" s="231" t="s">
        <v>1678</v>
      </c>
      <c r="N323" s="228" t="s">
        <v>1065</v>
      </c>
      <c r="O323" s="228" t="s">
        <v>3553</v>
      </c>
      <c r="P323" s="232"/>
      <c r="Q323" s="233">
        <v>4400</v>
      </c>
      <c r="R323" s="233"/>
    </row>
    <row r="324" spans="1:18" ht="63" hidden="1">
      <c r="A324" s="225" t="s">
        <v>2340</v>
      </c>
      <c r="B324" s="225" t="s">
        <v>13636</v>
      </c>
      <c r="C324" s="226" t="s">
        <v>12980</v>
      </c>
      <c r="D324" s="227" t="s">
        <v>1181</v>
      </c>
      <c r="E324" s="227" t="s">
        <v>13637</v>
      </c>
      <c r="F324" s="228" t="s">
        <v>13636</v>
      </c>
      <c r="G324" s="228" t="s">
        <v>12980</v>
      </c>
      <c r="H324" s="228" t="s">
        <v>1835</v>
      </c>
      <c r="I324" s="229" t="s">
        <v>1836</v>
      </c>
      <c r="J324" s="230" t="s">
        <v>1063</v>
      </c>
      <c r="K324" s="230" t="s">
        <v>1063</v>
      </c>
      <c r="L324" s="230" t="s">
        <v>1790</v>
      </c>
      <c r="M324" s="231" t="s">
        <v>1678</v>
      </c>
      <c r="N324" s="228" t="s">
        <v>1065</v>
      </c>
      <c r="O324" s="228" t="s">
        <v>3553</v>
      </c>
      <c r="P324" s="232"/>
      <c r="Q324" s="233">
        <v>15440.79</v>
      </c>
      <c r="R324" s="233"/>
    </row>
    <row r="325" spans="1:18" ht="63" hidden="1">
      <c r="A325" s="225" t="s">
        <v>2343</v>
      </c>
      <c r="B325" s="225" t="s">
        <v>13638</v>
      </c>
      <c r="C325" s="226" t="s">
        <v>12980</v>
      </c>
      <c r="D325" s="227" t="s">
        <v>1181</v>
      </c>
      <c r="E325" s="227" t="s">
        <v>13639</v>
      </c>
      <c r="F325" s="228" t="s">
        <v>13638</v>
      </c>
      <c r="G325" s="228" t="s">
        <v>12980</v>
      </c>
      <c r="H325" s="228" t="s">
        <v>4077</v>
      </c>
      <c r="I325" s="229" t="s">
        <v>4078</v>
      </c>
      <c r="J325" s="230" t="s">
        <v>1063</v>
      </c>
      <c r="K325" s="230" t="s">
        <v>1063</v>
      </c>
      <c r="L325" s="230" t="s">
        <v>1790</v>
      </c>
      <c r="M325" s="231" t="s">
        <v>1678</v>
      </c>
      <c r="N325" s="228" t="s">
        <v>1065</v>
      </c>
      <c r="O325" s="228" t="s">
        <v>3553</v>
      </c>
      <c r="P325" s="232"/>
      <c r="Q325" s="233">
        <v>427883</v>
      </c>
      <c r="R325" s="233"/>
    </row>
    <row r="326" spans="1:18" ht="63" hidden="1">
      <c r="A326" s="225" t="s">
        <v>1624</v>
      </c>
      <c r="B326" s="225" t="s">
        <v>13640</v>
      </c>
      <c r="C326" s="226" t="s">
        <v>12980</v>
      </c>
      <c r="D326" s="227" t="s">
        <v>1181</v>
      </c>
      <c r="E326" s="227" t="s">
        <v>13641</v>
      </c>
      <c r="F326" s="228" t="s">
        <v>13640</v>
      </c>
      <c r="G326" s="228" t="s">
        <v>12980</v>
      </c>
      <c r="H326" s="228" t="s">
        <v>4077</v>
      </c>
      <c r="I326" s="229" t="s">
        <v>4078</v>
      </c>
      <c r="J326" s="230" t="s">
        <v>1063</v>
      </c>
      <c r="K326" s="230" t="s">
        <v>1063</v>
      </c>
      <c r="L326" s="230" t="s">
        <v>1790</v>
      </c>
      <c r="M326" s="231" t="s">
        <v>1678</v>
      </c>
      <c r="N326" s="228" t="s">
        <v>1065</v>
      </c>
      <c r="O326" s="228" t="s">
        <v>3553</v>
      </c>
      <c r="P326" s="232"/>
      <c r="Q326" s="233">
        <v>209020</v>
      </c>
      <c r="R326" s="233"/>
    </row>
    <row r="327" spans="1:18" ht="52.5" hidden="1">
      <c r="A327" s="225" t="s">
        <v>2348</v>
      </c>
      <c r="B327" s="225" t="s">
        <v>13642</v>
      </c>
      <c r="C327" s="226" t="s">
        <v>12980</v>
      </c>
      <c r="D327" s="227" t="s">
        <v>1181</v>
      </c>
      <c r="E327" s="227" t="s">
        <v>13643</v>
      </c>
      <c r="F327" s="228" t="s">
        <v>13642</v>
      </c>
      <c r="G327" s="228" t="s">
        <v>12980</v>
      </c>
      <c r="H327" s="228" t="s">
        <v>4077</v>
      </c>
      <c r="I327" s="229" t="s">
        <v>4078</v>
      </c>
      <c r="J327" s="230" t="s">
        <v>1063</v>
      </c>
      <c r="K327" s="230" t="s">
        <v>1063</v>
      </c>
      <c r="L327" s="230" t="s">
        <v>1790</v>
      </c>
      <c r="M327" s="231" t="s">
        <v>1678</v>
      </c>
      <c r="N327" s="228" t="s">
        <v>1065</v>
      </c>
      <c r="O327" s="228" t="s">
        <v>3553</v>
      </c>
      <c r="P327" s="232"/>
      <c r="Q327" s="233">
        <v>9964</v>
      </c>
      <c r="R327" s="233"/>
    </row>
    <row r="328" spans="1:18" ht="52.5" hidden="1">
      <c r="A328" s="225" t="s">
        <v>2351</v>
      </c>
      <c r="B328" s="225" t="s">
        <v>13644</v>
      </c>
      <c r="C328" s="226" t="s">
        <v>12980</v>
      </c>
      <c r="D328" s="227" t="s">
        <v>1181</v>
      </c>
      <c r="E328" s="227" t="s">
        <v>13645</v>
      </c>
      <c r="F328" s="228" t="s">
        <v>13644</v>
      </c>
      <c r="G328" s="228" t="s">
        <v>12980</v>
      </c>
      <c r="H328" s="228" t="s">
        <v>4077</v>
      </c>
      <c r="I328" s="229" t="s">
        <v>4078</v>
      </c>
      <c r="J328" s="230" t="s">
        <v>1063</v>
      </c>
      <c r="K328" s="230" t="s">
        <v>1063</v>
      </c>
      <c r="L328" s="230" t="s">
        <v>1790</v>
      </c>
      <c r="M328" s="231" t="s">
        <v>1678</v>
      </c>
      <c r="N328" s="228" t="s">
        <v>1065</v>
      </c>
      <c r="O328" s="228" t="s">
        <v>3553</v>
      </c>
      <c r="P328" s="232"/>
      <c r="Q328" s="233">
        <v>20172</v>
      </c>
      <c r="R328" s="233"/>
    </row>
    <row r="329" spans="1:18" ht="52.5" hidden="1">
      <c r="A329" s="225" t="s">
        <v>2354</v>
      </c>
      <c r="B329" s="225" t="s">
        <v>13646</v>
      </c>
      <c r="C329" s="226" t="s">
        <v>12980</v>
      </c>
      <c r="D329" s="227" t="s">
        <v>1181</v>
      </c>
      <c r="E329" s="227" t="s">
        <v>13647</v>
      </c>
      <c r="F329" s="228" t="s">
        <v>13646</v>
      </c>
      <c r="G329" s="228" t="s">
        <v>12980</v>
      </c>
      <c r="H329" s="228" t="s">
        <v>2502</v>
      </c>
      <c r="I329" s="229" t="s">
        <v>2503</v>
      </c>
      <c r="J329" s="230" t="s">
        <v>1063</v>
      </c>
      <c r="K329" s="230" t="s">
        <v>1063</v>
      </c>
      <c r="L329" s="230" t="s">
        <v>1790</v>
      </c>
      <c r="M329" s="231" t="s">
        <v>1678</v>
      </c>
      <c r="N329" s="228" t="s">
        <v>1065</v>
      </c>
      <c r="O329" s="228" t="s">
        <v>3553</v>
      </c>
      <c r="P329" s="232"/>
      <c r="Q329" s="233">
        <v>3150</v>
      </c>
      <c r="R329" s="233"/>
    </row>
    <row r="330" spans="1:18" ht="42" hidden="1">
      <c r="A330" s="225" t="s">
        <v>2357</v>
      </c>
      <c r="B330" s="225" t="s">
        <v>13648</v>
      </c>
      <c r="C330" s="226" t="s">
        <v>13083</v>
      </c>
      <c r="D330" s="227" t="s">
        <v>1055</v>
      </c>
      <c r="E330" s="227" t="s">
        <v>13649</v>
      </c>
      <c r="F330" s="228" t="s">
        <v>13650</v>
      </c>
      <c r="G330" s="228" t="s">
        <v>13083</v>
      </c>
      <c r="H330" s="228" t="s">
        <v>1309</v>
      </c>
      <c r="I330" s="229" t="s">
        <v>1310</v>
      </c>
      <c r="J330" s="230" t="s">
        <v>1302</v>
      </c>
      <c r="K330" s="230" t="s">
        <v>1303</v>
      </c>
      <c r="L330" s="230" t="s">
        <v>1063</v>
      </c>
      <c r="M330" s="231" t="s">
        <v>1304</v>
      </c>
      <c r="N330" s="228" t="s">
        <v>1065</v>
      </c>
      <c r="O330" s="228" t="s">
        <v>3553</v>
      </c>
      <c r="P330" s="232" t="s">
        <v>8067</v>
      </c>
      <c r="Q330" s="233"/>
      <c r="R330" s="233">
        <v>28910</v>
      </c>
    </row>
    <row r="331" spans="1:18" ht="52.5" hidden="1">
      <c r="A331" s="225" t="s">
        <v>1631</v>
      </c>
      <c r="B331" s="225" t="s">
        <v>13651</v>
      </c>
      <c r="C331" s="226" t="s">
        <v>13083</v>
      </c>
      <c r="D331" s="227" t="s">
        <v>1055</v>
      </c>
      <c r="E331" s="227" t="s">
        <v>13652</v>
      </c>
      <c r="F331" s="228" t="s">
        <v>13653</v>
      </c>
      <c r="G331" s="228" t="s">
        <v>13083</v>
      </c>
      <c r="H331" s="228" t="s">
        <v>1418</v>
      </c>
      <c r="I331" s="229" t="s">
        <v>1419</v>
      </c>
      <c r="J331" s="230" t="s">
        <v>1302</v>
      </c>
      <c r="K331" s="230" t="s">
        <v>1062</v>
      </c>
      <c r="L331" s="230" t="s">
        <v>1063</v>
      </c>
      <c r="M331" s="231" t="s">
        <v>1304</v>
      </c>
      <c r="N331" s="228" t="s">
        <v>1065</v>
      </c>
      <c r="O331" s="228" t="s">
        <v>3553</v>
      </c>
      <c r="P331" s="232" t="s">
        <v>3314</v>
      </c>
      <c r="Q331" s="233"/>
      <c r="R331" s="233">
        <v>3180</v>
      </c>
    </row>
    <row r="332" spans="1:18" ht="42">
      <c r="A332" s="225" t="s">
        <v>1635</v>
      </c>
      <c r="B332" s="225" t="s">
        <v>13654</v>
      </c>
      <c r="C332" s="226" t="s">
        <v>13083</v>
      </c>
      <c r="D332" s="227" t="s">
        <v>1055</v>
      </c>
      <c r="E332" s="227" t="s">
        <v>13655</v>
      </c>
      <c r="F332" s="228" t="s">
        <v>13656</v>
      </c>
      <c r="G332" s="228" t="s">
        <v>13083</v>
      </c>
      <c r="H332" s="228" t="s">
        <v>12559</v>
      </c>
      <c r="I332" s="229" t="s">
        <v>12560</v>
      </c>
      <c r="J332" s="230" t="s">
        <v>1110</v>
      </c>
      <c r="K332" s="230" t="s">
        <v>1062</v>
      </c>
      <c r="L332" s="230" t="s">
        <v>1063</v>
      </c>
      <c r="M332" s="231" t="s">
        <v>1111</v>
      </c>
      <c r="N332" s="228" t="s">
        <v>1065</v>
      </c>
      <c r="O332" s="228" t="s">
        <v>3553</v>
      </c>
      <c r="P332" s="232"/>
      <c r="Q332" s="223">
        <v>1</v>
      </c>
      <c r="R332" s="233">
        <v>3200</v>
      </c>
    </row>
    <row r="333" spans="1:18" ht="63" hidden="1">
      <c r="A333" s="225" t="s">
        <v>1642</v>
      </c>
      <c r="B333" s="225" t="s">
        <v>13657</v>
      </c>
      <c r="C333" s="226" t="s">
        <v>13083</v>
      </c>
      <c r="D333" s="227" t="s">
        <v>1055</v>
      </c>
      <c r="E333" s="227" t="s">
        <v>13658</v>
      </c>
      <c r="F333" s="228" t="s">
        <v>13659</v>
      </c>
      <c r="G333" s="228" t="s">
        <v>13083</v>
      </c>
      <c r="H333" s="228" t="s">
        <v>1077</v>
      </c>
      <c r="I333" s="229" t="s">
        <v>1078</v>
      </c>
      <c r="J333" s="230" t="s">
        <v>1690</v>
      </c>
      <c r="K333" s="230" t="s">
        <v>1691</v>
      </c>
      <c r="L333" s="230" t="s">
        <v>1063</v>
      </c>
      <c r="M333" s="231" t="s">
        <v>1769</v>
      </c>
      <c r="N333" s="228" t="s">
        <v>1065</v>
      </c>
      <c r="O333" s="228" t="s">
        <v>3553</v>
      </c>
      <c r="P333" s="232"/>
      <c r="Q333" s="233"/>
      <c r="R333" s="233">
        <v>42113.18</v>
      </c>
    </row>
    <row r="334" spans="1:18" ht="63" hidden="1">
      <c r="A334" s="225" t="s">
        <v>1241</v>
      </c>
      <c r="B334" s="225" t="s">
        <v>13660</v>
      </c>
      <c r="C334" s="226" t="s">
        <v>13083</v>
      </c>
      <c r="D334" s="227" t="s">
        <v>1055</v>
      </c>
      <c r="E334" s="227" t="s">
        <v>13661</v>
      </c>
      <c r="F334" s="228" t="s">
        <v>13662</v>
      </c>
      <c r="G334" s="228" t="s">
        <v>13083</v>
      </c>
      <c r="H334" s="228" t="s">
        <v>25</v>
      </c>
      <c r="I334" s="229" t="s">
        <v>1757</v>
      </c>
      <c r="J334" s="230" t="s">
        <v>1079</v>
      </c>
      <c r="K334" s="230" t="s">
        <v>1062</v>
      </c>
      <c r="L334" s="230" t="s">
        <v>1063</v>
      </c>
      <c r="M334" s="231" t="s">
        <v>1064</v>
      </c>
      <c r="N334" s="228" t="s">
        <v>1065</v>
      </c>
      <c r="O334" s="228" t="s">
        <v>3553</v>
      </c>
      <c r="P334" s="232" t="s">
        <v>1758</v>
      </c>
      <c r="Q334" s="233"/>
      <c r="R334" s="233">
        <v>1000</v>
      </c>
    </row>
    <row r="335" spans="1:18" ht="42" hidden="1">
      <c r="A335" s="225" t="s">
        <v>1655</v>
      </c>
      <c r="B335" s="225" t="s">
        <v>12347</v>
      </c>
      <c r="C335" s="226" t="s">
        <v>13083</v>
      </c>
      <c r="D335" s="227" t="s">
        <v>1214</v>
      </c>
      <c r="E335" s="227" t="s">
        <v>13663</v>
      </c>
      <c r="F335" s="228" t="s">
        <v>13664</v>
      </c>
      <c r="G335" s="228" t="s">
        <v>13083</v>
      </c>
      <c r="H335" s="228" t="s">
        <v>13665</v>
      </c>
      <c r="I335" s="229" t="s">
        <v>13666</v>
      </c>
      <c r="J335" s="230" t="s">
        <v>1063</v>
      </c>
      <c r="K335" s="230" t="s">
        <v>1063</v>
      </c>
      <c r="L335" s="230" t="s">
        <v>1790</v>
      </c>
      <c r="M335" s="231" t="s">
        <v>1678</v>
      </c>
      <c r="N335" s="228" t="s">
        <v>1065</v>
      </c>
      <c r="O335" s="228" t="s">
        <v>3553</v>
      </c>
      <c r="P335" s="232"/>
      <c r="Q335" s="233">
        <v>2742.3</v>
      </c>
      <c r="R335" s="233"/>
    </row>
    <row r="336" spans="1:18" ht="42" hidden="1">
      <c r="A336" s="225" t="s">
        <v>1659</v>
      </c>
      <c r="B336" s="225" t="s">
        <v>13667</v>
      </c>
      <c r="C336" s="226" t="s">
        <v>13083</v>
      </c>
      <c r="D336" s="227" t="s">
        <v>1055</v>
      </c>
      <c r="E336" s="227" t="s">
        <v>13668</v>
      </c>
      <c r="F336" s="228" t="s">
        <v>13669</v>
      </c>
      <c r="G336" s="228" t="s">
        <v>13083</v>
      </c>
      <c r="H336" s="228" t="s">
        <v>1300</v>
      </c>
      <c r="I336" s="229" t="s">
        <v>1301</v>
      </c>
      <c r="J336" s="230" t="s">
        <v>1302</v>
      </c>
      <c r="K336" s="230" t="s">
        <v>1303</v>
      </c>
      <c r="L336" s="230" t="s">
        <v>1063</v>
      </c>
      <c r="M336" s="231" t="s">
        <v>1304</v>
      </c>
      <c r="N336" s="228" t="s">
        <v>1065</v>
      </c>
      <c r="O336" s="228" t="s">
        <v>3553</v>
      </c>
      <c r="P336" s="232" t="s">
        <v>2816</v>
      </c>
      <c r="Q336" s="233"/>
      <c r="R336" s="233">
        <v>11643.51</v>
      </c>
    </row>
    <row r="337" spans="1:18" ht="52.5" hidden="1">
      <c r="A337" s="225" t="s">
        <v>2375</v>
      </c>
      <c r="B337" s="225" t="s">
        <v>13670</v>
      </c>
      <c r="C337" s="226" t="s">
        <v>13046</v>
      </c>
      <c r="D337" s="227" t="s">
        <v>1181</v>
      </c>
      <c r="E337" s="227" t="s">
        <v>13671</v>
      </c>
      <c r="F337" s="228" t="s">
        <v>13670</v>
      </c>
      <c r="G337" s="228" t="s">
        <v>13046</v>
      </c>
      <c r="H337" s="228" t="s">
        <v>13672</v>
      </c>
      <c r="I337" s="229" t="s">
        <v>1078</v>
      </c>
      <c r="J337" s="230" t="s">
        <v>1063</v>
      </c>
      <c r="K337" s="230" t="s">
        <v>1063</v>
      </c>
      <c r="L337" s="230" t="s">
        <v>1790</v>
      </c>
      <c r="M337" s="231" t="s">
        <v>1678</v>
      </c>
      <c r="N337" s="228" t="s">
        <v>1065</v>
      </c>
      <c r="O337" s="228" t="s">
        <v>3553</v>
      </c>
      <c r="P337" s="232"/>
      <c r="Q337" s="233">
        <v>1400</v>
      </c>
      <c r="R337" s="233"/>
    </row>
    <row r="338" spans="1:18" ht="52.5" hidden="1">
      <c r="A338" s="225" t="s">
        <v>2377</v>
      </c>
      <c r="B338" s="225" t="s">
        <v>13673</v>
      </c>
      <c r="C338" s="226" t="s">
        <v>13046</v>
      </c>
      <c r="D338" s="227" t="s">
        <v>1181</v>
      </c>
      <c r="E338" s="227" t="s">
        <v>13674</v>
      </c>
      <c r="F338" s="228" t="s">
        <v>13673</v>
      </c>
      <c r="G338" s="228" t="s">
        <v>13046</v>
      </c>
      <c r="H338" s="228" t="s">
        <v>13675</v>
      </c>
      <c r="I338" s="229" t="s">
        <v>1078</v>
      </c>
      <c r="J338" s="230" t="s">
        <v>1063</v>
      </c>
      <c r="K338" s="230" t="s">
        <v>1063</v>
      </c>
      <c r="L338" s="230" t="s">
        <v>1790</v>
      </c>
      <c r="M338" s="231" t="s">
        <v>1678</v>
      </c>
      <c r="N338" s="228" t="s">
        <v>1065</v>
      </c>
      <c r="O338" s="228" t="s">
        <v>3553</v>
      </c>
      <c r="P338" s="232"/>
      <c r="Q338" s="233">
        <v>800</v>
      </c>
      <c r="R338" s="233"/>
    </row>
    <row r="339" spans="1:18" ht="52.5" hidden="1">
      <c r="A339" s="225" t="s">
        <v>2293</v>
      </c>
      <c r="B339" s="225" t="s">
        <v>11104</v>
      </c>
      <c r="C339" s="226" t="s">
        <v>13046</v>
      </c>
      <c r="D339" s="227" t="s">
        <v>1181</v>
      </c>
      <c r="E339" s="227" t="s">
        <v>13676</v>
      </c>
      <c r="F339" s="228" t="s">
        <v>11104</v>
      </c>
      <c r="G339" s="228" t="s">
        <v>13046</v>
      </c>
      <c r="H339" s="228" t="s">
        <v>2184</v>
      </c>
      <c r="I339" s="229" t="s">
        <v>2185</v>
      </c>
      <c r="J339" s="230" t="s">
        <v>1063</v>
      </c>
      <c r="K339" s="230" t="s">
        <v>1063</v>
      </c>
      <c r="L339" s="230" t="s">
        <v>1790</v>
      </c>
      <c r="M339" s="231" t="s">
        <v>1678</v>
      </c>
      <c r="N339" s="228" t="s">
        <v>1065</v>
      </c>
      <c r="O339" s="228" t="s">
        <v>3553</v>
      </c>
      <c r="P339" s="232"/>
      <c r="Q339" s="233">
        <v>15382</v>
      </c>
      <c r="R339" s="233"/>
    </row>
    <row r="340" spans="1:18" ht="52.5" hidden="1">
      <c r="A340" s="225" t="s">
        <v>2384</v>
      </c>
      <c r="B340" s="225" t="s">
        <v>1642</v>
      </c>
      <c r="C340" s="226" t="s">
        <v>13046</v>
      </c>
      <c r="D340" s="227" t="s">
        <v>1181</v>
      </c>
      <c r="E340" s="227" t="s">
        <v>1806</v>
      </c>
      <c r="F340" s="228" t="s">
        <v>1642</v>
      </c>
      <c r="G340" s="228" t="s">
        <v>13046</v>
      </c>
      <c r="H340" s="228" t="s">
        <v>13535</v>
      </c>
      <c r="I340" s="229" t="s">
        <v>1127</v>
      </c>
      <c r="J340" s="230" t="s">
        <v>1063</v>
      </c>
      <c r="K340" s="230" t="s">
        <v>1063</v>
      </c>
      <c r="L340" s="230" t="s">
        <v>1790</v>
      </c>
      <c r="M340" s="231" t="s">
        <v>1678</v>
      </c>
      <c r="N340" s="228" t="s">
        <v>1065</v>
      </c>
      <c r="O340" s="228" t="s">
        <v>3553</v>
      </c>
      <c r="P340" s="232"/>
      <c r="Q340" s="233">
        <v>2122</v>
      </c>
      <c r="R340" s="233"/>
    </row>
    <row r="341" spans="1:18" ht="63" hidden="1">
      <c r="A341" s="225" t="s">
        <v>2388</v>
      </c>
      <c r="B341" s="225" t="s">
        <v>13677</v>
      </c>
      <c r="C341" s="226" t="s">
        <v>13046</v>
      </c>
      <c r="D341" s="227" t="s">
        <v>1181</v>
      </c>
      <c r="E341" s="227" t="s">
        <v>13678</v>
      </c>
      <c r="F341" s="228" t="s">
        <v>13677</v>
      </c>
      <c r="G341" s="228" t="s">
        <v>13046</v>
      </c>
      <c r="H341" s="228" t="s">
        <v>1835</v>
      </c>
      <c r="I341" s="229" t="s">
        <v>1836</v>
      </c>
      <c r="J341" s="230" t="s">
        <v>1063</v>
      </c>
      <c r="K341" s="230" t="s">
        <v>1063</v>
      </c>
      <c r="L341" s="230" t="s">
        <v>1790</v>
      </c>
      <c r="M341" s="231" t="s">
        <v>1678</v>
      </c>
      <c r="N341" s="228" t="s">
        <v>1065</v>
      </c>
      <c r="O341" s="228" t="s">
        <v>3553</v>
      </c>
      <c r="P341" s="232"/>
      <c r="Q341" s="233">
        <v>15965.89</v>
      </c>
      <c r="R341" s="233"/>
    </row>
    <row r="342" spans="1:18" ht="52.5" hidden="1">
      <c r="A342" s="225" t="s">
        <v>2393</v>
      </c>
      <c r="B342" s="225" t="s">
        <v>13679</v>
      </c>
      <c r="C342" s="226" t="s">
        <v>13046</v>
      </c>
      <c r="D342" s="227" t="s">
        <v>1181</v>
      </c>
      <c r="E342" s="227" t="s">
        <v>13680</v>
      </c>
      <c r="F342" s="228" t="s">
        <v>13679</v>
      </c>
      <c r="G342" s="228" t="s">
        <v>13046</v>
      </c>
      <c r="H342" s="228" t="s">
        <v>2192</v>
      </c>
      <c r="I342" s="229" t="s">
        <v>2193</v>
      </c>
      <c r="J342" s="230" t="s">
        <v>1063</v>
      </c>
      <c r="K342" s="230" t="s">
        <v>1063</v>
      </c>
      <c r="L342" s="230" t="s">
        <v>1790</v>
      </c>
      <c r="M342" s="231" t="s">
        <v>1678</v>
      </c>
      <c r="N342" s="228" t="s">
        <v>1065</v>
      </c>
      <c r="O342" s="228" t="s">
        <v>3553</v>
      </c>
      <c r="P342" s="232"/>
      <c r="Q342" s="233">
        <v>3922</v>
      </c>
      <c r="R342" s="233"/>
    </row>
    <row r="343" spans="1:18" ht="52.5" hidden="1">
      <c r="A343" s="225" t="s">
        <v>2397</v>
      </c>
      <c r="B343" s="225" t="s">
        <v>13681</v>
      </c>
      <c r="C343" s="226" t="s">
        <v>13046</v>
      </c>
      <c r="D343" s="227" t="s">
        <v>1181</v>
      </c>
      <c r="E343" s="227" t="s">
        <v>13682</v>
      </c>
      <c r="F343" s="228" t="s">
        <v>13681</v>
      </c>
      <c r="G343" s="228" t="s">
        <v>13046</v>
      </c>
      <c r="H343" s="228" t="s">
        <v>1981</v>
      </c>
      <c r="I343" s="229" t="s">
        <v>1109</v>
      </c>
      <c r="J343" s="230" t="s">
        <v>1063</v>
      </c>
      <c r="K343" s="230" t="s">
        <v>1063</v>
      </c>
      <c r="L343" s="230" t="s">
        <v>1790</v>
      </c>
      <c r="M343" s="231" t="s">
        <v>1678</v>
      </c>
      <c r="N343" s="228" t="s">
        <v>1065</v>
      </c>
      <c r="O343" s="228" t="s">
        <v>3553</v>
      </c>
      <c r="P343" s="232"/>
      <c r="Q343" s="233">
        <v>2850.15</v>
      </c>
      <c r="R343" s="233"/>
    </row>
    <row r="344" spans="1:18" ht="52.5" hidden="1">
      <c r="A344" s="225" t="s">
        <v>2401</v>
      </c>
      <c r="B344" s="225" t="s">
        <v>13683</v>
      </c>
      <c r="C344" s="226" t="s">
        <v>13046</v>
      </c>
      <c r="D344" s="227" t="s">
        <v>1181</v>
      </c>
      <c r="E344" s="227" t="s">
        <v>13684</v>
      </c>
      <c r="F344" s="228" t="s">
        <v>13683</v>
      </c>
      <c r="G344" s="228" t="s">
        <v>13046</v>
      </c>
      <c r="H344" s="228" t="s">
        <v>1924</v>
      </c>
      <c r="I344" s="229" t="s">
        <v>1925</v>
      </c>
      <c r="J344" s="230" t="s">
        <v>1063</v>
      </c>
      <c r="K344" s="230" t="s">
        <v>1063</v>
      </c>
      <c r="L344" s="230" t="s">
        <v>1790</v>
      </c>
      <c r="M344" s="231" t="s">
        <v>1678</v>
      </c>
      <c r="N344" s="228" t="s">
        <v>1065</v>
      </c>
      <c r="O344" s="228" t="s">
        <v>3553</v>
      </c>
      <c r="P344" s="232"/>
      <c r="Q344" s="233">
        <v>7725</v>
      </c>
      <c r="R344" s="233"/>
    </row>
    <row r="345" spans="1:18" ht="52.5" hidden="1">
      <c r="A345" s="225" t="s">
        <v>2405</v>
      </c>
      <c r="B345" s="225" t="s">
        <v>13685</v>
      </c>
      <c r="C345" s="226" t="s">
        <v>12848</v>
      </c>
      <c r="D345" s="227" t="s">
        <v>1181</v>
      </c>
      <c r="E345" s="227" t="s">
        <v>13686</v>
      </c>
      <c r="F345" s="228" t="s">
        <v>13685</v>
      </c>
      <c r="G345" s="228" t="s">
        <v>13046</v>
      </c>
      <c r="H345" s="228" t="s">
        <v>1804</v>
      </c>
      <c r="I345" s="229" t="s">
        <v>1805</v>
      </c>
      <c r="J345" s="230" t="s">
        <v>1063</v>
      </c>
      <c r="K345" s="230" t="s">
        <v>1063</v>
      </c>
      <c r="L345" s="230" t="s">
        <v>1790</v>
      </c>
      <c r="M345" s="231" t="s">
        <v>1678</v>
      </c>
      <c r="N345" s="228" t="s">
        <v>1065</v>
      </c>
      <c r="O345" s="228" t="s">
        <v>3553</v>
      </c>
      <c r="P345" s="232"/>
      <c r="Q345" s="233">
        <v>2295</v>
      </c>
      <c r="R345" s="233"/>
    </row>
    <row r="346" spans="1:18" ht="84" hidden="1">
      <c r="A346" s="225" t="s">
        <v>2409</v>
      </c>
      <c r="B346" s="225" t="s">
        <v>13687</v>
      </c>
      <c r="C346" s="226" t="s">
        <v>13046</v>
      </c>
      <c r="D346" s="227" t="s">
        <v>1181</v>
      </c>
      <c r="E346" s="227" t="s">
        <v>13688</v>
      </c>
      <c r="F346" s="228" t="s">
        <v>13687</v>
      </c>
      <c r="G346" s="228" t="s">
        <v>13046</v>
      </c>
      <c r="H346" s="228" t="s">
        <v>13689</v>
      </c>
      <c r="I346" s="229" t="s">
        <v>13690</v>
      </c>
      <c r="J346" s="230" t="s">
        <v>1063</v>
      </c>
      <c r="K346" s="230" t="s">
        <v>1063</v>
      </c>
      <c r="L346" s="230" t="s">
        <v>1790</v>
      </c>
      <c r="M346" s="231" t="s">
        <v>1678</v>
      </c>
      <c r="N346" s="228" t="s">
        <v>1065</v>
      </c>
      <c r="O346" s="228" t="s">
        <v>3553</v>
      </c>
      <c r="P346" s="232"/>
      <c r="Q346" s="233">
        <v>125805</v>
      </c>
      <c r="R346" s="233"/>
    </row>
    <row r="347" spans="1:18" ht="52.5" hidden="1">
      <c r="A347" s="225" t="s">
        <v>2411</v>
      </c>
      <c r="B347" s="225" t="s">
        <v>13691</v>
      </c>
      <c r="C347" s="226" t="s">
        <v>13046</v>
      </c>
      <c r="D347" s="227" t="s">
        <v>1181</v>
      </c>
      <c r="E347" s="227" t="s">
        <v>13692</v>
      </c>
      <c r="F347" s="228" t="s">
        <v>13691</v>
      </c>
      <c r="G347" s="228" t="s">
        <v>13046</v>
      </c>
      <c r="H347" s="228" t="s">
        <v>6674</v>
      </c>
      <c r="I347" s="229" t="s">
        <v>2369</v>
      </c>
      <c r="J347" s="230" t="s">
        <v>1063</v>
      </c>
      <c r="K347" s="230" t="s">
        <v>1063</v>
      </c>
      <c r="L347" s="230" t="s">
        <v>1790</v>
      </c>
      <c r="M347" s="231" t="s">
        <v>1678</v>
      </c>
      <c r="N347" s="228" t="s">
        <v>1065</v>
      </c>
      <c r="O347" s="228" t="s">
        <v>3553</v>
      </c>
      <c r="P347" s="232"/>
      <c r="Q347" s="233">
        <v>4875</v>
      </c>
      <c r="R347" s="233"/>
    </row>
    <row r="348" spans="1:18" ht="52.5" hidden="1">
      <c r="A348" s="225" t="s">
        <v>2414</v>
      </c>
      <c r="B348" s="225" t="s">
        <v>13693</v>
      </c>
      <c r="C348" s="226" t="s">
        <v>13046</v>
      </c>
      <c r="D348" s="227" t="s">
        <v>1181</v>
      </c>
      <c r="E348" s="227" t="s">
        <v>13694</v>
      </c>
      <c r="F348" s="228" t="s">
        <v>13693</v>
      </c>
      <c r="G348" s="228" t="s">
        <v>13046</v>
      </c>
      <c r="H348" s="228" t="s">
        <v>1981</v>
      </c>
      <c r="I348" s="229" t="s">
        <v>1109</v>
      </c>
      <c r="J348" s="230" t="s">
        <v>1063</v>
      </c>
      <c r="K348" s="230" t="s">
        <v>1063</v>
      </c>
      <c r="L348" s="230" t="s">
        <v>2187</v>
      </c>
      <c r="M348" s="231" t="s">
        <v>1678</v>
      </c>
      <c r="N348" s="228" t="s">
        <v>1065</v>
      </c>
      <c r="O348" s="228" t="s">
        <v>3553</v>
      </c>
      <c r="P348" s="232"/>
      <c r="Q348" s="233">
        <v>37050</v>
      </c>
      <c r="R348" s="233"/>
    </row>
    <row r="349" spans="1:18" ht="42" hidden="1">
      <c r="A349" s="225" t="s">
        <v>2418</v>
      </c>
      <c r="B349" s="225" t="s">
        <v>13695</v>
      </c>
      <c r="C349" s="226" t="s">
        <v>13093</v>
      </c>
      <c r="D349" s="227" t="s">
        <v>1055</v>
      </c>
      <c r="E349" s="227" t="s">
        <v>12791</v>
      </c>
      <c r="F349" s="228" t="s">
        <v>13696</v>
      </c>
      <c r="G349" s="228" t="s">
        <v>13083</v>
      </c>
      <c r="H349" s="228" t="s">
        <v>1701</v>
      </c>
      <c r="I349" s="229" t="s">
        <v>1702</v>
      </c>
      <c r="J349" s="230" t="s">
        <v>1690</v>
      </c>
      <c r="K349" s="230" t="s">
        <v>1691</v>
      </c>
      <c r="L349" s="230" t="s">
        <v>1063</v>
      </c>
      <c r="M349" s="231" t="s">
        <v>1769</v>
      </c>
      <c r="N349" s="228" t="s">
        <v>1065</v>
      </c>
      <c r="O349" s="228" t="s">
        <v>3553</v>
      </c>
      <c r="P349" s="232"/>
      <c r="Q349" s="233"/>
      <c r="R349" s="233">
        <v>6293</v>
      </c>
    </row>
    <row r="350" spans="1:18" ht="42" hidden="1">
      <c r="A350" s="225" t="s">
        <v>1249</v>
      </c>
      <c r="B350" s="225" t="s">
        <v>13697</v>
      </c>
      <c r="C350" s="226" t="s">
        <v>13093</v>
      </c>
      <c r="D350" s="227" t="s">
        <v>1055</v>
      </c>
      <c r="E350" s="227" t="s">
        <v>12918</v>
      </c>
      <c r="F350" s="228" t="s">
        <v>13698</v>
      </c>
      <c r="G350" s="228" t="s">
        <v>13083</v>
      </c>
      <c r="H350" s="228" t="s">
        <v>1701</v>
      </c>
      <c r="I350" s="229" t="s">
        <v>1702</v>
      </c>
      <c r="J350" s="230" t="s">
        <v>1703</v>
      </c>
      <c r="K350" s="230" t="s">
        <v>1704</v>
      </c>
      <c r="L350" s="230" t="s">
        <v>1063</v>
      </c>
      <c r="M350" s="231" t="s">
        <v>1769</v>
      </c>
      <c r="N350" s="228" t="s">
        <v>1664</v>
      </c>
      <c r="O350" s="228" t="s">
        <v>1828</v>
      </c>
      <c r="P350" s="232"/>
      <c r="Q350" s="233"/>
      <c r="R350" s="233">
        <v>10613.43</v>
      </c>
    </row>
    <row r="351" spans="1:18" ht="42" hidden="1">
      <c r="A351" s="225" t="s">
        <v>1258</v>
      </c>
      <c r="B351" s="225" t="s">
        <v>13699</v>
      </c>
      <c r="C351" s="226" t="s">
        <v>13093</v>
      </c>
      <c r="D351" s="227" t="s">
        <v>1055</v>
      </c>
      <c r="E351" s="227" t="s">
        <v>12930</v>
      </c>
      <c r="F351" s="228" t="s">
        <v>13700</v>
      </c>
      <c r="G351" s="228" t="s">
        <v>13083</v>
      </c>
      <c r="H351" s="228" t="s">
        <v>1701</v>
      </c>
      <c r="I351" s="229" t="s">
        <v>1702</v>
      </c>
      <c r="J351" s="230" t="s">
        <v>1703</v>
      </c>
      <c r="K351" s="230" t="s">
        <v>1704</v>
      </c>
      <c r="L351" s="230" t="s">
        <v>1063</v>
      </c>
      <c r="M351" s="231" t="s">
        <v>1769</v>
      </c>
      <c r="N351" s="228" t="s">
        <v>1664</v>
      </c>
      <c r="O351" s="228" t="s">
        <v>1828</v>
      </c>
      <c r="P351" s="232"/>
      <c r="Q351" s="233"/>
      <c r="R351" s="233">
        <v>2460.38</v>
      </c>
    </row>
    <row r="352" spans="1:18" ht="42" hidden="1">
      <c r="A352" s="225" t="s">
        <v>1263</v>
      </c>
      <c r="B352" s="225" t="s">
        <v>13701</v>
      </c>
      <c r="C352" s="226" t="s">
        <v>13093</v>
      </c>
      <c r="D352" s="227" t="s">
        <v>1055</v>
      </c>
      <c r="E352" s="227" t="s">
        <v>13702</v>
      </c>
      <c r="F352" s="228" t="s">
        <v>13703</v>
      </c>
      <c r="G352" s="228" t="s">
        <v>13093</v>
      </c>
      <c r="H352" s="228" t="s">
        <v>1077</v>
      </c>
      <c r="I352" s="229" t="s">
        <v>1078</v>
      </c>
      <c r="J352" s="230" t="s">
        <v>1690</v>
      </c>
      <c r="K352" s="230" t="s">
        <v>1691</v>
      </c>
      <c r="L352" s="230" t="s">
        <v>1063</v>
      </c>
      <c r="M352" s="231" t="s">
        <v>1769</v>
      </c>
      <c r="N352" s="228" t="s">
        <v>1065</v>
      </c>
      <c r="O352" s="228" t="s">
        <v>3553</v>
      </c>
      <c r="P352" s="232"/>
      <c r="Q352" s="233"/>
      <c r="R352" s="233">
        <v>2903.05</v>
      </c>
    </row>
    <row r="353" spans="1:18" ht="52.5" hidden="1">
      <c r="A353" s="225" t="s">
        <v>1269</v>
      </c>
      <c r="B353" s="225" t="s">
        <v>13704</v>
      </c>
      <c r="C353" s="226" t="s">
        <v>13083</v>
      </c>
      <c r="D353" s="227" t="s">
        <v>1181</v>
      </c>
      <c r="E353" s="227" t="s">
        <v>13705</v>
      </c>
      <c r="F353" s="228" t="s">
        <v>13704</v>
      </c>
      <c r="G353" s="228" t="s">
        <v>13083</v>
      </c>
      <c r="H353" s="228" t="s">
        <v>13706</v>
      </c>
      <c r="I353" s="229" t="s">
        <v>1078</v>
      </c>
      <c r="J353" s="230" t="s">
        <v>1063</v>
      </c>
      <c r="K353" s="230" t="s">
        <v>1063</v>
      </c>
      <c r="L353" s="230" t="s">
        <v>1790</v>
      </c>
      <c r="M353" s="231" t="s">
        <v>1678</v>
      </c>
      <c r="N353" s="228" t="s">
        <v>1065</v>
      </c>
      <c r="O353" s="228" t="s">
        <v>3553</v>
      </c>
      <c r="P353" s="232"/>
      <c r="Q353" s="233">
        <v>800</v>
      </c>
      <c r="R353" s="233"/>
    </row>
    <row r="354" spans="1:18" ht="63" hidden="1">
      <c r="A354" s="225" t="s">
        <v>2432</v>
      </c>
      <c r="B354" s="225" t="s">
        <v>13707</v>
      </c>
      <c r="C354" s="226" t="s">
        <v>13083</v>
      </c>
      <c r="D354" s="227" t="s">
        <v>1181</v>
      </c>
      <c r="E354" s="227" t="s">
        <v>13708</v>
      </c>
      <c r="F354" s="228" t="s">
        <v>13707</v>
      </c>
      <c r="G354" s="228" t="s">
        <v>13083</v>
      </c>
      <c r="H354" s="228" t="s">
        <v>1835</v>
      </c>
      <c r="I354" s="229" t="s">
        <v>1836</v>
      </c>
      <c r="J354" s="230" t="s">
        <v>1063</v>
      </c>
      <c r="K354" s="230" t="s">
        <v>1063</v>
      </c>
      <c r="L354" s="230" t="s">
        <v>1790</v>
      </c>
      <c r="M354" s="231" t="s">
        <v>1678</v>
      </c>
      <c r="N354" s="228" t="s">
        <v>1065</v>
      </c>
      <c r="O354" s="228" t="s">
        <v>3553</v>
      </c>
      <c r="P354" s="232"/>
      <c r="Q354" s="233">
        <v>30222.89</v>
      </c>
      <c r="R354" s="233"/>
    </row>
    <row r="355" spans="1:18" ht="52.5" hidden="1">
      <c r="A355" s="225" t="s">
        <v>2435</v>
      </c>
      <c r="B355" s="225" t="s">
        <v>13709</v>
      </c>
      <c r="C355" s="226" t="s">
        <v>13083</v>
      </c>
      <c r="D355" s="227" t="s">
        <v>1181</v>
      </c>
      <c r="E355" s="227" t="s">
        <v>13710</v>
      </c>
      <c r="F355" s="228" t="s">
        <v>13709</v>
      </c>
      <c r="G355" s="228" t="s">
        <v>13083</v>
      </c>
      <c r="H355" s="228" t="s">
        <v>13711</v>
      </c>
      <c r="I355" s="229" t="s">
        <v>1078</v>
      </c>
      <c r="J355" s="230" t="s">
        <v>1063</v>
      </c>
      <c r="K355" s="230" t="s">
        <v>1063</v>
      </c>
      <c r="L355" s="230" t="s">
        <v>1790</v>
      </c>
      <c r="M355" s="231" t="s">
        <v>1678</v>
      </c>
      <c r="N355" s="228" t="s">
        <v>1065</v>
      </c>
      <c r="O355" s="228" t="s">
        <v>3553</v>
      </c>
      <c r="P355" s="232"/>
      <c r="Q355" s="233">
        <v>6200</v>
      </c>
      <c r="R355" s="233"/>
    </row>
    <row r="356" spans="1:18" ht="52.5" hidden="1">
      <c r="A356" s="225" t="s">
        <v>2438</v>
      </c>
      <c r="B356" s="225" t="s">
        <v>13712</v>
      </c>
      <c r="C356" s="226" t="s">
        <v>13083</v>
      </c>
      <c r="D356" s="227" t="s">
        <v>1181</v>
      </c>
      <c r="E356" s="227" t="s">
        <v>13713</v>
      </c>
      <c r="F356" s="228" t="s">
        <v>13712</v>
      </c>
      <c r="G356" s="228" t="s">
        <v>13083</v>
      </c>
      <c r="H356" s="228" t="s">
        <v>2643</v>
      </c>
      <c r="I356" s="229" t="s">
        <v>2644</v>
      </c>
      <c r="J356" s="230" t="s">
        <v>1063</v>
      </c>
      <c r="K356" s="230" t="s">
        <v>1063</v>
      </c>
      <c r="L356" s="230" t="s">
        <v>1790</v>
      </c>
      <c r="M356" s="231" t="s">
        <v>1678</v>
      </c>
      <c r="N356" s="228" t="s">
        <v>1065</v>
      </c>
      <c r="O356" s="228" t="s">
        <v>3553</v>
      </c>
      <c r="P356" s="232"/>
      <c r="Q356" s="233">
        <v>1575</v>
      </c>
      <c r="R356" s="233"/>
    </row>
    <row r="357" spans="1:18" ht="52.5" hidden="1">
      <c r="A357" s="225" t="s">
        <v>2442</v>
      </c>
      <c r="B357" s="225" t="s">
        <v>13714</v>
      </c>
      <c r="C357" s="226" t="s">
        <v>13083</v>
      </c>
      <c r="D357" s="227" t="s">
        <v>1181</v>
      </c>
      <c r="E357" s="227" t="s">
        <v>13715</v>
      </c>
      <c r="F357" s="228" t="s">
        <v>13714</v>
      </c>
      <c r="G357" s="228" t="s">
        <v>13083</v>
      </c>
      <c r="H357" s="228" t="s">
        <v>8746</v>
      </c>
      <c r="I357" s="229" t="s">
        <v>8747</v>
      </c>
      <c r="J357" s="230" t="s">
        <v>1063</v>
      </c>
      <c r="K357" s="230" t="s">
        <v>1063</v>
      </c>
      <c r="L357" s="230" t="s">
        <v>1790</v>
      </c>
      <c r="M357" s="231" t="s">
        <v>1678</v>
      </c>
      <c r="N357" s="228" t="s">
        <v>1065</v>
      </c>
      <c r="O357" s="228" t="s">
        <v>3553</v>
      </c>
      <c r="P357" s="232"/>
      <c r="Q357" s="233">
        <v>59495</v>
      </c>
      <c r="R357" s="233"/>
    </row>
    <row r="358" spans="1:18" ht="52.5" hidden="1">
      <c r="A358" s="225" t="s">
        <v>2446</v>
      </c>
      <c r="B358" s="225" t="s">
        <v>2340</v>
      </c>
      <c r="C358" s="226" t="s">
        <v>13083</v>
      </c>
      <c r="D358" s="227" t="s">
        <v>1181</v>
      </c>
      <c r="E358" s="227" t="s">
        <v>1806</v>
      </c>
      <c r="F358" s="228" t="s">
        <v>2340</v>
      </c>
      <c r="G358" s="228" t="s">
        <v>13083</v>
      </c>
      <c r="H358" s="228" t="s">
        <v>13535</v>
      </c>
      <c r="I358" s="229" t="s">
        <v>1127</v>
      </c>
      <c r="J358" s="230" t="s">
        <v>1063</v>
      </c>
      <c r="K358" s="230" t="s">
        <v>1063</v>
      </c>
      <c r="L358" s="230" t="s">
        <v>1790</v>
      </c>
      <c r="M358" s="231" t="s">
        <v>1678</v>
      </c>
      <c r="N358" s="228" t="s">
        <v>1065</v>
      </c>
      <c r="O358" s="228" t="s">
        <v>3553</v>
      </c>
      <c r="P358" s="232"/>
      <c r="Q358" s="233">
        <v>2491</v>
      </c>
      <c r="R358" s="233"/>
    </row>
    <row r="359" spans="1:18" ht="52.5" hidden="1">
      <c r="A359" s="225" t="s">
        <v>2448</v>
      </c>
      <c r="B359" s="225" t="s">
        <v>3826</v>
      </c>
      <c r="C359" s="226" t="s">
        <v>13083</v>
      </c>
      <c r="D359" s="227" t="s">
        <v>1181</v>
      </c>
      <c r="E359" s="227" t="s">
        <v>13716</v>
      </c>
      <c r="F359" s="228" t="s">
        <v>3826</v>
      </c>
      <c r="G359" s="228" t="s">
        <v>13083</v>
      </c>
      <c r="H359" s="228" t="s">
        <v>13717</v>
      </c>
      <c r="I359" s="229" t="s">
        <v>13718</v>
      </c>
      <c r="J359" s="230" t="s">
        <v>1063</v>
      </c>
      <c r="K359" s="230" t="s">
        <v>1063</v>
      </c>
      <c r="L359" s="230" t="s">
        <v>1790</v>
      </c>
      <c r="M359" s="231" t="s">
        <v>1678</v>
      </c>
      <c r="N359" s="228" t="s">
        <v>1065</v>
      </c>
      <c r="O359" s="228" t="s">
        <v>3553</v>
      </c>
      <c r="P359" s="232"/>
      <c r="Q359" s="233">
        <v>11501</v>
      </c>
      <c r="R359" s="233"/>
    </row>
    <row r="360" spans="1:18" ht="52.5" hidden="1">
      <c r="A360" s="225" t="s">
        <v>2451</v>
      </c>
      <c r="B360" s="225" t="s">
        <v>4783</v>
      </c>
      <c r="C360" s="226" t="s">
        <v>13083</v>
      </c>
      <c r="D360" s="227" t="s">
        <v>1181</v>
      </c>
      <c r="E360" s="227" t="s">
        <v>13719</v>
      </c>
      <c r="F360" s="228" t="s">
        <v>4783</v>
      </c>
      <c r="G360" s="228" t="s">
        <v>13083</v>
      </c>
      <c r="H360" s="228" t="s">
        <v>3900</v>
      </c>
      <c r="I360" s="229" t="s">
        <v>3901</v>
      </c>
      <c r="J360" s="230" t="s">
        <v>1063</v>
      </c>
      <c r="K360" s="230" t="s">
        <v>1063</v>
      </c>
      <c r="L360" s="230" t="s">
        <v>1790</v>
      </c>
      <c r="M360" s="231" t="s">
        <v>1678</v>
      </c>
      <c r="N360" s="228" t="s">
        <v>1065</v>
      </c>
      <c r="O360" s="228" t="s">
        <v>3553</v>
      </c>
      <c r="P360" s="232"/>
      <c r="Q360" s="233">
        <v>41193</v>
      </c>
      <c r="R360" s="233"/>
    </row>
    <row r="361" spans="1:18" ht="52.5" hidden="1">
      <c r="A361" s="225" t="s">
        <v>1690</v>
      </c>
      <c r="B361" s="225" t="s">
        <v>13720</v>
      </c>
      <c r="C361" s="226" t="s">
        <v>13083</v>
      </c>
      <c r="D361" s="227" t="s">
        <v>1181</v>
      </c>
      <c r="E361" s="227" t="s">
        <v>13721</v>
      </c>
      <c r="F361" s="228" t="s">
        <v>13720</v>
      </c>
      <c r="G361" s="228" t="s">
        <v>13083</v>
      </c>
      <c r="H361" s="228" t="s">
        <v>9772</v>
      </c>
      <c r="I361" s="229" t="s">
        <v>9773</v>
      </c>
      <c r="J361" s="230" t="s">
        <v>1063</v>
      </c>
      <c r="K361" s="230" t="s">
        <v>1063</v>
      </c>
      <c r="L361" s="230" t="s">
        <v>1790</v>
      </c>
      <c r="M361" s="231" t="s">
        <v>1678</v>
      </c>
      <c r="N361" s="228" t="s">
        <v>1065</v>
      </c>
      <c r="O361" s="228" t="s">
        <v>3553</v>
      </c>
      <c r="P361" s="232"/>
      <c r="Q361" s="233">
        <v>5626</v>
      </c>
      <c r="R361" s="233"/>
    </row>
    <row r="362" spans="1:18" ht="42" hidden="1">
      <c r="A362" s="225" t="s">
        <v>2460</v>
      </c>
      <c r="B362" s="225" t="s">
        <v>13722</v>
      </c>
      <c r="C362" s="226" t="s">
        <v>13124</v>
      </c>
      <c r="D362" s="227" t="s">
        <v>1055</v>
      </c>
      <c r="E362" s="227" t="s">
        <v>13723</v>
      </c>
      <c r="F362" s="228" t="s">
        <v>13724</v>
      </c>
      <c r="G362" s="228" t="s">
        <v>13093</v>
      </c>
      <c r="H362" s="228" t="s">
        <v>1309</v>
      </c>
      <c r="I362" s="229" t="s">
        <v>1310</v>
      </c>
      <c r="J362" s="230" t="s">
        <v>1302</v>
      </c>
      <c r="K362" s="230" t="s">
        <v>1303</v>
      </c>
      <c r="L362" s="230" t="s">
        <v>1063</v>
      </c>
      <c r="M362" s="231" t="s">
        <v>1304</v>
      </c>
      <c r="N362" s="228" t="s">
        <v>1065</v>
      </c>
      <c r="O362" s="228" t="s">
        <v>3553</v>
      </c>
      <c r="P362" s="232" t="s">
        <v>8067</v>
      </c>
      <c r="Q362" s="233"/>
      <c r="R362" s="233">
        <v>25067</v>
      </c>
    </row>
    <row r="363" spans="1:18" ht="42" hidden="1">
      <c r="A363" s="225" t="s">
        <v>1703</v>
      </c>
      <c r="B363" s="225" t="s">
        <v>13725</v>
      </c>
      <c r="C363" s="226" t="s">
        <v>13124</v>
      </c>
      <c r="D363" s="227" t="s">
        <v>1055</v>
      </c>
      <c r="E363" s="227" t="s">
        <v>13726</v>
      </c>
      <c r="F363" s="228" t="s">
        <v>13727</v>
      </c>
      <c r="G363" s="228" t="s">
        <v>13093</v>
      </c>
      <c r="H363" s="228" t="s">
        <v>818</v>
      </c>
      <c r="I363" s="229" t="s">
        <v>1262</v>
      </c>
      <c r="J363" s="230" t="s">
        <v>1079</v>
      </c>
      <c r="K363" s="230" t="s">
        <v>1062</v>
      </c>
      <c r="L363" s="230" t="s">
        <v>1063</v>
      </c>
      <c r="M363" s="231" t="s">
        <v>1064</v>
      </c>
      <c r="N363" s="228" t="s">
        <v>1065</v>
      </c>
      <c r="O363" s="228" t="s">
        <v>3553</v>
      </c>
      <c r="P363" s="232" t="s">
        <v>13564</v>
      </c>
      <c r="Q363" s="233"/>
      <c r="R363" s="233">
        <v>15630</v>
      </c>
    </row>
    <row r="364" spans="1:18" ht="63" hidden="1">
      <c r="A364" s="225" t="s">
        <v>2471</v>
      </c>
      <c r="B364" s="225" t="s">
        <v>13728</v>
      </c>
      <c r="C364" s="226" t="s">
        <v>13093</v>
      </c>
      <c r="D364" s="227" t="s">
        <v>1274</v>
      </c>
      <c r="E364" s="227" t="s">
        <v>13439</v>
      </c>
      <c r="F364" s="228" t="s">
        <v>13728</v>
      </c>
      <c r="G364" s="228" t="s">
        <v>13093</v>
      </c>
      <c r="H364" s="228"/>
      <c r="I364" s="229"/>
      <c r="J364" s="230" t="s">
        <v>1690</v>
      </c>
      <c r="K364" s="230" t="s">
        <v>1691</v>
      </c>
      <c r="L364" s="230" t="s">
        <v>1063</v>
      </c>
      <c r="M364" s="231" t="s">
        <v>1769</v>
      </c>
      <c r="N364" s="228" t="s">
        <v>1664</v>
      </c>
      <c r="O364" s="228" t="s">
        <v>1828</v>
      </c>
      <c r="P364" s="232"/>
      <c r="Q364" s="233"/>
      <c r="R364" s="233">
        <v>-3580.96</v>
      </c>
    </row>
    <row r="365" spans="1:18" ht="63" hidden="1">
      <c r="A365" s="225" t="s">
        <v>1880</v>
      </c>
      <c r="B365" s="225" t="s">
        <v>13728</v>
      </c>
      <c r="C365" s="226" t="s">
        <v>13093</v>
      </c>
      <c r="D365" s="227" t="s">
        <v>1274</v>
      </c>
      <c r="E365" s="227" t="s">
        <v>13439</v>
      </c>
      <c r="F365" s="228" t="s">
        <v>13728</v>
      </c>
      <c r="G365" s="228" t="s">
        <v>13093</v>
      </c>
      <c r="H365" s="228"/>
      <c r="I365" s="229"/>
      <c r="J365" s="230" t="s">
        <v>2211</v>
      </c>
      <c r="K365" s="230" t="s">
        <v>1691</v>
      </c>
      <c r="L365" s="230" t="s">
        <v>1063</v>
      </c>
      <c r="M365" s="231" t="s">
        <v>1769</v>
      </c>
      <c r="N365" s="228" t="s">
        <v>1664</v>
      </c>
      <c r="O365" s="228" t="s">
        <v>1828</v>
      </c>
      <c r="P365" s="232"/>
      <c r="Q365" s="233"/>
      <c r="R365" s="233">
        <v>3580.96</v>
      </c>
    </row>
    <row r="366" spans="1:18" ht="42" hidden="1">
      <c r="A366" s="225" t="s">
        <v>2480</v>
      </c>
      <c r="B366" s="225" t="s">
        <v>13729</v>
      </c>
      <c r="C366" s="226" t="s">
        <v>13124</v>
      </c>
      <c r="D366" s="227" t="s">
        <v>1055</v>
      </c>
      <c r="E366" s="227" t="s">
        <v>11654</v>
      </c>
      <c r="F366" s="228" t="s">
        <v>13730</v>
      </c>
      <c r="G366" s="228" t="s">
        <v>13093</v>
      </c>
      <c r="H366" s="228" t="s">
        <v>1701</v>
      </c>
      <c r="I366" s="229" t="s">
        <v>1702</v>
      </c>
      <c r="J366" s="230" t="s">
        <v>1690</v>
      </c>
      <c r="K366" s="230" t="s">
        <v>1691</v>
      </c>
      <c r="L366" s="230" t="s">
        <v>1063</v>
      </c>
      <c r="M366" s="231" t="s">
        <v>1769</v>
      </c>
      <c r="N366" s="228" t="s">
        <v>1065</v>
      </c>
      <c r="O366" s="228" t="s">
        <v>3553</v>
      </c>
      <c r="P366" s="232"/>
      <c r="Q366" s="233"/>
      <c r="R366" s="233">
        <v>154000</v>
      </c>
    </row>
    <row r="367" spans="1:18" ht="42" hidden="1">
      <c r="A367" s="225" t="s">
        <v>2485</v>
      </c>
      <c r="B367" s="225" t="s">
        <v>13731</v>
      </c>
      <c r="C367" s="226" t="s">
        <v>13124</v>
      </c>
      <c r="D367" s="227" t="s">
        <v>1055</v>
      </c>
      <c r="E367" s="227" t="s">
        <v>13125</v>
      </c>
      <c r="F367" s="228" t="s">
        <v>13732</v>
      </c>
      <c r="G367" s="228" t="s">
        <v>13093</v>
      </c>
      <c r="H367" s="228" t="s">
        <v>2274</v>
      </c>
      <c r="I367" s="229" t="s">
        <v>2275</v>
      </c>
      <c r="J367" s="230" t="s">
        <v>1690</v>
      </c>
      <c r="K367" s="230" t="s">
        <v>1691</v>
      </c>
      <c r="L367" s="230" t="s">
        <v>1063</v>
      </c>
      <c r="M367" s="231" t="s">
        <v>1769</v>
      </c>
      <c r="N367" s="228" t="s">
        <v>1065</v>
      </c>
      <c r="O367" s="228" t="s">
        <v>3553</v>
      </c>
      <c r="P367" s="232"/>
      <c r="Q367" s="233"/>
      <c r="R367" s="233">
        <v>1828.05</v>
      </c>
    </row>
    <row r="368" spans="1:18" ht="42" hidden="1">
      <c r="A368" s="225" t="s">
        <v>2488</v>
      </c>
      <c r="B368" s="225" t="s">
        <v>13733</v>
      </c>
      <c r="C368" s="226" t="s">
        <v>13124</v>
      </c>
      <c r="D368" s="227" t="s">
        <v>1055</v>
      </c>
      <c r="E368" s="227" t="s">
        <v>13734</v>
      </c>
      <c r="F368" s="228" t="s">
        <v>13735</v>
      </c>
      <c r="G368" s="228" t="s">
        <v>13093</v>
      </c>
      <c r="H368" s="228" t="s">
        <v>1488</v>
      </c>
      <c r="I368" s="229" t="s">
        <v>1489</v>
      </c>
      <c r="J368" s="230" t="s">
        <v>1079</v>
      </c>
      <c r="K368" s="230" t="s">
        <v>1062</v>
      </c>
      <c r="L368" s="230" t="s">
        <v>1063</v>
      </c>
      <c r="M368" s="231" t="s">
        <v>1064</v>
      </c>
      <c r="N368" s="228" t="s">
        <v>1065</v>
      </c>
      <c r="O368" s="228" t="s">
        <v>3553</v>
      </c>
      <c r="P368" s="232" t="s">
        <v>13736</v>
      </c>
      <c r="Q368" s="233"/>
      <c r="R368" s="233">
        <v>11000</v>
      </c>
    </row>
    <row r="369" spans="1:18" ht="52.5" hidden="1">
      <c r="A369" s="225" t="s">
        <v>2492</v>
      </c>
      <c r="B369" s="225" t="s">
        <v>13737</v>
      </c>
      <c r="C369" s="226" t="s">
        <v>13124</v>
      </c>
      <c r="D369" s="227" t="s">
        <v>1055</v>
      </c>
      <c r="E369" s="227" t="s">
        <v>13738</v>
      </c>
      <c r="F369" s="228" t="s">
        <v>13739</v>
      </c>
      <c r="G369" s="228" t="s">
        <v>13093</v>
      </c>
      <c r="H369" s="228" t="s">
        <v>13740</v>
      </c>
      <c r="I369" s="229" t="s">
        <v>13741</v>
      </c>
      <c r="J369" s="230" t="s">
        <v>1079</v>
      </c>
      <c r="K369" s="230" t="s">
        <v>1062</v>
      </c>
      <c r="L369" s="230" t="s">
        <v>1063</v>
      </c>
      <c r="M369" s="231" t="s">
        <v>1064</v>
      </c>
      <c r="N369" s="228" t="s">
        <v>1065</v>
      </c>
      <c r="O369" s="228" t="s">
        <v>3553</v>
      </c>
      <c r="P369" s="232" t="s">
        <v>13742</v>
      </c>
      <c r="Q369" s="233"/>
      <c r="R369" s="233">
        <v>20000</v>
      </c>
    </row>
    <row r="370" spans="1:18" ht="42" hidden="1">
      <c r="A370" s="225" t="s">
        <v>2496</v>
      </c>
      <c r="B370" s="225" t="s">
        <v>13743</v>
      </c>
      <c r="C370" s="226" t="s">
        <v>13124</v>
      </c>
      <c r="D370" s="227" t="s">
        <v>1055</v>
      </c>
      <c r="E370" s="227" t="s">
        <v>13744</v>
      </c>
      <c r="F370" s="228" t="s">
        <v>13745</v>
      </c>
      <c r="G370" s="228" t="s">
        <v>13093</v>
      </c>
      <c r="H370" s="228" t="s">
        <v>13740</v>
      </c>
      <c r="I370" s="229" t="s">
        <v>13741</v>
      </c>
      <c r="J370" s="230" t="s">
        <v>1079</v>
      </c>
      <c r="K370" s="230" t="s">
        <v>1062</v>
      </c>
      <c r="L370" s="230" t="s">
        <v>1063</v>
      </c>
      <c r="M370" s="231" t="s">
        <v>1064</v>
      </c>
      <c r="N370" s="228" t="s">
        <v>1065</v>
      </c>
      <c r="O370" s="228" t="s">
        <v>3553</v>
      </c>
      <c r="P370" s="232" t="s">
        <v>13746</v>
      </c>
      <c r="Q370" s="233"/>
      <c r="R370" s="233">
        <v>15000</v>
      </c>
    </row>
    <row r="371" spans="1:18" ht="42">
      <c r="A371" s="225" t="s">
        <v>1061</v>
      </c>
      <c r="B371" s="225" t="s">
        <v>13747</v>
      </c>
      <c r="C371" s="226" t="s">
        <v>13124</v>
      </c>
      <c r="D371" s="227" t="s">
        <v>1055</v>
      </c>
      <c r="E371" s="227" t="s">
        <v>13748</v>
      </c>
      <c r="F371" s="228" t="s">
        <v>13749</v>
      </c>
      <c r="G371" s="228" t="s">
        <v>13093</v>
      </c>
      <c r="H371" s="228" t="s">
        <v>920</v>
      </c>
      <c r="I371" s="229" t="s">
        <v>2469</v>
      </c>
      <c r="J371" s="230" t="s">
        <v>1096</v>
      </c>
      <c r="K371" s="230" t="s">
        <v>1062</v>
      </c>
      <c r="L371" s="230" t="s">
        <v>1063</v>
      </c>
      <c r="M371" s="231" t="s">
        <v>1064</v>
      </c>
      <c r="N371" s="228" t="s">
        <v>1065</v>
      </c>
      <c r="O371" s="228" t="s">
        <v>3553</v>
      </c>
      <c r="P371" s="232" t="s">
        <v>13750</v>
      </c>
      <c r="Q371" s="223">
        <v>1</v>
      </c>
      <c r="R371" s="233">
        <v>2702.5</v>
      </c>
    </row>
    <row r="372" spans="1:18" ht="42">
      <c r="A372" s="225" t="s">
        <v>2499</v>
      </c>
      <c r="B372" s="225" t="s">
        <v>13751</v>
      </c>
      <c r="C372" s="226" t="s">
        <v>13124</v>
      </c>
      <c r="D372" s="227" t="s">
        <v>1055</v>
      </c>
      <c r="E372" s="227" t="s">
        <v>13752</v>
      </c>
      <c r="F372" s="228" t="s">
        <v>13753</v>
      </c>
      <c r="G372" s="228" t="s">
        <v>13093</v>
      </c>
      <c r="H372" s="228" t="s">
        <v>2800</v>
      </c>
      <c r="I372" s="229" t="s">
        <v>2801</v>
      </c>
      <c r="J372" s="230" t="s">
        <v>1079</v>
      </c>
      <c r="K372" s="230" t="s">
        <v>1062</v>
      </c>
      <c r="L372" s="230" t="s">
        <v>1063</v>
      </c>
      <c r="M372" s="231" t="s">
        <v>1064</v>
      </c>
      <c r="N372" s="228" t="s">
        <v>1065</v>
      </c>
      <c r="O372" s="228" t="s">
        <v>3553</v>
      </c>
      <c r="P372" s="232" t="s">
        <v>13754</v>
      </c>
      <c r="Q372" s="223">
        <v>1</v>
      </c>
      <c r="R372" s="233">
        <v>5600</v>
      </c>
    </row>
    <row r="373" spans="1:18" ht="52.5" hidden="1">
      <c r="A373" s="225" t="s">
        <v>1302</v>
      </c>
      <c r="B373" s="225" t="s">
        <v>13755</v>
      </c>
      <c r="C373" s="226" t="s">
        <v>13093</v>
      </c>
      <c r="D373" s="227" t="s">
        <v>1214</v>
      </c>
      <c r="E373" s="227" t="s">
        <v>13756</v>
      </c>
      <c r="F373" s="228" t="s">
        <v>13755</v>
      </c>
      <c r="G373" s="228" t="s">
        <v>13093</v>
      </c>
      <c r="H373" s="228" t="s">
        <v>1470</v>
      </c>
      <c r="I373" s="229" t="s">
        <v>1471</v>
      </c>
      <c r="J373" s="230" t="s">
        <v>1079</v>
      </c>
      <c r="K373" s="230" t="s">
        <v>1062</v>
      </c>
      <c r="L373" s="230" t="s">
        <v>1063</v>
      </c>
      <c r="M373" s="231" t="s">
        <v>1064</v>
      </c>
      <c r="N373" s="228" t="s">
        <v>1065</v>
      </c>
      <c r="O373" s="228" t="s">
        <v>3553</v>
      </c>
      <c r="P373" s="232" t="s">
        <v>6208</v>
      </c>
      <c r="Q373" s="233"/>
      <c r="R373" s="233">
        <v>1000</v>
      </c>
    </row>
    <row r="374" spans="1:18" ht="42" hidden="1">
      <c r="A374" s="225" t="s">
        <v>1121</v>
      </c>
      <c r="B374" s="225" t="s">
        <v>13121</v>
      </c>
      <c r="C374" s="226" t="s">
        <v>13093</v>
      </c>
      <c r="D374" s="227" t="s">
        <v>1214</v>
      </c>
      <c r="E374" s="227" t="s">
        <v>13122</v>
      </c>
      <c r="F374" s="228" t="s">
        <v>13757</v>
      </c>
      <c r="G374" s="228" t="s">
        <v>13093</v>
      </c>
      <c r="H374" s="228" t="s">
        <v>3524</v>
      </c>
      <c r="I374" s="229" t="s">
        <v>2133</v>
      </c>
      <c r="J374" s="230" t="s">
        <v>1690</v>
      </c>
      <c r="K374" s="230" t="s">
        <v>1691</v>
      </c>
      <c r="L374" s="230" t="s">
        <v>1063</v>
      </c>
      <c r="M374" s="231" t="s">
        <v>1769</v>
      </c>
      <c r="N374" s="228" t="s">
        <v>1065</v>
      </c>
      <c r="O374" s="228" t="s">
        <v>3553</v>
      </c>
      <c r="P374" s="232"/>
      <c r="Q374" s="233">
        <v>2857.14</v>
      </c>
      <c r="R374" s="233"/>
    </row>
    <row r="375" spans="1:18" ht="52.5" hidden="1">
      <c r="A375" s="225" t="s">
        <v>1239</v>
      </c>
      <c r="B375" s="225" t="s">
        <v>13758</v>
      </c>
      <c r="C375" s="226" t="s">
        <v>13759</v>
      </c>
      <c r="D375" s="227" t="s">
        <v>1181</v>
      </c>
      <c r="E375" s="227" t="s">
        <v>13760</v>
      </c>
      <c r="F375" s="228" t="s">
        <v>13758</v>
      </c>
      <c r="G375" s="228" t="s">
        <v>13093</v>
      </c>
      <c r="H375" s="228" t="s">
        <v>13761</v>
      </c>
      <c r="I375" s="229" t="s">
        <v>1078</v>
      </c>
      <c r="J375" s="230" t="s">
        <v>1063</v>
      </c>
      <c r="K375" s="230" t="s">
        <v>1063</v>
      </c>
      <c r="L375" s="230" t="s">
        <v>1790</v>
      </c>
      <c r="M375" s="231" t="s">
        <v>1678</v>
      </c>
      <c r="N375" s="228" t="s">
        <v>1065</v>
      </c>
      <c r="O375" s="228" t="s">
        <v>3553</v>
      </c>
      <c r="P375" s="232"/>
      <c r="Q375" s="233">
        <v>2400</v>
      </c>
      <c r="R375" s="233"/>
    </row>
    <row r="376" spans="1:18" ht="52.5">
      <c r="A376" s="225" t="s">
        <v>1079</v>
      </c>
      <c r="B376" s="225" t="s">
        <v>13762</v>
      </c>
      <c r="C376" s="226" t="s">
        <v>13124</v>
      </c>
      <c r="D376" s="227" t="s">
        <v>1055</v>
      </c>
      <c r="E376" s="227" t="s">
        <v>13763</v>
      </c>
      <c r="F376" s="228" t="s">
        <v>13764</v>
      </c>
      <c r="G376" s="228" t="s">
        <v>13124</v>
      </c>
      <c r="H376" s="228" t="s">
        <v>1077</v>
      </c>
      <c r="I376" s="229" t="s">
        <v>1078</v>
      </c>
      <c r="J376" s="230" t="s">
        <v>1203</v>
      </c>
      <c r="K376" s="230" t="s">
        <v>1062</v>
      </c>
      <c r="L376" s="230" t="s">
        <v>1063</v>
      </c>
      <c r="M376" s="231" t="s">
        <v>1064</v>
      </c>
      <c r="N376" s="228" t="s">
        <v>1065</v>
      </c>
      <c r="O376" s="228" t="s">
        <v>3553</v>
      </c>
      <c r="P376" s="232"/>
      <c r="Q376" s="223">
        <v>1</v>
      </c>
      <c r="R376" s="233">
        <v>15120</v>
      </c>
    </row>
    <row r="377" spans="1:18" ht="52.5" hidden="1">
      <c r="A377" s="225" t="s">
        <v>2518</v>
      </c>
      <c r="B377" s="225" t="s">
        <v>2654</v>
      </c>
      <c r="C377" s="226" t="s">
        <v>13093</v>
      </c>
      <c r="D377" s="227" t="s">
        <v>1181</v>
      </c>
      <c r="E377" s="227" t="s">
        <v>1806</v>
      </c>
      <c r="F377" s="228" t="s">
        <v>2654</v>
      </c>
      <c r="G377" s="228" t="s">
        <v>13093</v>
      </c>
      <c r="H377" s="228" t="s">
        <v>13535</v>
      </c>
      <c r="I377" s="229" t="s">
        <v>1127</v>
      </c>
      <c r="J377" s="230" t="s">
        <v>1063</v>
      </c>
      <c r="K377" s="230" t="s">
        <v>1063</v>
      </c>
      <c r="L377" s="230" t="s">
        <v>1790</v>
      </c>
      <c r="M377" s="231" t="s">
        <v>1678</v>
      </c>
      <c r="N377" s="228" t="s">
        <v>1065</v>
      </c>
      <c r="O377" s="228" t="s">
        <v>3553</v>
      </c>
      <c r="P377" s="232"/>
      <c r="Q377" s="233">
        <v>8109</v>
      </c>
      <c r="R377" s="233"/>
    </row>
    <row r="378" spans="1:18" ht="52.5" hidden="1">
      <c r="A378" s="225" t="s">
        <v>2520</v>
      </c>
      <c r="B378" s="225" t="s">
        <v>13765</v>
      </c>
      <c r="C378" s="226" t="s">
        <v>13093</v>
      </c>
      <c r="D378" s="227" t="s">
        <v>1181</v>
      </c>
      <c r="E378" s="227" t="s">
        <v>13766</v>
      </c>
      <c r="F378" s="228" t="s">
        <v>13765</v>
      </c>
      <c r="G378" s="228" t="s">
        <v>13093</v>
      </c>
      <c r="H378" s="228" t="s">
        <v>1835</v>
      </c>
      <c r="I378" s="229" t="s">
        <v>1836</v>
      </c>
      <c r="J378" s="230" t="s">
        <v>1063</v>
      </c>
      <c r="K378" s="230" t="s">
        <v>1063</v>
      </c>
      <c r="L378" s="230" t="s">
        <v>1790</v>
      </c>
      <c r="M378" s="231" t="s">
        <v>1678</v>
      </c>
      <c r="N378" s="228" t="s">
        <v>1065</v>
      </c>
      <c r="O378" s="228" t="s">
        <v>3553</v>
      </c>
      <c r="P378" s="232"/>
      <c r="Q378" s="233">
        <v>11486.94</v>
      </c>
      <c r="R378" s="233"/>
    </row>
    <row r="379" spans="1:18" ht="42">
      <c r="A379" s="225" t="s">
        <v>2522</v>
      </c>
      <c r="B379" s="225" t="s">
        <v>13767</v>
      </c>
      <c r="C379" s="226" t="s">
        <v>13136</v>
      </c>
      <c r="D379" s="227" t="s">
        <v>1055</v>
      </c>
      <c r="E379" s="227" t="s">
        <v>13768</v>
      </c>
      <c r="F379" s="228" t="s">
        <v>13769</v>
      </c>
      <c r="G379" s="228" t="s">
        <v>13124</v>
      </c>
      <c r="H379" s="228" t="s">
        <v>8756</v>
      </c>
      <c r="I379" s="229" t="s">
        <v>8757</v>
      </c>
      <c r="J379" s="230" t="s">
        <v>1088</v>
      </c>
      <c r="K379" s="230" t="s">
        <v>1062</v>
      </c>
      <c r="L379" s="230" t="s">
        <v>1063</v>
      </c>
      <c r="M379" s="231" t="s">
        <v>1064</v>
      </c>
      <c r="N379" s="228" t="s">
        <v>1065</v>
      </c>
      <c r="O379" s="228" t="s">
        <v>3553</v>
      </c>
      <c r="P379" s="232" t="s">
        <v>13770</v>
      </c>
      <c r="Q379" s="223">
        <v>1</v>
      </c>
      <c r="R379" s="233">
        <v>1350</v>
      </c>
    </row>
    <row r="380" spans="1:18" ht="42" hidden="1">
      <c r="A380" s="225" t="s">
        <v>2526</v>
      </c>
      <c r="B380" s="225" t="s">
        <v>13771</v>
      </c>
      <c r="C380" s="226" t="s">
        <v>13136</v>
      </c>
      <c r="D380" s="227" t="s">
        <v>1055</v>
      </c>
      <c r="E380" s="227" t="s">
        <v>13772</v>
      </c>
      <c r="F380" s="228" t="s">
        <v>13773</v>
      </c>
      <c r="G380" s="228" t="s">
        <v>13124</v>
      </c>
      <c r="H380" s="228" t="s">
        <v>13774</v>
      </c>
      <c r="I380" s="229" t="s">
        <v>13775</v>
      </c>
      <c r="J380" s="230" t="s">
        <v>1110</v>
      </c>
      <c r="K380" s="230" t="s">
        <v>1062</v>
      </c>
      <c r="L380" s="230" t="s">
        <v>1063</v>
      </c>
      <c r="M380" s="231" t="s">
        <v>1111</v>
      </c>
      <c r="N380" s="228" t="s">
        <v>1065</v>
      </c>
      <c r="O380" s="228" t="s">
        <v>3553</v>
      </c>
      <c r="P380" s="232" t="s">
        <v>13776</v>
      </c>
      <c r="Q380" s="233"/>
      <c r="R380" s="233">
        <v>172500</v>
      </c>
    </row>
    <row r="381" spans="1:18" ht="42" hidden="1">
      <c r="A381" s="225" t="s">
        <v>2532</v>
      </c>
      <c r="B381" s="225" t="s">
        <v>13777</v>
      </c>
      <c r="C381" s="226" t="s">
        <v>13136</v>
      </c>
      <c r="D381" s="227" t="s">
        <v>1055</v>
      </c>
      <c r="E381" s="227" t="s">
        <v>13778</v>
      </c>
      <c r="F381" s="228" t="s">
        <v>13779</v>
      </c>
      <c r="G381" s="228" t="s">
        <v>13124</v>
      </c>
      <c r="H381" s="228" t="s">
        <v>7795</v>
      </c>
      <c r="I381" s="229" t="s">
        <v>9649</v>
      </c>
      <c r="J381" s="230" t="s">
        <v>1096</v>
      </c>
      <c r="K381" s="230" t="s">
        <v>1062</v>
      </c>
      <c r="L381" s="230" t="s">
        <v>1063</v>
      </c>
      <c r="M381" s="231" t="s">
        <v>1064</v>
      </c>
      <c r="N381" s="228" t="s">
        <v>1065</v>
      </c>
      <c r="O381" s="228" t="s">
        <v>3553</v>
      </c>
      <c r="P381" s="232" t="s">
        <v>9650</v>
      </c>
      <c r="Q381" s="233"/>
      <c r="R381" s="233">
        <v>40155</v>
      </c>
    </row>
    <row r="382" spans="1:18" ht="52.5" hidden="1">
      <c r="A382" s="225" t="s">
        <v>1812</v>
      </c>
      <c r="B382" s="225" t="s">
        <v>12591</v>
      </c>
      <c r="C382" s="226" t="s">
        <v>13124</v>
      </c>
      <c r="D382" s="227" t="s">
        <v>1181</v>
      </c>
      <c r="E382" s="227" t="s">
        <v>13780</v>
      </c>
      <c r="F382" s="228" t="s">
        <v>12591</v>
      </c>
      <c r="G382" s="228" t="s">
        <v>13124</v>
      </c>
      <c r="H382" s="228" t="s">
        <v>2386</v>
      </c>
      <c r="I382" s="229" t="s">
        <v>2387</v>
      </c>
      <c r="J382" s="230" t="s">
        <v>1063</v>
      </c>
      <c r="K382" s="230" t="s">
        <v>1063</v>
      </c>
      <c r="L382" s="230" t="s">
        <v>1790</v>
      </c>
      <c r="M382" s="231" t="s">
        <v>1678</v>
      </c>
      <c r="N382" s="228" t="s">
        <v>1065</v>
      </c>
      <c r="O382" s="228" t="s">
        <v>3553</v>
      </c>
      <c r="P382" s="232"/>
      <c r="Q382" s="233">
        <v>10350</v>
      </c>
      <c r="R382" s="233"/>
    </row>
    <row r="383" spans="1:18" ht="52.5" hidden="1">
      <c r="A383" s="225" t="s">
        <v>2540</v>
      </c>
      <c r="B383" s="225" t="s">
        <v>13781</v>
      </c>
      <c r="C383" s="226" t="s">
        <v>13124</v>
      </c>
      <c r="D383" s="227" t="s">
        <v>1181</v>
      </c>
      <c r="E383" s="227" t="s">
        <v>13782</v>
      </c>
      <c r="F383" s="228" t="s">
        <v>13781</v>
      </c>
      <c r="G383" s="228" t="s">
        <v>13124</v>
      </c>
      <c r="H383" s="228" t="s">
        <v>13783</v>
      </c>
      <c r="I383" s="229" t="s">
        <v>1078</v>
      </c>
      <c r="J383" s="230" t="s">
        <v>1063</v>
      </c>
      <c r="K383" s="230" t="s">
        <v>1063</v>
      </c>
      <c r="L383" s="230" t="s">
        <v>1790</v>
      </c>
      <c r="M383" s="231" t="s">
        <v>1678</v>
      </c>
      <c r="N383" s="228" t="s">
        <v>1065</v>
      </c>
      <c r="O383" s="228" t="s">
        <v>3553</v>
      </c>
      <c r="P383" s="232"/>
      <c r="Q383" s="233">
        <v>6700</v>
      </c>
      <c r="R383" s="233"/>
    </row>
    <row r="384" spans="1:18" ht="52.5" hidden="1">
      <c r="A384" s="225" t="s">
        <v>2543</v>
      </c>
      <c r="B384" s="225" t="s">
        <v>1303</v>
      </c>
      <c r="C384" s="226" t="s">
        <v>13124</v>
      </c>
      <c r="D384" s="227" t="s">
        <v>1181</v>
      </c>
      <c r="E384" s="227" t="s">
        <v>1806</v>
      </c>
      <c r="F384" s="228" t="s">
        <v>1303</v>
      </c>
      <c r="G384" s="228" t="s">
        <v>13124</v>
      </c>
      <c r="H384" s="228" t="s">
        <v>13535</v>
      </c>
      <c r="I384" s="229" t="s">
        <v>1127</v>
      </c>
      <c r="J384" s="230" t="s">
        <v>1063</v>
      </c>
      <c r="K384" s="230" t="s">
        <v>1063</v>
      </c>
      <c r="L384" s="230" t="s">
        <v>1790</v>
      </c>
      <c r="M384" s="231" t="s">
        <v>1678</v>
      </c>
      <c r="N384" s="228" t="s">
        <v>1065</v>
      </c>
      <c r="O384" s="228" t="s">
        <v>3553</v>
      </c>
      <c r="P384" s="232"/>
      <c r="Q384" s="233">
        <v>2157</v>
      </c>
      <c r="R384" s="233"/>
    </row>
    <row r="385" spans="1:18" ht="52.5" hidden="1">
      <c r="A385" s="225" t="s">
        <v>2547</v>
      </c>
      <c r="B385" s="225" t="s">
        <v>7610</v>
      </c>
      <c r="C385" s="226" t="s">
        <v>13124</v>
      </c>
      <c r="D385" s="227" t="s">
        <v>1181</v>
      </c>
      <c r="E385" s="227" t="s">
        <v>13784</v>
      </c>
      <c r="F385" s="228" t="s">
        <v>7610</v>
      </c>
      <c r="G385" s="228" t="s">
        <v>13124</v>
      </c>
      <c r="H385" s="228" t="s">
        <v>5763</v>
      </c>
      <c r="I385" s="229" t="s">
        <v>5764</v>
      </c>
      <c r="J385" s="230" t="s">
        <v>1063</v>
      </c>
      <c r="K385" s="230" t="s">
        <v>1063</v>
      </c>
      <c r="L385" s="230" t="s">
        <v>1790</v>
      </c>
      <c r="M385" s="231" t="s">
        <v>1678</v>
      </c>
      <c r="N385" s="228" t="s">
        <v>1065</v>
      </c>
      <c r="O385" s="228" t="s">
        <v>3553</v>
      </c>
      <c r="P385" s="232"/>
      <c r="Q385" s="233">
        <v>36112</v>
      </c>
      <c r="R385" s="233"/>
    </row>
    <row r="386" spans="1:18" ht="52.5" hidden="1">
      <c r="A386" s="225" t="s">
        <v>2552</v>
      </c>
      <c r="B386" s="225" t="s">
        <v>13785</v>
      </c>
      <c r="C386" s="226" t="s">
        <v>13124</v>
      </c>
      <c r="D386" s="227" t="s">
        <v>1181</v>
      </c>
      <c r="E386" s="227" t="s">
        <v>13786</v>
      </c>
      <c r="F386" s="228" t="s">
        <v>13785</v>
      </c>
      <c r="G386" s="228" t="s">
        <v>13124</v>
      </c>
      <c r="H386" s="228" t="s">
        <v>12503</v>
      </c>
      <c r="I386" s="229" t="s">
        <v>10890</v>
      </c>
      <c r="J386" s="230" t="s">
        <v>1063</v>
      </c>
      <c r="K386" s="230" t="s">
        <v>1063</v>
      </c>
      <c r="L386" s="230" t="s">
        <v>1790</v>
      </c>
      <c r="M386" s="231" t="s">
        <v>1678</v>
      </c>
      <c r="N386" s="228" t="s">
        <v>1065</v>
      </c>
      <c r="O386" s="228" t="s">
        <v>3553</v>
      </c>
      <c r="P386" s="232"/>
      <c r="Q386" s="233">
        <v>14830</v>
      </c>
      <c r="R386" s="233"/>
    </row>
    <row r="387" spans="1:18" ht="63" hidden="1">
      <c r="A387" s="225" t="s">
        <v>2554</v>
      </c>
      <c r="B387" s="225" t="s">
        <v>13787</v>
      </c>
      <c r="C387" s="226" t="s">
        <v>13124</v>
      </c>
      <c r="D387" s="227" t="s">
        <v>1181</v>
      </c>
      <c r="E387" s="227" t="s">
        <v>13788</v>
      </c>
      <c r="F387" s="228" t="s">
        <v>13787</v>
      </c>
      <c r="G387" s="228" t="s">
        <v>13124</v>
      </c>
      <c r="H387" s="228" t="s">
        <v>1835</v>
      </c>
      <c r="I387" s="229" t="s">
        <v>1836</v>
      </c>
      <c r="J387" s="230" t="s">
        <v>1063</v>
      </c>
      <c r="K387" s="230" t="s">
        <v>1063</v>
      </c>
      <c r="L387" s="230" t="s">
        <v>1790</v>
      </c>
      <c r="M387" s="231" t="s">
        <v>1678</v>
      </c>
      <c r="N387" s="228" t="s">
        <v>1065</v>
      </c>
      <c r="O387" s="228" t="s">
        <v>3553</v>
      </c>
      <c r="P387" s="232"/>
      <c r="Q387" s="233">
        <v>27326.82</v>
      </c>
      <c r="R387" s="233"/>
    </row>
    <row r="388" spans="1:18" ht="52.5" hidden="1">
      <c r="A388" s="225" t="s">
        <v>2557</v>
      </c>
      <c r="B388" s="225" t="s">
        <v>2767</v>
      </c>
      <c r="C388" s="226" t="s">
        <v>13124</v>
      </c>
      <c r="D388" s="227" t="s">
        <v>1181</v>
      </c>
      <c r="E388" s="227" t="s">
        <v>13789</v>
      </c>
      <c r="F388" s="228" t="s">
        <v>2767</v>
      </c>
      <c r="G388" s="228" t="s">
        <v>13124</v>
      </c>
      <c r="H388" s="228" t="s">
        <v>5680</v>
      </c>
      <c r="I388" s="229" t="s">
        <v>5681</v>
      </c>
      <c r="J388" s="230" t="s">
        <v>1063</v>
      </c>
      <c r="K388" s="230" t="s">
        <v>1063</v>
      </c>
      <c r="L388" s="230" t="s">
        <v>1790</v>
      </c>
      <c r="M388" s="231" t="s">
        <v>1678</v>
      </c>
      <c r="N388" s="228" t="s">
        <v>1065</v>
      </c>
      <c r="O388" s="228" t="s">
        <v>3553</v>
      </c>
      <c r="P388" s="232"/>
      <c r="Q388" s="233">
        <v>86032</v>
      </c>
      <c r="R388" s="233"/>
    </row>
    <row r="389" spans="1:18" ht="52.5" hidden="1">
      <c r="A389" s="225" t="s">
        <v>2559</v>
      </c>
      <c r="B389" s="225" t="s">
        <v>8141</v>
      </c>
      <c r="C389" s="226" t="s">
        <v>13124</v>
      </c>
      <c r="D389" s="227" t="s">
        <v>1181</v>
      </c>
      <c r="E389" s="227" t="s">
        <v>13790</v>
      </c>
      <c r="F389" s="228" t="s">
        <v>8141</v>
      </c>
      <c r="G389" s="228" t="s">
        <v>13124</v>
      </c>
      <c r="H389" s="228" t="s">
        <v>10919</v>
      </c>
      <c r="I389" s="229" t="s">
        <v>5382</v>
      </c>
      <c r="J389" s="230" t="s">
        <v>1063</v>
      </c>
      <c r="K389" s="230" t="s">
        <v>1063</v>
      </c>
      <c r="L389" s="230" t="s">
        <v>1790</v>
      </c>
      <c r="M389" s="231" t="s">
        <v>1678</v>
      </c>
      <c r="N389" s="228" t="s">
        <v>1065</v>
      </c>
      <c r="O389" s="228" t="s">
        <v>3553</v>
      </c>
      <c r="P389" s="232"/>
      <c r="Q389" s="233">
        <v>25259</v>
      </c>
      <c r="R389" s="233"/>
    </row>
    <row r="390" spans="1:18" ht="52.5">
      <c r="A390" s="225" t="s">
        <v>2563</v>
      </c>
      <c r="B390" s="225" t="s">
        <v>13791</v>
      </c>
      <c r="C390" s="226" t="s">
        <v>13133</v>
      </c>
      <c r="D390" s="227" t="s">
        <v>1055</v>
      </c>
      <c r="E390" s="227" t="s">
        <v>13792</v>
      </c>
      <c r="F390" s="228" t="s">
        <v>13793</v>
      </c>
      <c r="G390" s="228" t="s">
        <v>13136</v>
      </c>
      <c r="H390" s="228" t="s">
        <v>1077</v>
      </c>
      <c r="I390" s="229" t="s">
        <v>1078</v>
      </c>
      <c r="J390" s="230" t="s">
        <v>1203</v>
      </c>
      <c r="K390" s="230" t="s">
        <v>1062</v>
      </c>
      <c r="L390" s="230" t="s">
        <v>1063</v>
      </c>
      <c r="M390" s="231" t="s">
        <v>1064</v>
      </c>
      <c r="N390" s="228" t="s">
        <v>1065</v>
      </c>
      <c r="O390" s="228" t="s">
        <v>3553</v>
      </c>
      <c r="P390" s="232"/>
      <c r="Q390" s="223">
        <v>1</v>
      </c>
      <c r="R390" s="233">
        <v>4990</v>
      </c>
    </row>
    <row r="391" spans="1:18" ht="42" hidden="1">
      <c r="A391" s="225" t="s">
        <v>2253</v>
      </c>
      <c r="B391" s="225" t="s">
        <v>13794</v>
      </c>
      <c r="C391" s="226" t="s">
        <v>13133</v>
      </c>
      <c r="D391" s="227" t="s">
        <v>1055</v>
      </c>
      <c r="E391" s="227" t="s">
        <v>13795</v>
      </c>
      <c r="F391" s="228" t="s">
        <v>13796</v>
      </c>
      <c r="G391" s="228" t="s">
        <v>13136</v>
      </c>
      <c r="H391" s="228" t="s">
        <v>1696</v>
      </c>
      <c r="I391" s="229" t="s">
        <v>1697</v>
      </c>
      <c r="J391" s="230" t="s">
        <v>1690</v>
      </c>
      <c r="K391" s="230" t="s">
        <v>1691</v>
      </c>
      <c r="L391" s="230" t="s">
        <v>1063</v>
      </c>
      <c r="M391" s="231" t="s">
        <v>1769</v>
      </c>
      <c r="N391" s="228" t="s">
        <v>1065</v>
      </c>
      <c r="O391" s="228" t="s">
        <v>3553</v>
      </c>
      <c r="P391" s="232"/>
      <c r="Q391" s="233"/>
      <c r="R391" s="233">
        <v>1164.43</v>
      </c>
    </row>
    <row r="392" spans="1:18" ht="42" hidden="1">
      <c r="A392" s="225" t="s">
        <v>2569</v>
      </c>
      <c r="B392" s="225" t="s">
        <v>13797</v>
      </c>
      <c r="C392" s="226" t="s">
        <v>13133</v>
      </c>
      <c r="D392" s="227" t="s">
        <v>1055</v>
      </c>
      <c r="E392" s="227" t="s">
        <v>13798</v>
      </c>
      <c r="F392" s="228" t="s">
        <v>13799</v>
      </c>
      <c r="G392" s="228" t="s">
        <v>13136</v>
      </c>
      <c r="H392" s="228" t="s">
        <v>1077</v>
      </c>
      <c r="I392" s="229" t="s">
        <v>1078</v>
      </c>
      <c r="J392" s="230" t="s">
        <v>1690</v>
      </c>
      <c r="K392" s="230" t="s">
        <v>1691</v>
      </c>
      <c r="L392" s="230" t="s">
        <v>1063</v>
      </c>
      <c r="M392" s="231" t="s">
        <v>1769</v>
      </c>
      <c r="N392" s="228" t="s">
        <v>1065</v>
      </c>
      <c r="O392" s="228" t="s">
        <v>3553</v>
      </c>
      <c r="P392" s="232"/>
      <c r="Q392" s="233"/>
      <c r="R392" s="233">
        <v>9779.58</v>
      </c>
    </row>
    <row r="393" spans="1:18" ht="42" hidden="1">
      <c r="A393" s="225" t="s">
        <v>2573</v>
      </c>
      <c r="B393" s="225" t="s">
        <v>13800</v>
      </c>
      <c r="C393" s="226" t="s">
        <v>13133</v>
      </c>
      <c r="D393" s="227" t="s">
        <v>1055</v>
      </c>
      <c r="E393" s="227" t="s">
        <v>13801</v>
      </c>
      <c r="F393" s="228" t="s">
        <v>13802</v>
      </c>
      <c r="G393" s="228" t="s">
        <v>13136</v>
      </c>
      <c r="H393" s="228" t="s">
        <v>1077</v>
      </c>
      <c r="I393" s="229" t="s">
        <v>1078</v>
      </c>
      <c r="J393" s="230" t="s">
        <v>1690</v>
      </c>
      <c r="K393" s="230" t="s">
        <v>1691</v>
      </c>
      <c r="L393" s="230" t="s">
        <v>1063</v>
      </c>
      <c r="M393" s="231" t="s">
        <v>1769</v>
      </c>
      <c r="N393" s="228" t="s">
        <v>1065</v>
      </c>
      <c r="O393" s="228" t="s">
        <v>1112</v>
      </c>
      <c r="P393" s="232"/>
      <c r="Q393" s="233"/>
      <c r="R393" s="233">
        <v>4072.95</v>
      </c>
    </row>
    <row r="394" spans="1:18" ht="63" hidden="1">
      <c r="A394" s="225" t="s">
        <v>1062</v>
      </c>
      <c r="B394" s="225" t="s">
        <v>13803</v>
      </c>
      <c r="C394" s="226" t="s">
        <v>13136</v>
      </c>
      <c r="D394" s="227" t="s">
        <v>1214</v>
      </c>
      <c r="E394" s="227" t="s">
        <v>13804</v>
      </c>
      <c r="F394" s="228" t="s">
        <v>13803</v>
      </c>
      <c r="G394" s="228" t="s">
        <v>13136</v>
      </c>
      <c r="H394" s="228" t="s">
        <v>10547</v>
      </c>
      <c r="I394" s="229" t="s">
        <v>10548</v>
      </c>
      <c r="J394" s="230" t="s">
        <v>1063</v>
      </c>
      <c r="K394" s="230" t="s">
        <v>1063</v>
      </c>
      <c r="L394" s="230" t="s">
        <v>1790</v>
      </c>
      <c r="M394" s="231" t="s">
        <v>1678</v>
      </c>
      <c r="N394" s="228" t="s">
        <v>1065</v>
      </c>
      <c r="O394" s="228" t="s">
        <v>3553</v>
      </c>
      <c r="P394" s="232"/>
      <c r="Q394" s="233"/>
      <c r="R394" s="233">
        <v>13335</v>
      </c>
    </row>
    <row r="395" spans="1:18" ht="52.5" hidden="1">
      <c r="A395" s="225" t="s">
        <v>2579</v>
      </c>
      <c r="B395" s="225" t="s">
        <v>13805</v>
      </c>
      <c r="C395" s="226" t="s">
        <v>13136</v>
      </c>
      <c r="D395" s="227" t="s">
        <v>1181</v>
      </c>
      <c r="E395" s="227" t="s">
        <v>13806</v>
      </c>
      <c r="F395" s="228" t="s">
        <v>13805</v>
      </c>
      <c r="G395" s="228" t="s">
        <v>13136</v>
      </c>
      <c r="H395" s="228" t="s">
        <v>13807</v>
      </c>
      <c r="I395" s="229" t="s">
        <v>1078</v>
      </c>
      <c r="J395" s="230" t="s">
        <v>1063</v>
      </c>
      <c r="K395" s="230" t="s">
        <v>1063</v>
      </c>
      <c r="L395" s="230" t="s">
        <v>1790</v>
      </c>
      <c r="M395" s="231" t="s">
        <v>1678</v>
      </c>
      <c r="N395" s="228" t="s">
        <v>1065</v>
      </c>
      <c r="O395" s="228" t="s">
        <v>3553</v>
      </c>
      <c r="P395" s="232"/>
      <c r="Q395" s="233">
        <v>11000</v>
      </c>
      <c r="R395" s="233"/>
    </row>
    <row r="396" spans="1:18" ht="52.5" hidden="1">
      <c r="A396" s="225" t="s">
        <v>2583</v>
      </c>
      <c r="B396" s="225" t="s">
        <v>13808</v>
      </c>
      <c r="C396" s="226" t="s">
        <v>13136</v>
      </c>
      <c r="D396" s="227" t="s">
        <v>1181</v>
      </c>
      <c r="E396" s="227" t="s">
        <v>13809</v>
      </c>
      <c r="F396" s="228" t="s">
        <v>13808</v>
      </c>
      <c r="G396" s="228" t="s">
        <v>13136</v>
      </c>
      <c r="H396" s="228" t="s">
        <v>13810</v>
      </c>
      <c r="I396" s="229" t="s">
        <v>1078</v>
      </c>
      <c r="J396" s="230" t="s">
        <v>1063</v>
      </c>
      <c r="K396" s="230" t="s">
        <v>1063</v>
      </c>
      <c r="L396" s="230" t="s">
        <v>1790</v>
      </c>
      <c r="M396" s="231" t="s">
        <v>1678</v>
      </c>
      <c r="N396" s="228" t="s">
        <v>1065</v>
      </c>
      <c r="O396" s="228" t="s">
        <v>3553</v>
      </c>
      <c r="P396" s="232"/>
      <c r="Q396" s="233">
        <v>6200</v>
      </c>
      <c r="R396" s="233"/>
    </row>
    <row r="397" spans="1:18" ht="52.5" hidden="1">
      <c r="A397" s="225" t="s">
        <v>1303</v>
      </c>
      <c r="B397" s="225" t="s">
        <v>13811</v>
      </c>
      <c r="C397" s="226" t="s">
        <v>13136</v>
      </c>
      <c r="D397" s="227" t="s">
        <v>1181</v>
      </c>
      <c r="E397" s="227" t="s">
        <v>13812</v>
      </c>
      <c r="F397" s="228" t="s">
        <v>13811</v>
      </c>
      <c r="G397" s="228" t="s">
        <v>13136</v>
      </c>
      <c r="H397" s="228" t="s">
        <v>2688</v>
      </c>
      <c r="I397" s="229" t="s">
        <v>2689</v>
      </c>
      <c r="J397" s="230" t="s">
        <v>1063</v>
      </c>
      <c r="K397" s="230" t="s">
        <v>1063</v>
      </c>
      <c r="L397" s="230" t="s">
        <v>1790</v>
      </c>
      <c r="M397" s="231" t="s">
        <v>1678</v>
      </c>
      <c r="N397" s="228" t="s">
        <v>1065</v>
      </c>
      <c r="O397" s="228" t="s">
        <v>3553</v>
      </c>
      <c r="P397" s="232"/>
      <c r="Q397" s="233">
        <v>4865</v>
      </c>
      <c r="R397" s="233"/>
    </row>
    <row r="398" spans="1:18" ht="63" hidden="1">
      <c r="A398" s="225" t="s">
        <v>2590</v>
      </c>
      <c r="B398" s="225" t="s">
        <v>13813</v>
      </c>
      <c r="C398" s="226" t="s">
        <v>13136</v>
      </c>
      <c r="D398" s="227" t="s">
        <v>1181</v>
      </c>
      <c r="E398" s="227" t="s">
        <v>13814</v>
      </c>
      <c r="F398" s="228" t="s">
        <v>13813</v>
      </c>
      <c r="G398" s="228" t="s">
        <v>13136</v>
      </c>
      <c r="H398" s="228" t="s">
        <v>1835</v>
      </c>
      <c r="I398" s="229" t="s">
        <v>1836</v>
      </c>
      <c r="J398" s="230" t="s">
        <v>1063</v>
      </c>
      <c r="K398" s="230" t="s">
        <v>1063</v>
      </c>
      <c r="L398" s="230" t="s">
        <v>1790</v>
      </c>
      <c r="M398" s="231" t="s">
        <v>1678</v>
      </c>
      <c r="N398" s="228" t="s">
        <v>1065</v>
      </c>
      <c r="O398" s="228" t="s">
        <v>3553</v>
      </c>
      <c r="P398" s="232"/>
      <c r="Q398" s="233">
        <v>19061.689999999999</v>
      </c>
      <c r="R398" s="233"/>
    </row>
    <row r="399" spans="1:18" ht="73.5" hidden="1">
      <c r="A399" s="225" t="s">
        <v>2594</v>
      </c>
      <c r="B399" s="225" t="s">
        <v>13815</v>
      </c>
      <c r="C399" s="226" t="s">
        <v>13136</v>
      </c>
      <c r="D399" s="227" t="s">
        <v>1181</v>
      </c>
      <c r="E399" s="227" t="s">
        <v>13816</v>
      </c>
      <c r="F399" s="228" t="s">
        <v>13815</v>
      </c>
      <c r="G399" s="228" t="s">
        <v>13136</v>
      </c>
      <c r="H399" s="228" t="s">
        <v>13817</v>
      </c>
      <c r="I399" s="229" t="s">
        <v>13818</v>
      </c>
      <c r="J399" s="230" t="s">
        <v>1063</v>
      </c>
      <c r="K399" s="230" t="s">
        <v>1063</v>
      </c>
      <c r="L399" s="230" t="s">
        <v>1790</v>
      </c>
      <c r="M399" s="231" t="s">
        <v>1678</v>
      </c>
      <c r="N399" s="228" t="s">
        <v>1065</v>
      </c>
      <c r="O399" s="228" t="s">
        <v>3553</v>
      </c>
      <c r="P399" s="232"/>
      <c r="Q399" s="233">
        <v>35280</v>
      </c>
      <c r="R399" s="233"/>
    </row>
    <row r="400" spans="1:18" ht="73.5" hidden="1">
      <c r="A400" s="225" t="s">
        <v>2598</v>
      </c>
      <c r="B400" s="225" t="s">
        <v>13819</v>
      </c>
      <c r="C400" s="226" t="s">
        <v>13136</v>
      </c>
      <c r="D400" s="227" t="s">
        <v>1181</v>
      </c>
      <c r="E400" s="227" t="s">
        <v>13820</v>
      </c>
      <c r="F400" s="228" t="s">
        <v>13819</v>
      </c>
      <c r="G400" s="228" t="s">
        <v>13136</v>
      </c>
      <c r="H400" s="228" t="s">
        <v>13817</v>
      </c>
      <c r="I400" s="229" t="s">
        <v>13818</v>
      </c>
      <c r="J400" s="230" t="s">
        <v>1063</v>
      </c>
      <c r="K400" s="230" t="s">
        <v>1063</v>
      </c>
      <c r="L400" s="230" t="s">
        <v>1790</v>
      </c>
      <c r="M400" s="231" t="s">
        <v>1678</v>
      </c>
      <c r="N400" s="228" t="s">
        <v>1065</v>
      </c>
      <c r="O400" s="228" t="s">
        <v>3553</v>
      </c>
      <c r="P400" s="232"/>
      <c r="Q400" s="233">
        <v>41632</v>
      </c>
      <c r="R400" s="233"/>
    </row>
    <row r="401" spans="1:18" ht="63" hidden="1">
      <c r="A401" s="225" t="s">
        <v>2601</v>
      </c>
      <c r="B401" s="225" t="s">
        <v>13821</v>
      </c>
      <c r="C401" s="226" t="s">
        <v>13133</v>
      </c>
      <c r="D401" s="227" t="s">
        <v>1214</v>
      </c>
      <c r="E401" s="227" t="s">
        <v>13822</v>
      </c>
      <c r="F401" s="228" t="s">
        <v>13821</v>
      </c>
      <c r="G401" s="228" t="s">
        <v>13133</v>
      </c>
      <c r="H401" s="228" t="s">
        <v>3524</v>
      </c>
      <c r="I401" s="229" t="s">
        <v>2133</v>
      </c>
      <c r="J401" s="230" t="s">
        <v>1690</v>
      </c>
      <c r="K401" s="230" t="s">
        <v>1691</v>
      </c>
      <c r="L401" s="230" t="s">
        <v>1063</v>
      </c>
      <c r="M401" s="231" t="s">
        <v>1769</v>
      </c>
      <c r="N401" s="228" t="s">
        <v>1065</v>
      </c>
      <c r="O401" s="228" t="s">
        <v>3553</v>
      </c>
      <c r="P401" s="232"/>
      <c r="Q401" s="233"/>
      <c r="R401" s="233">
        <v>1250</v>
      </c>
    </row>
    <row r="402" spans="1:18" ht="52.5" hidden="1">
      <c r="A402" s="225" t="s">
        <v>2605</v>
      </c>
      <c r="B402" s="225" t="s">
        <v>2666</v>
      </c>
      <c r="C402" s="226" t="s">
        <v>13136</v>
      </c>
      <c r="D402" s="227" t="s">
        <v>1181</v>
      </c>
      <c r="E402" s="227" t="s">
        <v>1806</v>
      </c>
      <c r="F402" s="228" t="s">
        <v>2666</v>
      </c>
      <c r="G402" s="228" t="s">
        <v>13136</v>
      </c>
      <c r="H402" s="228" t="s">
        <v>13535</v>
      </c>
      <c r="I402" s="229" t="s">
        <v>1127</v>
      </c>
      <c r="J402" s="230" t="s">
        <v>1063</v>
      </c>
      <c r="K402" s="230" t="s">
        <v>1063</v>
      </c>
      <c r="L402" s="230" t="s">
        <v>1790</v>
      </c>
      <c r="M402" s="231" t="s">
        <v>1678</v>
      </c>
      <c r="N402" s="228" t="s">
        <v>1065</v>
      </c>
      <c r="O402" s="228" t="s">
        <v>3553</v>
      </c>
      <c r="P402" s="232"/>
      <c r="Q402" s="233">
        <v>1491</v>
      </c>
      <c r="R402" s="233"/>
    </row>
    <row r="403" spans="1:18" ht="52.5" hidden="1">
      <c r="A403" s="225" t="s">
        <v>2607</v>
      </c>
      <c r="B403" s="225" t="s">
        <v>13823</v>
      </c>
      <c r="C403" s="226" t="s">
        <v>13150</v>
      </c>
      <c r="D403" s="227" t="s">
        <v>1055</v>
      </c>
      <c r="E403" s="227" t="s">
        <v>13824</v>
      </c>
      <c r="F403" s="228" t="s">
        <v>13825</v>
      </c>
      <c r="G403" s="228" t="s">
        <v>13133</v>
      </c>
      <c r="H403" s="228" t="s">
        <v>921</v>
      </c>
      <c r="I403" s="229" t="s">
        <v>1078</v>
      </c>
      <c r="J403" s="230" t="s">
        <v>1079</v>
      </c>
      <c r="K403" s="230" t="s">
        <v>1062</v>
      </c>
      <c r="L403" s="230" t="s">
        <v>1063</v>
      </c>
      <c r="M403" s="231" t="s">
        <v>1064</v>
      </c>
      <c r="N403" s="228" t="s">
        <v>1065</v>
      </c>
      <c r="O403" s="228" t="s">
        <v>3553</v>
      </c>
      <c r="P403" s="232" t="s">
        <v>933</v>
      </c>
      <c r="Q403" s="233"/>
      <c r="R403" s="233">
        <v>2895.23</v>
      </c>
    </row>
    <row r="404" spans="1:18" ht="52.5" hidden="1">
      <c r="A404" s="225" t="s">
        <v>2610</v>
      </c>
      <c r="B404" s="225" t="s">
        <v>13826</v>
      </c>
      <c r="C404" s="226" t="s">
        <v>13133</v>
      </c>
      <c r="D404" s="227" t="s">
        <v>1181</v>
      </c>
      <c r="E404" s="227" t="s">
        <v>13827</v>
      </c>
      <c r="F404" s="228" t="s">
        <v>13826</v>
      </c>
      <c r="G404" s="228" t="s">
        <v>13133</v>
      </c>
      <c r="H404" s="228" t="s">
        <v>1835</v>
      </c>
      <c r="I404" s="229" t="s">
        <v>1836</v>
      </c>
      <c r="J404" s="230" t="s">
        <v>1063</v>
      </c>
      <c r="K404" s="230" t="s">
        <v>1063</v>
      </c>
      <c r="L404" s="230" t="s">
        <v>1790</v>
      </c>
      <c r="M404" s="231" t="s">
        <v>1678</v>
      </c>
      <c r="N404" s="228" t="s">
        <v>1065</v>
      </c>
      <c r="O404" s="228" t="s">
        <v>3553</v>
      </c>
      <c r="P404" s="232"/>
      <c r="Q404" s="233">
        <v>12655.95</v>
      </c>
      <c r="R404" s="233"/>
    </row>
    <row r="405" spans="1:18" ht="52.5" hidden="1">
      <c r="A405" s="225" t="s">
        <v>2618</v>
      </c>
      <c r="B405" s="225" t="s">
        <v>13828</v>
      </c>
      <c r="C405" s="226" t="s">
        <v>13133</v>
      </c>
      <c r="D405" s="227" t="s">
        <v>1181</v>
      </c>
      <c r="E405" s="227" t="s">
        <v>13829</v>
      </c>
      <c r="F405" s="228" t="s">
        <v>13828</v>
      </c>
      <c r="G405" s="228" t="s">
        <v>13133</v>
      </c>
      <c r="H405" s="228" t="s">
        <v>13830</v>
      </c>
      <c r="I405" s="229" t="s">
        <v>1078</v>
      </c>
      <c r="J405" s="230" t="s">
        <v>1063</v>
      </c>
      <c r="K405" s="230" t="s">
        <v>1063</v>
      </c>
      <c r="L405" s="230" t="s">
        <v>1790</v>
      </c>
      <c r="M405" s="231" t="s">
        <v>1678</v>
      </c>
      <c r="N405" s="228" t="s">
        <v>1065</v>
      </c>
      <c r="O405" s="228" t="s">
        <v>3553</v>
      </c>
      <c r="P405" s="232"/>
      <c r="Q405" s="233">
        <v>800</v>
      </c>
      <c r="R405" s="233"/>
    </row>
    <row r="406" spans="1:18" ht="52.5" hidden="1">
      <c r="A406" s="225" t="s">
        <v>2622</v>
      </c>
      <c r="B406" s="225" t="s">
        <v>13831</v>
      </c>
      <c r="C406" s="226" t="s">
        <v>13133</v>
      </c>
      <c r="D406" s="227" t="s">
        <v>1181</v>
      </c>
      <c r="E406" s="227" t="s">
        <v>13832</v>
      </c>
      <c r="F406" s="228" t="s">
        <v>13831</v>
      </c>
      <c r="G406" s="228" t="s">
        <v>13133</v>
      </c>
      <c r="H406" s="228" t="s">
        <v>2495</v>
      </c>
      <c r="I406" s="229" t="s">
        <v>1149</v>
      </c>
      <c r="J406" s="230" t="s">
        <v>1063</v>
      </c>
      <c r="K406" s="230" t="s">
        <v>1063</v>
      </c>
      <c r="L406" s="230" t="s">
        <v>1790</v>
      </c>
      <c r="M406" s="231" t="s">
        <v>1678</v>
      </c>
      <c r="N406" s="228" t="s">
        <v>1065</v>
      </c>
      <c r="O406" s="228" t="s">
        <v>3553</v>
      </c>
      <c r="P406" s="232"/>
      <c r="Q406" s="233">
        <v>222447.35</v>
      </c>
      <c r="R406" s="233"/>
    </row>
    <row r="407" spans="1:18" ht="52.5" hidden="1">
      <c r="A407" s="225" t="s">
        <v>2624</v>
      </c>
      <c r="B407" s="225" t="s">
        <v>1655</v>
      </c>
      <c r="C407" s="226" t="s">
        <v>13133</v>
      </c>
      <c r="D407" s="227" t="s">
        <v>1181</v>
      </c>
      <c r="E407" s="227" t="s">
        <v>1806</v>
      </c>
      <c r="F407" s="228" t="s">
        <v>1655</v>
      </c>
      <c r="G407" s="228" t="s">
        <v>13133</v>
      </c>
      <c r="H407" s="228" t="s">
        <v>13535</v>
      </c>
      <c r="I407" s="229" t="s">
        <v>1127</v>
      </c>
      <c r="J407" s="230" t="s">
        <v>1063</v>
      </c>
      <c r="K407" s="230" t="s">
        <v>1063</v>
      </c>
      <c r="L407" s="230" t="s">
        <v>1790</v>
      </c>
      <c r="M407" s="231" t="s">
        <v>1678</v>
      </c>
      <c r="N407" s="228" t="s">
        <v>1065</v>
      </c>
      <c r="O407" s="228" t="s">
        <v>3553</v>
      </c>
      <c r="P407" s="232"/>
      <c r="Q407" s="233">
        <v>14275</v>
      </c>
      <c r="R407" s="233"/>
    </row>
    <row r="408" spans="1:18" ht="52.5" hidden="1">
      <c r="A408" s="225" t="s">
        <v>2627</v>
      </c>
      <c r="B408" s="225" t="s">
        <v>8264</v>
      </c>
      <c r="C408" s="226" t="s">
        <v>13133</v>
      </c>
      <c r="D408" s="227" t="s">
        <v>1181</v>
      </c>
      <c r="E408" s="227" t="s">
        <v>13833</v>
      </c>
      <c r="F408" s="228" t="s">
        <v>8264</v>
      </c>
      <c r="G408" s="228" t="s">
        <v>13133</v>
      </c>
      <c r="H408" s="228" t="s">
        <v>2050</v>
      </c>
      <c r="I408" s="229" t="s">
        <v>2048</v>
      </c>
      <c r="J408" s="230" t="s">
        <v>1063</v>
      </c>
      <c r="K408" s="230" t="s">
        <v>1063</v>
      </c>
      <c r="L408" s="230" t="s">
        <v>1790</v>
      </c>
      <c r="M408" s="231" t="s">
        <v>1678</v>
      </c>
      <c r="N408" s="228" t="s">
        <v>1065</v>
      </c>
      <c r="O408" s="228" t="s">
        <v>3553</v>
      </c>
      <c r="P408" s="232"/>
      <c r="Q408" s="233">
        <v>21615</v>
      </c>
      <c r="R408" s="233"/>
    </row>
    <row r="409" spans="1:18" ht="63" hidden="1">
      <c r="A409" s="225" t="s">
        <v>4248</v>
      </c>
      <c r="B409" s="225" t="s">
        <v>13834</v>
      </c>
      <c r="C409" s="226" t="s">
        <v>13133</v>
      </c>
      <c r="D409" s="227" t="s">
        <v>1181</v>
      </c>
      <c r="E409" s="227" t="s">
        <v>13835</v>
      </c>
      <c r="F409" s="228" t="s">
        <v>13834</v>
      </c>
      <c r="G409" s="228" t="s">
        <v>13133</v>
      </c>
      <c r="H409" s="228" t="s">
        <v>4077</v>
      </c>
      <c r="I409" s="229" t="s">
        <v>4078</v>
      </c>
      <c r="J409" s="230" t="s">
        <v>1063</v>
      </c>
      <c r="K409" s="230" t="s">
        <v>1063</v>
      </c>
      <c r="L409" s="230" t="s">
        <v>1790</v>
      </c>
      <c r="M409" s="231" t="s">
        <v>1678</v>
      </c>
      <c r="N409" s="228" t="s">
        <v>1065</v>
      </c>
      <c r="O409" s="228" t="s">
        <v>3553</v>
      </c>
      <c r="P409" s="232"/>
      <c r="Q409" s="233">
        <v>182766</v>
      </c>
      <c r="R409" s="233"/>
    </row>
    <row r="410" spans="1:18" ht="52.5" hidden="1">
      <c r="A410" s="225" t="s">
        <v>2632</v>
      </c>
      <c r="B410" s="225" t="s">
        <v>13836</v>
      </c>
      <c r="C410" s="226" t="s">
        <v>13133</v>
      </c>
      <c r="D410" s="227" t="s">
        <v>1181</v>
      </c>
      <c r="E410" s="227" t="s">
        <v>13837</v>
      </c>
      <c r="F410" s="228" t="s">
        <v>13836</v>
      </c>
      <c r="G410" s="228" t="s">
        <v>13133</v>
      </c>
      <c r="H410" s="228" t="s">
        <v>4077</v>
      </c>
      <c r="I410" s="229" t="s">
        <v>4078</v>
      </c>
      <c r="J410" s="230" t="s">
        <v>1063</v>
      </c>
      <c r="K410" s="230" t="s">
        <v>1063</v>
      </c>
      <c r="L410" s="230" t="s">
        <v>1790</v>
      </c>
      <c r="M410" s="231" t="s">
        <v>1678</v>
      </c>
      <c r="N410" s="228" t="s">
        <v>1065</v>
      </c>
      <c r="O410" s="228" t="s">
        <v>3553</v>
      </c>
      <c r="P410" s="232"/>
      <c r="Q410" s="233">
        <v>20172</v>
      </c>
      <c r="R410" s="233"/>
    </row>
    <row r="411" spans="1:18" ht="42" hidden="1">
      <c r="A411" s="225" t="s">
        <v>4255</v>
      </c>
      <c r="B411" s="225" t="s">
        <v>13838</v>
      </c>
      <c r="C411" s="226" t="s">
        <v>13150</v>
      </c>
      <c r="D411" s="227" t="s">
        <v>1055</v>
      </c>
      <c r="E411" s="227" t="s">
        <v>13839</v>
      </c>
      <c r="F411" s="228" t="s">
        <v>13840</v>
      </c>
      <c r="G411" s="228" t="s">
        <v>13150</v>
      </c>
      <c r="H411" s="228" t="s">
        <v>1077</v>
      </c>
      <c r="I411" s="229" t="s">
        <v>1078</v>
      </c>
      <c r="J411" s="230" t="s">
        <v>1690</v>
      </c>
      <c r="K411" s="230" t="s">
        <v>1691</v>
      </c>
      <c r="L411" s="230" t="s">
        <v>1063</v>
      </c>
      <c r="M411" s="231" t="s">
        <v>1769</v>
      </c>
      <c r="N411" s="228" t="s">
        <v>1065</v>
      </c>
      <c r="O411" s="228" t="s">
        <v>3553</v>
      </c>
      <c r="P411" s="232"/>
      <c r="Q411" s="233"/>
      <c r="R411" s="233">
        <v>9066.1</v>
      </c>
    </row>
    <row r="412" spans="1:18" ht="42" hidden="1">
      <c r="A412" s="225" t="s">
        <v>2635</v>
      </c>
      <c r="B412" s="225" t="s">
        <v>13841</v>
      </c>
      <c r="C412" s="226" t="s">
        <v>13150</v>
      </c>
      <c r="D412" s="227" t="s">
        <v>1055</v>
      </c>
      <c r="E412" s="227" t="s">
        <v>12791</v>
      </c>
      <c r="F412" s="228" t="s">
        <v>13842</v>
      </c>
      <c r="G412" s="228" t="s">
        <v>13150</v>
      </c>
      <c r="H412" s="228" t="s">
        <v>1701</v>
      </c>
      <c r="I412" s="229" t="s">
        <v>1702</v>
      </c>
      <c r="J412" s="230" t="s">
        <v>1690</v>
      </c>
      <c r="K412" s="230" t="s">
        <v>1691</v>
      </c>
      <c r="L412" s="230" t="s">
        <v>1063</v>
      </c>
      <c r="M412" s="231" t="s">
        <v>1769</v>
      </c>
      <c r="N412" s="228" t="s">
        <v>1065</v>
      </c>
      <c r="O412" s="228" t="s">
        <v>3553</v>
      </c>
      <c r="P412" s="232"/>
      <c r="Q412" s="233"/>
      <c r="R412" s="233">
        <v>6660</v>
      </c>
    </row>
    <row r="413" spans="1:18" ht="42" hidden="1">
      <c r="A413" s="225" t="s">
        <v>2636</v>
      </c>
      <c r="B413" s="225" t="s">
        <v>13843</v>
      </c>
      <c r="C413" s="226" t="s">
        <v>13150</v>
      </c>
      <c r="D413" s="227" t="s">
        <v>1055</v>
      </c>
      <c r="E413" s="227" t="s">
        <v>12791</v>
      </c>
      <c r="F413" s="228" t="s">
        <v>13844</v>
      </c>
      <c r="G413" s="228" t="s">
        <v>13150</v>
      </c>
      <c r="H413" s="228" t="s">
        <v>1701</v>
      </c>
      <c r="I413" s="229" t="s">
        <v>1702</v>
      </c>
      <c r="J413" s="230" t="s">
        <v>1690</v>
      </c>
      <c r="K413" s="230" t="s">
        <v>1691</v>
      </c>
      <c r="L413" s="230" t="s">
        <v>1063</v>
      </c>
      <c r="M413" s="231" t="s">
        <v>1769</v>
      </c>
      <c r="N413" s="228" t="s">
        <v>1065</v>
      </c>
      <c r="O413" s="228" t="s">
        <v>3553</v>
      </c>
      <c r="P413" s="232"/>
      <c r="Q413" s="233"/>
      <c r="R413" s="233">
        <v>71</v>
      </c>
    </row>
    <row r="414" spans="1:18" ht="42" hidden="1">
      <c r="A414" s="225" t="s">
        <v>2641</v>
      </c>
      <c r="B414" s="225" t="s">
        <v>13845</v>
      </c>
      <c r="C414" s="226" t="s">
        <v>13150</v>
      </c>
      <c r="D414" s="227" t="s">
        <v>1055</v>
      </c>
      <c r="E414" s="227" t="s">
        <v>12791</v>
      </c>
      <c r="F414" s="228" t="s">
        <v>13846</v>
      </c>
      <c r="G414" s="228" t="s">
        <v>13150</v>
      </c>
      <c r="H414" s="228" t="s">
        <v>1701</v>
      </c>
      <c r="I414" s="229" t="s">
        <v>1702</v>
      </c>
      <c r="J414" s="230" t="s">
        <v>1690</v>
      </c>
      <c r="K414" s="230" t="s">
        <v>1691</v>
      </c>
      <c r="L414" s="230" t="s">
        <v>1063</v>
      </c>
      <c r="M414" s="231" t="s">
        <v>1769</v>
      </c>
      <c r="N414" s="228" t="s">
        <v>1065</v>
      </c>
      <c r="O414" s="228" t="s">
        <v>3553</v>
      </c>
      <c r="P414" s="232"/>
      <c r="Q414" s="233"/>
      <c r="R414" s="233">
        <v>430</v>
      </c>
    </row>
    <row r="415" spans="1:18" ht="42" hidden="1">
      <c r="A415" s="225" t="s">
        <v>2645</v>
      </c>
      <c r="B415" s="225" t="s">
        <v>13847</v>
      </c>
      <c r="C415" s="226" t="s">
        <v>13150</v>
      </c>
      <c r="D415" s="227" t="s">
        <v>1055</v>
      </c>
      <c r="E415" s="227" t="s">
        <v>12791</v>
      </c>
      <c r="F415" s="228" t="s">
        <v>13848</v>
      </c>
      <c r="G415" s="228" t="s">
        <v>13150</v>
      </c>
      <c r="H415" s="228" t="s">
        <v>1701</v>
      </c>
      <c r="I415" s="229" t="s">
        <v>1702</v>
      </c>
      <c r="J415" s="230" t="s">
        <v>1690</v>
      </c>
      <c r="K415" s="230" t="s">
        <v>1691</v>
      </c>
      <c r="L415" s="230" t="s">
        <v>1063</v>
      </c>
      <c r="M415" s="231" t="s">
        <v>1769</v>
      </c>
      <c r="N415" s="228" t="s">
        <v>1065</v>
      </c>
      <c r="O415" s="228" t="s">
        <v>1112</v>
      </c>
      <c r="P415" s="232"/>
      <c r="Q415" s="233"/>
      <c r="R415" s="233">
        <v>629</v>
      </c>
    </row>
    <row r="416" spans="1:18" ht="52.5" hidden="1">
      <c r="A416" s="225" t="s">
        <v>2211</v>
      </c>
      <c r="B416" s="225" t="s">
        <v>13849</v>
      </c>
      <c r="C416" s="226" t="s">
        <v>13170</v>
      </c>
      <c r="D416" s="227" t="s">
        <v>1055</v>
      </c>
      <c r="E416" s="227" t="s">
        <v>13850</v>
      </c>
      <c r="F416" s="228" t="s">
        <v>13851</v>
      </c>
      <c r="G416" s="228" t="s">
        <v>13150</v>
      </c>
      <c r="H416" s="228" t="s">
        <v>1077</v>
      </c>
      <c r="I416" s="229" t="s">
        <v>1078</v>
      </c>
      <c r="J416" s="230" t="s">
        <v>1690</v>
      </c>
      <c r="K416" s="230" t="s">
        <v>1691</v>
      </c>
      <c r="L416" s="230" t="s">
        <v>1063</v>
      </c>
      <c r="M416" s="231" t="s">
        <v>1769</v>
      </c>
      <c r="N416" s="228" t="s">
        <v>1065</v>
      </c>
      <c r="O416" s="228" t="s">
        <v>3553</v>
      </c>
      <c r="P416" s="232"/>
      <c r="Q416" s="233"/>
      <c r="R416" s="233">
        <v>127500</v>
      </c>
    </row>
    <row r="417" spans="1:18" ht="42" hidden="1">
      <c r="A417" s="225" t="s">
        <v>2652</v>
      </c>
      <c r="B417" s="225" t="s">
        <v>13852</v>
      </c>
      <c r="C417" s="226" t="s">
        <v>13170</v>
      </c>
      <c r="D417" s="227" t="s">
        <v>1055</v>
      </c>
      <c r="E417" s="227" t="s">
        <v>13853</v>
      </c>
      <c r="F417" s="228" t="s">
        <v>13854</v>
      </c>
      <c r="G417" s="228" t="s">
        <v>13150</v>
      </c>
      <c r="H417" s="228" t="s">
        <v>1696</v>
      </c>
      <c r="I417" s="229" t="s">
        <v>1697</v>
      </c>
      <c r="J417" s="230" t="s">
        <v>1690</v>
      </c>
      <c r="K417" s="230" t="s">
        <v>1691</v>
      </c>
      <c r="L417" s="230" t="s">
        <v>1063</v>
      </c>
      <c r="M417" s="231" t="s">
        <v>1769</v>
      </c>
      <c r="N417" s="228" t="s">
        <v>1065</v>
      </c>
      <c r="O417" s="228" t="s">
        <v>3553</v>
      </c>
      <c r="P417" s="232"/>
      <c r="Q417" s="233"/>
      <c r="R417" s="233">
        <v>56000</v>
      </c>
    </row>
    <row r="418" spans="1:18" ht="52.5" hidden="1">
      <c r="A418" s="225" t="s">
        <v>2654</v>
      </c>
      <c r="B418" s="225" t="s">
        <v>13855</v>
      </c>
      <c r="C418" s="226" t="s">
        <v>13170</v>
      </c>
      <c r="D418" s="227" t="s">
        <v>1055</v>
      </c>
      <c r="E418" s="227" t="s">
        <v>13856</v>
      </c>
      <c r="F418" s="228" t="s">
        <v>13857</v>
      </c>
      <c r="G418" s="228" t="s">
        <v>13150</v>
      </c>
      <c r="H418" s="228" t="s">
        <v>1077</v>
      </c>
      <c r="I418" s="229" t="s">
        <v>1078</v>
      </c>
      <c r="J418" s="230" t="s">
        <v>1690</v>
      </c>
      <c r="K418" s="230" t="s">
        <v>1691</v>
      </c>
      <c r="L418" s="230" t="s">
        <v>1063</v>
      </c>
      <c r="M418" s="231" t="s">
        <v>1769</v>
      </c>
      <c r="N418" s="228" t="s">
        <v>1664</v>
      </c>
      <c r="O418" s="228" t="s">
        <v>1828</v>
      </c>
      <c r="P418" s="232"/>
      <c r="Q418" s="233"/>
      <c r="R418" s="233">
        <v>15000</v>
      </c>
    </row>
    <row r="419" spans="1:18" ht="73.5" hidden="1">
      <c r="A419" s="225" t="s">
        <v>2657</v>
      </c>
      <c r="B419" s="225" t="s">
        <v>13858</v>
      </c>
      <c r="C419" s="226" t="s">
        <v>13170</v>
      </c>
      <c r="D419" s="227" t="s">
        <v>1055</v>
      </c>
      <c r="E419" s="227" t="s">
        <v>13859</v>
      </c>
      <c r="F419" s="228" t="s">
        <v>13860</v>
      </c>
      <c r="G419" s="228" t="s">
        <v>13150</v>
      </c>
      <c r="H419" s="228" t="s">
        <v>1701</v>
      </c>
      <c r="I419" s="229" t="s">
        <v>1702</v>
      </c>
      <c r="J419" s="230" t="s">
        <v>2536</v>
      </c>
      <c r="K419" s="230" t="s">
        <v>2537</v>
      </c>
      <c r="L419" s="230" t="s">
        <v>1063</v>
      </c>
      <c r="M419" s="231" t="s">
        <v>1064</v>
      </c>
      <c r="N419" s="228" t="s">
        <v>1065</v>
      </c>
      <c r="O419" s="228" t="s">
        <v>3553</v>
      </c>
      <c r="P419" s="232"/>
      <c r="Q419" s="233"/>
      <c r="R419" s="233">
        <v>16.93</v>
      </c>
    </row>
    <row r="420" spans="1:18" ht="63" hidden="1">
      <c r="A420" s="225" t="s">
        <v>2662</v>
      </c>
      <c r="B420" s="225" t="s">
        <v>13861</v>
      </c>
      <c r="C420" s="226" t="s">
        <v>13170</v>
      </c>
      <c r="D420" s="227" t="s">
        <v>1055</v>
      </c>
      <c r="E420" s="227" t="s">
        <v>13862</v>
      </c>
      <c r="F420" s="228" t="s">
        <v>13863</v>
      </c>
      <c r="G420" s="228" t="s">
        <v>13150</v>
      </c>
      <c r="H420" s="228" t="s">
        <v>4007</v>
      </c>
      <c r="I420" s="229" t="s">
        <v>1702</v>
      </c>
      <c r="J420" s="230" t="s">
        <v>2536</v>
      </c>
      <c r="K420" s="230" t="s">
        <v>2537</v>
      </c>
      <c r="L420" s="230" t="s">
        <v>1063</v>
      </c>
      <c r="M420" s="231" t="s">
        <v>1064</v>
      </c>
      <c r="N420" s="228" t="s">
        <v>1065</v>
      </c>
      <c r="O420" s="228" t="s">
        <v>3553</v>
      </c>
      <c r="P420" s="232"/>
      <c r="Q420" s="233"/>
      <c r="R420" s="233">
        <v>52.18</v>
      </c>
    </row>
    <row r="421" spans="1:18" ht="63" hidden="1">
      <c r="A421" s="225" t="s">
        <v>2666</v>
      </c>
      <c r="B421" s="225" t="s">
        <v>13864</v>
      </c>
      <c r="C421" s="226" t="s">
        <v>13170</v>
      </c>
      <c r="D421" s="227" t="s">
        <v>1055</v>
      </c>
      <c r="E421" s="227" t="s">
        <v>13865</v>
      </c>
      <c r="F421" s="228" t="s">
        <v>13866</v>
      </c>
      <c r="G421" s="228" t="s">
        <v>13150</v>
      </c>
      <c r="H421" s="228" t="s">
        <v>1701</v>
      </c>
      <c r="I421" s="229" t="s">
        <v>1702</v>
      </c>
      <c r="J421" s="230" t="s">
        <v>2536</v>
      </c>
      <c r="K421" s="230" t="s">
        <v>2537</v>
      </c>
      <c r="L421" s="230" t="s">
        <v>1063</v>
      </c>
      <c r="M421" s="231" t="s">
        <v>1064</v>
      </c>
      <c r="N421" s="228" t="s">
        <v>1065</v>
      </c>
      <c r="O421" s="228" t="s">
        <v>3553</v>
      </c>
      <c r="P421" s="232"/>
      <c r="Q421" s="233"/>
      <c r="R421" s="233">
        <v>352.29</v>
      </c>
    </row>
    <row r="422" spans="1:18" ht="52.5" hidden="1">
      <c r="A422" s="225" t="s">
        <v>2670</v>
      </c>
      <c r="B422" s="225" t="s">
        <v>13867</v>
      </c>
      <c r="C422" s="226" t="s">
        <v>13150</v>
      </c>
      <c r="D422" s="227" t="s">
        <v>1181</v>
      </c>
      <c r="E422" s="227" t="s">
        <v>13868</v>
      </c>
      <c r="F422" s="228" t="s">
        <v>13867</v>
      </c>
      <c r="G422" s="228" t="s">
        <v>13150</v>
      </c>
      <c r="H422" s="228" t="s">
        <v>13869</v>
      </c>
      <c r="I422" s="229" t="s">
        <v>1078</v>
      </c>
      <c r="J422" s="230" t="s">
        <v>1063</v>
      </c>
      <c r="K422" s="230" t="s">
        <v>1063</v>
      </c>
      <c r="L422" s="230" t="s">
        <v>1790</v>
      </c>
      <c r="M422" s="231" t="s">
        <v>1678</v>
      </c>
      <c r="N422" s="228" t="s">
        <v>1065</v>
      </c>
      <c r="O422" s="228" t="s">
        <v>3553</v>
      </c>
      <c r="P422" s="232"/>
      <c r="Q422" s="233">
        <v>4400</v>
      </c>
      <c r="R422" s="233"/>
    </row>
    <row r="423" spans="1:18" ht="52.5" hidden="1">
      <c r="A423" s="225" t="s">
        <v>2675</v>
      </c>
      <c r="B423" s="225" t="s">
        <v>13870</v>
      </c>
      <c r="C423" s="226" t="s">
        <v>13150</v>
      </c>
      <c r="D423" s="227" t="s">
        <v>1181</v>
      </c>
      <c r="E423" s="227" t="s">
        <v>13871</v>
      </c>
      <c r="F423" s="228" t="s">
        <v>13870</v>
      </c>
      <c r="G423" s="228" t="s">
        <v>13150</v>
      </c>
      <c r="H423" s="228" t="s">
        <v>13872</v>
      </c>
      <c r="I423" s="229" t="s">
        <v>1078</v>
      </c>
      <c r="J423" s="230" t="s">
        <v>1063</v>
      </c>
      <c r="K423" s="230" t="s">
        <v>1063</v>
      </c>
      <c r="L423" s="230" t="s">
        <v>1790</v>
      </c>
      <c r="M423" s="231" t="s">
        <v>1678</v>
      </c>
      <c r="N423" s="228" t="s">
        <v>1065</v>
      </c>
      <c r="O423" s="228" t="s">
        <v>3553</v>
      </c>
      <c r="P423" s="232"/>
      <c r="Q423" s="233">
        <v>6050</v>
      </c>
      <c r="R423" s="233"/>
    </row>
    <row r="424" spans="1:18" ht="63" hidden="1">
      <c r="A424" s="225" t="s">
        <v>2679</v>
      </c>
      <c r="B424" s="225" t="s">
        <v>13873</v>
      </c>
      <c r="C424" s="226" t="s">
        <v>13150</v>
      </c>
      <c r="D424" s="227" t="s">
        <v>1181</v>
      </c>
      <c r="E424" s="227" t="s">
        <v>13874</v>
      </c>
      <c r="F424" s="228" t="s">
        <v>13873</v>
      </c>
      <c r="G424" s="228" t="s">
        <v>13150</v>
      </c>
      <c r="H424" s="228" t="s">
        <v>1835</v>
      </c>
      <c r="I424" s="229" t="s">
        <v>1836</v>
      </c>
      <c r="J424" s="230" t="s">
        <v>1063</v>
      </c>
      <c r="K424" s="230" t="s">
        <v>1063</v>
      </c>
      <c r="L424" s="230" t="s">
        <v>1790</v>
      </c>
      <c r="M424" s="231" t="s">
        <v>1678</v>
      </c>
      <c r="N424" s="228" t="s">
        <v>1065</v>
      </c>
      <c r="O424" s="228" t="s">
        <v>3553</v>
      </c>
      <c r="P424" s="232"/>
      <c r="Q424" s="233">
        <v>24549.45</v>
      </c>
      <c r="R424" s="233"/>
    </row>
    <row r="425" spans="1:18" ht="52.5" hidden="1">
      <c r="A425" s="225" t="s">
        <v>2681</v>
      </c>
      <c r="B425" s="225" t="s">
        <v>2337</v>
      </c>
      <c r="C425" s="226" t="s">
        <v>13150</v>
      </c>
      <c r="D425" s="227" t="s">
        <v>1181</v>
      </c>
      <c r="E425" s="227" t="s">
        <v>1806</v>
      </c>
      <c r="F425" s="228" t="s">
        <v>2337</v>
      </c>
      <c r="G425" s="228" t="s">
        <v>13150</v>
      </c>
      <c r="H425" s="228" t="s">
        <v>13535</v>
      </c>
      <c r="I425" s="229" t="s">
        <v>1127</v>
      </c>
      <c r="J425" s="230" t="s">
        <v>1063</v>
      </c>
      <c r="K425" s="230" t="s">
        <v>1063</v>
      </c>
      <c r="L425" s="230" t="s">
        <v>1790</v>
      </c>
      <c r="M425" s="231" t="s">
        <v>1678</v>
      </c>
      <c r="N425" s="228" t="s">
        <v>1065</v>
      </c>
      <c r="O425" s="228" t="s">
        <v>3553</v>
      </c>
      <c r="P425" s="232"/>
      <c r="Q425" s="233">
        <v>16175</v>
      </c>
      <c r="R425" s="233"/>
    </row>
    <row r="426" spans="1:18" ht="73.5" hidden="1">
      <c r="A426" s="225" t="s">
        <v>1875</v>
      </c>
      <c r="B426" s="225" t="s">
        <v>13875</v>
      </c>
      <c r="C426" s="226" t="s">
        <v>13186</v>
      </c>
      <c r="D426" s="227" t="s">
        <v>1055</v>
      </c>
      <c r="E426" s="227" t="s">
        <v>13876</v>
      </c>
      <c r="F426" s="228" t="s">
        <v>13877</v>
      </c>
      <c r="G426" s="228" t="s">
        <v>13170</v>
      </c>
      <c r="H426" s="228" t="s">
        <v>1696</v>
      </c>
      <c r="I426" s="229" t="s">
        <v>1697</v>
      </c>
      <c r="J426" s="230" t="s">
        <v>1690</v>
      </c>
      <c r="K426" s="230" t="s">
        <v>1691</v>
      </c>
      <c r="L426" s="230" t="s">
        <v>1063</v>
      </c>
      <c r="M426" s="231" t="s">
        <v>1769</v>
      </c>
      <c r="N426" s="228" t="s">
        <v>1065</v>
      </c>
      <c r="O426" s="228" t="s">
        <v>3553</v>
      </c>
      <c r="P426" s="232"/>
      <c r="Q426" s="233"/>
      <c r="R426" s="233">
        <v>117.56</v>
      </c>
    </row>
    <row r="427" spans="1:18" ht="42">
      <c r="A427" s="225" t="s">
        <v>2690</v>
      </c>
      <c r="B427" s="225" t="s">
        <v>13878</v>
      </c>
      <c r="C427" s="226" t="s">
        <v>13186</v>
      </c>
      <c r="D427" s="227" t="s">
        <v>1055</v>
      </c>
      <c r="E427" s="227" t="s">
        <v>13879</v>
      </c>
      <c r="F427" s="228" t="s">
        <v>13880</v>
      </c>
      <c r="G427" s="228" t="s">
        <v>13186</v>
      </c>
      <c r="H427" s="228" t="s">
        <v>8756</v>
      </c>
      <c r="I427" s="229" t="s">
        <v>8757</v>
      </c>
      <c r="J427" s="230" t="s">
        <v>1096</v>
      </c>
      <c r="K427" s="230" t="s">
        <v>1062</v>
      </c>
      <c r="L427" s="230" t="s">
        <v>1063</v>
      </c>
      <c r="M427" s="231" t="s">
        <v>1064</v>
      </c>
      <c r="N427" s="228" t="s">
        <v>1065</v>
      </c>
      <c r="O427" s="228" t="s">
        <v>3553</v>
      </c>
      <c r="P427" s="232" t="s">
        <v>13881</v>
      </c>
      <c r="Q427" s="223">
        <v>1</v>
      </c>
      <c r="R427" s="233">
        <v>1350</v>
      </c>
    </row>
    <row r="428" spans="1:18" ht="42" hidden="1">
      <c r="A428" s="225" t="s">
        <v>2694</v>
      </c>
      <c r="B428" s="225" t="s">
        <v>13882</v>
      </c>
      <c r="C428" s="226" t="s">
        <v>13186</v>
      </c>
      <c r="D428" s="227" t="s">
        <v>1055</v>
      </c>
      <c r="E428" s="227" t="s">
        <v>12791</v>
      </c>
      <c r="F428" s="228" t="s">
        <v>13883</v>
      </c>
      <c r="G428" s="228" t="s">
        <v>13186</v>
      </c>
      <c r="H428" s="228" t="s">
        <v>1701</v>
      </c>
      <c r="I428" s="229" t="s">
        <v>1702</v>
      </c>
      <c r="J428" s="230" t="s">
        <v>1690</v>
      </c>
      <c r="K428" s="230" t="s">
        <v>1691</v>
      </c>
      <c r="L428" s="230" t="s">
        <v>1063</v>
      </c>
      <c r="M428" s="231" t="s">
        <v>1769</v>
      </c>
      <c r="N428" s="228" t="s">
        <v>1065</v>
      </c>
      <c r="O428" s="228" t="s">
        <v>3553</v>
      </c>
      <c r="P428" s="232"/>
      <c r="Q428" s="233"/>
      <c r="R428" s="233">
        <v>18</v>
      </c>
    </row>
    <row r="429" spans="1:18" ht="52.5" hidden="1">
      <c r="A429" s="225" t="s">
        <v>2697</v>
      </c>
      <c r="B429" s="225" t="s">
        <v>13884</v>
      </c>
      <c r="C429" s="226" t="s">
        <v>13885</v>
      </c>
      <c r="D429" s="227" t="s">
        <v>1181</v>
      </c>
      <c r="E429" s="227" t="s">
        <v>13886</v>
      </c>
      <c r="F429" s="228" t="s">
        <v>13884</v>
      </c>
      <c r="G429" s="228" t="s">
        <v>13170</v>
      </c>
      <c r="H429" s="228" t="s">
        <v>13887</v>
      </c>
      <c r="I429" s="229" t="s">
        <v>1078</v>
      </c>
      <c r="J429" s="230" t="s">
        <v>1063</v>
      </c>
      <c r="K429" s="230" t="s">
        <v>1063</v>
      </c>
      <c r="L429" s="230" t="s">
        <v>1790</v>
      </c>
      <c r="M429" s="231" t="s">
        <v>1678</v>
      </c>
      <c r="N429" s="228" t="s">
        <v>1065</v>
      </c>
      <c r="O429" s="228" t="s">
        <v>3553</v>
      </c>
      <c r="P429" s="232"/>
      <c r="Q429" s="233">
        <v>3000</v>
      </c>
      <c r="R429" s="233"/>
    </row>
    <row r="430" spans="1:18" ht="52.5" hidden="1">
      <c r="A430" s="225" t="s">
        <v>2700</v>
      </c>
      <c r="B430" s="225" t="s">
        <v>3761</v>
      </c>
      <c r="C430" s="226" t="s">
        <v>13170</v>
      </c>
      <c r="D430" s="227" t="s">
        <v>1181</v>
      </c>
      <c r="E430" s="227" t="s">
        <v>1806</v>
      </c>
      <c r="F430" s="228" t="s">
        <v>3761</v>
      </c>
      <c r="G430" s="228" t="s">
        <v>13170</v>
      </c>
      <c r="H430" s="228" t="s">
        <v>13535</v>
      </c>
      <c r="I430" s="229" t="s">
        <v>1127</v>
      </c>
      <c r="J430" s="230" t="s">
        <v>1063</v>
      </c>
      <c r="K430" s="230" t="s">
        <v>1063</v>
      </c>
      <c r="L430" s="230" t="s">
        <v>1790</v>
      </c>
      <c r="M430" s="231" t="s">
        <v>1678</v>
      </c>
      <c r="N430" s="228" t="s">
        <v>1065</v>
      </c>
      <c r="O430" s="228" t="s">
        <v>3553</v>
      </c>
      <c r="P430" s="232"/>
      <c r="Q430" s="233">
        <v>2256</v>
      </c>
      <c r="R430" s="233"/>
    </row>
    <row r="431" spans="1:18" ht="52.5" hidden="1">
      <c r="A431" s="225" t="s">
        <v>2703</v>
      </c>
      <c r="B431" s="225" t="s">
        <v>3449</v>
      </c>
      <c r="C431" s="226" t="s">
        <v>13150</v>
      </c>
      <c r="D431" s="227" t="s">
        <v>1181</v>
      </c>
      <c r="E431" s="227" t="s">
        <v>13888</v>
      </c>
      <c r="F431" s="228" t="s">
        <v>3449</v>
      </c>
      <c r="G431" s="228" t="s">
        <v>13170</v>
      </c>
      <c r="H431" s="228" t="s">
        <v>4390</v>
      </c>
      <c r="I431" s="229" t="s">
        <v>4391</v>
      </c>
      <c r="J431" s="230" t="s">
        <v>1063</v>
      </c>
      <c r="K431" s="230" t="s">
        <v>1063</v>
      </c>
      <c r="L431" s="230" t="s">
        <v>1790</v>
      </c>
      <c r="M431" s="231" t="s">
        <v>1678</v>
      </c>
      <c r="N431" s="228" t="s">
        <v>1065</v>
      </c>
      <c r="O431" s="228" t="s">
        <v>3553</v>
      </c>
      <c r="P431" s="232"/>
      <c r="Q431" s="233">
        <v>19000</v>
      </c>
      <c r="R431" s="233"/>
    </row>
    <row r="432" spans="1:18" ht="52.5" hidden="1">
      <c r="A432" s="225" t="s">
        <v>2706</v>
      </c>
      <c r="B432" s="225" t="s">
        <v>4539</v>
      </c>
      <c r="C432" s="226" t="s">
        <v>13150</v>
      </c>
      <c r="D432" s="227" t="s">
        <v>1181</v>
      </c>
      <c r="E432" s="227" t="s">
        <v>13889</v>
      </c>
      <c r="F432" s="228" t="s">
        <v>4539</v>
      </c>
      <c r="G432" s="228" t="s">
        <v>13170</v>
      </c>
      <c r="H432" s="228" t="s">
        <v>4390</v>
      </c>
      <c r="I432" s="229" t="s">
        <v>4391</v>
      </c>
      <c r="J432" s="230" t="s">
        <v>1063</v>
      </c>
      <c r="K432" s="230" t="s">
        <v>1063</v>
      </c>
      <c r="L432" s="230" t="s">
        <v>1790</v>
      </c>
      <c r="M432" s="231" t="s">
        <v>1678</v>
      </c>
      <c r="N432" s="228" t="s">
        <v>1065</v>
      </c>
      <c r="O432" s="228" t="s">
        <v>3553</v>
      </c>
      <c r="P432" s="232"/>
      <c r="Q432" s="233">
        <v>44062</v>
      </c>
      <c r="R432" s="233"/>
    </row>
    <row r="433" spans="1:18" ht="52.5" hidden="1">
      <c r="A433" s="225" t="s">
        <v>2709</v>
      </c>
      <c r="B433" s="225" t="s">
        <v>13890</v>
      </c>
      <c r="C433" s="226" t="s">
        <v>13186</v>
      </c>
      <c r="D433" s="227" t="s">
        <v>1181</v>
      </c>
      <c r="E433" s="227" t="s">
        <v>13891</v>
      </c>
      <c r="F433" s="228" t="s">
        <v>13890</v>
      </c>
      <c r="G433" s="228" t="s">
        <v>13186</v>
      </c>
      <c r="H433" s="228" t="s">
        <v>13892</v>
      </c>
      <c r="I433" s="229" t="s">
        <v>1078</v>
      </c>
      <c r="J433" s="230" t="s">
        <v>1063</v>
      </c>
      <c r="K433" s="230" t="s">
        <v>1063</v>
      </c>
      <c r="L433" s="230" t="s">
        <v>1790</v>
      </c>
      <c r="M433" s="231" t="s">
        <v>1678</v>
      </c>
      <c r="N433" s="228" t="s">
        <v>1065</v>
      </c>
      <c r="O433" s="228" t="s">
        <v>3553</v>
      </c>
      <c r="P433" s="232"/>
      <c r="Q433" s="233">
        <v>7950</v>
      </c>
      <c r="R433" s="233"/>
    </row>
    <row r="434" spans="1:18" ht="52.5" hidden="1">
      <c r="A434" s="225" t="s">
        <v>2712</v>
      </c>
      <c r="B434" s="225" t="s">
        <v>13893</v>
      </c>
      <c r="C434" s="226" t="s">
        <v>13186</v>
      </c>
      <c r="D434" s="227" t="s">
        <v>1181</v>
      </c>
      <c r="E434" s="227" t="s">
        <v>13894</v>
      </c>
      <c r="F434" s="228" t="s">
        <v>13893</v>
      </c>
      <c r="G434" s="228" t="s">
        <v>13186</v>
      </c>
      <c r="H434" s="228" t="s">
        <v>12739</v>
      </c>
      <c r="I434" s="229" t="s">
        <v>2723</v>
      </c>
      <c r="J434" s="230" t="s">
        <v>1063</v>
      </c>
      <c r="K434" s="230" t="s">
        <v>1063</v>
      </c>
      <c r="L434" s="230" t="s">
        <v>1790</v>
      </c>
      <c r="M434" s="231" t="s">
        <v>1678</v>
      </c>
      <c r="N434" s="228" t="s">
        <v>1065</v>
      </c>
      <c r="O434" s="228" t="s">
        <v>3553</v>
      </c>
      <c r="P434" s="232"/>
      <c r="Q434" s="233">
        <v>10080</v>
      </c>
      <c r="R434" s="233"/>
    </row>
    <row r="435" spans="1:18" ht="52.5" hidden="1">
      <c r="A435" s="225" t="s">
        <v>2714</v>
      </c>
      <c r="B435" s="225" t="s">
        <v>2601</v>
      </c>
      <c r="C435" s="226" t="s">
        <v>13186</v>
      </c>
      <c r="D435" s="227" t="s">
        <v>1181</v>
      </c>
      <c r="E435" s="227" t="s">
        <v>1806</v>
      </c>
      <c r="F435" s="228" t="s">
        <v>2601</v>
      </c>
      <c r="G435" s="228" t="s">
        <v>13186</v>
      </c>
      <c r="H435" s="228" t="s">
        <v>13535</v>
      </c>
      <c r="I435" s="229" t="s">
        <v>1127</v>
      </c>
      <c r="J435" s="230" t="s">
        <v>1063</v>
      </c>
      <c r="K435" s="230" t="s">
        <v>1063</v>
      </c>
      <c r="L435" s="230" t="s">
        <v>1790</v>
      </c>
      <c r="M435" s="231" t="s">
        <v>1678</v>
      </c>
      <c r="N435" s="228" t="s">
        <v>1065</v>
      </c>
      <c r="O435" s="228" t="s">
        <v>3553</v>
      </c>
      <c r="P435" s="232"/>
      <c r="Q435" s="233">
        <v>22219</v>
      </c>
      <c r="R435" s="233"/>
    </row>
    <row r="436" spans="1:18" ht="73.5" hidden="1">
      <c r="A436" s="234" t="s">
        <v>1276</v>
      </c>
      <c r="B436" s="234" t="s">
        <v>13895</v>
      </c>
      <c r="C436" s="235" t="s">
        <v>12784</v>
      </c>
      <c r="D436" s="236" t="s">
        <v>1055</v>
      </c>
      <c r="E436" s="236" t="s">
        <v>13896</v>
      </c>
      <c r="F436" s="237" t="s">
        <v>7374</v>
      </c>
      <c r="G436" s="237" t="s">
        <v>12776</v>
      </c>
      <c r="H436" s="237" t="s">
        <v>1077</v>
      </c>
      <c r="I436" s="238" t="s">
        <v>1078</v>
      </c>
      <c r="J436" s="239" t="s">
        <v>1690</v>
      </c>
      <c r="K436" s="239" t="s">
        <v>1691</v>
      </c>
      <c r="L436" s="239" t="s">
        <v>1063</v>
      </c>
      <c r="M436" s="240" t="s">
        <v>3490</v>
      </c>
      <c r="N436" s="237" t="s">
        <v>1665</v>
      </c>
      <c r="O436" s="237" t="s">
        <v>1685</v>
      </c>
      <c r="P436" s="241"/>
      <c r="Q436" s="242"/>
      <c r="R436" s="242">
        <v>459.19</v>
      </c>
    </row>
    <row r="437" spans="1:18" ht="42" hidden="1">
      <c r="A437" s="234" t="s">
        <v>1065</v>
      </c>
      <c r="B437" s="234" t="s">
        <v>13897</v>
      </c>
      <c r="C437" s="235" t="s">
        <v>12784</v>
      </c>
      <c r="D437" s="236" t="s">
        <v>1055</v>
      </c>
      <c r="E437" s="236" t="s">
        <v>13898</v>
      </c>
      <c r="F437" s="237" t="s">
        <v>13899</v>
      </c>
      <c r="G437" s="237" t="s">
        <v>12776</v>
      </c>
      <c r="H437" s="237" t="s">
        <v>1701</v>
      </c>
      <c r="I437" s="238" t="s">
        <v>1702</v>
      </c>
      <c r="J437" s="239" t="s">
        <v>1690</v>
      </c>
      <c r="K437" s="239" t="s">
        <v>1691</v>
      </c>
      <c r="L437" s="239" t="s">
        <v>1063</v>
      </c>
      <c r="M437" s="240" t="s">
        <v>3490</v>
      </c>
      <c r="N437" s="237" t="s">
        <v>1665</v>
      </c>
      <c r="O437" s="237" t="s">
        <v>1685</v>
      </c>
      <c r="P437" s="241"/>
      <c r="Q437" s="242"/>
      <c r="R437" s="242">
        <v>69</v>
      </c>
    </row>
    <row r="438" spans="1:18" ht="42" hidden="1">
      <c r="A438" s="234" t="s">
        <v>1663</v>
      </c>
      <c r="B438" s="234" t="s">
        <v>13900</v>
      </c>
      <c r="C438" s="235" t="s">
        <v>12794</v>
      </c>
      <c r="D438" s="236" t="s">
        <v>1055</v>
      </c>
      <c r="E438" s="236" t="s">
        <v>13898</v>
      </c>
      <c r="F438" s="237" t="s">
        <v>13901</v>
      </c>
      <c r="G438" s="237" t="s">
        <v>12794</v>
      </c>
      <c r="H438" s="237" t="s">
        <v>1701</v>
      </c>
      <c r="I438" s="238" t="s">
        <v>1702</v>
      </c>
      <c r="J438" s="239" t="s">
        <v>1690</v>
      </c>
      <c r="K438" s="239" t="s">
        <v>1691</v>
      </c>
      <c r="L438" s="239" t="s">
        <v>1063</v>
      </c>
      <c r="M438" s="240" t="s">
        <v>3490</v>
      </c>
      <c r="N438" s="237" t="s">
        <v>1665</v>
      </c>
      <c r="O438" s="237" t="s">
        <v>1685</v>
      </c>
      <c r="P438" s="241"/>
      <c r="Q438" s="242"/>
      <c r="R438" s="242">
        <v>11</v>
      </c>
    </row>
    <row r="439" spans="1:18" ht="52.5" hidden="1">
      <c r="A439" s="234" t="s">
        <v>1664</v>
      </c>
      <c r="B439" s="234" t="s">
        <v>13902</v>
      </c>
      <c r="C439" s="235" t="s">
        <v>12794</v>
      </c>
      <c r="D439" s="236" t="s">
        <v>1055</v>
      </c>
      <c r="E439" s="236" t="s">
        <v>13903</v>
      </c>
      <c r="F439" s="237" t="s">
        <v>13904</v>
      </c>
      <c r="G439" s="237" t="s">
        <v>12794</v>
      </c>
      <c r="H439" s="237" t="s">
        <v>1696</v>
      </c>
      <c r="I439" s="238" t="s">
        <v>1697</v>
      </c>
      <c r="J439" s="239" t="s">
        <v>1690</v>
      </c>
      <c r="K439" s="239" t="s">
        <v>1691</v>
      </c>
      <c r="L439" s="239" t="s">
        <v>1063</v>
      </c>
      <c r="M439" s="240" t="s">
        <v>3490</v>
      </c>
      <c r="N439" s="237" t="s">
        <v>1665</v>
      </c>
      <c r="O439" s="237" t="s">
        <v>1685</v>
      </c>
      <c r="P439" s="241"/>
      <c r="Q439" s="242"/>
      <c r="R439" s="242">
        <v>124.11</v>
      </c>
    </row>
    <row r="440" spans="1:18" ht="73.5" hidden="1">
      <c r="A440" s="234" t="s">
        <v>1665</v>
      </c>
      <c r="B440" s="234" t="s">
        <v>13905</v>
      </c>
      <c r="C440" s="235" t="s">
        <v>12794</v>
      </c>
      <c r="D440" s="236" t="s">
        <v>1055</v>
      </c>
      <c r="E440" s="236" t="s">
        <v>13906</v>
      </c>
      <c r="F440" s="237" t="s">
        <v>13907</v>
      </c>
      <c r="G440" s="237" t="s">
        <v>12794</v>
      </c>
      <c r="H440" s="237" t="s">
        <v>1696</v>
      </c>
      <c r="I440" s="238" t="s">
        <v>1697</v>
      </c>
      <c r="J440" s="239" t="s">
        <v>1690</v>
      </c>
      <c r="K440" s="239" t="s">
        <v>1691</v>
      </c>
      <c r="L440" s="239" t="s">
        <v>1063</v>
      </c>
      <c r="M440" s="240" t="s">
        <v>3490</v>
      </c>
      <c r="N440" s="237" t="s">
        <v>1665</v>
      </c>
      <c r="O440" s="237" t="s">
        <v>1685</v>
      </c>
      <c r="P440" s="241"/>
      <c r="Q440" s="242"/>
      <c r="R440" s="242">
        <v>70.69</v>
      </c>
    </row>
    <row r="441" spans="1:18" ht="52.5" hidden="1">
      <c r="A441" s="234" t="s">
        <v>1705</v>
      </c>
      <c r="B441" s="234" t="s">
        <v>13908</v>
      </c>
      <c r="C441" s="235" t="s">
        <v>12831</v>
      </c>
      <c r="D441" s="236" t="s">
        <v>1055</v>
      </c>
      <c r="E441" s="236" t="s">
        <v>13909</v>
      </c>
      <c r="F441" s="237" t="s">
        <v>13910</v>
      </c>
      <c r="G441" s="237" t="s">
        <v>12831</v>
      </c>
      <c r="H441" s="237" t="s">
        <v>1077</v>
      </c>
      <c r="I441" s="238" t="s">
        <v>1078</v>
      </c>
      <c r="J441" s="239" t="s">
        <v>1690</v>
      </c>
      <c r="K441" s="239" t="s">
        <v>1691</v>
      </c>
      <c r="L441" s="239" t="s">
        <v>1063</v>
      </c>
      <c r="M441" s="240" t="s">
        <v>3490</v>
      </c>
      <c r="N441" s="237" t="s">
        <v>1665</v>
      </c>
      <c r="O441" s="237" t="s">
        <v>1685</v>
      </c>
      <c r="P441" s="241"/>
      <c r="Q441" s="242"/>
      <c r="R441" s="242">
        <v>473.77</v>
      </c>
    </row>
    <row r="442" spans="1:18" ht="63" hidden="1">
      <c r="A442" s="234" t="s">
        <v>1284</v>
      </c>
      <c r="B442" s="234" t="s">
        <v>13911</v>
      </c>
      <c r="C442" s="235" t="s">
        <v>12851</v>
      </c>
      <c r="D442" s="236" t="s">
        <v>1181</v>
      </c>
      <c r="E442" s="236" t="s">
        <v>13912</v>
      </c>
      <c r="F442" s="237" t="s">
        <v>13911</v>
      </c>
      <c r="G442" s="237" t="s">
        <v>12851</v>
      </c>
      <c r="H442" s="237" t="s">
        <v>1683</v>
      </c>
      <c r="I442" s="238" t="s">
        <v>1684</v>
      </c>
      <c r="J442" s="239" t="s">
        <v>1063</v>
      </c>
      <c r="K442" s="239" t="s">
        <v>1063</v>
      </c>
      <c r="L442" s="239" t="s">
        <v>1538</v>
      </c>
      <c r="M442" s="240" t="s">
        <v>1678</v>
      </c>
      <c r="N442" s="237" t="s">
        <v>1665</v>
      </c>
      <c r="O442" s="237" t="s">
        <v>1685</v>
      </c>
      <c r="P442" s="241"/>
      <c r="Q442" s="242">
        <v>1250</v>
      </c>
      <c r="R442" s="242"/>
    </row>
    <row r="443" spans="1:18" ht="63" hidden="1">
      <c r="A443" s="234" t="s">
        <v>1712</v>
      </c>
      <c r="B443" s="234" t="s">
        <v>13913</v>
      </c>
      <c r="C443" s="235" t="s">
        <v>12851</v>
      </c>
      <c r="D443" s="236" t="s">
        <v>1181</v>
      </c>
      <c r="E443" s="236" t="s">
        <v>13912</v>
      </c>
      <c r="F443" s="237" t="s">
        <v>13913</v>
      </c>
      <c r="G443" s="237" t="s">
        <v>12851</v>
      </c>
      <c r="H443" s="237" t="s">
        <v>1683</v>
      </c>
      <c r="I443" s="238" t="s">
        <v>1684</v>
      </c>
      <c r="J443" s="239" t="s">
        <v>1063</v>
      </c>
      <c r="K443" s="239" t="s">
        <v>1063</v>
      </c>
      <c r="L443" s="239" t="s">
        <v>1538</v>
      </c>
      <c r="M443" s="240" t="s">
        <v>1678</v>
      </c>
      <c r="N443" s="237" t="s">
        <v>1665</v>
      </c>
      <c r="O443" s="237" t="s">
        <v>1685</v>
      </c>
      <c r="P443" s="241"/>
      <c r="Q443" s="242">
        <v>164400</v>
      </c>
      <c r="R443" s="242"/>
    </row>
    <row r="444" spans="1:18" ht="42">
      <c r="A444" s="234" t="s">
        <v>1718</v>
      </c>
      <c r="B444" s="234" t="s">
        <v>13914</v>
      </c>
      <c r="C444" s="235" t="s">
        <v>13133</v>
      </c>
      <c r="D444" s="236" t="s">
        <v>1055</v>
      </c>
      <c r="E444" s="236" t="s">
        <v>13915</v>
      </c>
      <c r="F444" s="237" t="s">
        <v>13916</v>
      </c>
      <c r="G444" s="237" t="s">
        <v>13133</v>
      </c>
      <c r="H444" s="237" t="s">
        <v>1560</v>
      </c>
      <c r="I444" s="238" t="s">
        <v>1561</v>
      </c>
      <c r="J444" s="239" t="s">
        <v>1096</v>
      </c>
      <c r="K444" s="239" t="s">
        <v>1062</v>
      </c>
      <c r="L444" s="239" t="s">
        <v>1063</v>
      </c>
      <c r="M444" s="240" t="s">
        <v>13917</v>
      </c>
      <c r="N444" s="237" t="s">
        <v>1665</v>
      </c>
      <c r="O444" s="237" t="s">
        <v>1685</v>
      </c>
      <c r="P444" s="241" t="s">
        <v>13918</v>
      </c>
      <c r="Q444" s="223">
        <v>1</v>
      </c>
      <c r="R444" s="242">
        <v>164400</v>
      </c>
    </row>
    <row r="445" spans="1:18" ht="63" hidden="1">
      <c r="A445" s="234" t="s">
        <v>1666</v>
      </c>
      <c r="B445" s="234" t="s">
        <v>13821</v>
      </c>
      <c r="C445" s="235" t="s">
        <v>13133</v>
      </c>
      <c r="D445" s="236" t="s">
        <v>1214</v>
      </c>
      <c r="E445" s="236" t="s">
        <v>13822</v>
      </c>
      <c r="F445" s="237" t="s">
        <v>13919</v>
      </c>
      <c r="G445" s="237" t="s">
        <v>13133</v>
      </c>
      <c r="H445" s="237" t="s">
        <v>3524</v>
      </c>
      <c r="I445" s="238" t="s">
        <v>2133</v>
      </c>
      <c r="J445" s="239" t="s">
        <v>1063</v>
      </c>
      <c r="K445" s="239" t="s">
        <v>1063</v>
      </c>
      <c r="L445" s="239" t="s">
        <v>2410</v>
      </c>
      <c r="M445" s="240" t="s">
        <v>1678</v>
      </c>
      <c r="N445" s="237" t="s">
        <v>1665</v>
      </c>
      <c r="O445" s="237" t="s">
        <v>1679</v>
      </c>
      <c r="P445" s="241"/>
      <c r="Q445" s="242">
        <v>1250</v>
      </c>
      <c r="R445" s="242"/>
    </row>
    <row r="446" spans="1:18" ht="52.5" hidden="1">
      <c r="A446" s="234" t="s">
        <v>1667</v>
      </c>
      <c r="B446" s="234" t="s">
        <v>13920</v>
      </c>
      <c r="C446" s="235" t="s">
        <v>13150</v>
      </c>
      <c r="D446" s="236" t="s">
        <v>1055</v>
      </c>
      <c r="E446" s="236" t="s">
        <v>13921</v>
      </c>
      <c r="F446" s="237" t="s">
        <v>13922</v>
      </c>
      <c r="G446" s="237" t="s">
        <v>13150</v>
      </c>
      <c r="H446" s="237" t="s">
        <v>13923</v>
      </c>
      <c r="I446" s="238" t="s">
        <v>1684</v>
      </c>
      <c r="J446" s="239" t="s">
        <v>1063</v>
      </c>
      <c r="K446" s="239" t="s">
        <v>1063</v>
      </c>
      <c r="L446" s="239" t="s">
        <v>1538</v>
      </c>
      <c r="M446" s="240" t="s">
        <v>1692</v>
      </c>
      <c r="N446" s="237" t="s">
        <v>1665</v>
      </c>
      <c r="O446" s="237" t="s">
        <v>1685</v>
      </c>
      <c r="P446" s="241"/>
      <c r="Q446" s="242"/>
      <c r="R446" s="242">
        <v>1250</v>
      </c>
    </row>
    <row r="447" spans="1:18" ht="73.5" hidden="1">
      <c r="A447" s="234" t="s">
        <v>1668</v>
      </c>
      <c r="B447" s="234" t="s">
        <v>13924</v>
      </c>
      <c r="C447" s="235" t="s">
        <v>13150</v>
      </c>
      <c r="D447" s="236" t="s">
        <v>1181</v>
      </c>
      <c r="E447" s="236" t="s">
        <v>13925</v>
      </c>
      <c r="F447" s="237" t="s">
        <v>13924</v>
      </c>
      <c r="G447" s="237" t="s">
        <v>13170</v>
      </c>
      <c r="H447" s="237" t="s">
        <v>1683</v>
      </c>
      <c r="I447" s="238" t="s">
        <v>1684</v>
      </c>
      <c r="J447" s="239" t="s">
        <v>1063</v>
      </c>
      <c r="K447" s="239" t="s">
        <v>1063</v>
      </c>
      <c r="L447" s="239" t="s">
        <v>1538</v>
      </c>
      <c r="M447" s="240" t="s">
        <v>1678</v>
      </c>
      <c r="N447" s="237" t="s">
        <v>1665</v>
      </c>
      <c r="O447" s="237" t="s">
        <v>1685</v>
      </c>
      <c r="P447" s="241"/>
      <c r="Q447" s="242">
        <v>1153637.5</v>
      </c>
      <c r="R447" s="242"/>
    </row>
    <row r="448" spans="1:18" ht="73.5" hidden="1">
      <c r="A448" s="234" t="s">
        <v>1669</v>
      </c>
      <c r="B448" s="234" t="s">
        <v>13924</v>
      </c>
      <c r="C448" s="235" t="s">
        <v>13150</v>
      </c>
      <c r="D448" s="236" t="s">
        <v>1181</v>
      </c>
      <c r="E448" s="236" t="s">
        <v>13925</v>
      </c>
      <c r="F448" s="237" t="s">
        <v>13924</v>
      </c>
      <c r="G448" s="237" t="s">
        <v>13170</v>
      </c>
      <c r="H448" s="237" t="s">
        <v>1683</v>
      </c>
      <c r="I448" s="238" t="s">
        <v>1684</v>
      </c>
      <c r="J448" s="239" t="s">
        <v>1063</v>
      </c>
      <c r="K448" s="239" t="s">
        <v>1063</v>
      </c>
      <c r="L448" s="239" t="s">
        <v>1538</v>
      </c>
      <c r="M448" s="240" t="s">
        <v>1678</v>
      </c>
      <c r="N448" s="237" t="s">
        <v>1665</v>
      </c>
      <c r="O448" s="237" t="s">
        <v>9182</v>
      </c>
      <c r="P448" s="241"/>
      <c r="Q448" s="242">
        <v>1153637.5</v>
      </c>
      <c r="R448" s="242"/>
    </row>
    <row r="449" spans="1:18">
      <c r="A449" s="250"/>
      <c r="B449" s="250"/>
      <c r="C449" s="250"/>
      <c r="D449" s="315"/>
      <c r="E449" s="315"/>
      <c r="F449" s="250"/>
      <c r="G449" s="250"/>
      <c r="H449" s="250"/>
      <c r="I449" s="251"/>
      <c r="J449" s="250"/>
      <c r="K449" s="250"/>
      <c r="L449" s="250"/>
      <c r="M449" s="252"/>
      <c r="N449" s="250"/>
      <c r="O449" s="250"/>
      <c r="P449" s="315"/>
      <c r="Q449" s="253">
        <f>SUBTOTAL(9,Q5:Q444)</f>
        <v>31</v>
      </c>
      <c r="R449" s="253">
        <f>SUBTOTAL(9,R5:R444)</f>
        <v>548444.51</v>
      </c>
    </row>
    <row r="450" spans="1:18">
      <c r="A450" s="250"/>
      <c r="B450" s="250"/>
      <c r="C450" s="250"/>
      <c r="D450" s="315"/>
      <c r="E450" s="315"/>
      <c r="F450" s="250"/>
      <c r="G450" s="250"/>
      <c r="H450" s="250"/>
      <c r="I450" s="251"/>
      <c r="J450" s="250"/>
      <c r="K450" s="250"/>
      <c r="L450" s="250"/>
      <c r="M450" s="252"/>
      <c r="N450" s="250"/>
      <c r="O450" s="250"/>
      <c r="P450" s="315"/>
      <c r="Q450" s="253"/>
      <c r="R450" s="253"/>
    </row>
    <row r="451" spans="1:18">
      <c r="A451" s="250"/>
      <c r="B451" s="250"/>
      <c r="C451" s="250"/>
      <c r="D451" s="315"/>
      <c r="E451" s="315"/>
      <c r="F451" s="250"/>
      <c r="G451" s="250"/>
      <c r="H451" s="250"/>
      <c r="I451" s="251"/>
      <c r="J451" s="250"/>
      <c r="K451" s="250"/>
      <c r="L451" s="250"/>
      <c r="M451" s="252"/>
      <c r="N451" s="250"/>
      <c r="O451" s="250"/>
      <c r="P451" s="315"/>
      <c r="Q451" s="253"/>
      <c r="R451" s="253"/>
    </row>
    <row r="452" spans="1:18">
      <c r="A452" s="250"/>
      <c r="B452" s="250"/>
      <c r="C452" s="250"/>
      <c r="D452" s="315"/>
      <c r="E452" s="315"/>
      <c r="F452" s="250"/>
      <c r="G452" s="250"/>
      <c r="H452" s="250"/>
      <c r="I452" s="251"/>
      <c r="J452" s="250"/>
      <c r="K452" s="250"/>
      <c r="L452" s="250"/>
      <c r="M452" s="252"/>
      <c r="N452" s="250"/>
      <c r="O452" s="250"/>
      <c r="P452" s="315"/>
      <c r="Q452" s="253"/>
      <c r="R452" s="253"/>
    </row>
    <row r="453" spans="1:18">
      <c r="A453" s="250"/>
      <c r="B453" s="250"/>
      <c r="C453" s="250"/>
      <c r="D453" s="315"/>
      <c r="E453" s="315"/>
      <c r="F453" s="250"/>
      <c r="G453" s="250"/>
      <c r="H453" s="250"/>
      <c r="I453" s="251"/>
      <c r="J453" s="250"/>
      <c r="K453" s="250"/>
      <c r="L453" s="250"/>
      <c r="M453" s="252"/>
      <c r="N453" s="250"/>
      <c r="O453" s="250"/>
      <c r="P453" s="315"/>
      <c r="Q453" s="253"/>
      <c r="R453" s="253"/>
    </row>
    <row r="454" spans="1:18">
      <c r="A454" s="250"/>
      <c r="B454" s="250"/>
      <c r="C454" s="250"/>
      <c r="D454" s="315"/>
      <c r="E454" s="315"/>
      <c r="F454" s="250"/>
      <c r="G454" s="250"/>
      <c r="H454" s="250"/>
      <c r="I454" s="251"/>
      <c r="J454" s="250"/>
      <c r="K454" s="250"/>
      <c r="L454" s="250"/>
      <c r="M454" s="252"/>
      <c r="N454" s="250"/>
      <c r="O454" s="250"/>
      <c r="P454" s="315"/>
      <c r="Q454" s="253"/>
      <c r="R454" s="253"/>
    </row>
    <row r="455" spans="1:18">
      <c r="A455" s="250"/>
      <c r="B455" s="250"/>
      <c r="C455" s="250"/>
      <c r="D455" s="315"/>
      <c r="E455" s="315"/>
      <c r="F455" s="250"/>
      <c r="G455" s="250"/>
      <c r="H455" s="250"/>
      <c r="I455" s="251"/>
      <c r="J455" s="250"/>
      <c r="K455" s="250"/>
      <c r="L455" s="250"/>
      <c r="M455" s="252"/>
      <c r="N455" s="250"/>
      <c r="O455" s="250"/>
      <c r="P455" s="315"/>
      <c r="Q455" s="253"/>
      <c r="R455" s="253"/>
    </row>
    <row r="456" spans="1:18">
      <c r="A456" s="250"/>
      <c r="B456" s="250"/>
      <c r="C456" s="250"/>
      <c r="D456" s="315"/>
      <c r="E456" s="315"/>
      <c r="F456" s="250"/>
      <c r="G456" s="250"/>
      <c r="H456" s="250"/>
      <c r="I456" s="251"/>
      <c r="J456" s="250"/>
      <c r="K456" s="250"/>
      <c r="L456" s="250"/>
      <c r="M456" s="252"/>
      <c r="N456" s="250"/>
      <c r="O456" s="250"/>
      <c r="P456" s="315"/>
      <c r="Q456" s="253"/>
      <c r="R456" s="253"/>
    </row>
    <row r="457" spans="1:18">
      <c r="A457" s="250"/>
      <c r="B457" s="250"/>
      <c r="C457" s="250"/>
      <c r="D457" s="315"/>
      <c r="E457" s="315"/>
      <c r="F457" s="250"/>
      <c r="G457" s="250"/>
      <c r="H457" s="250"/>
      <c r="I457" s="251"/>
      <c r="J457" s="250"/>
      <c r="K457" s="250"/>
      <c r="L457" s="250"/>
      <c r="M457" s="252"/>
      <c r="N457" s="250"/>
      <c r="O457" s="250"/>
      <c r="P457" s="315"/>
      <c r="Q457" s="253"/>
      <c r="R457" s="253"/>
    </row>
    <row r="458" spans="1:18">
      <c r="A458" s="250"/>
      <c r="B458" s="250"/>
      <c r="C458" s="250"/>
      <c r="D458" s="315"/>
      <c r="E458" s="315"/>
      <c r="F458" s="250"/>
      <c r="G458" s="250"/>
      <c r="H458" s="250"/>
      <c r="I458" s="251"/>
      <c r="J458" s="250"/>
      <c r="K458" s="250"/>
      <c r="L458" s="250"/>
      <c r="M458" s="252"/>
      <c r="N458" s="250"/>
      <c r="O458" s="250"/>
      <c r="P458" s="315"/>
      <c r="Q458" s="253"/>
      <c r="R458" s="253"/>
    </row>
    <row r="459" spans="1:18">
      <c r="A459" s="250"/>
      <c r="B459" s="250"/>
      <c r="C459" s="250"/>
      <c r="D459" s="315"/>
      <c r="E459" s="315"/>
      <c r="F459" s="250"/>
      <c r="G459" s="250"/>
      <c r="H459" s="250"/>
      <c r="I459" s="251"/>
      <c r="J459" s="250"/>
      <c r="K459" s="250"/>
      <c r="L459" s="250"/>
      <c r="M459" s="252"/>
      <c r="N459" s="250"/>
      <c r="O459" s="250"/>
      <c r="P459" s="315"/>
      <c r="Q459" s="253"/>
      <c r="R459" s="253"/>
    </row>
    <row r="460" spans="1:18">
      <c r="A460" s="250"/>
      <c r="B460" s="250"/>
      <c r="C460" s="250"/>
      <c r="D460" s="315"/>
      <c r="E460" s="315"/>
      <c r="F460" s="250"/>
      <c r="G460" s="250"/>
      <c r="H460" s="250"/>
      <c r="I460" s="251"/>
      <c r="J460" s="250"/>
      <c r="K460" s="250"/>
      <c r="L460" s="250"/>
      <c r="M460" s="252"/>
      <c r="N460" s="250"/>
      <c r="O460" s="250"/>
      <c r="P460" s="315"/>
      <c r="Q460" s="253"/>
      <c r="R460" s="253"/>
    </row>
    <row r="461" spans="1:18">
      <c r="A461" s="250"/>
      <c r="B461" s="250"/>
      <c r="C461" s="250"/>
      <c r="D461" s="315"/>
      <c r="E461" s="315"/>
      <c r="F461" s="250"/>
      <c r="G461" s="250"/>
      <c r="H461" s="250"/>
      <c r="I461" s="251"/>
      <c r="J461" s="250"/>
      <c r="K461" s="250"/>
      <c r="L461" s="250"/>
      <c r="M461" s="252"/>
      <c r="N461" s="250"/>
      <c r="O461" s="250"/>
      <c r="P461" s="315"/>
      <c r="Q461" s="253"/>
      <c r="R461" s="253"/>
    </row>
    <row r="462" spans="1:18">
      <c r="A462" s="250"/>
      <c r="B462" s="250"/>
      <c r="C462" s="250"/>
      <c r="D462" s="315"/>
      <c r="E462" s="315"/>
      <c r="F462" s="250"/>
      <c r="G462" s="250"/>
      <c r="H462" s="250"/>
      <c r="I462" s="251"/>
      <c r="J462" s="250"/>
      <c r="K462" s="250"/>
      <c r="L462" s="250"/>
      <c r="M462" s="252"/>
      <c r="N462" s="250"/>
      <c r="O462" s="250"/>
      <c r="P462" s="315"/>
      <c r="Q462" s="253"/>
      <c r="R462" s="253"/>
    </row>
    <row r="463" spans="1:18">
      <c r="A463" s="250"/>
      <c r="B463" s="250"/>
      <c r="C463" s="250"/>
      <c r="D463" s="315"/>
      <c r="E463" s="315"/>
      <c r="F463" s="250"/>
      <c r="G463" s="250"/>
      <c r="H463" s="250"/>
      <c r="I463" s="251"/>
      <c r="J463" s="250"/>
      <c r="K463" s="250"/>
      <c r="L463" s="250"/>
      <c r="M463" s="252"/>
      <c r="N463" s="250"/>
      <c r="O463" s="250"/>
      <c r="P463" s="315"/>
      <c r="Q463" s="253"/>
      <c r="R463" s="253"/>
    </row>
    <row r="464" spans="1:18">
      <c r="A464" s="250"/>
      <c r="B464" s="250"/>
      <c r="C464" s="250"/>
      <c r="D464" s="315"/>
      <c r="E464" s="315"/>
      <c r="F464" s="250"/>
      <c r="G464" s="250"/>
      <c r="H464" s="250"/>
      <c r="I464" s="251"/>
      <c r="J464" s="250"/>
      <c r="K464" s="250"/>
      <c r="L464" s="250"/>
      <c r="M464" s="252"/>
      <c r="N464" s="250"/>
      <c r="O464" s="250"/>
      <c r="P464" s="315"/>
      <c r="Q464" s="253"/>
      <c r="R464" s="253"/>
    </row>
    <row r="465" spans="1:18">
      <c r="A465" s="250"/>
      <c r="B465" s="250"/>
      <c r="C465" s="250"/>
      <c r="D465" s="315"/>
      <c r="E465" s="315"/>
      <c r="F465" s="250"/>
      <c r="G465" s="250"/>
      <c r="H465" s="250"/>
      <c r="I465" s="251"/>
      <c r="J465" s="250"/>
      <c r="K465" s="250"/>
      <c r="L465" s="250"/>
      <c r="M465" s="252"/>
      <c r="N465" s="250"/>
      <c r="O465" s="250"/>
      <c r="P465" s="315"/>
      <c r="Q465" s="253"/>
      <c r="R465" s="253"/>
    </row>
    <row r="466" spans="1:18">
      <c r="A466" s="250"/>
      <c r="B466" s="250"/>
      <c r="C466" s="250"/>
      <c r="D466" s="315"/>
      <c r="E466" s="315"/>
      <c r="F466" s="250"/>
      <c r="G466" s="250"/>
      <c r="H466" s="250"/>
      <c r="I466" s="251"/>
      <c r="J466" s="250"/>
      <c r="K466" s="250"/>
      <c r="L466" s="250"/>
      <c r="M466" s="252"/>
      <c r="N466" s="250"/>
      <c r="O466" s="250"/>
      <c r="P466" s="315"/>
      <c r="Q466" s="253"/>
      <c r="R466" s="253"/>
    </row>
    <row r="467" spans="1:18">
      <c r="A467" s="250"/>
      <c r="B467" s="250"/>
      <c r="C467" s="250"/>
      <c r="D467" s="315"/>
      <c r="E467" s="315"/>
      <c r="F467" s="250"/>
      <c r="G467" s="250"/>
      <c r="H467" s="250"/>
      <c r="I467" s="251"/>
      <c r="J467" s="250"/>
      <c r="K467" s="250"/>
      <c r="L467" s="250"/>
      <c r="M467" s="252"/>
      <c r="N467" s="250"/>
      <c r="O467" s="250"/>
      <c r="P467" s="315"/>
      <c r="Q467" s="253"/>
      <c r="R467" s="253"/>
    </row>
    <row r="468" spans="1:18">
      <c r="A468" s="250"/>
      <c r="B468" s="250"/>
      <c r="C468" s="250"/>
      <c r="D468" s="315"/>
      <c r="E468" s="315"/>
      <c r="F468" s="250"/>
      <c r="G468" s="250"/>
      <c r="H468" s="250"/>
      <c r="I468" s="251"/>
      <c r="J468" s="250"/>
      <c r="K468" s="250"/>
      <c r="L468" s="250"/>
      <c r="M468" s="252"/>
      <c r="N468" s="250"/>
      <c r="O468" s="250"/>
      <c r="P468" s="315"/>
      <c r="Q468" s="253"/>
      <c r="R468" s="253"/>
    </row>
    <row r="469" spans="1:18">
      <c r="A469" s="250"/>
      <c r="B469" s="250"/>
      <c r="C469" s="250"/>
      <c r="D469" s="315"/>
      <c r="E469" s="315"/>
      <c r="F469" s="250"/>
      <c r="G469" s="250"/>
      <c r="H469" s="250"/>
      <c r="I469" s="251"/>
      <c r="J469" s="250"/>
      <c r="K469" s="250"/>
      <c r="L469" s="250"/>
      <c r="M469" s="252"/>
      <c r="N469" s="250"/>
      <c r="O469" s="250"/>
      <c r="P469" s="315"/>
      <c r="Q469" s="253"/>
      <c r="R469" s="253"/>
    </row>
    <row r="470" spans="1:18">
      <c r="A470" s="250"/>
      <c r="B470" s="250"/>
      <c r="C470" s="250"/>
      <c r="D470" s="315"/>
      <c r="E470" s="315"/>
      <c r="F470" s="250"/>
      <c r="G470" s="250"/>
      <c r="H470" s="250"/>
      <c r="I470" s="251"/>
      <c r="J470" s="250"/>
      <c r="K470" s="250"/>
      <c r="L470" s="250"/>
      <c r="M470" s="252"/>
      <c r="N470" s="250"/>
      <c r="O470" s="250"/>
      <c r="P470" s="315"/>
      <c r="Q470" s="253"/>
      <c r="R470" s="253"/>
    </row>
    <row r="471" spans="1:18">
      <c r="A471" s="250"/>
      <c r="B471" s="250"/>
      <c r="C471" s="250"/>
      <c r="D471" s="315"/>
      <c r="E471" s="315"/>
      <c r="F471" s="250"/>
      <c r="G471" s="250"/>
      <c r="H471" s="250"/>
      <c r="I471" s="251"/>
      <c r="J471" s="250"/>
      <c r="K471" s="250"/>
      <c r="L471" s="250"/>
      <c r="M471" s="252"/>
      <c r="N471" s="250"/>
      <c r="O471" s="250"/>
      <c r="P471" s="315"/>
      <c r="Q471" s="253"/>
      <c r="R471" s="253"/>
    </row>
    <row r="472" spans="1:18">
      <c r="A472" s="250"/>
      <c r="B472" s="250"/>
      <c r="C472" s="250"/>
      <c r="D472" s="315"/>
      <c r="E472" s="315"/>
      <c r="F472" s="250"/>
      <c r="G472" s="250"/>
      <c r="H472" s="250"/>
      <c r="I472" s="251"/>
      <c r="J472" s="250"/>
      <c r="K472" s="250"/>
      <c r="L472" s="250"/>
      <c r="M472" s="252"/>
      <c r="N472" s="250"/>
      <c r="O472" s="250"/>
      <c r="P472" s="315"/>
      <c r="Q472" s="253"/>
      <c r="R472" s="253"/>
    </row>
    <row r="473" spans="1:18">
      <c r="A473" s="250"/>
      <c r="B473" s="250"/>
      <c r="C473" s="250"/>
      <c r="D473" s="315"/>
      <c r="E473" s="315"/>
      <c r="F473" s="250"/>
      <c r="G473" s="250"/>
      <c r="H473" s="250"/>
      <c r="I473" s="251"/>
      <c r="J473" s="250"/>
      <c r="K473" s="250"/>
      <c r="L473" s="250"/>
      <c r="M473" s="252"/>
      <c r="N473" s="250"/>
      <c r="O473" s="250"/>
      <c r="P473" s="315"/>
      <c r="Q473" s="253"/>
      <c r="R473" s="253"/>
    </row>
    <row r="474" spans="1:18">
      <c r="A474" s="250"/>
      <c r="B474" s="250"/>
      <c r="C474" s="250"/>
      <c r="D474" s="315"/>
      <c r="E474" s="315"/>
      <c r="F474" s="250"/>
      <c r="G474" s="250"/>
      <c r="H474" s="250"/>
      <c r="I474" s="251"/>
      <c r="J474" s="250"/>
      <c r="K474" s="250"/>
      <c r="L474" s="250"/>
      <c r="M474" s="252"/>
      <c r="N474" s="250"/>
      <c r="O474" s="250"/>
      <c r="P474" s="315"/>
      <c r="Q474" s="253"/>
      <c r="R474" s="253"/>
    </row>
    <row r="475" spans="1:18">
      <c r="A475" s="250"/>
      <c r="B475" s="250"/>
      <c r="C475" s="250"/>
      <c r="D475" s="315"/>
      <c r="E475" s="315"/>
      <c r="F475" s="250"/>
      <c r="G475" s="250"/>
      <c r="H475" s="250"/>
      <c r="I475" s="251"/>
      <c r="J475" s="250"/>
      <c r="K475" s="250"/>
      <c r="L475" s="250"/>
      <c r="M475" s="252"/>
      <c r="N475" s="250"/>
      <c r="O475" s="250"/>
      <c r="P475" s="315"/>
      <c r="Q475" s="253"/>
      <c r="R475" s="253"/>
    </row>
    <row r="476" spans="1:18">
      <c r="A476" s="250"/>
      <c r="B476" s="250"/>
      <c r="C476" s="250"/>
      <c r="D476" s="315"/>
      <c r="E476" s="315"/>
      <c r="F476" s="250"/>
      <c r="G476" s="250"/>
      <c r="H476" s="250"/>
      <c r="I476" s="251"/>
      <c r="J476" s="250"/>
      <c r="K476" s="250"/>
      <c r="L476" s="250"/>
      <c r="M476" s="252"/>
      <c r="N476" s="250"/>
      <c r="O476" s="250"/>
      <c r="P476" s="315"/>
      <c r="Q476" s="253"/>
      <c r="R476" s="253"/>
    </row>
    <row r="477" spans="1:18">
      <c r="A477" s="250"/>
      <c r="B477" s="250"/>
      <c r="C477" s="250"/>
      <c r="D477" s="315"/>
      <c r="E477" s="315"/>
      <c r="F477" s="250"/>
      <c r="G477" s="250"/>
      <c r="H477" s="250"/>
      <c r="I477" s="251"/>
      <c r="J477" s="250"/>
      <c r="K477" s="250"/>
      <c r="L477" s="250"/>
      <c r="M477" s="252"/>
      <c r="N477" s="250"/>
      <c r="O477" s="250"/>
      <c r="P477" s="315"/>
      <c r="Q477" s="253"/>
      <c r="R477" s="253"/>
    </row>
    <row r="478" spans="1:18">
      <c r="A478" s="250"/>
      <c r="B478" s="250"/>
      <c r="C478" s="250"/>
      <c r="D478" s="315"/>
      <c r="E478" s="315"/>
      <c r="F478" s="250"/>
      <c r="G478" s="250"/>
      <c r="H478" s="250"/>
      <c r="I478" s="251"/>
      <c r="J478" s="250"/>
      <c r="K478" s="250"/>
      <c r="L478" s="250"/>
      <c r="M478" s="252"/>
      <c r="N478" s="250"/>
      <c r="O478" s="250"/>
      <c r="P478" s="315"/>
      <c r="Q478" s="253"/>
      <c r="R478" s="253"/>
    </row>
    <row r="479" spans="1:18">
      <c r="A479" s="250"/>
      <c r="B479" s="250"/>
      <c r="C479" s="250"/>
      <c r="D479" s="315"/>
      <c r="E479" s="315"/>
      <c r="F479" s="250"/>
      <c r="G479" s="250"/>
      <c r="H479" s="250"/>
      <c r="I479" s="251"/>
      <c r="J479" s="250"/>
      <c r="K479" s="250"/>
      <c r="L479" s="250"/>
      <c r="M479" s="252"/>
      <c r="N479" s="250"/>
      <c r="O479" s="250"/>
      <c r="P479" s="315"/>
      <c r="Q479" s="253"/>
      <c r="R479" s="253"/>
    </row>
    <row r="480" spans="1:18">
      <c r="A480" s="250"/>
      <c r="B480" s="250"/>
      <c r="C480" s="250"/>
      <c r="D480" s="315"/>
      <c r="E480" s="315"/>
      <c r="F480" s="250"/>
      <c r="G480" s="250"/>
      <c r="H480" s="250"/>
      <c r="I480" s="251"/>
      <c r="J480" s="250"/>
      <c r="K480" s="250"/>
      <c r="L480" s="250"/>
      <c r="M480" s="252"/>
      <c r="N480" s="250"/>
      <c r="O480" s="250"/>
      <c r="P480" s="315"/>
      <c r="Q480" s="253"/>
      <c r="R480" s="253"/>
    </row>
    <row r="481" spans="1:18">
      <c r="A481" s="250"/>
      <c r="B481" s="250"/>
      <c r="C481" s="250"/>
      <c r="D481" s="315"/>
      <c r="E481" s="315"/>
      <c r="F481" s="250"/>
      <c r="G481" s="250"/>
      <c r="H481" s="250"/>
      <c r="I481" s="251"/>
      <c r="J481" s="250"/>
      <c r="K481" s="250"/>
      <c r="L481" s="250"/>
      <c r="M481" s="252"/>
      <c r="N481" s="250"/>
      <c r="O481" s="250"/>
      <c r="P481" s="315"/>
      <c r="Q481" s="253"/>
      <c r="R481" s="253"/>
    </row>
    <row r="482" spans="1:18">
      <c r="A482" s="250"/>
      <c r="B482" s="250"/>
      <c r="C482" s="250"/>
      <c r="D482" s="315"/>
      <c r="E482" s="315"/>
      <c r="F482" s="250"/>
      <c r="G482" s="250"/>
      <c r="H482" s="250"/>
      <c r="I482" s="251"/>
      <c r="J482" s="250"/>
      <c r="K482" s="250"/>
      <c r="L482" s="250"/>
      <c r="M482" s="252"/>
      <c r="N482" s="250"/>
      <c r="O482" s="250"/>
      <c r="P482" s="315"/>
      <c r="Q482" s="253"/>
      <c r="R482" s="253"/>
    </row>
    <row r="483" spans="1:18">
      <c r="A483" s="250"/>
      <c r="B483" s="250"/>
      <c r="C483" s="250"/>
      <c r="D483" s="315"/>
      <c r="E483" s="315"/>
      <c r="F483" s="250"/>
      <c r="G483" s="250"/>
      <c r="H483" s="250"/>
      <c r="I483" s="251"/>
      <c r="J483" s="250"/>
      <c r="K483" s="250"/>
      <c r="L483" s="250"/>
      <c r="M483" s="252"/>
      <c r="N483" s="250"/>
      <c r="O483" s="250"/>
      <c r="P483" s="315"/>
      <c r="Q483" s="253"/>
      <c r="R483" s="253"/>
    </row>
    <row r="484" spans="1:18">
      <c r="A484" s="250"/>
      <c r="B484" s="250"/>
      <c r="C484" s="250"/>
      <c r="D484" s="315"/>
      <c r="E484" s="315"/>
      <c r="F484" s="250"/>
      <c r="G484" s="250"/>
      <c r="H484" s="250"/>
      <c r="I484" s="251"/>
      <c r="J484" s="250"/>
      <c r="K484" s="250"/>
      <c r="L484" s="250"/>
      <c r="M484" s="252"/>
      <c r="N484" s="250"/>
      <c r="O484" s="250"/>
      <c r="P484" s="315"/>
      <c r="Q484" s="253"/>
      <c r="R484" s="253"/>
    </row>
    <row r="485" spans="1:18">
      <c r="A485" s="250"/>
      <c r="B485" s="250"/>
      <c r="C485" s="250"/>
      <c r="D485" s="315"/>
      <c r="E485" s="315"/>
      <c r="F485" s="250"/>
      <c r="G485" s="250"/>
      <c r="H485" s="250"/>
      <c r="I485" s="251"/>
      <c r="J485" s="250"/>
      <c r="K485" s="250"/>
      <c r="L485" s="250"/>
      <c r="M485" s="252"/>
      <c r="N485" s="250"/>
      <c r="O485" s="250"/>
      <c r="P485" s="315"/>
      <c r="Q485" s="253"/>
      <c r="R485" s="253"/>
    </row>
    <row r="486" spans="1:18">
      <c r="A486" s="250"/>
      <c r="B486" s="250"/>
      <c r="C486" s="250"/>
      <c r="D486" s="315"/>
      <c r="E486" s="315"/>
      <c r="F486" s="250"/>
      <c r="G486" s="250"/>
      <c r="H486" s="250"/>
      <c r="I486" s="251"/>
      <c r="J486" s="250"/>
      <c r="K486" s="250"/>
      <c r="L486" s="250"/>
      <c r="M486" s="252"/>
      <c r="N486" s="250"/>
      <c r="O486" s="250"/>
      <c r="P486" s="315"/>
      <c r="Q486" s="253"/>
      <c r="R486" s="253"/>
    </row>
    <row r="487" spans="1:18">
      <c r="A487" s="250"/>
      <c r="B487" s="250"/>
      <c r="C487" s="250"/>
      <c r="D487" s="315"/>
      <c r="E487" s="315"/>
      <c r="F487" s="250"/>
      <c r="G487" s="250"/>
      <c r="H487" s="250"/>
      <c r="I487" s="251"/>
      <c r="J487" s="250"/>
      <c r="K487" s="250"/>
      <c r="L487" s="250"/>
      <c r="M487" s="252"/>
      <c r="N487" s="250"/>
      <c r="O487" s="250"/>
      <c r="P487" s="315"/>
      <c r="Q487" s="253"/>
      <c r="R487" s="253"/>
    </row>
    <row r="488" spans="1:18">
      <c r="A488" s="250"/>
      <c r="B488" s="250"/>
      <c r="C488" s="250"/>
      <c r="D488" s="315"/>
      <c r="E488" s="315"/>
      <c r="F488" s="250"/>
      <c r="G488" s="250"/>
      <c r="H488" s="250"/>
      <c r="I488" s="251"/>
      <c r="J488" s="250"/>
      <c r="K488" s="250"/>
      <c r="L488" s="250"/>
      <c r="M488" s="252"/>
      <c r="N488" s="250"/>
      <c r="O488" s="250"/>
      <c r="P488" s="315"/>
      <c r="Q488" s="253"/>
      <c r="R488" s="253"/>
    </row>
    <row r="489" spans="1:18">
      <c r="A489" s="250"/>
      <c r="B489" s="250"/>
      <c r="C489" s="250"/>
      <c r="D489" s="315"/>
      <c r="E489" s="315"/>
      <c r="F489" s="250"/>
      <c r="G489" s="250"/>
      <c r="H489" s="250"/>
      <c r="I489" s="251"/>
      <c r="J489" s="250"/>
      <c r="K489" s="250"/>
      <c r="L489" s="250"/>
      <c r="M489" s="252"/>
      <c r="N489" s="250"/>
      <c r="O489" s="250"/>
      <c r="P489" s="315"/>
      <c r="Q489" s="253"/>
      <c r="R489" s="253"/>
    </row>
    <row r="490" spans="1:18">
      <c r="A490" s="250"/>
      <c r="B490" s="250"/>
      <c r="C490" s="250"/>
      <c r="D490" s="315"/>
      <c r="E490" s="315"/>
      <c r="F490" s="250"/>
      <c r="G490" s="250"/>
      <c r="H490" s="250"/>
      <c r="I490" s="251"/>
      <c r="J490" s="250"/>
      <c r="K490" s="250"/>
      <c r="L490" s="250"/>
      <c r="M490" s="252"/>
      <c r="N490" s="250"/>
      <c r="O490" s="250"/>
      <c r="P490" s="315"/>
      <c r="Q490" s="253"/>
      <c r="R490" s="253"/>
    </row>
    <row r="491" spans="1:18">
      <c r="A491" s="250"/>
      <c r="B491" s="250"/>
      <c r="C491" s="250"/>
      <c r="D491" s="315"/>
      <c r="E491" s="315"/>
      <c r="F491" s="250"/>
      <c r="G491" s="250"/>
      <c r="H491" s="250"/>
      <c r="I491" s="251"/>
      <c r="J491" s="250"/>
      <c r="K491" s="250"/>
      <c r="L491" s="250"/>
      <c r="M491" s="252"/>
      <c r="N491" s="250"/>
      <c r="O491" s="250"/>
      <c r="P491" s="315"/>
      <c r="Q491" s="253"/>
      <c r="R491" s="253"/>
    </row>
    <row r="492" spans="1:18">
      <c r="A492" s="250"/>
      <c r="B492" s="250"/>
      <c r="C492" s="250"/>
      <c r="D492" s="315"/>
      <c r="E492" s="315"/>
      <c r="F492" s="250"/>
      <c r="G492" s="250"/>
      <c r="H492" s="250"/>
      <c r="I492" s="251"/>
      <c r="J492" s="250"/>
      <c r="K492" s="250"/>
      <c r="L492" s="250"/>
      <c r="M492" s="252"/>
      <c r="N492" s="250"/>
      <c r="O492" s="250"/>
      <c r="P492" s="315"/>
      <c r="Q492" s="253"/>
      <c r="R492" s="253"/>
    </row>
    <row r="493" spans="1:18">
      <c r="A493" s="250"/>
      <c r="B493" s="250"/>
      <c r="C493" s="250"/>
      <c r="D493" s="315"/>
      <c r="E493" s="315"/>
      <c r="F493" s="250"/>
      <c r="G493" s="250"/>
      <c r="H493" s="250"/>
      <c r="I493" s="251"/>
      <c r="J493" s="250"/>
      <c r="K493" s="250"/>
      <c r="L493" s="250"/>
      <c r="M493" s="252"/>
      <c r="N493" s="250"/>
      <c r="O493" s="250"/>
      <c r="P493" s="315"/>
      <c r="Q493" s="253"/>
      <c r="R493" s="253"/>
    </row>
    <row r="494" spans="1:18">
      <c r="A494" s="250"/>
      <c r="B494" s="250"/>
      <c r="C494" s="250"/>
      <c r="D494" s="315"/>
      <c r="E494" s="315"/>
      <c r="F494" s="250"/>
      <c r="G494" s="250"/>
      <c r="H494" s="250"/>
      <c r="I494" s="251"/>
      <c r="J494" s="250"/>
      <c r="K494" s="250"/>
      <c r="L494" s="250"/>
      <c r="M494" s="252"/>
      <c r="N494" s="250"/>
      <c r="O494" s="250"/>
      <c r="P494" s="315"/>
      <c r="Q494" s="253"/>
      <c r="R494" s="253"/>
    </row>
    <row r="495" spans="1:18">
      <c r="A495" s="250"/>
      <c r="B495" s="250"/>
      <c r="C495" s="250"/>
      <c r="D495" s="315"/>
      <c r="E495" s="315"/>
      <c r="F495" s="250"/>
      <c r="G495" s="250"/>
      <c r="H495" s="250"/>
      <c r="I495" s="251"/>
      <c r="J495" s="250"/>
      <c r="K495" s="250"/>
      <c r="L495" s="250"/>
      <c r="M495" s="252"/>
      <c r="N495" s="250"/>
      <c r="O495" s="250"/>
      <c r="P495" s="315"/>
      <c r="Q495" s="253"/>
      <c r="R495" s="253"/>
    </row>
    <row r="496" spans="1:18">
      <c r="A496" s="250"/>
      <c r="B496" s="250"/>
      <c r="C496" s="250"/>
      <c r="D496" s="315"/>
      <c r="E496" s="315"/>
      <c r="F496" s="250"/>
      <c r="G496" s="250"/>
      <c r="H496" s="250"/>
      <c r="I496" s="251"/>
      <c r="J496" s="250"/>
      <c r="K496" s="250"/>
      <c r="L496" s="250"/>
      <c r="M496" s="252"/>
      <c r="N496" s="250"/>
      <c r="O496" s="250"/>
      <c r="P496" s="315"/>
      <c r="Q496" s="253"/>
      <c r="R496" s="253"/>
    </row>
    <row r="497" spans="1:18">
      <c r="A497" s="250"/>
      <c r="B497" s="250"/>
      <c r="C497" s="250"/>
      <c r="D497" s="315"/>
      <c r="E497" s="315"/>
      <c r="F497" s="250"/>
      <c r="G497" s="250"/>
      <c r="H497" s="250"/>
      <c r="I497" s="251"/>
      <c r="J497" s="250"/>
      <c r="K497" s="250"/>
      <c r="L497" s="250"/>
      <c r="M497" s="252"/>
      <c r="N497" s="250"/>
      <c r="O497" s="250"/>
      <c r="P497" s="315"/>
      <c r="Q497" s="253"/>
      <c r="R497" s="253"/>
    </row>
    <row r="498" spans="1:18">
      <c r="A498" s="250"/>
      <c r="B498" s="250"/>
      <c r="C498" s="250"/>
      <c r="D498" s="315"/>
      <c r="E498" s="315"/>
      <c r="F498" s="250"/>
      <c r="G498" s="250"/>
      <c r="H498" s="250"/>
      <c r="I498" s="251"/>
      <c r="J498" s="250"/>
      <c r="K498" s="250"/>
      <c r="L498" s="250"/>
      <c r="M498" s="252"/>
      <c r="N498" s="250"/>
      <c r="O498" s="250"/>
      <c r="P498" s="315"/>
      <c r="Q498" s="253"/>
      <c r="R498" s="253"/>
    </row>
    <row r="499" spans="1:18">
      <c r="A499" s="250"/>
      <c r="B499" s="250"/>
      <c r="C499" s="250"/>
      <c r="D499" s="315"/>
      <c r="E499" s="315"/>
      <c r="F499" s="250"/>
      <c r="G499" s="250"/>
      <c r="H499" s="250"/>
      <c r="I499" s="251"/>
      <c r="J499" s="250"/>
      <c r="K499" s="250"/>
      <c r="L499" s="250"/>
      <c r="M499" s="252"/>
      <c r="N499" s="250"/>
      <c r="O499" s="250"/>
      <c r="P499" s="315"/>
      <c r="Q499" s="253"/>
      <c r="R499" s="253"/>
    </row>
    <row r="500" spans="1:18">
      <c r="A500" s="250"/>
      <c r="B500" s="250"/>
      <c r="C500" s="250"/>
      <c r="D500" s="315"/>
      <c r="E500" s="315"/>
      <c r="F500" s="250"/>
      <c r="G500" s="250"/>
      <c r="H500" s="250"/>
      <c r="I500" s="251"/>
      <c r="J500" s="250"/>
      <c r="K500" s="250"/>
      <c r="L500" s="250"/>
      <c r="M500" s="252"/>
      <c r="N500" s="250"/>
      <c r="O500" s="250"/>
      <c r="P500" s="315"/>
      <c r="Q500" s="253"/>
      <c r="R500" s="253"/>
    </row>
    <row r="501" spans="1:18">
      <c r="A501" s="250"/>
      <c r="B501" s="250"/>
      <c r="C501" s="250"/>
      <c r="D501" s="315"/>
      <c r="E501" s="315"/>
      <c r="F501" s="250"/>
      <c r="G501" s="250"/>
      <c r="H501" s="250"/>
      <c r="I501" s="251"/>
      <c r="J501" s="250"/>
      <c r="K501" s="250"/>
      <c r="L501" s="250"/>
      <c r="M501" s="252"/>
      <c r="N501" s="250"/>
      <c r="O501" s="250"/>
      <c r="P501" s="315"/>
      <c r="Q501" s="253"/>
      <c r="R501" s="253"/>
    </row>
    <row r="502" spans="1:18">
      <c r="A502" s="250"/>
      <c r="B502" s="250"/>
      <c r="C502" s="250"/>
      <c r="D502" s="315"/>
      <c r="E502" s="315"/>
      <c r="F502" s="250"/>
      <c r="G502" s="250"/>
      <c r="H502" s="250"/>
      <c r="I502" s="251"/>
      <c r="J502" s="250"/>
      <c r="K502" s="250"/>
      <c r="L502" s="250"/>
      <c r="M502" s="252"/>
      <c r="N502" s="250"/>
      <c r="O502" s="250"/>
      <c r="P502" s="315"/>
      <c r="Q502" s="253"/>
      <c r="R502" s="253"/>
    </row>
    <row r="503" spans="1:18">
      <c r="A503" s="250"/>
      <c r="B503" s="250"/>
      <c r="C503" s="250"/>
      <c r="D503" s="315"/>
      <c r="E503" s="315"/>
      <c r="F503" s="250"/>
      <c r="G503" s="250"/>
      <c r="H503" s="250"/>
      <c r="I503" s="251"/>
      <c r="J503" s="250"/>
      <c r="K503" s="250"/>
      <c r="L503" s="250"/>
      <c r="M503" s="252"/>
      <c r="N503" s="250"/>
      <c r="O503" s="250"/>
      <c r="P503" s="315"/>
      <c r="Q503" s="253"/>
      <c r="R503" s="253"/>
    </row>
    <row r="504" spans="1:18">
      <c r="A504" s="250"/>
      <c r="B504" s="250"/>
      <c r="C504" s="250"/>
      <c r="D504" s="315"/>
      <c r="E504" s="315"/>
      <c r="F504" s="250"/>
      <c r="G504" s="250"/>
      <c r="H504" s="250"/>
      <c r="I504" s="251"/>
      <c r="J504" s="250"/>
      <c r="K504" s="250"/>
      <c r="L504" s="250"/>
      <c r="M504" s="252"/>
      <c r="N504" s="250"/>
      <c r="O504" s="250"/>
      <c r="P504" s="315"/>
      <c r="Q504" s="253"/>
      <c r="R504" s="253"/>
    </row>
    <row r="505" spans="1:18">
      <c r="A505" s="250"/>
      <c r="B505" s="250"/>
      <c r="C505" s="250"/>
      <c r="D505" s="315"/>
      <c r="E505" s="315"/>
      <c r="F505" s="250"/>
      <c r="G505" s="250"/>
      <c r="H505" s="250"/>
      <c r="I505" s="251"/>
      <c r="J505" s="250"/>
      <c r="K505" s="250"/>
      <c r="L505" s="250"/>
      <c r="M505" s="252"/>
      <c r="N505" s="250"/>
      <c r="O505" s="250"/>
      <c r="P505" s="315"/>
      <c r="Q505" s="253"/>
      <c r="R505" s="253"/>
    </row>
    <row r="506" spans="1:18">
      <c r="A506" s="250"/>
      <c r="B506" s="250"/>
      <c r="C506" s="250"/>
      <c r="D506" s="315"/>
      <c r="E506" s="315"/>
      <c r="F506" s="250"/>
      <c r="G506" s="250"/>
      <c r="H506" s="250"/>
      <c r="I506" s="251"/>
      <c r="J506" s="250"/>
      <c r="K506" s="250"/>
      <c r="L506" s="250"/>
      <c r="M506" s="252"/>
      <c r="N506" s="250"/>
      <c r="O506" s="250"/>
      <c r="P506" s="315"/>
      <c r="Q506" s="253"/>
      <c r="R506" s="253"/>
    </row>
    <row r="507" spans="1:18">
      <c r="A507" s="250"/>
      <c r="B507" s="250"/>
      <c r="C507" s="250"/>
      <c r="D507" s="315"/>
      <c r="E507" s="315"/>
      <c r="F507" s="250"/>
      <c r="G507" s="250"/>
      <c r="H507" s="250"/>
      <c r="I507" s="251"/>
      <c r="J507" s="250"/>
      <c r="K507" s="250"/>
      <c r="L507" s="250"/>
      <c r="M507" s="252"/>
      <c r="N507" s="250"/>
      <c r="O507" s="250"/>
      <c r="P507" s="315"/>
      <c r="Q507" s="253"/>
      <c r="R507" s="253"/>
    </row>
    <row r="508" spans="1:18">
      <c r="A508" s="250"/>
      <c r="B508" s="250"/>
      <c r="C508" s="250"/>
      <c r="D508" s="315"/>
      <c r="E508" s="315"/>
      <c r="F508" s="250"/>
      <c r="G508" s="250"/>
      <c r="H508" s="250"/>
      <c r="I508" s="251"/>
      <c r="J508" s="250"/>
      <c r="K508" s="250"/>
      <c r="L508" s="250"/>
      <c r="M508" s="252"/>
      <c r="N508" s="250"/>
      <c r="O508" s="250"/>
      <c r="P508" s="315"/>
      <c r="Q508" s="253"/>
      <c r="R508" s="253"/>
    </row>
    <row r="509" spans="1:18">
      <c r="A509" s="250"/>
      <c r="B509" s="250"/>
      <c r="C509" s="250"/>
      <c r="D509" s="315"/>
      <c r="E509" s="315"/>
      <c r="F509" s="250"/>
      <c r="G509" s="250"/>
      <c r="H509" s="250"/>
      <c r="I509" s="251"/>
      <c r="J509" s="250"/>
      <c r="K509" s="250"/>
      <c r="L509" s="250"/>
      <c r="M509" s="252"/>
      <c r="N509" s="250"/>
      <c r="O509" s="250"/>
      <c r="P509" s="315"/>
      <c r="Q509" s="253"/>
      <c r="R509" s="253"/>
    </row>
    <row r="510" spans="1:18">
      <c r="A510" s="250"/>
      <c r="B510" s="250"/>
      <c r="C510" s="250"/>
      <c r="D510" s="315"/>
      <c r="E510" s="315"/>
      <c r="F510" s="250"/>
      <c r="G510" s="250"/>
      <c r="H510" s="250"/>
      <c r="I510" s="251"/>
      <c r="J510" s="250"/>
      <c r="K510" s="250"/>
      <c r="L510" s="250"/>
      <c r="M510" s="252"/>
      <c r="N510" s="250"/>
      <c r="O510" s="250"/>
      <c r="P510" s="315"/>
      <c r="Q510" s="253"/>
      <c r="R510" s="253"/>
    </row>
    <row r="511" spans="1:18">
      <c r="A511" s="250"/>
      <c r="B511" s="250"/>
      <c r="C511" s="250"/>
      <c r="D511" s="315"/>
      <c r="E511" s="315"/>
      <c r="F511" s="250"/>
      <c r="G511" s="250"/>
      <c r="H511" s="250"/>
      <c r="I511" s="251"/>
      <c r="J511" s="250"/>
      <c r="K511" s="250"/>
      <c r="L511" s="250"/>
      <c r="M511" s="252"/>
      <c r="N511" s="250"/>
      <c r="O511" s="250"/>
      <c r="P511" s="315"/>
      <c r="Q511" s="253"/>
      <c r="R511" s="253"/>
    </row>
    <row r="512" spans="1:18">
      <c r="A512" s="250"/>
      <c r="B512" s="250"/>
      <c r="C512" s="250"/>
      <c r="D512" s="315"/>
      <c r="E512" s="315"/>
      <c r="F512" s="250"/>
      <c r="G512" s="250"/>
      <c r="H512" s="250"/>
      <c r="I512" s="251"/>
      <c r="J512" s="250"/>
      <c r="K512" s="250"/>
      <c r="L512" s="250"/>
      <c r="M512" s="252"/>
      <c r="N512" s="250"/>
      <c r="O512" s="250"/>
      <c r="P512" s="315"/>
      <c r="Q512" s="253"/>
      <c r="R512" s="253"/>
    </row>
    <row r="513" spans="1:18">
      <c r="A513" s="250"/>
      <c r="B513" s="250"/>
      <c r="C513" s="250"/>
      <c r="D513" s="315"/>
      <c r="E513" s="315"/>
      <c r="F513" s="250"/>
      <c r="G513" s="250"/>
      <c r="H513" s="250"/>
      <c r="I513" s="251"/>
      <c r="J513" s="250"/>
      <c r="K513" s="250"/>
      <c r="L513" s="250"/>
      <c r="M513" s="252"/>
      <c r="N513" s="250"/>
      <c r="O513" s="250"/>
      <c r="P513" s="315"/>
      <c r="Q513" s="253"/>
      <c r="R513" s="253"/>
    </row>
    <row r="514" spans="1:18">
      <c r="A514" s="250"/>
      <c r="B514" s="250"/>
      <c r="C514" s="250"/>
      <c r="D514" s="315"/>
      <c r="E514" s="315"/>
      <c r="F514" s="250"/>
      <c r="G514" s="250"/>
      <c r="H514" s="250"/>
      <c r="I514" s="251"/>
      <c r="J514" s="250"/>
      <c r="K514" s="250"/>
      <c r="L514" s="250"/>
      <c r="M514" s="252"/>
      <c r="N514" s="250"/>
      <c r="O514" s="250"/>
      <c r="P514" s="315"/>
      <c r="Q514" s="253"/>
      <c r="R514" s="253"/>
    </row>
    <row r="515" spans="1:18">
      <c r="A515" s="250"/>
      <c r="B515" s="250"/>
      <c r="C515" s="250"/>
      <c r="D515" s="315"/>
      <c r="E515" s="315"/>
      <c r="F515" s="250"/>
      <c r="G515" s="250"/>
      <c r="H515" s="250"/>
      <c r="I515" s="251"/>
      <c r="J515" s="250"/>
      <c r="K515" s="250"/>
      <c r="L515" s="250"/>
      <c r="M515" s="252"/>
      <c r="N515" s="250"/>
      <c r="O515" s="250"/>
      <c r="P515" s="315"/>
      <c r="Q515" s="253"/>
      <c r="R515" s="253"/>
    </row>
    <row r="516" spans="1:18">
      <c r="A516" s="250"/>
      <c r="B516" s="250"/>
      <c r="C516" s="250"/>
      <c r="D516" s="315"/>
      <c r="E516" s="315"/>
      <c r="F516" s="250"/>
      <c r="G516" s="250"/>
      <c r="H516" s="250"/>
      <c r="I516" s="251"/>
      <c r="J516" s="250"/>
      <c r="K516" s="250"/>
      <c r="L516" s="250"/>
      <c r="M516" s="252"/>
      <c r="N516" s="250"/>
      <c r="O516" s="250"/>
      <c r="P516" s="315"/>
      <c r="Q516" s="253"/>
      <c r="R516" s="253"/>
    </row>
    <row r="517" spans="1:18">
      <c r="A517" s="250"/>
      <c r="B517" s="250"/>
      <c r="C517" s="250"/>
      <c r="D517" s="315"/>
      <c r="E517" s="315"/>
      <c r="F517" s="250"/>
      <c r="G517" s="250"/>
      <c r="H517" s="250"/>
      <c r="I517" s="251"/>
      <c r="J517" s="250"/>
      <c r="K517" s="250"/>
      <c r="L517" s="250"/>
      <c r="M517" s="252"/>
      <c r="N517" s="250"/>
      <c r="O517" s="250"/>
      <c r="P517" s="315"/>
      <c r="Q517" s="253"/>
      <c r="R517" s="253"/>
    </row>
    <row r="518" spans="1:18">
      <c r="A518" s="250"/>
      <c r="B518" s="250"/>
      <c r="C518" s="250"/>
      <c r="D518" s="315"/>
      <c r="E518" s="315"/>
      <c r="F518" s="250"/>
      <c r="G518" s="250"/>
      <c r="H518" s="250"/>
      <c r="I518" s="251"/>
      <c r="J518" s="250"/>
      <c r="K518" s="250"/>
      <c r="L518" s="250"/>
      <c r="M518" s="252"/>
      <c r="N518" s="250"/>
      <c r="O518" s="250"/>
      <c r="P518" s="315"/>
      <c r="Q518" s="253"/>
      <c r="R518" s="253"/>
    </row>
    <row r="519" spans="1:18">
      <c r="A519" s="250"/>
      <c r="B519" s="250"/>
      <c r="C519" s="250"/>
      <c r="D519" s="315"/>
      <c r="E519" s="315"/>
      <c r="F519" s="250"/>
      <c r="G519" s="250"/>
      <c r="H519" s="250"/>
      <c r="I519" s="251"/>
      <c r="J519" s="250"/>
      <c r="K519" s="250"/>
      <c r="L519" s="250"/>
      <c r="M519" s="252"/>
      <c r="N519" s="250"/>
      <c r="O519" s="250"/>
      <c r="P519" s="315"/>
      <c r="Q519" s="253"/>
      <c r="R519" s="253"/>
    </row>
    <row r="520" spans="1:18">
      <c r="A520" s="250"/>
      <c r="B520" s="250"/>
      <c r="C520" s="250"/>
      <c r="D520" s="315"/>
      <c r="E520" s="315"/>
      <c r="F520" s="250"/>
      <c r="G520" s="250"/>
      <c r="H520" s="250"/>
      <c r="I520" s="251"/>
      <c r="J520" s="250"/>
      <c r="K520" s="250"/>
      <c r="L520" s="250"/>
      <c r="M520" s="252"/>
      <c r="N520" s="250"/>
      <c r="O520" s="250"/>
      <c r="P520" s="315"/>
      <c r="Q520" s="253"/>
      <c r="R520" s="253"/>
    </row>
    <row r="521" spans="1:18">
      <c r="A521" s="250"/>
      <c r="B521" s="250"/>
      <c r="C521" s="250"/>
      <c r="D521" s="315"/>
      <c r="E521" s="315"/>
      <c r="F521" s="250"/>
      <c r="G521" s="250"/>
      <c r="H521" s="250"/>
      <c r="I521" s="251"/>
      <c r="J521" s="250"/>
      <c r="K521" s="250"/>
      <c r="L521" s="250"/>
      <c r="M521" s="252"/>
      <c r="N521" s="250"/>
      <c r="O521" s="250"/>
      <c r="P521" s="315"/>
      <c r="Q521" s="253"/>
      <c r="R521" s="253"/>
    </row>
    <row r="522" spans="1:18">
      <c r="A522" s="250"/>
      <c r="B522" s="250"/>
      <c r="C522" s="250"/>
      <c r="D522" s="315"/>
      <c r="E522" s="315"/>
      <c r="F522" s="250"/>
      <c r="G522" s="250"/>
      <c r="H522" s="250"/>
      <c r="I522" s="251"/>
      <c r="J522" s="250"/>
      <c r="K522" s="250"/>
      <c r="L522" s="250"/>
      <c r="M522" s="252"/>
      <c r="N522" s="250"/>
      <c r="O522" s="250"/>
      <c r="P522" s="315"/>
      <c r="Q522" s="253"/>
      <c r="R522" s="253"/>
    </row>
    <row r="523" spans="1:18">
      <c r="A523" s="250"/>
      <c r="B523" s="250"/>
      <c r="C523" s="250"/>
      <c r="D523" s="315"/>
      <c r="E523" s="315"/>
      <c r="F523" s="250"/>
      <c r="G523" s="250"/>
      <c r="H523" s="250"/>
      <c r="I523" s="251"/>
      <c r="J523" s="250"/>
      <c r="K523" s="250"/>
      <c r="L523" s="250"/>
      <c r="M523" s="252"/>
      <c r="N523" s="250"/>
      <c r="O523" s="250"/>
      <c r="P523" s="315"/>
      <c r="Q523" s="253"/>
      <c r="R523" s="253"/>
    </row>
    <row r="524" spans="1:18" ht="42" customHeight="1">
      <c r="A524" s="250"/>
      <c r="B524" s="250"/>
      <c r="C524" s="250"/>
      <c r="D524" s="315"/>
      <c r="E524" s="315"/>
      <c r="F524" s="250"/>
      <c r="G524" s="250"/>
      <c r="H524" s="250"/>
      <c r="I524" s="251"/>
      <c r="J524" s="250"/>
      <c r="K524" s="250"/>
      <c r="L524" s="250"/>
      <c r="M524" s="252"/>
      <c r="N524" s="250"/>
      <c r="O524" s="250"/>
      <c r="P524" s="315"/>
      <c r="Q524" s="253"/>
      <c r="R524" s="253"/>
    </row>
    <row r="525" spans="1:18" ht="42" customHeight="1">
      <c r="A525" s="250"/>
      <c r="B525" s="250"/>
      <c r="C525" s="250"/>
      <c r="D525" s="315"/>
      <c r="E525" s="315"/>
      <c r="F525" s="250"/>
      <c r="G525" s="250"/>
      <c r="H525" s="250"/>
      <c r="I525" s="251"/>
      <c r="J525" s="250"/>
      <c r="K525" s="250"/>
      <c r="L525" s="250"/>
      <c r="M525" s="252"/>
      <c r="N525" s="250"/>
      <c r="O525" s="250"/>
      <c r="P525" s="315"/>
      <c r="Q525" s="253"/>
      <c r="R525" s="253"/>
    </row>
    <row r="526" spans="1:18">
      <c r="A526" s="250"/>
      <c r="B526" s="250"/>
      <c r="C526" s="250"/>
      <c r="D526" s="315"/>
      <c r="E526" s="315"/>
      <c r="F526" s="250"/>
      <c r="G526" s="250"/>
      <c r="H526" s="250"/>
      <c r="I526" s="251"/>
      <c r="J526" s="250"/>
      <c r="K526" s="250"/>
      <c r="L526" s="250"/>
      <c r="M526" s="252"/>
      <c r="N526" s="250"/>
      <c r="O526" s="250"/>
      <c r="P526" s="315"/>
      <c r="Q526" s="253"/>
      <c r="R526" s="253"/>
    </row>
    <row r="527" spans="1:18" ht="42" customHeight="1">
      <c r="A527" s="250"/>
      <c r="B527" s="250"/>
      <c r="C527" s="250"/>
      <c r="D527" s="315"/>
      <c r="E527" s="315"/>
      <c r="F527" s="250"/>
      <c r="G527" s="250"/>
      <c r="H527" s="250"/>
      <c r="I527" s="251"/>
      <c r="J527" s="250"/>
      <c r="K527" s="250"/>
      <c r="L527" s="250"/>
      <c r="M527" s="252"/>
      <c r="N527" s="250"/>
      <c r="O527" s="250"/>
      <c r="P527" s="315"/>
      <c r="Q527" s="253"/>
      <c r="R527" s="253"/>
    </row>
    <row r="528" spans="1:18" ht="42" customHeight="1">
      <c r="A528" s="250"/>
      <c r="B528" s="250"/>
      <c r="C528" s="250"/>
      <c r="D528" s="315"/>
      <c r="E528" s="315"/>
      <c r="F528" s="250"/>
      <c r="G528" s="250"/>
      <c r="H528" s="250"/>
      <c r="I528" s="251"/>
      <c r="J528" s="250"/>
      <c r="K528" s="250"/>
      <c r="L528" s="250"/>
      <c r="M528" s="252"/>
      <c r="N528" s="250"/>
      <c r="O528" s="250"/>
      <c r="P528" s="315"/>
      <c r="Q528" s="253"/>
      <c r="R528" s="253"/>
    </row>
    <row r="529" spans="1:18" ht="42" customHeight="1">
      <c r="A529" s="250"/>
      <c r="B529" s="250"/>
      <c r="C529" s="250"/>
      <c r="D529" s="315"/>
      <c r="E529" s="315"/>
      <c r="F529" s="250"/>
      <c r="G529" s="250"/>
      <c r="H529" s="250"/>
      <c r="I529" s="251"/>
      <c r="J529" s="250"/>
      <c r="K529" s="250"/>
      <c r="L529" s="250"/>
      <c r="M529" s="252"/>
      <c r="N529" s="250"/>
      <c r="O529" s="250"/>
      <c r="P529" s="315"/>
      <c r="Q529" s="253"/>
      <c r="R529" s="253"/>
    </row>
    <row r="530" spans="1:18" ht="42" customHeight="1">
      <c r="A530" s="250"/>
      <c r="B530" s="250"/>
      <c r="C530" s="250"/>
      <c r="D530" s="315"/>
      <c r="E530" s="315"/>
      <c r="F530" s="250"/>
      <c r="G530" s="250"/>
      <c r="H530" s="250"/>
      <c r="I530" s="251"/>
      <c r="J530" s="250"/>
      <c r="K530" s="250"/>
      <c r="L530" s="250"/>
      <c r="M530" s="252"/>
      <c r="N530" s="250"/>
      <c r="O530" s="250"/>
      <c r="P530" s="315"/>
      <c r="Q530" s="253"/>
      <c r="R530" s="253"/>
    </row>
    <row r="531" spans="1:18" ht="42" customHeight="1">
      <c r="A531" s="250"/>
      <c r="B531" s="250"/>
      <c r="C531" s="250"/>
      <c r="D531" s="315"/>
      <c r="E531" s="315"/>
      <c r="F531" s="250"/>
      <c r="G531" s="250"/>
      <c r="H531" s="250"/>
      <c r="I531" s="251"/>
      <c r="J531" s="250"/>
      <c r="K531" s="250"/>
      <c r="L531" s="250"/>
      <c r="M531" s="252"/>
      <c r="N531" s="250"/>
      <c r="O531" s="250"/>
      <c r="P531" s="315"/>
      <c r="Q531" s="253"/>
      <c r="R531" s="253"/>
    </row>
    <row r="532" spans="1:18" ht="42" customHeight="1">
      <c r="A532" s="250"/>
      <c r="B532" s="250"/>
      <c r="C532" s="250"/>
      <c r="D532" s="315"/>
      <c r="E532" s="315"/>
      <c r="F532" s="250"/>
      <c r="G532" s="250"/>
      <c r="H532" s="250"/>
      <c r="I532" s="251"/>
      <c r="J532" s="250"/>
      <c r="K532" s="250"/>
      <c r="L532" s="250"/>
      <c r="M532" s="252"/>
      <c r="N532" s="250"/>
      <c r="O532" s="250"/>
      <c r="P532" s="315"/>
      <c r="Q532" s="253"/>
      <c r="R532" s="253"/>
    </row>
    <row r="533" spans="1:18" ht="42" customHeight="1">
      <c r="A533" s="250"/>
      <c r="B533" s="250"/>
      <c r="C533" s="250"/>
      <c r="D533" s="315"/>
      <c r="E533" s="315"/>
      <c r="F533" s="250"/>
      <c r="G533" s="250"/>
      <c r="H533" s="250"/>
      <c r="I533" s="251"/>
      <c r="J533" s="250"/>
      <c r="K533" s="250"/>
      <c r="L533" s="250"/>
      <c r="M533" s="252"/>
      <c r="N533" s="250"/>
      <c r="O533" s="250"/>
      <c r="P533" s="315"/>
      <c r="Q533" s="253"/>
      <c r="R533" s="253"/>
    </row>
    <row r="534" spans="1:18" ht="42" customHeight="1">
      <c r="A534" s="250"/>
      <c r="B534" s="250"/>
      <c r="C534" s="250"/>
      <c r="D534" s="315"/>
      <c r="E534" s="315"/>
      <c r="F534" s="250"/>
      <c r="G534" s="250"/>
      <c r="H534" s="250"/>
      <c r="I534" s="251"/>
      <c r="J534" s="250"/>
      <c r="K534" s="250"/>
      <c r="L534" s="250"/>
      <c r="M534" s="252"/>
      <c r="N534" s="250"/>
      <c r="O534" s="250"/>
      <c r="P534" s="315"/>
      <c r="Q534" s="253"/>
      <c r="R534" s="253"/>
    </row>
    <row r="535" spans="1:18">
      <c r="A535" s="250"/>
      <c r="B535" s="250"/>
      <c r="C535" s="250"/>
      <c r="D535" s="315"/>
      <c r="E535" s="315"/>
      <c r="F535" s="250"/>
      <c r="G535" s="250"/>
      <c r="H535" s="250"/>
      <c r="I535" s="251"/>
      <c r="J535" s="250"/>
      <c r="K535" s="250"/>
      <c r="L535" s="250"/>
      <c r="M535" s="252"/>
      <c r="N535" s="250"/>
      <c r="O535" s="250"/>
      <c r="P535" s="315"/>
      <c r="Q535" s="253"/>
      <c r="R535" s="253"/>
    </row>
    <row r="536" spans="1:18" ht="42" customHeight="1">
      <c r="A536" s="250"/>
      <c r="B536" s="250"/>
      <c r="C536" s="250"/>
      <c r="D536" s="315"/>
      <c r="E536" s="315"/>
      <c r="F536" s="250"/>
      <c r="G536" s="250"/>
      <c r="H536" s="250"/>
      <c r="I536" s="251"/>
      <c r="J536" s="250"/>
      <c r="K536" s="250"/>
      <c r="L536" s="250"/>
      <c r="M536" s="252"/>
      <c r="N536" s="250"/>
      <c r="O536" s="250"/>
      <c r="P536" s="315"/>
      <c r="Q536" s="253"/>
      <c r="R536" s="253"/>
    </row>
    <row r="537" spans="1:18" ht="42" customHeight="1">
      <c r="A537" s="250"/>
      <c r="B537" s="250"/>
      <c r="C537" s="250"/>
      <c r="D537" s="315"/>
      <c r="E537" s="315"/>
      <c r="F537" s="250"/>
      <c r="G537" s="250"/>
      <c r="H537" s="250"/>
      <c r="I537" s="251"/>
      <c r="J537" s="250"/>
      <c r="K537" s="250"/>
      <c r="L537" s="250"/>
      <c r="M537" s="252"/>
      <c r="N537" s="250"/>
      <c r="O537" s="250"/>
      <c r="P537" s="315"/>
      <c r="Q537" s="253"/>
      <c r="R537" s="253"/>
    </row>
    <row r="538" spans="1:18" ht="42" customHeight="1">
      <c r="A538" s="250"/>
      <c r="B538" s="250"/>
      <c r="C538" s="250"/>
      <c r="D538" s="315"/>
      <c r="E538" s="315"/>
      <c r="F538" s="250"/>
      <c r="G538" s="250"/>
      <c r="H538" s="250"/>
      <c r="I538" s="251"/>
      <c r="J538" s="250"/>
      <c r="K538" s="250"/>
      <c r="L538" s="250"/>
      <c r="M538" s="252"/>
      <c r="N538" s="250"/>
      <c r="O538" s="250"/>
      <c r="P538" s="315"/>
      <c r="Q538" s="253"/>
      <c r="R538" s="253"/>
    </row>
    <row r="539" spans="1:18" ht="42" customHeight="1">
      <c r="A539" s="250"/>
      <c r="B539" s="250"/>
      <c r="C539" s="250"/>
      <c r="D539" s="315"/>
      <c r="E539" s="315"/>
      <c r="F539" s="250"/>
      <c r="G539" s="250"/>
      <c r="H539" s="250"/>
      <c r="I539" s="251"/>
      <c r="J539" s="250"/>
      <c r="K539" s="250"/>
      <c r="L539" s="250"/>
      <c r="M539" s="252"/>
      <c r="N539" s="250"/>
      <c r="O539" s="250"/>
      <c r="P539" s="315"/>
      <c r="Q539" s="253"/>
      <c r="R539" s="253"/>
    </row>
    <row r="540" spans="1:18" ht="52.5" customHeight="1">
      <c r="A540" s="250"/>
      <c r="B540" s="250"/>
      <c r="C540" s="250"/>
      <c r="D540" s="315"/>
      <c r="E540" s="315"/>
      <c r="F540" s="250"/>
      <c r="G540" s="250"/>
      <c r="H540" s="250"/>
      <c r="I540" s="251"/>
      <c r="J540" s="250"/>
      <c r="K540" s="250"/>
      <c r="L540" s="250"/>
      <c r="M540" s="252"/>
      <c r="N540" s="250"/>
      <c r="O540" s="250"/>
      <c r="P540" s="315"/>
      <c r="Q540" s="253"/>
      <c r="R540" s="253"/>
    </row>
    <row r="541" spans="1:18">
      <c r="A541" s="250"/>
      <c r="B541" s="250"/>
      <c r="C541" s="250"/>
      <c r="D541" s="315"/>
      <c r="E541" s="315"/>
      <c r="F541" s="250"/>
      <c r="G541" s="250"/>
      <c r="H541" s="250"/>
      <c r="I541" s="251"/>
      <c r="J541" s="250"/>
      <c r="K541" s="250"/>
      <c r="L541" s="250"/>
      <c r="M541" s="252"/>
      <c r="N541" s="250"/>
      <c r="O541" s="250"/>
      <c r="P541" s="315"/>
      <c r="Q541" s="253"/>
      <c r="R541" s="253"/>
    </row>
    <row r="542" spans="1:18">
      <c r="A542" s="250"/>
      <c r="B542" s="250"/>
      <c r="C542" s="250"/>
      <c r="D542" s="315"/>
      <c r="E542" s="315"/>
      <c r="F542" s="250"/>
      <c r="G542" s="250"/>
      <c r="H542" s="250"/>
      <c r="I542" s="251"/>
      <c r="J542" s="250"/>
      <c r="K542" s="250"/>
      <c r="L542" s="250"/>
      <c r="M542" s="252"/>
      <c r="N542" s="250"/>
      <c r="O542" s="250"/>
      <c r="P542" s="315"/>
      <c r="Q542" s="253"/>
      <c r="R542" s="253"/>
    </row>
    <row r="543" spans="1:18" ht="42" customHeight="1">
      <c r="A543" s="250"/>
      <c r="B543" s="250"/>
      <c r="C543" s="250"/>
      <c r="D543" s="315"/>
      <c r="E543" s="315"/>
      <c r="F543" s="250"/>
      <c r="G543" s="250"/>
      <c r="H543" s="250"/>
      <c r="I543" s="251"/>
      <c r="J543" s="250"/>
      <c r="K543" s="250"/>
      <c r="L543" s="250"/>
      <c r="M543" s="252"/>
      <c r="N543" s="250"/>
      <c r="O543" s="250"/>
      <c r="P543" s="315"/>
      <c r="Q543" s="253"/>
      <c r="R543" s="253"/>
    </row>
    <row r="544" spans="1:18" ht="42" customHeight="1">
      <c r="A544" s="250"/>
      <c r="B544" s="250"/>
      <c r="C544" s="250"/>
      <c r="D544" s="315"/>
      <c r="E544" s="315"/>
      <c r="F544" s="250"/>
      <c r="G544" s="250"/>
      <c r="H544" s="250"/>
      <c r="I544" s="251"/>
      <c r="J544" s="250"/>
      <c r="K544" s="250"/>
      <c r="L544" s="250"/>
      <c r="M544" s="252"/>
      <c r="N544" s="250"/>
      <c r="O544" s="250"/>
      <c r="P544" s="315"/>
      <c r="Q544" s="253"/>
      <c r="R544" s="253"/>
    </row>
    <row r="545" spans="1:18" ht="63" customHeight="1">
      <c r="A545" s="250"/>
      <c r="B545" s="250"/>
      <c r="C545" s="250"/>
      <c r="D545" s="315"/>
      <c r="E545" s="315"/>
      <c r="F545" s="250"/>
      <c r="G545" s="250"/>
      <c r="H545" s="250"/>
      <c r="I545" s="251"/>
      <c r="J545" s="250"/>
      <c r="K545" s="250"/>
      <c r="L545" s="250"/>
      <c r="M545" s="252"/>
      <c r="N545" s="250"/>
      <c r="O545" s="250"/>
      <c r="P545" s="315"/>
      <c r="Q545" s="253"/>
      <c r="R545" s="253"/>
    </row>
    <row r="546" spans="1:18" ht="42" customHeight="1">
      <c r="A546" s="250"/>
      <c r="B546" s="250"/>
      <c r="C546" s="250"/>
      <c r="D546" s="315"/>
      <c r="E546" s="315"/>
      <c r="F546" s="250"/>
      <c r="G546" s="250"/>
      <c r="H546" s="250"/>
      <c r="I546" s="251"/>
      <c r="J546" s="250"/>
      <c r="K546" s="250"/>
      <c r="L546" s="250"/>
      <c r="M546" s="252"/>
      <c r="N546" s="250"/>
      <c r="O546" s="250"/>
      <c r="P546" s="315"/>
      <c r="Q546" s="253"/>
      <c r="R546" s="253"/>
    </row>
    <row r="547" spans="1:18" ht="42" customHeight="1">
      <c r="A547" s="250"/>
      <c r="B547" s="250"/>
      <c r="C547" s="250"/>
      <c r="D547" s="315"/>
      <c r="E547" s="315"/>
      <c r="F547" s="250"/>
      <c r="G547" s="250"/>
      <c r="H547" s="250"/>
      <c r="I547" s="251"/>
      <c r="J547" s="250"/>
      <c r="K547" s="250"/>
      <c r="L547" s="250"/>
      <c r="M547" s="252"/>
      <c r="N547" s="250"/>
      <c r="O547" s="250"/>
      <c r="P547" s="315"/>
      <c r="Q547" s="253"/>
      <c r="R547" s="253"/>
    </row>
    <row r="548" spans="1:18" ht="42" customHeight="1">
      <c r="A548" s="250"/>
      <c r="B548" s="250"/>
      <c r="C548" s="250"/>
      <c r="D548" s="315"/>
      <c r="E548" s="315"/>
      <c r="F548" s="250"/>
      <c r="G548" s="250"/>
      <c r="H548" s="250"/>
      <c r="I548" s="251"/>
      <c r="J548" s="250"/>
      <c r="K548" s="250"/>
      <c r="L548" s="250"/>
      <c r="M548" s="252"/>
      <c r="N548" s="250"/>
      <c r="O548" s="250"/>
      <c r="P548" s="315"/>
      <c r="Q548" s="253"/>
      <c r="R548" s="253"/>
    </row>
    <row r="549" spans="1:18" ht="42" customHeight="1">
      <c r="A549" s="250"/>
      <c r="B549" s="250"/>
      <c r="C549" s="250"/>
      <c r="D549" s="315"/>
      <c r="E549" s="315"/>
      <c r="F549" s="250"/>
      <c r="G549" s="250"/>
      <c r="H549" s="250"/>
      <c r="I549" s="251"/>
      <c r="J549" s="250"/>
      <c r="K549" s="250"/>
      <c r="L549" s="250"/>
      <c r="M549" s="252"/>
      <c r="N549" s="250"/>
      <c r="O549" s="250"/>
      <c r="P549" s="315"/>
      <c r="Q549" s="253"/>
      <c r="R549" s="253"/>
    </row>
    <row r="550" spans="1:18" ht="42" customHeight="1">
      <c r="A550" s="250"/>
      <c r="B550" s="250"/>
      <c r="C550" s="250"/>
      <c r="D550" s="315"/>
      <c r="E550" s="315"/>
      <c r="F550" s="250"/>
      <c r="G550" s="250"/>
      <c r="H550" s="250"/>
      <c r="I550" s="251"/>
      <c r="J550" s="250"/>
      <c r="K550" s="250"/>
      <c r="L550" s="250"/>
      <c r="M550" s="252"/>
      <c r="N550" s="250"/>
      <c r="O550" s="250"/>
      <c r="P550" s="315"/>
      <c r="Q550" s="253"/>
      <c r="R550" s="253"/>
    </row>
    <row r="551" spans="1:18" ht="42" customHeight="1">
      <c r="A551" s="250"/>
      <c r="B551" s="250"/>
      <c r="C551" s="250"/>
      <c r="D551" s="315"/>
      <c r="E551" s="315"/>
      <c r="F551" s="250"/>
      <c r="G551" s="250"/>
      <c r="H551" s="250"/>
      <c r="I551" s="251"/>
      <c r="J551" s="250"/>
      <c r="K551" s="250"/>
      <c r="L551" s="250"/>
      <c r="M551" s="252"/>
      <c r="N551" s="250"/>
      <c r="O551" s="250"/>
      <c r="P551" s="315"/>
      <c r="Q551" s="253"/>
      <c r="R551" s="253"/>
    </row>
    <row r="552" spans="1:18" ht="42" customHeight="1">
      <c r="A552" s="250"/>
      <c r="B552" s="250"/>
      <c r="C552" s="250"/>
      <c r="D552" s="315"/>
      <c r="E552" s="315"/>
      <c r="F552" s="250"/>
      <c r="G552" s="250"/>
      <c r="H552" s="250"/>
      <c r="I552" s="251"/>
      <c r="J552" s="250"/>
      <c r="K552" s="250"/>
      <c r="L552" s="250"/>
      <c r="M552" s="252"/>
      <c r="N552" s="250"/>
      <c r="O552" s="250"/>
      <c r="P552" s="315"/>
      <c r="Q552" s="253"/>
      <c r="R552" s="253"/>
    </row>
    <row r="553" spans="1:18" ht="42" customHeight="1">
      <c r="A553" s="250"/>
      <c r="B553" s="250"/>
      <c r="C553" s="250"/>
      <c r="D553" s="315"/>
      <c r="E553" s="315"/>
      <c r="F553" s="250"/>
      <c r="G553" s="250"/>
      <c r="H553" s="250"/>
      <c r="I553" s="251"/>
      <c r="J553" s="250"/>
      <c r="K553" s="250"/>
      <c r="L553" s="250"/>
      <c r="M553" s="252"/>
      <c r="N553" s="250"/>
      <c r="O553" s="250"/>
      <c r="P553" s="315"/>
      <c r="Q553" s="253"/>
      <c r="R553" s="253"/>
    </row>
    <row r="554" spans="1:18" ht="42" customHeight="1">
      <c r="A554" s="250"/>
      <c r="B554" s="250"/>
      <c r="C554" s="250"/>
      <c r="D554" s="315"/>
      <c r="E554" s="315"/>
      <c r="F554" s="250"/>
      <c r="G554" s="250"/>
      <c r="H554" s="250"/>
      <c r="I554" s="251"/>
      <c r="J554" s="250"/>
      <c r="K554" s="250"/>
      <c r="L554" s="250"/>
      <c r="M554" s="252"/>
      <c r="N554" s="250"/>
      <c r="O554" s="250"/>
      <c r="P554" s="315"/>
      <c r="Q554" s="253"/>
      <c r="R554" s="253"/>
    </row>
    <row r="555" spans="1:18" ht="42" customHeight="1">
      <c r="A555" s="250"/>
      <c r="B555" s="250"/>
      <c r="C555" s="250"/>
      <c r="D555" s="315"/>
      <c r="E555" s="315"/>
      <c r="F555" s="250"/>
      <c r="G555" s="250"/>
      <c r="H555" s="250"/>
      <c r="I555" s="251"/>
      <c r="J555" s="250"/>
      <c r="K555" s="250"/>
      <c r="L555" s="250"/>
      <c r="M555" s="252"/>
      <c r="N555" s="250"/>
      <c r="O555" s="250"/>
      <c r="P555" s="315"/>
      <c r="Q555" s="253"/>
      <c r="R555" s="253"/>
    </row>
    <row r="556" spans="1:18" ht="42" customHeight="1">
      <c r="A556" s="250"/>
      <c r="B556" s="250"/>
      <c r="C556" s="250"/>
      <c r="D556" s="315"/>
      <c r="E556" s="315"/>
      <c r="F556" s="250"/>
      <c r="G556" s="250"/>
      <c r="H556" s="250"/>
      <c r="I556" s="251"/>
      <c r="J556" s="250"/>
      <c r="K556" s="250"/>
      <c r="L556" s="250"/>
      <c r="M556" s="252"/>
      <c r="N556" s="250"/>
      <c r="O556" s="250"/>
      <c r="P556" s="315"/>
      <c r="Q556" s="253"/>
      <c r="R556" s="253"/>
    </row>
    <row r="557" spans="1:18" ht="42" customHeight="1">
      <c r="A557" s="250"/>
      <c r="B557" s="250"/>
      <c r="C557" s="250"/>
      <c r="D557" s="315"/>
      <c r="E557" s="315"/>
      <c r="F557" s="250"/>
      <c r="G557" s="250"/>
      <c r="H557" s="250"/>
      <c r="I557" s="251"/>
      <c r="J557" s="250"/>
      <c r="K557" s="250"/>
      <c r="L557" s="250"/>
      <c r="M557" s="252"/>
      <c r="N557" s="250"/>
      <c r="O557" s="250"/>
      <c r="P557" s="315"/>
      <c r="Q557" s="253"/>
      <c r="R557" s="253"/>
    </row>
    <row r="558" spans="1:18" ht="42" customHeight="1">
      <c r="A558" s="250"/>
      <c r="B558" s="250"/>
      <c r="C558" s="250"/>
      <c r="D558" s="315"/>
      <c r="E558" s="315"/>
      <c r="F558" s="250"/>
      <c r="G558" s="250"/>
      <c r="H558" s="250"/>
      <c r="I558" s="251"/>
      <c r="J558" s="250"/>
      <c r="K558" s="250"/>
      <c r="L558" s="250"/>
      <c r="M558" s="252"/>
      <c r="N558" s="250"/>
      <c r="O558" s="250"/>
      <c r="P558" s="315"/>
      <c r="Q558" s="253"/>
      <c r="R558" s="253"/>
    </row>
    <row r="559" spans="1:18" ht="42" customHeight="1">
      <c r="A559" s="250"/>
      <c r="B559" s="250"/>
      <c r="C559" s="250"/>
      <c r="D559" s="315"/>
      <c r="E559" s="315"/>
      <c r="F559" s="250"/>
      <c r="G559" s="250"/>
      <c r="H559" s="250"/>
      <c r="I559" s="251"/>
      <c r="J559" s="250"/>
      <c r="K559" s="250"/>
      <c r="L559" s="250"/>
      <c r="M559" s="252"/>
      <c r="N559" s="250"/>
      <c r="O559" s="250"/>
      <c r="P559" s="315"/>
      <c r="Q559" s="253"/>
      <c r="R559" s="253"/>
    </row>
    <row r="560" spans="1:18" ht="42" customHeight="1">
      <c r="A560" s="250"/>
      <c r="B560" s="250"/>
      <c r="C560" s="250"/>
      <c r="D560" s="315"/>
      <c r="E560" s="315"/>
      <c r="F560" s="250"/>
      <c r="G560" s="250"/>
      <c r="H560" s="250"/>
      <c r="I560" s="251"/>
      <c r="J560" s="250"/>
      <c r="K560" s="250"/>
      <c r="L560" s="250"/>
      <c r="M560" s="252"/>
      <c r="N560" s="250"/>
      <c r="O560" s="250"/>
      <c r="P560" s="315"/>
      <c r="Q560" s="253"/>
      <c r="R560" s="253"/>
    </row>
    <row r="561" spans="1:18" ht="42" customHeight="1">
      <c r="A561" s="250"/>
      <c r="B561" s="250"/>
      <c r="C561" s="250"/>
      <c r="D561" s="315"/>
      <c r="E561" s="315"/>
      <c r="F561" s="250"/>
      <c r="G561" s="250"/>
      <c r="H561" s="250"/>
      <c r="I561" s="251"/>
      <c r="J561" s="250"/>
      <c r="K561" s="250"/>
      <c r="L561" s="250"/>
      <c r="M561" s="252"/>
      <c r="N561" s="250"/>
      <c r="O561" s="250"/>
      <c r="P561" s="315"/>
      <c r="Q561" s="253"/>
      <c r="R561" s="253"/>
    </row>
    <row r="562" spans="1:18" ht="42" customHeight="1">
      <c r="A562" s="250"/>
      <c r="B562" s="250"/>
      <c r="C562" s="250"/>
      <c r="D562" s="315"/>
      <c r="E562" s="315"/>
      <c r="F562" s="250"/>
      <c r="G562" s="250"/>
      <c r="H562" s="250"/>
      <c r="I562" s="251"/>
      <c r="J562" s="250"/>
      <c r="K562" s="250"/>
      <c r="L562" s="250"/>
      <c r="M562" s="252"/>
      <c r="N562" s="250"/>
      <c r="O562" s="250"/>
      <c r="P562" s="315"/>
      <c r="Q562" s="253"/>
      <c r="R562" s="253"/>
    </row>
    <row r="563" spans="1:18" ht="42" customHeight="1">
      <c r="A563" s="250"/>
      <c r="B563" s="250"/>
      <c r="C563" s="250"/>
      <c r="D563" s="315"/>
      <c r="E563" s="315"/>
      <c r="F563" s="250"/>
      <c r="G563" s="250"/>
      <c r="H563" s="250"/>
      <c r="I563" s="251"/>
      <c r="J563" s="250"/>
      <c r="K563" s="250"/>
      <c r="L563" s="250"/>
      <c r="M563" s="252"/>
      <c r="N563" s="250"/>
      <c r="O563" s="250"/>
      <c r="P563" s="315"/>
      <c r="Q563" s="253"/>
      <c r="R563" s="253"/>
    </row>
    <row r="564" spans="1:18" ht="42" customHeight="1">
      <c r="A564" s="250"/>
      <c r="B564" s="250"/>
      <c r="C564" s="250"/>
      <c r="D564" s="315"/>
      <c r="E564" s="315"/>
      <c r="F564" s="250"/>
      <c r="G564" s="250"/>
      <c r="H564" s="250"/>
      <c r="I564" s="251"/>
      <c r="J564" s="250"/>
      <c r="K564" s="250"/>
      <c r="L564" s="250"/>
      <c r="M564" s="252"/>
      <c r="N564" s="250"/>
      <c r="O564" s="250"/>
      <c r="P564" s="315"/>
      <c r="Q564" s="253"/>
      <c r="R564" s="253"/>
    </row>
    <row r="565" spans="1:18" ht="42" customHeight="1">
      <c r="A565" s="250"/>
      <c r="B565" s="250"/>
      <c r="C565" s="250"/>
      <c r="D565" s="315"/>
      <c r="E565" s="315"/>
      <c r="F565" s="250"/>
      <c r="G565" s="250"/>
      <c r="H565" s="250"/>
      <c r="I565" s="251"/>
      <c r="J565" s="250"/>
      <c r="K565" s="250"/>
      <c r="L565" s="250"/>
      <c r="M565" s="252"/>
      <c r="N565" s="250"/>
      <c r="O565" s="250"/>
      <c r="P565" s="315"/>
      <c r="Q565" s="253"/>
      <c r="R565" s="253"/>
    </row>
    <row r="566" spans="1:18" ht="42" customHeight="1">
      <c r="A566" s="250"/>
      <c r="B566" s="250"/>
      <c r="C566" s="250"/>
      <c r="D566" s="315"/>
      <c r="E566" s="315"/>
      <c r="F566" s="250"/>
      <c r="G566" s="250"/>
      <c r="H566" s="250"/>
      <c r="I566" s="251"/>
      <c r="J566" s="250"/>
      <c r="K566" s="250"/>
      <c r="L566" s="250"/>
      <c r="M566" s="252"/>
      <c r="N566" s="250"/>
      <c r="O566" s="250"/>
      <c r="P566" s="315"/>
      <c r="Q566" s="253"/>
      <c r="R566" s="253"/>
    </row>
    <row r="567" spans="1:18" ht="42" customHeight="1">
      <c r="A567" s="250"/>
      <c r="B567" s="250"/>
      <c r="C567" s="250"/>
      <c r="D567" s="315"/>
      <c r="E567" s="315"/>
      <c r="F567" s="250"/>
      <c r="G567" s="250"/>
      <c r="H567" s="250"/>
      <c r="I567" s="251"/>
      <c r="J567" s="250"/>
      <c r="K567" s="250"/>
      <c r="L567" s="250"/>
      <c r="M567" s="252"/>
      <c r="N567" s="250"/>
      <c r="O567" s="250"/>
      <c r="P567" s="315"/>
      <c r="Q567" s="253"/>
      <c r="R567" s="253"/>
    </row>
    <row r="568" spans="1:18" ht="52.5" customHeight="1">
      <c r="A568" s="250"/>
      <c r="B568" s="250"/>
      <c r="C568" s="250"/>
      <c r="D568" s="315"/>
      <c r="E568" s="315"/>
      <c r="F568" s="250"/>
      <c r="G568" s="250"/>
      <c r="H568" s="250"/>
      <c r="I568" s="251"/>
      <c r="J568" s="250"/>
      <c r="K568" s="250"/>
      <c r="L568" s="250"/>
      <c r="M568" s="252"/>
      <c r="N568" s="250"/>
      <c r="O568" s="250"/>
      <c r="P568" s="315"/>
      <c r="Q568" s="253"/>
      <c r="R568" s="253"/>
    </row>
    <row r="569" spans="1:18" ht="42" customHeight="1">
      <c r="A569" s="250"/>
      <c r="B569" s="250"/>
      <c r="C569" s="250"/>
      <c r="D569" s="315"/>
      <c r="E569" s="315"/>
      <c r="F569" s="250"/>
      <c r="G569" s="250"/>
      <c r="H569" s="250"/>
      <c r="I569" s="251"/>
      <c r="J569" s="250"/>
      <c r="K569" s="250"/>
      <c r="L569" s="250"/>
      <c r="M569" s="252"/>
      <c r="N569" s="250"/>
      <c r="O569" s="250"/>
      <c r="P569" s="315"/>
      <c r="Q569" s="253"/>
      <c r="R569" s="253"/>
    </row>
    <row r="570" spans="1:18" ht="42" customHeight="1">
      <c r="A570" s="250"/>
      <c r="B570" s="250"/>
      <c r="C570" s="250"/>
      <c r="D570" s="315"/>
      <c r="E570" s="315"/>
      <c r="F570" s="250"/>
      <c r="G570" s="250"/>
      <c r="H570" s="250"/>
      <c r="I570" s="251"/>
      <c r="J570" s="250"/>
      <c r="K570" s="250"/>
      <c r="L570" s="250"/>
      <c r="M570" s="252"/>
      <c r="N570" s="250"/>
      <c r="O570" s="250"/>
      <c r="P570" s="315"/>
      <c r="Q570" s="253"/>
      <c r="R570" s="253"/>
    </row>
    <row r="571" spans="1:18" ht="52.5" customHeight="1">
      <c r="A571" s="250"/>
      <c r="B571" s="250"/>
      <c r="C571" s="250"/>
      <c r="D571" s="315"/>
      <c r="E571" s="315"/>
      <c r="F571" s="250"/>
      <c r="G571" s="250"/>
      <c r="H571" s="250"/>
      <c r="I571" s="251"/>
      <c r="J571" s="250"/>
      <c r="K571" s="250"/>
      <c r="L571" s="250"/>
      <c r="M571" s="252"/>
      <c r="N571" s="250"/>
      <c r="O571" s="250"/>
      <c r="P571" s="315"/>
      <c r="Q571" s="253"/>
      <c r="R571" s="253"/>
    </row>
    <row r="572" spans="1:18" ht="42" customHeight="1">
      <c r="A572" s="250"/>
      <c r="B572" s="250"/>
      <c r="C572" s="250"/>
      <c r="D572" s="315"/>
      <c r="E572" s="315"/>
      <c r="F572" s="250"/>
      <c r="G572" s="250"/>
      <c r="H572" s="250"/>
      <c r="I572" s="251"/>
      <c r="J572" s="250"/>
      <c r="K572" s="250"/>
      <c r="L572" s="250"/>
      <c r="M572" s="252"/>
      <c r="N572" s="250"/>
      <c r="O572" s="250"/>
      <c r="P572" s="315"/>
      <c r="Q572" s="253"/>
      <c r="R572" s="253"/>
    </row>
    <row r="573" spans="1:18" ht="42" customHeight="1">
      <c r="A573" s="250"/>
      <c r="B573" s="250"/>
      <c r="C573" s="250"/>
      <c r="D573" s="315"/>
      <c r="E573" s="315"/>
      <c r="F573" s="250"/>
      <c r="G573" s="250"/>
      <c r="H573" s="250"/>
      <c r="I573" s="251"/>
      <c r="J573" s="250"/>
      <c r="K573" s="250"/>
      <c r="L573" s="250"/>
      <c r="M573" s="252"/>
      <c r="N573" s="250"/>
      <c r="O573" s="250"/>
      <c r="P573" s="315"/>
      <c r="Q573" s="253"/>
      <c r="R573" s="253"/>
    </row>
    <row r="574" spans="1:18" ht="42" customHeight="1">
      <c r="A574" s="250"/>
      <c r="B574" s="250"/>
      <c r="C574" s="250"/>
      <c r="D574" s="315"/>
      <c r="E574" s="315"/>
      <c r="F574" s="250"/>
      <c r="G574" s="250"/>
      <c r="H574" s="250"/>
      <c r="I574" s="251"/>
      <c r="J574" s="250"/>
      <c r="K574" s="250"/>
      <c r="L574" s="250"/>
      <c r="M574" s="252"/>
      <c r="N574" s="250"/>
      <c r="O574" s="250"/>
      <c r="P574" s="315"/>
      <c r="Q574" s="253"/>
      <c r="R574" s="253"/>
    </row>
    <row r="575" spans="1:18" ht="42" customHeight="1">
      <c r="A575" s="250"/>
      <c r="B575" s="250"/>
      <c r="C575" s="250"/>
      <c r="D575" s="315"/>
      <c r="E575" s="315"/>
      <c r="F575" s="250"/>
      <c r="G575" s="250"/>
      <c r="H575" s="250"/>
      <c r="I575" s="251"/>
      <c r="J575" s="250"/>
      <c r="K575" s="250"/>
      <c r="L575" s="250"/>
      <c r="M575" s="252"/>
      <c r="N575" s="250"/>
      <c r="O575" s="250"/>
      <c r="P575" s="315"/>
      <c r="Q575" s="253"/>
      <c r="R575" s="253"/>
    </row>
    <row r="576" spans="1:18" ht="42" customHeight="1">
      <c r="A576" s="250"/>
      <c r="B576" s="250"/>
      <c r="C576" s="250"/>
      <c r="D576" s="315"/>
      <c r="E576" s="315"/>
      <c r="F576" s="250"/>
      <c r="G576" s="250"/>
      <c r="H576" s="250"/>
      <c r="I576" s="251"/>
      <c r="J576" s="250"/>
      <c r="K576" s="250"/>
      <c r="L576" s="250"/>
      <c r="M576" s="252"/>
      <c r="N576" s="250"/>
      <c r="O576" s="250"/>
      <c r="P576" s="315"/>
      <c r="Q576" s="253"/>
      <c r="R576" s="253"/>
    </row>
    <row r="577" spans="1:18" ht="42" customHeight="1">
      <c r="A577" s="250"/>
      <c r="B577" s="250"/>
      <c r="C577" s="250"/>
      <c r="D577" s="315"/>
      <c r="E577" s="315"/>
      <c r="F577" s="250"/>
      <c r="G577" s="250"/>
      <c r="H577" s="250"/>
      <c r="I577" s="251"/>
      <c r="J577" s="250"/>
      <c r="K577" s="250"/>
      <c r="L577" s="250"/>
      <c r="M577" s="252"/>
      <c r="N577" s="250"/>
      <c r="O577" s="250"/>
      <c r="P577" s="315"/>
      <c r="Q577" s="253"/>
      <c r="R577" s="253"/>
    </row>
    <row r="578" spans="1:18" ht="52.5" customHeight="1">
      <c r="A578" s="250"/>
      <c r="B578" s="250"/>
      <c r="C578" s="250"/>
      <c r="D578" s="315"/>
      <c r="E578" s="315"/>
      <c r="F578" s="250"/>
      <c r="G578" s="250"/>
      <c r="H578" s="250"/>
      <c r="I578" s="251"/>
      <c r="J578" s="250"/>
      <c r="K578" s="250"/>
      <c r="L578" s="250"/>
      <c r="M578" s="252"/>
      <c r="N578" s="250"/>
      <c r="O578" s="250"/>
      <c r="P578" s="315"/>
      <c r="Q578" s="253"/>
      <c r="R578" s="253"/>
    </row>
    <row r="579" spans="1:18" ht="52.5" customHeight="1">
      <c r="A579" s="250"/>
      <c r="B579" s="250"/>
      <c r="C579" s="250"/>
      <c r="D579" s="315"/>
      <c r="E579" s="315"/>
      <c r="F579" s="250"/>
      <c r="G579" s="250"/>
      <c r="H579" s="250"/>
      <c r="I579" s="251"/>
      <c r="J579" s="250"/>
      <c r="K579" s="250"/>
      <c r="L579" s="250"/>
      <c r="M579" s="252"/>
      <c r="N579" s="250"/>
      <c r="O579" s="250"/>
      <c r="P579" s="315"/>
      <c r="Q579" s="253"/>
      <c r="R579" s="253"/>
    </row>
    <row r="580" spans="1:18" ht="42" customHeight="1">
      <c r="A580" s="250"/>
      <c r="B580" s="250"/>
      <c r="C580" s="250"/>
      <c r="D580" s="315"/>
      <c r="E580" s="315"/>
      <c r="F580" s="250"/>
      <c r="G580" s="250"/>
      <c r="H580" s="250"/>
      <c r="I580" s="251"/>
      <c r="J580" s="250"/>
      <c r="K580" s="250"/>
      <c r="L580" s="250"/>
      <c r="M580" s="252"/>
      <c r="N580" s="250"/>
      <c r="O580" s="250"/>
      <c r="P580" s="315"/>
      <c r="Q580" s="253"/>
      <c r="R580" s="253"/>
    </row>
    <row r="581" spans="1:18" ht="42" customHeight="1">
      <c r="A581" s="250"/>
      <c r="B581" s="250"/>
      <c r="C581" s="250"/>
      <c r="D581" s="315"/>
      <c r="E581" s="315"/>
      <c r="F581" s="250"/>
      <c r="G581" s="250"/>
      <c r="H581" s="250"/>
      <c r="I581" s="251"/>
      <c r="J581" s="250"/>
      <c r="K581" s="250"/>
      <c r="L581" s="250"/>
      <c r="M581" s="252"/>
      <c r="N581" s="250"/>
      <c r="O581" s="250"/>
      <c r="P581" s="315"/>
      <c r="Q581" s="253"/>
      <c r="R581" s="253"/>
    </row>
    <row r="582" spans="1:18" ht="52.5" customHeight="1">
      <c r="A582" s="250"/>
      <c r="B582" s="250"/>
      <c r="C582" s="250"/>
      <c r="D582" s="315"/>
      <c r="E582" s="315"/>
      <c r="F582" s="250"/>
      <c r="G582" s="250"/>
      <c r="H582" s="250"/>
      <c r="I582" s="251"/>
      <c r="J582" s="250"/>
      <c r="K582" s="250"/>
      <c r="L582" s="250"/>
      <c r="M582" s="252"/>
      <c r="N582" s="250"/>
      <c r="O582" s="250"/>
      <c r="P582" s="315"/>
      <c r="Q582" s="253"/>
      <c r="R582" s="253"/>
    </row>
    <row r="583" spans="1:18" ht="52.5" customHeight="1">
      <c r="A583" s="250"/>
      <c r="B583" s="250"/>
      <c r="C583" s="250"/>
      <c r="D583" s="315"/>
      <c r="E583" s="315"/>
      <c r="F583" s="250"/>
      <c r="G583" s="250"/>
      <c r="H583" s="250"/>
      <c r="I583" s="251"/>
      <c r="J583" s="250"/>
      <c r="K583" s="250"/>
      <c r="L583" s="250"/>
      <c r="M583" s="252"/>
      <c r="N583" s="250"/>
      <c r="O583" s="250"/>
      <c r="P583" s="315"/>
      <c r="Q583" s="253"/>
      <c r="R583" s="253"/>
    </row>
    <row r="584" spans="1:18" ht="42" customHeight="1">
      <c r="A584" s="250"/>
      <c r="B584" s="250"/>
      <c r="C584" s="250"/>
      <c r="D584" s="315"/>
      <c r="E584" s="315"/>
      <c r="F584" s="250"/>
      <c r="G584" s="250"/>
      <c r="H584" s="250"/>
      <c r="I584" s="251"/>
      <c r="J584" s="250"/>
      <c r="K584" s="250"/>
      <c r="L584" s="250"/>
      <c r="M584" s="252"/>
      <c r="N584" s="250"/>
      <c r="O584" s="250"/>
      <c r="P584" s="315"/>
      <c r="Q584" s="253"/>
      <c r="R584" s="253"/>
    </row>
    <row r="585" spans="1:18" ht="42" customHeight="1">
      <c r="A585" s="250"/>
      <c r="B585" s="250"/>
      <c r="C585" s="250"/>
      <c r="D585" s="315"/>
      <c r="E585" s="315"/>
      <c r="F585" s="250"/>
      <c r="G585" s="250"/>
      <c r="H585" s="250"/>
      <c r="I585" s="251"/>
      <c r="J585" s="250"/>
      <c r="K585" s="250"/>
      <c r="L585" s="250"/>
      <c r="M585" s="252"/>
      <c r="N585" s="250"/>
      <c r="O585" s="250"/>
      <c r="P585" s="315"/>
      <c r="Q585" s="253"/>
      <c r="R585" s="253"/>
    </row>
    <row r="586" spans="1:18" ht="42" customHeight="1">
      <c r="A586" s="250"/>
      <c r="B586" s="250"/>
      <c r="C586" s="250"/>
      <c r="D586" s="315"/>
      <c r="E586" s="315"/>
      <c r="F586" s="250"/>
      <c r="G586" s="250"/>
      <c r="H586" s="250"/>
      <c r="I586" s="251"/>
      <c r="J586" s="250"/>
      <c r="K586" s="250"/>
      <c r="L586" s="250"/>
      <c r="M586" s="252"/>
      <c r="N586" s="250"/>
      <c r="O586" s="250"/>
      <c r="P586" s="315"/>
      <c r="Q586" s="253"/>
      <c r="R586" s="253"/>
    </row>
    <row r="587" spans="1:18" ht="52.5" customHeight="1">
      <c r="A587" s="250"/>
      <c r="B587" s="250"/>
      <c r="C587" s="250"/>
      <c r="D587" s="315"/>
      <c r="E587" s="315"/>
      <c r="F587" s="250"/>
      <c r="G587" s="250"/>
      <c r="H587" s="250"/>
      <c r="I587" s="251"/>
      <c r="J587" s="250"/>
      <c r="K587" s="250"/>
      <c r="L587" s="250"/>
      <c r="M587" s="252"/>
      <c r="N587" s="250"/>
      <c r="O587" s="250"/>
      <c r="P587" s="315"/>
      <c r="Q587" s="253"/>
      <c r="R587" s="253"/>
    </row>
    <row r="588" spans="1:18" ht="63" customHeight="1">
      <c r="A588" s="250"/>
      <c r="B588" s="250"/>
      <c r="C588" s="250"/>
      <c r="D588" s="315"/>
      <c r="E588" s="315"/>
      <c r="F588" s="250"/>
      <c r="G588" s="250"/>
      <c r="H588" s="250"/>
      <c r="I588" s="251"/>
      <c r="J588" s="250"/>
      <c r="K588" s="250"/>
      <c r="L588" s="250"/>
      <c r="M588" s="252"/>
      <c r="N588" s="250"/>
      <c r="O588" s="250"/>
      <c r="P588" s="315"/>
      <c r="Q588" s="253"/>
      <c r="R588" s="253"/>
    </row>
    <row r="589" spans="1:18" ht="52.5" customHeight="1">
      <c r="A589" s="250"/>
      <c r="B589" s="250"/>
      <c r="C589" s="250"/>
      <c r="D589" s="315"/>
      <c r="E589" s="315"/>
      <c r="F589" s="250"/>
      <c r="G589" s="250"/>
      <c r="H589" s="250"/>
      <c r="I589" s="251"/>
      <c r="J589" s="250"/>
      <c r="K589" s="250"/>
      <c r="L589" s="250"/>
      <c r="M589" s="252"/>
      <c r="N589" s="250"/>
      <c r="O589" s="250"/>
      <c r="P589" s="315"/>
      <c r="Q589" s="253"/>
      <c r="R589" s="253"/>
    </row>
    <row r="590" spans="1:18" ht="63" customHeight="1">
      <c r="A590" s="250"/>
      <c r="B590" s="250"/>
      <c r="C590" s="250"/>
      <c r="D590" s="315"/>
      <c r="E590" s="315"/>
      <c r="F590" s="250"/>
      <c r="G590" s="250"/>
      <c r="H590" s="250"/>
      <c r="I590" s="251"/>
      <c r="J590" s="250"/>
      <c r="K590" s="250"/>
      <c r="L590" s="250"/>
      <c r="M590" s="252"/>
      <c r="N590" s="250"/>
      <c r="O590" s="250"/>
      <c r="P590" s="315"/>
      <c r="Q590" s="253"/>
      <c r="R590" s="253"/>
    </row>
    <row r="591" spans="1:18" ht="42" customHeight="1">
      <c r="A591" s="250"/>
      <c r="B591" s="250"/>
      <c r="C591" s="250"/>
      <c r="D591" s="315"/>
      <c r="E591" s="315"/>
      <c r="F591" s="250"/>
      <c r="G591" s="250"/>
      <c r="H591" s="250"/>
      <c r="I591" s="251"/>
      <c r="J591" s="250"/>
      <c r="K591" s="250"/>
      <c r="L591" s="250"/>
      <c r="M591" s="252"/>
      <c r="N591" s="250"/>
      <c r="O591" s="250"/>
      <c r="P591" s="315"/>
      <c r="Q591" s="253"/>
      <c r="R591" s="253"/>
    </row>
    <row r="592" spans="1:18" ht="42" customHeight="1">
      <c r="A592" s="250"/>
      <c r="B592" s="250"/>
      <c r="C592" s="250"/>
      <c r="D592" s="315"/>
      <c r="E592" s="315"/>
      <c r="F592" s="250"/>
      <c r="G592" s="250"/>
      <c r="H592" s="250"/>
      <c r="I592" s="251"/>
      <c r="J592" s="250"/>
      <c r="K592" s="250"/>
      <c r="L592" s="250"/>
      <c r="M592" s="252"/>
      <c r="N592" s="250"/>
      <c r="O592" s="250"/>
      <c r="P592" s="315"/>
      <c r="Q592" s="253"/>
      <c r="R592" s="253"/>
    </row>
    <row r="593" spans="1:18">
      <c r="A593" s="250"/>
      <c r="B593" s="250"/>
      <c r="C593" s="250"/>
      <c r="D593" s="315"/>
      <c r="E593" s="315"/>
      <c r="F593" s="250"/>
      <c r="G593" s="250"/>
      <c r="H593" s="250"/>
      <c r="I593" s="251"/>
      <c r="J593" s="250"/>
      <c r="K593" s="250"/>
      <c r="L593" s="250"/>
      <c r="M593" s="252"/>
      <c r="N593" s="250"/>
      <c r="O593" s="250"/>
      <c r="P593" s="315"/>
      <c r="Q593" s="253"/>
      <c r="R593" s="253"/>
    </row>
    <row r="594" spans="1:18" ht="42" customHeight="1">
      <c r="A594" s="250"/>
      <c r="B594" s="250"/>
      <c r="C594" s="250"/>
      <c r="D594" s="315"/>
      <c r="E594" s="315"/>
      <c r="F594" s="250"/>
      <c r="G594" s="250"/>
      <c r="H594" s="250"/>
      <c r="I594" s="251"/>
      <c r="J594" s="250"/>
      <c r="K594" s="250"/>
      <c r="L594" s="250"/>
      <c r="M594" s="252"/>
      <c r="N594" s="250"/>
      <c r="O594" s="250"/>
      <c r="P594" s="315"/>
      <c r="Q594" s="253"/>
      <c r="R594" s="253"/>
    </row>
    <row r="595" spans="1:18" ht="42" customHeight="1">
      <c r="A595" s="250"/>
      <c r="B595" s="250"/>
      <c r="C595" s="250"/>
      <c r="D595" s="315"/>
      <c r="E595" s="315"/>
      <c r="F595" s="250"/>
      <c r="G595" s="250"/>
      <c r="H595" s="250"/>
      <c r="I595" s="251"/>
      <c r="J595" s="250"/>
      <c r="K595" s="250"/>
      <c r="L595" s="250"/>
      <c r="M595" s="252"/>
      <c r="N595" s="250"/>
      <c r="O595" s="250"/>
      <c r="P595" s="315"/>
      <c r="Q595" s="253"/>
      <c r="R595" s="253"/>
    </row>
  </sheetData>
  <autoFilter ref="A1:R448">
    <filterColumn colId="9">
      <filters>
        <filter val="221"/>
        <filter val="223"/>
        <filter val="224"/>
        <filter val="225"/>
        <filter val="226"/>
        <filter val="310"/>
        <filter val="341"/>
        <filter val="343"/>
        <filter val="344"/>
        <filter val="346"/>
      </filters>
    </filterColumn>
    <filterColumn colId="15">
      <filters blank="1">
        <filter val="№ 000-476384 от 27.10.2021"/>
        <filter val="№ 01/2021 от 01.01.2021"/>
        <filter val="№ 08546-1 от 01.07.2021"/>
        <filter val="№ 1025/д/2 от 01.07.2021"/>
        <filter val="№ 107 от 27.10.2021"/>
        <filter val="№ 110521/3у от 08.06.2021"/>
        <filter val="№ 125 от 01.01.2021"/>
        <filter val="№ 129/21 от 25.10.2021"/>
        <filter val="№ 13920 от 19.11.2021"/>
        <filter val="№ 16728 от 24.11.2021"/>
        <filter val="№ 277 от 18.11.2021"/>
        <filter val="№ 3331 от 11.01.2021"/>
        <filter val="№ 3-696 от 11.01.2021"/>
        <filter val="№ 3-842 от 11.01.2021"/>
        <filter val="№ 66155 от 04.10.2021"/>
        <filter val="№ 8429 от 17.08.2021"/>
        <filter val="№ 87 от 20.09.2021"/>
        <filter val="№ 97 от 30.09.2021"/>
        <filter val="№ И2211 от 22.11.2021"/>
        <filter val="№ И2911/2 от 29.11.2021"/>
      </filters>
    </filterColumn>
  </autoFilter>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sheetPr filterMode="1"/>
  <dimension ref="A1:R595"/>
  <sheetViews>
    <sheetView topLeftCell="A495" workbookViewId="0">
      <selection activeCell="R526" sqref="Q526:R526"/>
    </sheetView>
  </sheetViews>
  <sheetFormatPr defaultRowHeight="15"/>
  <cols>
    <col min="1" max="1" width="4.5703125" style="135" customWidth="1"/>
    <col min="2" max="2" width="6.28515625" style="135" customWidth="1"/>
    <col min="3" max="4" width="9.140625" style="135"/>
    <col min="5" max="5" width="32.140625" style="135" customWidth="1"/>
    <col min="6" max="7" width="9.140625" style="135"/>
    <col min="8" max="8" width="29.85546875" style="135" customWidth="1"/>
    <col min="9" max="15" width="9.140625" style="135"/>
    <col min="16" max="16" width="18.42578125" style="135" customWidth="1"/>
    <col min="17" max="17" width="10.7109375" style="135" customWidth="1"/>
    <col min="18" max="18" width="10" style="135" bestFit="1" customWidth="1"/>
    <col min="19" max="16384" width="9.140625" style="135"/>
  </cols>
  <sheetData>
    <row r="1" spans="1:18">
      <c r="A1" s="246" t="s">
        <v>1276</v>
      </c>
      <c r="B1" s="246" t="s">
        <v>1065</v>
      </c>
      <c r="C1" s="247" t="s">
        <v>1663</v>
      </c>
      <c r="D1" s="247" t="s">
        <v>1664</v>
      </c>
      <c r="E1" s="247" t="s">
        <v>1665</v>
      </c>
      <c r="F1" s="248"/>
      <c r="G1" s="248"/>
      <c r="H1" s="248"/>
      <c r="I1" s="248"/>
      <c r="J1" s="247" t="s">
        <v>1666</v>
      </c>
      <c r="K1" s="247" t="s">
        <v>1667</v>
      </c>
      <c r="L1" s="247" t="s">
        <v>1668</v>
      </c>
      <c r="M1" s="247" t="s">
        <v>1669</v>
      </c>
      <c r="N1" s="248" t="s">
        <v>1670</v>
      </c>
      <c r="O1" s="248" t="s">
        <v>1671</v>
      </c>
      <c r="P1" s="248" t="s">
        <v>1672</v>
      </c>
      <c r="Q1" s="248" t="s">
        <v>1673</v>
      </c>
      <c r="R1" s="248" t="s">
        <v>1286</v>
      </c>
    </row>
    <row r="2" spans="1:18" s="9" customFormat="1" ht="52.5" hidden="1">
      <c r="A2" s="225" t="s">
        <v>1276</v>
      </c>
      <c r="B2" s="225" t="s">
        <v>13936</v>
      </c>
      <c r="C2" s="226" t="s">
        <v>13937</v>
      </c>
      <c r="D2" s="227" t="s">
        <v>1181</v>
      </c>
      <c r="E2" s="227" t="s">
        <v>13938</v>
      </c>
      <c r="F2" s="228" t="s">
        <v>13936</v>
      </c>
      <c r="G2" s="228" t="s">
        <v>13939</v>
      </c>
      <c r="H2" s="228" t="s">
        <v>1683</v>
      </c>
      <c r="I2" s="229" t="s">
        <v>1684</v>
      </c>
      <c r="J2" s="230" t="s">
        <v>1063</v>
      </c>
      <c r="K2" s="230" t="s">
        <v>1063</v>
      </c>
      <c r="L2" s="230" t="s">
        <v>1538</v>
      </c>
      <c r="M2" s="231" t="s">
        <v>1678</v>
      </c>
      <c r="N2" s="228" t="s">
        <v>1665</v>
      </c>
      <c r="O2" s="228" t="s">
        <v>10414</v>
      </c>
      <c r="P2" s="232"/>
      <c r="Q2" s="233">
        <v>4460.1499999999996</v>
      </c>
      <c r="R2" s="233"/>
    </row>
    <row r="3" spans="1:18" s="9" customFormat="1" ht="52.5" hidden="1">
      <c r="A3" s="225" t="s">
        <v>1065</v>
      </c>
      <c r="B3" s="225" t="s">
        <v>13936</v>
      </c>
      <c r="C3" s="226" t="s">
        <v>13937</v>
      </c>
      <c r="D3" s="227" t="s">
        <v>1181</v>
      </c>
      <c r="E3" s="227" t="s">
        <v>13938</v>
      </c>
      <c r="F3" s="228" t="s">
        <v>13936</v>
      </c>
      <c r="G3" s="228" t="s">
        <v>13939</v>
      </c>
      <c r="H3" s="228" t="s">
        <v>1683</v>
      </c>
      <c r="I3" s="229" t="s">
        <v>1684</v>
      </c>
      <c r="J3" s="230" t="s">
        <v>1063</v>
      </c>
      <c r="K3" s="230" t="s">
        <v>1063</v>
      </c>
      <c r="L3" s="230" t="s">
        <v>1538</v>
      </c>
      <c r="M3" s="231" t="s">
        <v>1678</v>
      </c>
      <c r="N3" s="228" t="s">
        <v>1665</v>
      </c>
      <c r="O3" s="228" t="s">
        <v>10415</v>
      </c>
      <c r="P3" s="232"/>
      <c r="Q3" s="233">
        <v>106933.69</v>
      </c>
      <c r="R3" s="233"/>
    </row>
    <row r="4" spans="1:18" s="9" customFormat="1" ht="52.5" hidden="1">
      <c r="A4" s="225" t="s">
        <v>1663</v>
      </c>
      <c r="B4" s="225" t="s">
        <v>13940</v>
      </c>
      <c r="C4" s="226" t="s">
        <v>13941</v>
      </c>
      <c r="D4" s="227" t="s">
        <v>1055</v>
      </c>
      <c r="E4" s="227" t="s">
        <v>13942</v>
      </c>
      <c r="F4" s="228" t="s">
        <v>13943</v>
      </c>
      <c r="G4" s="228" t="s">
        <v>13941</v>
      </c>
      <c r="H4" s="228" t="s">
        <v>1077</v>
      </c>
      <c r="I4" s="229" t="s">
        <v>1078</v>
      </c>
      <c r="J4" s="230" t="s">
        <v>1690</v>
      </c>
      <c r="K4" s="230" t="s">
        <v>1691</v>
      </c>
      <c r="L4" s="230" t="s">
        <v>1063</v>
      </c>
      <c r="M4" s="231" t="s">
        <v>13944</v>
      </c>
      <c r="N4" s="228" t="s">
        <v>1665</v>
      </c>
      <c r="O4" s="228" t="s">
        <v>1685</v>
      </c>
      <c r="P4" s="232"/>
      <c r="Q4" s="233"/>
      <c r="R4" s="233">
        <v>75532.5</v>
      </c>
    </row>
    <row r="5" spans="1:18" s="9" customFormat="1" ht="52.5" hidden="1">
      <c r="A5" s="225" t="s">
        <v>1664</v>
      </c>
      <c r="B5" s="225" t="s">
        <v>13945</v>
      </c>
      <c r="C5" s="226" t="s">
        <v>13941</v>
      </c>
      <c r="D5" s="227" t="s">
        <v>1055</v>
      </c>
      <c r="E5" s="227" t="s">
        <v>13946</v>
      </c>
      <c r="F5" s="228" t="s">
        <v>13947</v>
      </c>
      <c r="G5" s="228" t="s">
        <v>13941</v>
      </c>
      <c r="H5" s="228" t="s">
        <v>1696</v>
      </c>
      <c r="I5" s="229" t="s">
        <v>1697</v>
      </c>
      <c r="J5" s="230" t="s">
        <v>1690</v>
      </c>
      <c r="K5" s="230" t="s">
        <v>1691</v>
      </c>
      <c r="L5" s="230" t="s">
        <v>1063</v>
      </c>
      <c r="M5" s="231" t="s">
        <v>13944</v>
      </c>
      <c r="N5" s="228" t="s">
        <v>1665</v>
      </c>
      <c r="O5" s="228" t="s">
        <v>9182</v>
      </c>
      <c r="P5" s="232"/>
      <c r="Q5" s="233"/>
      <c r="R5" s="233">
        <v>36142.5</v>
      </c>
    </row>
    <row r="6" spans="1:18" s="9" customFormat="1" ht="52.5" hidden="1">
      <c r="A6" s="225" t="s">
        <v>1665</v>
      </c>
      <c r="B6" s="225" t="s">
        <v>13948</v>
      </c>
      <c r="C6" s="226" t="s">
        <v>13941</v>
      </c>
      <c r="D6" s="227" t="s">
        <v>1055</v>
      </c>
      <c r="E6" s="227" t="s">
        <v>13949</v>
      </c>
      <c r="F6" s="228" t="s">
        <v>13950</v>
      </c>
      <c r="G6" s="228" t="s">
        <v>13941</v>
      </c>
      <c r="H6" s="228" t="s">
        <v>1077</v>
      </c>
      <c r="I6" s="229" t="s">
        <v>1078</v>
      </c>
      <c r="J6" s="230" t="s">
        <v>1690</v>
      </c>
      <c r="K6" s="230" t="s">
        <v>1691</v>
      </c>
      <c r="L6" s="230" t="s">
        <v>1063</v>
      </c>
      <c r="M6" s="231" t="s">
        <v>13944</v>
      </c>
      <c r="N6" s="228" t="s">
        <v>1665</v>
      </c>
      <c r="O6" s="228" t="s">
        <v>9182</v>
      </c>
      <c r="P6" s="232"/>
      <c r="Q6" s="233"/>
      <c r="R6" s="233">
        <v>75532.5</v>
      </c>
    </row>
    <row r="7" spans="1:18" s="9" customFormat="1" ht="52.5" hidden="1">
      <c r="A7" s="225" t="s">
        <v>1705</v>
      </c>
      <c r="B7" s="225" t="s">
        <v>13951</v>
      </c>
      <c r="C7" s="226" t="s">
        <v>13941</v>
      </c>
      <c r="D7" s="227" t="s">
        <v>1055</v>
      </c>
      <c r="E7" s="227" t="s">
        <v>13952</v>
      </c>
      <c r="F7" s="228" t="s">
        <v>13953</v>
      </c>
      <c r="G7" s="228" t="s">
        <v>13941</v>
      </c>
      <c r="H7" s="228" t="s">
        <v>1696</v>
      </c>
      <c r="I7" s="229" t="s">
        <v>1697</v>
      </c>
      <c r="J7" s="230" t="s">
        <v>1690</v>
      </c>
      <c r="K7" s="230" t="s">
        <v>1691</v>
      </c>
      <c r="L7" s="230" t="s">
        <v>1063</v>
      </c>
      <c r="M7" s="231" t="s">
        <v>13944</v>
      </c>
      <c r="N7" s="228" t="s">
        <v>1665</v>
      </c>
      <c r="O7" s="228" t="s">
        <v>1685</v>
      </c>
      <c r="P7" s="232"/>
      <c r="Q7" s="233"/>
      <c r="R7" s="233">
        <v>36142.5</v>
      </c>
    </row>
    <row r="8" spans="1:18" s="9" customFormat="1" ht="52.5" hidden="1">
      <c r="A8" s="225" t="s">
        <v>1284</v>
      </c>
      <c r="B8" s="225" t="s">
        <v>13954</v>
      </c>
      <c r="C8" s="226" t="s">
        <v>13955</v>
      </c>
      <c r="D8" s="227" t="s">
        <v>1055</v>
      </c>
      <c r="E8" s="227" t="s">
        <v>13956</v>
      </c>
      <c r="F8" s="228" t="s">
        <v>1962</v>
      </c>
      <c r="G8" s="228" t="s">
        <v>13941</v>
      </c>
      <c r="H8" s="228" t="s">
        <v>2132</v>
      </c>
      <c r="I8" s="229" t="s">
        <v>2133</v>
      </c>
      <c r="J8" s="230" t="s">
        <v>1690</v>
      </c>
      <c r="K8" s="230" t="s">
        <v>1691</v>
      </c>
      <c r="L8" s="230" t="s">
        <v>1063</v>
      </c>
      <c r="M8" s="231" t="s">
        <v>13944</v>
      </c>
      <c r="N8" s="228" t="s">
        <v>1665</v>
      </c>
      <c r="O8" s="228" t="s">
        <v>1685</v>
      </c>
      <c r="P8" s="232"/>
      <c r="Q8" s="233"/>
      <c r="R8" s="233">
        <v>14006.25</v>
      </c>
    </row>
    <row r="9" spans="1:18" s="9" customFormat="1" ht="52.5" hidden="1">
      <c r="A9" s="225" t="s">
        <v>1712</v>
      </c>
      <c r="B9" s="225" t="s">
        <v>13957</v>
      </c>
      <c r="C9" s="226" t="s">
        <v>13955</v>
      </c>
      <c r="D9" s="227" t="s">
        <v>1055</v>
      </c>
      <c r="E9" s="227" t="s">
        <v>13958</v>
      </c>
      <c r="F9" s="228" t="s">
        <v>1963</v>
      </c>
      <c r="G9" s="228" t="s">
        <v>13941</v>
      </c>
      <c r="H9" s="228" t="s">
        <v>2132</v>
      </c>
      <c r="I9" s="229" t="s">
        <v>2133</v>
      </c>
      <c r="J9" s="230" t="s">
        <v>1690</v>
      </c>
      <c r="K9" s="230" t="s">
        <v>1691</v>
      </c>
      <c r="L9" s="230" t="s">
        <v>1063</v>
      </c>
      <c r="M9" s="231" t="s">
        <v>13944</v>
      </c>
      <c r="N9" s="228" t="s">
        <v>1665</v>
      </c>
      <c r="O9" s="228" t="s">
        <v>9182</v>
      </c>
      <c r="P9" s="232"/>
      <c r="Q9" s="233"/>
      <c r="R9" s="233">
        <v>14006.25</v>
      </c>
    </row>
    <row r="10" spans="1:18" s="9" customFormat="1" ht="52.5" hidden="1">
      <c r="A10" s="225" t="s">
        <v>1718</v>
      </c>
      <c r="B10" s="225" t="s">
        <v>13959</v>
      </c>
      <c r="C10" s="226" t="s">
        <v>13955</v>
      </c>
      <c r="D10" s="227" t="s">
        <v>1055</v>
      </c>
      <c r="E10" s="227" t="s">
        <v>13960</v>
      </c>
      <c r="F10" s="228" t="s">
        <v>13961</v>
      </c>
      <c r="G10" s="228" t="s">
        <v>13941</v>
      </c>
      <c r="H10" s="228" t="s">
        <v>1077</v>
      </c>
      <c r="I10" s="229" t="s">
        <v>1078</v>
      </c>
      <c r="J10" s="230" t="s">
        <v>1690</v>
      </c>
      <c r="K10" s="230" t="s">
        <v>1691</v>
      </c>
      <c r="L10" s="230" t="s">
        <v>1063</v>
      </c>
      <c r="M10" s="231" t="s">
        <v>13944</v>
      </c>
      <c r="N10" s="228" t="s">
        <v>1665</v>
      </c>
      <c r="O10" s="228" t="s">
        <v>1685</v>
      </c>
      <c r="P10" s="232"/>
      <c r="Q10" s="233"/>
      <c r="R10" s="233">
        <v>228108.75</v>
      </c>
    </row>
    <row r="11" spans="1:18" s="9" customFormat="1" ht="52.5" hidden="1">
      <c r="A11" s="225" t="s">
        <v>1666</v>
      </c>
      <c r="B11" s="225" t="s">
        <v>13962</v>
      </c>
      <c r="C11" s="226" t="s">
        <v>13955</v>
      </c>
      <c r="D11" s="227" t="s">
        <v>1055</v>
      </c>
      <c r="E11" s="227" t="s">
        <v>13963</v>
      </c>
      <c r="F11" s="228" t="s">
        <v>13964</v>
      </c>
      <c r="G11" s="228" t="s">
        <v>13941</v>
      </c>
      <c r="H11" s="228" t="s">
        <v>1077</v>
      </c>
      <c r="I11" s="229" t="s">
        <v>1078</v>
      </c>
      <c r="J11" s="230" t="s">
        <v>1690</v>
      </c>
      <c r="K11" s="230" t="s">
        <v>1691</v>
      </c>
      <c r="L11" s="230" t="s">
        <v>1063</v>
      </c>
      <c r="M11" s="231" t="s">
        <v>13944</v>
      </c>
      <c r="N11" s="228" t="s">
        <v>1665</v>
      </c>
      <c r="O11" s="228" t="s">
        <v>1685</v>
      </c>
      <c r="P11" s="232"/>
      <c r="Q11" s="233"/>
      <c r="R11" s="233">
        <v>272636.25</v>
      </c>
    </row>
    <row r="12" spans="1:18" s="9" customFormat="1" ht="52.5" hidden="1">
      <c r="A12" s="225" t="s">
        <v>1667</v>
      </c>
      <c r="B12" s="225" t="s">
        <v>13965</v>
      </c>
      <c r="C12" s="226" t="s">
        <v>13955</v>
      </c>
      <c r="D12" s="227" t="s">
        <v>1055</v>
      </c>
      <c r="E12" s="227" t="s">
        <v>13966</v>
      </c>
      <c r="F12" s="228" t="s">
        <v>13967</v>
      </c>
      <c r="G12" s="228" t="s">
        <v>13941</v>
      </c>
      <c r="H12" s="228" t="s">
        <v>1077</v>
      </c>
      <c r="I12" s="229" t="s">
        <v>1078</v>
      </c>
      <c r="J12" s="230" t="s">
        <v>1690</v>
      </c>
      <c r="K12" s="230" t="s">
        <v>1691</v>
      </c>
      <c r="L12" s="230" t="s">
        <v>1063</v>
      </c>
      <c r="M12" s="231" t="s">
        <v>13944</v>
      </c>
      <c r="N12" s="228" t="s">
        <v>1665</v>
      </c>
      <c r="O12" s="228" t="s">
        <v>9182</v>
      </c>
      <c r="P12" s="232"/>
      <c r="Q12" s="233"/>
      <c r="R12" s="233">
        <v>228108.75</v>
      </c>
    </row>
    <row r="13" spans="1:18" s="9" customFormat="1" ht="52.5" hidden="1">
      <c r="A13" s="225" t="s">
        <v>1668</v>
      </c>
      <c r="B13" s="225" t="s">
        <v>13968</v>
      </c>
      <c r="C13" s="226" t="s">
        <v>13955</v>
      </c>
      <c r="D13" s="227" t="s">
        <v>1055</v>
      </c>
      <c r="E13" s="227" t="s">
        <v>13969</v>
      </c>
      <c r="F13" s="228" t="s">
        <v>13970</v>
      </c>
      <c r="G13" s="228" t="s">
        <v>13941</v>
      </c>
      <c r="H13" s="228" t="s">
        <v>1077</v>
      </c>
      <c r="I13" s="229" t="s">
        <v>1078</v>
      </c>
      <c r="J13" s="230" t="s">
        <v>1690</v>
      </c>
      <c r="K13" s="230" t="s">
        <v>1691</v>
      </c>
      <c r="L13" s="230" t="s">
        <v>1063</v>
      </c>
      <c r="M13" s="231" t="s">
        <v>13944</v>
      </c>
      <c r="N13" s="228" t="s">
        <v>1665</v>
      </c>
      <c r="O13" s="228" t="s">
        <v>9182</v>
      </c>
      <c r="P13" s="232"/>
      <c r="Q13" s="233"/>
      <c r="R13" s="233">
        <v>272636.25</v>
      </c>
    </row>
    <row r="14" spans="1:18" s="9" customFormat="1" ht="52.5" hidden="1">
      <c r="A14" s="225" t="s">
        <v>1669</v>
      </c>
      <c r="B14" s="225" t="s">
        <v>13971</v>
      </c>
      <c r="C14" s="226" t="s">
        <v>13955</v>
      </c>
      <c r="D14" s="227" t="s">
        <v>1055</v>
      </c>
      <c r="E14" s="227" t="s">
        <v>13972</v>
      </c>
      <c r="F14" s="228" t="s">
        <v>13973</v>
      </c>
      <c r="G14" s="228" t="s">
        <v>13941</v>
      </c>
      <c r="H14" s="228" t="s">
        <v>1696</v>
      </c>
      <c r="I14" s="229" t="s">
        <v>1697</v>
      </c>
      <c r="J14" s="230" t="s">
        <v>1690</v>
      </c>
      <c r="K14" s="230" t="s">
        <v>1691</v>
      </c>
      <c r="L14" s="230" t="s">
        <v>1063</v>
      </c>
      <c r="M14" s="231" t="s">
        <v>13944</v>
      </c>
      <c r="N14" s="228" t="s">
        <v>1665</v>
      </c>
      <c r="O14" s="228" t="s">
        <v>1685</v>
      </c>
      <c r="P14" s="232"/>
      <c r="Q14" s="233"/>
      <c r="R14" s="233">
        <v>113557.5</v>
      </c>
    </row>
    <row r="15" spans="1:18" s="9" customFormat="1" ht="52.5" hidden="1">
      <c r="A15" s="225" t="s">
        <v>1670</v>
      </c>
      <c r="B15" s="225" t="s">
        <v>13974</v>
      </c>
      <c r="C15" s="226" t="s">
        <v>13955</v>
      </c>
      <c r="D15" s="227" t="s">
        <v>1055</v>
      </c>
      <c r="E15" s="227" t="s">
        <v>13975</v>
      </c>
      <c r="F15" s="228" t="s">
        <v>13976</v>
      </c>
      <c r="G15" s="228" t="s">
        <v>13941</v>
      </c>
      <c r="H15" s="228" t="s">
        <v>1696</v>
      </c>
      <c r="I15" s="229" t="s">
        <v>1697</v>
      </c>
      <c r="J15" s="230" t="s">
        <v>1690</v>
      </c>
      <c r="K15" s="230" t="s">
        <v>1691</v>
      </c>
      <c r="L15" s="230" t="s">
        <v>1063</v>
      </c>
      <c r="M15" s="231" t="s">
        <v>13944</v>
      </c>
      <c r="N15" s="228" t="s">
        <v>1665</v>
      </c>
      <c r="O15" s="228" t="s">
        <v>1685</v>
      </c>
      <c r="P15" s="232"/>
      <c r="Q15" s="233"/>
      <c r="R15" s="233">
        <v>133916.25</v>
      </c>
    </row>
    <row r="16" spans="1:18" s="9" customFormat="1" ht="52.5" hidden="1">
      <c r="A16" s="225" t="s">
        <v>1671</v>
      </c>
      <c r="B16" s="225" t="s">
        <v>13977</v>
      </c>
      <c r="C16" s="226" t="s">
        <v>13955</v>
      </c>
      <c r="D16" s="227" t="s">
        <v>1055</v>
      </c>
      <c r="E16" s="227" t="s">
        <v>13978</v>
      </c>
      <c r="F16" s="228" t="s">
        <v>13979</v>
      </c>
      <c r="G16" s="228" t="s">
        <v>13941</v>
      </c>
      <c r="H16" s="228" t="s">
        <v>1696</v>
      </c>
      <c r="I16" s="229" t="s">
        <v>1697</v>
      </c>
      <c r="J16" s="230" t="s">
        <v>1690</v>
      </c>
      <c r="K16" s="230" t="s">
        <v>1691</v>
      </c>
      <c r="L16" s="230" t="s">
        <v>1063</v>
      </c>
      <c r="M16" s="231" t="s">
        <v>13944</v>
      </c>
      <c r="N16" s="228" t="s">
        <v>1665</v>
      </c>
      <c r="O16" s="228" t="s">
        <v>9182</v>
      </c>
      <c r="P16" s="232"/>
      <c r="Q16" s="233"/>
      <c r="R16" s="233">
        <v>113557.5</v>
      </c>
    </row>
    <row r="17" spans="1:18" s="9" customFormat="1" ht="52.5" hidden="1">
      <c r="A17" s="225" t="s">
        <v>1672</v>
      </c>
      <c r="B17" s="225" t="s">
        <v>13980</v>
      </c>
      <c r="C17" s="226" t="s">
        <v>13955</v>
      </c>
      <c r="D17" s="227" t="s">
        <v>1055</v>
      </c>
      <c r="E17" s="227" t="s">
        <v>13981</v>
      </c>
      <c r="F17" s="228" t="s">
        <v>13982</v>
      </c>
      <c r="G17" s="228" t="s">
        <v>13941</v>
      </c>
      <c r="H17" s="228" t="s">
        <v>1696</v>
      </c>
      <c r="I17" s="229" t="s">
        <v>1697</v>
      </c>
      <c r="J17" s="230" t="s">
        <v>1690</v>
      </c>
      <c r="K17" s="230" t="s">
        <v>1691</v>
      </c>
      <c r="L17" s="230" t="s">
        <v>1063</v>
      </c>
      <c r="M17" s="231" t="s">
        <v>13944</v>
      </c>
      <c r="N17" s="228" t="s">
        <v>1665</v>
      </c>
      <c r="O17" s="228" t="s">
        <v>9182</v>
      </c>
      <c r="P17" s="232"/>
      <c r="Q17" s="233"/>
      <c r="R17" s="233">
        <v>133916.25</v>
      </c>
    </row>
    <row r="18" spans="1:18" s="9" customFormat="1" ht="63" hidden="1">
      <c r="A18" s="225" t="s">
        <v>1673</v>
      </c>
      <c r="B18" s="225" t="s">
        <v>13983</v>
      </c>
      <c r="C18" s="226" t="s">
        <v>13984</v>
      </c>
      <c r="D18" s="227" t="s">
        <v>1055</v>
      </c>
      <c r="E18" s="227" t="s">
        <v>13985</v>
      </c>
      <c r="F18" s="228" t="s">
        <v>13986</v>
      </c>
      <c r="G18" s="228" t="s">
        <v>13987</v>
      </c>
      <c r="H18" s="228" t="s">
        <v>1701</v>
      </c>
      <c r="I18" s="229" t="s">
        <v>1702</v>
      </c>
      <c r="J18" s="230" t="s">
        <v>1703</v>
      </c>
      <c r="K18" s="230" t="s">
        <v>1704</v>
      </c>
      <c r="L18" s="230" t="s">
        <v>1063</v>
      </c>
      <c r="M18" s="231" t="s">
        <v>13944</v>
      </c>
      <c r="N18" s="228" t="s">
        <v>1665</v>
      </c>
      <c r="O18" s="228" t="s">
        <v>1685</v>
      </c>
      <c r="P18" s="232"/>
      <c r="Q18" s="233"/>
      <c r="R18" s="233">
        <v>192258.02</v>
      </c>
    </row>
    <row r="19" spans="1:18" s="9" customFormat="1" ht="52.5" hidden="1">
      <c r="A19" s="225" t="s">
        <v>1286</v>
      </c>
      <c r="B19" s="225" t="s">
        <v>13988</v>
      </c>
      <c r="C19" s="226" t="s">
        <v>13984</v>
      </c>
      <c r="D19" s="227" t="s">
        <v>1055</v>
      </c>
      <c r="E19" s="227" t="s">
        <v>13989</v>
      </c>
      <c r="F19" s="228" t="s">
        <v>13990</v>
      </c>
      <c r="G19" s="228" t="s">
        <v>13987</v>
      </c>
      <c r="H19" s="228" t="s">
        <v>1701</v>
      </c>
      <c r="I19" s="229" t="s">
        <v>1702</v>
      </c>
      <c r="J19" s="230" t="s">
        <v>1703</v>
      </c>
      <c r="K19" s="230" t="s">
        <v>1704</v>
      </c>
      <c r="L19" s="230" t="s">
        <v>1063</v>
      </c>
      <c r="M19" s="231" t="s">
        <v>13944</v>
      </c>
      <c r="N19" s="228" t="s">
        <v>1665</v>
      </c>
      <c r="O19" s="228" t="s">
        <v>1685</v>
      </c>
      <c r="P19" s="232"/>
      <c r="Q19" s="233"/>
      <c r="R19" s="233">
        <v>25343.14</v>
      </c>
    </row>
    <row r="20" spans="1:18" s="9" customFormat="1" ht="52.5" hidden="1">
      <c r="A20" s="225" t="s">
        <v>1292</v>
      </c>
      <c r="B20" s="225" t="s">
        <v>13991</v>
      </c>
      <c r="C20" s="226" t="s">
        <v>13984</v>
      </c>
      <c r="D20" s="227" t="s">
        <v>1055</v>
      </c>
      <c r="E20" s="227" t="s">
        <v>13992</v>
      </c>
      <c r="F20" s="228" t="s">
        <v>13993</v>
      </c>
      <c r="G20" s="228" t="s">
        <v>13987</v>
      </c>
      <c r="H20" s="228" t="s">
        <v>4117</v>
      </c>
      <c r="I20" s="229" t="s">
        <v>1717</v>
      </c>
      <c r="J20" s="230" t="s">
        <v>1703</v>
      </c>
      <c r="K20" s="230" t="s">
        <v>1704</v>
      </c>
      <c r="L20" s="230" t="s">
        <v>1063</v>
      </c>
      <c r="M20" s="231" t="s">
        <v>13944</v>
      </c>
      <c r="N20" s="228" t="s">
        <v>1665</v>
      </c>
      <c r="O20" s="228" t="s">
        <v>1685</v>
      </c>
      <c r="P20" s="232"/>
      <c r="Q20" s="233"/>
      <c r="R20" s="233">
        <v>1747.82</v>
      </c>
    </row>
    <row r="21" spans="1:18" s="9" customFormat="1" ht="63" hidden="1">
      <c r="A21" s="225" t="s">
        <v>1829</v>
      </c>
      <c r="B21" s="225" t="s">
        <v>13994</v>
      </c>
      <c r="C21" s="226" t="s">
        <v>13984</v>
      </c>
      <c r="D21" s="227" t="s">
        <v>1055</v>
      </c>
      <c r="E21" s="227" t="s">
        <v>13995</v>
      </c>
      <c r="F21" s="228" t="s">
        <v>13996</v>
      </c>
      <c r="G21" s="228" t="s">
        <v>13987</v>
      </c>
      <c r="H21" s="228" t="s">
        <v>1701</v>
      </c>
      <c r="I21" s="229" t="s">
        <v>1702</v>
      </c>
      <c r="J21" s="230" t="s">
        <v>1703</v>
      </c>
      <c r="K21" s="230" t="s">
        <v>1704</v>
      </c>
      <c r="L21" s="230" t="s">
        <v>1063</v>
      </c>
      <c r="M21" s="231" t="s">
        <v>13944</v>
      </c>
      <c r="N21" s="228" t="s">
        <v>1665</v>
      </c>
      <c r="O21" s="228" t="s">
        <v>1685</v>
      </c>
      <c r="P21" s="232"/>
      <c r="Q21" s="233"/>
      <c r="R21" s="233">
        <v>44568.9</v>
      </c>
    </row>
    <row r="22" spans="1:18" s="9" customFormat="1" ht="63" hidden="1">
      <c r="A22" s="225" t="s">
        <v>1296</v>
      </c>
      <c r="B22" s="225" t="s">
        <v>13997</v>
      </c>
      <c r="C22" s="226" t="s">
        <v>13984</v>
      </c>
      <c r="D22" s="227" t="s">
        <v>1055</v>
      </c>
      <c r="E22" s="227" t="s">
        <v>13998</v>
      </c>
      <c r="F22" s="228" t="s">
        <v>13999</v>
      </c>
      <c r="G22" s="228" t="s">
        <v>13987</v>
      </c>
      <c r="H22" s="228" t="s">
        <v>1701</v>
      </c>
      <c r="I22" s="229" t="s">
        <v>1702</v>
      </c>
      <c r="J22" s="230" t="s">
        <v>1703</v>
      </c>
      <c r="K22" s="230" t="s">
        <v>1704</v>
      </c>
      <c r="L22" s="230" t="s">
        <v>1063</v>
      </c>
      <c r="M22" s="231" t="s">
        <v>13944</v>
      </c>
      <c r="N22" s="228" t="s">
        <v>1665</v>
      </c>
      <c r="O22" s="228" t="s">
        <v>9182</v>
      </c>
      <c r="P22" s="232"/>
      <c r="Q22" s="233"/>
      <c r="R22" s="233">
        <v>192258.02</v>
      </c>
    </row>
    <row r="23" spans="1:18" s="9" customFormat="1" ht="52.5" hidden="1">
      <c r="A23" s="225" t="s">
        <v>1305</v>
      </c>
      <c r="B23" s="225" t="s">
        <v>14000</v>
      </c>
      <c r="C23" s="226" t="s">
        <v>13984</v>
      </c>
      <c r="D23" s="227" t="s">
        <v>1055</v>
      </c>
      <c r="E23" s="227" t="s">
        <v>14001</v>
      </c>
      <c r="F23" s="228" t="s">
        <v>14002</v>
      </c>
      <c r="G23" s="228" t="s">
        <v>13987</v>
      </c>
      <c r="H23" s="228" t="s">
        <v>1701</v>
      </c>
      <c r="I23" s="229" t="s">
        <v>1702</v>
      </c>
      <c r="J23" s="230" t="s">
        <v>1703</v>
      </c>
      <c r="K23" s="230" t="s">
        <v>1704</v>
      </c>
      <c r="L23" s="230" t="s">
        <v>1063</v>
      </c>
      <c r="M23" s="231" t="s">
        <v>13944</v>
      </c>
      <c r="N23" s="228" t="s">
        <v>1665</v>
      </c>
      <c r="O23" s="228" t="s">
        <v>9182</v>
      </c>
      <c r="P23" s="232"/>
      <c r="Q23" s="233"/>
      <c r="R23" s="233">
        <v>25343.14</v>
      </c>
    </row>
    <row r="24" spans="1:18" s="9" customFormat="1" ht="52.5" hidden="1">
      <c r="A24" s="225" t="s">
        <v>1311</v>
      </c>
      <c r="B24" s="225" t="s">
        <v>14003</v>
      </c>
      <c r="C24" s="226" t="s">
        <v>13984</v>
      </c>
      <c r="D24" s="227" t="s">
        <v>1055</v>
      </c>
      <c r="E24" s="227" t="s">
        <v>14004</v>
      </c>
      <c r="F24" s="228" t="s">
        <v>14005</v>
      </c>
      <c r="G24" s="228" t="s">
        <v>13987</v>
      </c>
      <c r="H24" s="228" t="s">
        <v>4117</v>
      </c>
      <c r="I24" s="229" t="s">
        <v>1717</v>
      </c>
      <c r="J24" s="230" t="s">
        <v>1703</v>
      </c>
      <c r="K24" s="230" t="s">
        <v>1704</v>
      </c>
      <c r="L24" s="230" t="s">
        <v>1063</v>
      </c>
      <c r="M24" s="231" t="s">
        <v>13944</v>
      </c>
      <c r="N24" s="228" t="s">
        <v>1665</v>
      </c>
      <c r="O24" s="228" t="s">
        <v>9182</v>
      </c>
      <c r="P24" s="232"/>
      <c r="Q24" s="233"/>
      <c r="R24" s="233">
        <v>1747.77</v>
      </c>
    </row>
    <row r="25" spans="1:18" s="9" customFormat="1" ht="63" hidden="1">
      <c r="A25" s="225" t="s">
        <v>1842</v>
      </c>
      <c r="B25" s="225" t="s">
        <v>14006</v>
      </c>
      <c r="C25" s="226" t="s">
        <v>13984</v>
      </c>
      <c r="D25" s="227" t="s">
        <v>1055</v>
      </c>
      <c r="E25" s="227" t="s">
        <v>14007</v>
      </c>
      <c r="F25" s="228" t="s">
        <v>14008</v>
      </c>
      <c r="G25" s="228" t="s">
        <v>13987</v>
      </c>
      <c r="H25" s="228" t="s">
        <v>1701</v>
      </c>
      <c r="I25" s="229" t="s">
        <v>1702</v>
      </c>
      <c r="J25" s="230" t="s">
        <v>1703</v>
      </c>
      <c r="K25" s="230" t="s">
        <v>1704</v>
      </c>
      <c r="L25" s="230" t="s">
        <v>1063</v>
      </c>
      <c r="M25" s="231" t="s">
        <v>13944</v>
      </c>
      <c r="N25" s="228" t="s">
        <v>1665</v>
      </c>
      <c r="O25" s="228" t="s">
        <v>9182</v>
      </c>
      <c r="P25" s="232"/>
      <c r="Q25" s="233"/>
      <c r="R25" s="233">
        <v>44568.79</v>
      </c>
    </row>
    <row r="26" spans="1:18" s="9" customFormat="1" ht="84">
      <c r="A26" s="225" t="s">
        <v>1845</v>
      </c>
      <c r="B26" s="225" t="s">
        <v>14009</v>
      </c>
      <c r="C26" s="226" t="s">
        <v>14010</v>
      </c>
      <c r="D26" s="227" t="s">
        <v>1055</v>
      </c>
      <c r="E26" s="227" t="s">
        <v>14011</v>
      </c>
      <c r="F26" s="228" t="s">
        <v>14012</v>
      </c>
      <c r="G26" s="228" t="s">
        <v>14013</v>
      </c>
      <c r="H26" s="228" t="s">
        <v>10424</v>
      </c>
      <c r="I26" s="229" t="s">
        <v>10425</v>
      </c>
      <c r="J26" s="230" t="s">
        <v>1203</v>
      </c>
      <c r="K26" s="230" t="s">
        <v>1062</v>
      </c>
      <c r="L26" s="230" t="s">
        <v>1063</v>
      </c>
      <c r="M26" s="231" t="s">
        <v>10426</v>
      </c>
      <c r="N26" s="228" t="s">
        <v>1665</v>
      </c>
      <c r="O26" s="228" t="s">
        <v>10414</v>
      </c>
      <c r="P26" s="232" t="s">
        <v>14014</v>
      </c>
      <c r="Q26" s="233">
        <v>1</v>
      </c>
      <c r="R26" s="233">
        <v>4460.1499999999996</v>
      </c>
    </row>
    <row r="27" spans="1:18" s="9" customFormat="1" ht="84">
      <c r="A27" s="225" t="s">
        <v>1848</v>
      </c>
      <c r="B27" s="225" t="s">
        <v>14015</v>
      </c>
      <c r="C27" s="226" t="s">
        <v>14010</v>
      </c>
      <c r="D27" s="227" t="s">
        <v>1055</v>
      </c>
      <c r="E27" s="227" t="s">
        <v>14016</v>
      </c>
      <c r="F27" s="228" t="s">
        <v>14017</v>
      </c>
      <c r="G27" s="228" t="s">
        <v>14013</v>
      </c>
      <c r="H27" s="228" t="s">
        <v>10424</v>
      </c>
      <c r="I27" s="229" t="s">
        <v>10425</v>
      </c>
      <c r="J27" s="230" t="s">
        <v>1203</v>
      </c>
      <c r="K27" s="230" t="s">
        <v>1062</v>
      </c>
      <c r="L27" s="230" t="s">
        <v>1063</v>
      </c>
      <c r="M27" s="231" t="s">
        <v>10426</v>
      </c>
      <c r="N27" s="228" t="s">
        <v>1665</v>
      </c>
      <c r="O27" s="228" t="s">
        <v>10415</v>
      </c>
      <c r="P27" s="232" t="s">
        <v>14014</v>
      </c>
      <c r="Q27" s="233">
        <v>1</v>
      </c>
      <c r="R27" s="233">
        <v>106933.69</v>
      </c>
    </row>
    <row r="28" spans="1:18" s="9" customFormat="1" ht="63" hidden="1">
      <c r="A28" s="225" t="s">
        <v>1674</v>
      </c>
      <c r="B28" s="225" t="s">
        <v>14018</v>
      </c>
      <c r="C28" s="226" t="s">
        <v>14013</v>
      </c>
      <c r="D28" s="227" t="s">
        <v>1181</v>
      </c>
      <c r="E28" s="227" t="s">
        <v>14019</v>
      </c>
      <c r="F28" s="228" t="s">
        <v>14018</v>
      </c>
      <c r="G28" s="228" t="s">
        <v>14013</v>
      </c>
      <c r="H28" s="228" t="s">
        <v>1683</v>
      </c>
      <c r="I28" s="229" t="s">
        <v>1684</v>
      </c>
      <c r="J28" s="230" t="s">
        <v>1063</v>
      </c>
      <c r="K28" s="230" t="s">
        <v>1063</v>
      </c>
      <c r="L28" s="230" t="s">
        <v>1538</v>
      </c>
      <c r="M28" s="231" t="s">
        <v>1678</v>
      </c>
      <c r="N28" s="228" t="s">
        <v>1665</v>
      </c>
      <c r="O28" s="228" t="s">
        <v>1685</v>
      </c>
      <c r="P28" s="232"/>
      <c r="Q28" s="233">
        <v>18421.63</v>
      </c>
      <c r="R28" s="233"/>
    </row>
    <row r="29" spans="1:18" s="9" customFormat="1" ht="52.5" hidden="1">
      <c r="A29" s="225" t="s">
        <v>1853</v>
      </c>
      <c r="B29" s="225" t="s">
        <v>14020</v>
      </c>
      <c r="C29" s="226" t="s">
        <v>14021</v>
      </c>
      <c r="D29" s="227" t="s">
        <v>1055</v>
      </c>
      <c r="E29" s="227" t="s">
        <v>14022</v>
      </c>
      <c r="F29" s="228" t="s">
        <v>14023</v>
      </c>
      <c r="G29" s="228" t="s">
        <v>14021</v>
      </c>
      <c r="H29" s="228" t="s">
        <v>1701</v>
      </c>
      <c r="I29" s="229" t="s">
        <v>1702</v>
      </c>
      <c r="J29" s="230" t="s">
        <v>1703</v>
      </c>
      <c r="K29" s="230" t="s">
        <v>1704</v>
      </c>
      <c r="L29" s="230" t="s">
        <v>1063</v>
      </c>
      <c r="M29" s="231" t="s">
        <v>3490</v>
      </c>
      <c r="N29" s="228" t="s">
        <v>1665</v>
      </c>
      <c r="O29" s="228" t="s">
        <v>1685</v>
      </c>
      <c r="P29" s="232"/>
      <c r="Q29" s="233"/>
      <c r="R29" s="233">
        <v>4272.91</v>
      </c>
    </row>
    <row r="30" spans="1:18" s="9" customFormat="1" ht="63" hidden="1">
      <c r="A30" s="225" t="s">
        <v>1860</v>
      </c>
      <c r="B30" s="225" t="s">
        <v>14024</v>
      </c>
      <c r="C30" s="226" t="s">
        <v>14021</v>
      </c>
      <c r="D30" s="227" t="s">
        <v>1214</v>
      </c>
      <c r="E30" s="227" t="s">
        <v>14025</v>
      </c>
      <c r="F30" s="228" t="s">
        <v>14024</v>
      </c>
      <c r="G30" s="228" t="s">
        <v>14021</v>
      </c>
      <c r="H30" s="228" t="s">
        <v>3524</v>
      </c>
      <c r="I30" s="229" t="s">
        <v>2133</v>
      </c>
      <c r="J30" s="230" t="s">
        <v>1690</v>
      </c>
      <c r="K30" s="230" t="s">
        <v>1691</v>
      </c>
      <c r="L30" s="230" t="s">
        <v>1063</v>
      </c>
      <c r="M30" s="231" t="s">
        <v>3490</v>
      </c>
      <c r="N30" s="228" t="s">
        <v>1665</v>
      </c>
      <c r="O30" s="228" t="s">
        <v>1685</v>
      </c>
      <c r="P30" s="232"/>
      <c r="Q30" s="233"/>
      <c r="R30" s="233">
        <v>13557.38</v>
      </c>
    </row>
    <row r="31" spans="1:18" s="9" customFormat="1" ht="42" hidden="1">
      <c r="A31" s="225" t="s">
        <v>1864</v>
      </c>
      <c r="B31" s="225" t="s">
        <v>14026</v>
      </c>
      <c r="C31" s="226" t="s">
        <v>14021</v>
      </c>
      <c r="D31" s="227" t="s">
        <v>1214</v>
      </c>
      <c r="E31" s="227" t="s">
        <v>14027</v>
      </c>
      <c r="F31" s="228" t="s">
        <v>14026</v>
      </c>
      <c r="G31" s="228" t="s">
        <v>14021</v>
      </c>
      <c r="H31" s="228" t="s">
        <v>3524</v>
      </c>
      <c r="I31" s="229" t="s">
        <v>2133</v>
      </c>
      <c r="J31" s="230" t="s">
        <v>1690</v>
      </c>
      <c r="K31" s="230" t="s">
        <v>1691</v>
      </c>
      <c r="L31" s="230" t="s">
        <v>1063</v>
      </c>
      <c r="M31" s="231" t="s">
        <v>3490</v>
      </c>
      <c r="N31" s="228" t="s">
        <v>1665</v>
      </c>
      <c r="O31" s="228" t="s">
        <v>1685</v>
      </c>
      <c r="P31" s="232"/>
      <c r="Q31" s="233"/>
      <c r="R31" s="233">
        <v>591.34</v>
      </c>
    </row>
    <row r="32" spans="1:18" s="9" customFormat="1" ht="73.5" hidden="1">
      <c r="A32" s="225" t="s">
        <v>1868</v>
      </c>
      <c r="B32" s="225" t="s">
        <v>14028</v>
      </c>
      <c r="C32" s="226" t="s">
        <v>14029</v>
      </c>
      <c r="D32" s="227" t="s">
        <v>1181</v>
      </c>
      <c r="E32" s="227" t="s">
        <v>14030</v>
      </c>
      <c r="F32" s="228" t="s">
        <v>14028</v>
      </c>
      <c r="G32" s="228" t="s">
        <v>14031</v>
      </c>
      <c r="H32" s="228" t="s">
        <v>1683</v>
      </c>
      <c r="I32" s="229" t="s">
        <v>1684</v>
      </c>
      <c r="J32" s="230" t="s">
        <v>1063</v>
      </c>
      <c r="K32" s="230" t="s">
        <v>1063</v>
      </c>
      <c r="L32" s="230" t="s">
        <v>1538</v>
      </c>
      <c r="M32" s="231" t="s">
        <v>1678</v>
      </c>
      <c r="N32" s="228" t="s">
        <v>1665</v>
      </c>
      <c r="O32" s="228" t="s">
        <v>1685</v>
      </c>
      <c r="P32" s="232"/>
      <c r="Q32" s="233">
        <v>3998556.86</v>
      </c>
      <c r="R32" s="233"/>
    </row>
    <row r="33" spans="1:18" s="9" customFormat="1" ht="73.5" hidden="1">
      <c r="A33" s="225" t="s">
        <v>1870</v>
      </c>
      <c r="B33" s="225" t="s">
        <v>14028</v>
      </c>
      <c r="C33" s="226" t="s">
        <v>14029</v>
      </c>
      <c r="D33" s="227" t="s">
        <v>1181</v>
      </c>
      <c r="E33" s="227" t="s">
        <v>14030</v>
      </c>
      <c r="F33" s="228" t="s">
        <v>14028</v>
      </c>
      <c r="G33" s="228" t="s">
        <v>14031</v>
      </c>
      <c r="H33" s="228" t="s">
        <v>1683</v>
      </c>
      <c r="I33" s="229" t="s">
        <v>1684</v>
      </c>
      <c r="J33" s="230" t="s">
        <v>1063</v>
      </c>
      <c r="K33" s="230" t="s">
        <v>1063</v>
      </c>
      <c r="L33" s="230" t="s">
        <v>1538</v>
      </c>
      <c r="M33" s="231" t="s">
        <v>1678</v>
      </c>
      <c r="N33" s="228" t="s">
        <v>1665</v>
      </c>
      <c r="O33" s="228" t="s">
        <v>9182</v>
      </c>
      <c r="P33" s="232"/>
      <c r="Q33" s="233">
        <v>3998556.86</v>
      </c>
      <c r="R33" s="233"/>
    </row>
    <row r="34" spans="1:18" s="243" customFormat="1" ht="42">
      <c r="A34" s="234" t="s">
        <v>1276</v>
      </c>
      <c r="B34" s="234" t="s">
        <v>14032</v>
      </c>
      <c r="C34" s="235" t="s">
        <v>14033</v>
      </c>
      <c r="D34" s="236" t="s">
        <v>1055</v>
      </c>
      <c r="E34" s="236" t="s">
        <v>14034</v>
      </c>
      <c r="F34" s="237" t="s">
        <v>14035</v>
      </c>
      <c r="G34" s="237" t="s">
        <v>14036</v>
      </c>
      <c r="H34" s="237" t="s">
        <v>14037</v>
      </c>
      <c r="I34" s="238" t="s">
        <v>14038</v>
      </c>
      <c r="J34" s="239" t="s">
        <v>1239</v>
      </c>
      <c r="K34" s="239" t="s">
        <v>1062</v>
      </c>
      <c r="L34" s="239" t="s">
        <v>1063</v>
      </c>
      <c r="M34" s="240" t="s">
        <v>1064</v>
      </c>
      <c r="N34" s="237" t="s">
        <v>1065</v>
      </c>
      <c r="O34" s="237" t="s">
        <v>3553</v>
      </c>
      <c r="P34" s="241" t="s">
        <v>14039</v>
      </c>
      <c r="Q34" s="233">
        <v>1</v>
      </c>
      <c r="R34" s="242">
        <v>92082</v>
      </c>
    </row>
    <row r="35" spans="1:18" s="243" customFormat="1" ht="42" hidden="1">
      <c r="A35" s="234" t="s">
        <v>1065</v>
      </c>
      <c r="B35" s="234" t="s">
        <v>14040</v>
      </c>
      <c r="C35" s="235" t="s">
        <v>14033</v>
      </c>
      <c r="D35" s="236" t="s">
        <v>1055</v>
      </c>
      <c r="E35" s="236" t="s">
        <v>14041</v>
      </c>
      <c r="F35" s="237" t="s">
        <v>14042</v>
      </c>
      <c r="G35" s="237" t="s">
        <v>14036</v>
      </c>
      <c r="H35" s="237" t="s">
        <v>8126</v>
      </c>
      <c r="I35" s="238" t="s">
        <v>8127</v>
      </c>
      <c r="J35" s="239" t="s">
        <v>1239</v>
      </c>
      <c r="K35" s="239" t="s">
        <v>1062</v>
      </c>
      <c r="L35" s="239" t="s">
        <v>1063</v>
      </c>
      <c r="M35" s="240" t="s">
        <v>1064</v>
      </c>
      <c r="N35" s="237" t="s">
        <v>1065</v>
      </c>
      <c r="O35" s="237" t="s">
        <v>3553</v>
      </c>
      <c r="P35" s="241" t="s">
        <v>11650</v>
      </c>
      <c r="Q35" s="242"/>
      <c r="R35" s="242">
        <v>30000</v>
      </c>
    </row>
    <row r="36" spans="1:18" s="243" customFormat="1" ht="42" hidden="1">
      <c r="A36" s="234" t="s">
        <v>1663</v>
      </c>
      <c r="B36" s="234" t="s">
        <v>14043</v>
      </c>
      <c r="C36" s="235" t="s">
        <v>14033</v>
      </c>
      <c r="D36" s="236" t="s">
        <v>1055</v>
      </c>
      <c r="E36" s="236" t="s">
        <v>14044</v>
      </c>
      <c r="F36" s="237" t="s">
        <v>14045</v>
      </c>
      <c r="G36" s="237" t="s">
        <v>14033</v>
      </c>
      <c r="H36" s="237" t="s">
        <v>1077</v>
      </c>
      <c r="I36" s="238" t="s">
        <v>1078</v>
      </c>
      <c r="J36" s="239" t="s">
        <v>1690</v>
      </c>
      <c r="K36" s="239" t="s">
        <v>1691</v>
      </c>
      <c r="L36" s="239" t="s">
        <v>1063</v>
      </c>
      <c r="M36" s="240" t="s">
        <v>1769</v>
      </c>
      <c r="N36" s="237" t="s">
        <v>1065</v>
      </c>
      <c r="O36" s="237" t="s">
        <v>3553</v>
      </c>
      <c r="P36" s="241"/>
      <c r="Q36" s="242"/>
      <c r="R36" s="242">
        <v>21333.53</v>
      </c>
    </row>
    <row r="37" spans="1:18" s="243" customFormat="1" ht="42" hidden="1">
      <c r="A37" s="234" t="s">
        <v>1664</v>
      </c>
      <c r="B37" s="234" t="s">
        <v>14046</v>
      </c>
      <c r="C37" s="235" t="s">
        <v>14033</v>
      </c>
      <c r="D37" s="236" t="s">
        <v>1055</v>
      </c>
      <c r="E37" s="236" t="s">
        <v>14047</v>
      </c>
      <c r="F37" s="237" t="s">
        <v>14048</v>
      </c>
      <c r="G37" s="237" t="s">
        <v>14033</v>
      </c>
      <c r="H37" s="237" t="s">
        <v>1077</v>
      </c>
      <c r="I37" s="238" t="s">
        <v>1078</v>
      </c>
      <c r="J37" s="239" t="s">
        <v>1690</v>
      </c>
      <c r="K37" s="239" t="s">
        <v>1691</v>
      </c>
      <c r="L37" s="239" t="s">
        <v>1063</v>
      </c>
      <c r="M37" s="240" t="s">
        <v>1769</v>
      </c>
      <c r="N37" s="237" t="s">
        <v>1065</v>
      </c>
      <c r="O37" s="237" t="s">
        <v>3553</v>
      </c>
      <c r="P37" s="241"/>
      <c r="Q37" s="242"/>
      <c r="R37" s="242">
        <v>2743.8</v>
      </c>
    </row>
    <row r="38" spans="1:18" s="243" customFormat="1" ht="52.5" hidden="1">
      <c r="A38" s="234" t="s">
        <v>1665</v>
      </c>
      <c r="B38" s="234" t="s">
        <v>2438</v>
      </c>
      <c r="C38" s="235" t="s">
        <v>14036</v>
      </c>
      <c r="D38" s="236" t="s">
        <v>1181</v>
      </c>
      <c r="E38" s="236" t="s">
        <v>1806</v>
      </c>
      <c r="F38" s="237" t="s">
        <v>2438</v>
      </c>
      <c r="G38" s="237" t="s">
        <v>14036</v>
      </c>
      <c r="H38" s="237" t="s">
        <v>13535</v>
      </c>
      <c r="I38" s="238" t="s">
        <v>1127</v>
      </c>
      <c r="J38" s="239" t="s">
        <v>1063</v>
      </c>
      <c r="K38" s="239" t="s">
        <v>1063</v>
      </c>
      <c r="L38" s="239" t="s">
        <v>1790</v>
      </c>
      <c r="M38" s="240" t="s">
        <v>1678</v>
      </c>
      <c r="N38" s="237" t="s">
        <v>1065</v>
      </c>
      <c r="O38" s="237" t="s">
        <v>3553</v>
      </c>
      <c r="P38" s="241"/>
      <c r="Q38" s="242">
        <v>13819</v>
      </c>
      <c r="R38" s="242"/>
    </row>
    <row r="39" spans="1:18" s="243" customFormat="1" ht="63" hidden="1">
      <c r="A39" s="234" t="s">
        <v>1705</v>
      </c>
      <c r="B39" s="234" t="s">
        <v>14049</v>
      </c>
      <c r="C39" s="235" t="s">
        <v>14036</v>
      </c>
      <c r="D39" s="236" t="s">
        <v>1181</v>
      </c>
      <c r="E39" s="236" t="s">
        <v>14050</v>
      </c>
      <c r="F39" s="237" t="s">
        <v>14049</v>
      </c>
      <c r="G39" s="237" t="s">
        <v>14036</v>
      </c>
      <c r="H39" s="237" t="s">
        <v>1835</v>
      </c>
      <c r="I39" s="238" t="s">
        <v>1836</v>
      </c>
      <c r="J39" s="239" t="s">
        <v>1063</v>
      </c>
      <c r="K39" s="239" t="s">
        <v>1063</v>
      </c>
      <c r="L39" s="239" t="s">
        <v>1790</v>
      </c>
      <c r="M39" s="240" t="s">
        <v>1678</v>
      </c>
      <c r="N39" s="237" t="s">
        <v>1065</v>
      </c>
      <c r="O39" s="237" t="s">
        <v>3553</v>
      </c>
      <c r="P39" s="241"/>
      <c r="Q39" s="242">
        <v>34074.910000000003</v>
      </c>
      <c r="R39" s="242"/>
    </row>
    <row r="40" spans="1:18" s="243" customFormat="1" ht="52.5" hidden="1">
      <c r="A40" s="234" t="s">
        <v>1284</v>
      </c>
      <c r="B40" s="234" t="s">
        <v>14051</v>
      </c>
      <c r="C40" s="235" t="s">
        <v>14036</v>
      </c>
      <c r="D40" s="236" t="s">
        <v>1181</v>
      </c>
      <c r="E40" s="236" t="s">
        <v>14052</v>
      </c>
      <c r="F40" s="237" t="s">
        <v>14051</v>
      </c>
      <c r="G40" s="237" t="s">
        <v>14036</v>
      </c>
      <c r="H40" s="237" t="s">
        <v>14053</v>
      </c>
      <c r="I40" s="238" t="s">
        <v>1078</v>
      </c>
      <c r="J40" s="239" t="s">
        <v>1063</v>
      </c>
      <c r="K40" s="239" t="s">
        <v>1063</v>
      </c>
      <c r="L40" s="239" t="s">
        <v>1790</v>
      </c>
      <c r="M40" s="240" t="s">
        <v>1678</v>
      </c>
      <c r="N40" s="237" t="s">
        <v>1065</v>
      </c>
      <c r="O40" s="237" t="s">
        <v>3553</v>
      </c>
      <c r="P40" s="241"/>
      <c r="Q40" s="242">
        <v>1750</v>
      </c>
      <c r="R40" s="242"/>
    </row>
    <row r="41" spans="1:18" s="243" customFormat="1" ht="52.5" hidden="1">
      <c r="A41" s="234" t="s">
        <v>1712</v>
      </c>
      <c r="B41" s="234" t="s">
        <v>14054</v>
      </c>
      <c r="C41" s="235" t="s">
        <v>14036</v>
      </c>
      <c r="D41" s="236" t="s">
        <v>1181</v>
      </c>
      <c r="E41" s="236" t="s">
        <v>14055</v>
      </c>
      <c r="F41" s="237" t="s">
        <v>14054</v>
      </c>
      <c r="G41" s="237" t="s">
        <v>14036</v>
      </c>
      <c r="H41" s="237" t="s">
        <v>14056</v>
      </c>
      <c r="I41" s="238" t="s">
        <v>1078</v>
      </c>
      <c r="J41" s="239" t="s">
        <v>1063</v>
      </c>
      <c r="K41" s="239" t="s">
        <v>1063</v>
      </c>
      <c r="L41" s="239" t="s">
        <v>1790</v>
      </c>
      <c r="M41" s="240" t="s">
        <v>1678</v>
      </c>
      <c r="N41" s="237" t="s">
        <v>1065</v>
      </c>
      <c r="O41" s="237" t="s">
        <v>3553</v>
      </c>
      <c r="P41" s="241"/>
      <c r="Q41" s="242">
        <v>12400</v>
      </c>
      <c r="R41" s="242"/>
    </row>
    <row r="42" spans="1:18" s="243" customFormat="1" ht="42" hidden="1">
      <c r="A42" s="234" t="s">
        <v>1718</v>
      </c>
      <c r="B42" s="234" t="s">
        <v>14057</v>
      </c>
      <c r="C42" s="235" t="s">
        <v>14033</v>
      </c>
      <c r="D42" s="236" t="s">
        <v>1055</v>
      </c>
      <c r="E42" s="236" t="s">
        <v>14058</v>
      </c>
      <c r="F42" s="237" t="s">
        <v>14059</v>
      </c>
      <c r="G42" s="237" t="s">
        <v>14033</v>
      </c>
      <c r="H42" s="237" t="s">
        <v>1077</v>
      </c>
      <c r="I42" s="238" t="s">
        <v>1078</v>
      </c>
      <c r="J42" s="239" t="s">
        <v>1690</v>
      </c>
      <c r="K42" s="239" t="s">
        <v>1691</v>
      </c>
      <c r="L42" s="239" t="s">
        <v>1063</v>
      </c>
      <c r="M42" s="240" t="s">
        <v>1769</v>
      </c>
      <c r="N42" s="237" t="s">
        <v>1065</v>
      </c>
      <c r="O42" s="237" t="s">
        <v>3553</v>
      </c>
      <c r="P42" s="241"/>
      <c r="Q42" s="242"/>
      <c r="R42" s="242">
        <v>225.75</v>
      </c>
    </row>
    <row r="43" spans="1:18" s="243" customFormat="1" ht="42">
      <c r="A43" s="234" t="s">
        <v>1666</v>
      </c>
      <c r="B43" s="234" t="s">
        <v>14060</v>
      </c>
      <c r="C43" s="235" t="s">
        <v>14061</v>
      </c>
      <c r="D43" s="236" t="s">
        <v>1055</v>
      </c>
      <c r="E43" s="236" t="s">
        <v>14062</v>
      </c>
      <c r="F43" s="237" t="s">
        <v>14063</v>
      </c>
      <c r="G43" s="237" t="s">
        <v>14033</v>
      </c>
      <c r="H43" s="237" t="s">
        <v>14064</v>
      </c>
      <c r="I43" s="238" t="s">
        <v>14065</v>
      </c>
      <c r="J43" s="239" t="s">
        <v>1096</v>
      </c>
      <c r="K43" s="239" t="s">
        <v>1062</v>
      </c>
      <c r="L43" s="239" t="s">
        <v>1063</v>
      </c>
      <c r="M43" s="240" t="s">
        <v>1064</v>
      </c>
      <c r="N43" s="237" t="s">
        <v>1065</v>
      </c>
      <c r="O43" s="237" t="s">
        <v>3553</v>
      </c>
      <c r="P43" s="241" t="s">
        <v>14066</v>
      </c>
      <c r="Q43" s="233">
        <v>1</v>
      </c>
      <c r="R43" s="242">
        <v>3300</v>
      </c>
    </row>
    <row r="44" spans="1:18" s="243" customFormat="1" ht="63" hidden="1">
      <c r="A44" s="234" t="s">
        <v>1667</v>
      </c>
      <c r="B44" s="234" t="s">
        <v>14067</v>
      </c>
      <c r="C44" s="235" t="s">
        <v>14061</v>
      </c>
      <c r="D44" s="236" t="s">
        <v>1055</v>
      </c>
      <c r="E44" s="236" t="s">
        <v>14068</v>
      </c>
      <c r="F44" s="237" t="s">
        <v>14069</v>
      </c>
      <c r="G44" s="237" t="s">
        <v>14061</v>
      </c>
      <c r="H44" s="237" t="s">
        <v>1077</v>
      </c>
      <c r="I44" s="238" t="s">
        <v>1078</v>
      </c>
      <c r="J44" s="239" t="s">
        <v>1690</v>
      </c>
      <c r="K44" s="239" t="s">
        <v>1691</v>
      </c>
      <c r="L44" s="239" t="s">
        <v>1063</v>
      </c>
      <c r="M44" s="240" t="s">
        <v>1769</v>
      </c>
      <c r="N44" s="237" t="s">
        <v>1065</v>
      </c>
      <c r="O44" s="237" t="s">
        <v>3553</v>
      </c>
      <c r="P44" s="241"/>
      <c r="Q44" s="242"/>
      <c r="R44" s="242">
        <v>3608.04</v>
      </c>
    </row>
    <row r="45" spans="1:18" s="243" customFormat="1" ht="52.5" hidden="1">
      <c r="A45" s="234" t="s">
        <v>1668</v>
      </c>
      <c r="B45" s="234" t="s">
        <v>14070</v>
      </c>
      <c r="C45" s="235" t="s">
        <v>14061</v>
      </c>
      <c r="D45" s="236" t="s">
        <v>1055</v>
      </c>
      <c r="E45" s="236" t="s">
        <v>14071</v>
      </c>
      <c r="F45" s="237" t="s">
        <v>14072</v>
      </c>
      <c r="G45" s="237" t="s">
        <v>14061</v>
      </c>
      <c r="H45" s="237" t="s">
        <v>1077</v>
      </c>
      <c r="I45" s="238" t="s">
        <v>1078</v>
      </c>
      <c r="J45" s="239" t="s">
        <v>1690</v>
      </c>
      <c r="K45" s="239" t="s">
        <v>1691</v>
      </c>
      <c r="L45" s="239" t="s">
        <v>1063</v>
      </c>
      <c r="M45" s="240" t="s">
        <v>1769</v>
      </c>
      <c r="N45" s="237" t="s">
        <v>1065</v>
      </c>
      <c r="O45" s="237" t="s">
        <v>3553</v>
      </c>
      <c r="P45" s="241"/>
      <c r="Q45" s="242"/>
      <c r="R45" s="242">
        <v>2145.1</v>
      </c>
    </row>
    <row r="46" spans="1:18" s="243" customFormat="1" ht="42" hidden="1">
      <c r="A46" s="234" t="s">
        <v>1669</v>
      </c>
      <c r="B46" s="234" t="s">
        <v>14073</v>
      </c>
      <c r="C46" s="235" t="s">
        <v>14061</v>
      </c>
      <c r="D46" s="236" t="s">
        <v>1055</v>
      </c>
      <c r="E46" s="236" t="s">
        <v>14074</v>
      </c>
      <c r="F46" s="237" t="s">
        <v>14075</v>
      </c>
      <c r="G46" s="237" t="s">
        <v>14061</v>
      </c>
      <c r="H46" s="237" t="s">
        <v>1077</v>
      </c>
      <c r="I46" s="238" t="s">
        <v>1078</v>
      </c>
      <c r="J46" s="239" t="s">
        <v>1690</v>
      </c>
      <c r="K46" s="239" t="s">
        <v>1691</v>
      </c>
      <c r="L46" s="239" t="s">
        <v>1063</v>
      </c>
      <c r="M46" s="240" t="s">
        <v>1769</v>
      </c>
      <c r="N46" s="237" t="s">
        <v>1065</v>
      </c>
      <c r="O46" s="237" t="s">
        <v>3553</v>
      </c>
      <c r="P46" s="241"/>
      <c r="Q46" s="242"/>
      <c r="R46" s="242">
        <v>2226.91</v>
      </c>
    </row>
    <row r="47" spans="1:18" s="243" customFormat="1" ht="42" hidden="1">
      <c r="A47" s="234" t="s">
        <v>1670</v>
      </c>
      <c r="B47" s="234" t="s">
        <v>14076</v>
      </c>
      <c r="C47" s="235" t="s">
        <v>14061</v>
      </c>
      <c r="D47" s="236" t="s">
        <v>1055</v>
      </c>
      <c r="E47" s="236" t="s">
        <v>14077</v>
      </c>
      <c r="F47" s="237" t="s">
        <v>14078</v>
      </c>
      <c r="G47" s="237" t="s">
        <v>14061</v>
      </c>
      <c r="H47" s="237" t="s">
        <v>1696</v>
      </c>
      <c r="I47" s="238" t="s">
        <v>1697</v>
      </c>
      <c r="J47" s="239" t="s">
        <v>1690</v>
      </c>
      <c r="K47" s="239" t="s">
        <v>1691</v>
      </c>
      <c r="L47" s="239" t="s">
        <v>1063</v>
      </c>
      <c r="M47" s="240" t="s">
        <v>1769</v>
      </c>
      <c r="N47" s="237" t="s">
        <v>1065</v>
      </c>
      <c r="O47" s="237" t="s">
        <v>3553</v>
      </c>
      <c r="P47" s="241"/>
      <c r="Q47" s="242"/>
      <c r="R47" s="242">
        <v>291.14</v>
      </c>
    </row>
    <row r="48" spans="1:18" s="243" customFormat="1" ht="42" hidden="1">
      <c r="A48" s="234" t="s">
        <v>1671</v>
      </c>
      <c r="B48" s="234" t="s">
        <v>14079</v>
      </c>
      <c r="C48" s="235" t="s">
        <v>14061</v>
      </c>
      <c r="D48" s="236" t="s">
        <v>1055</v>
      </c>
      <c r="E48" s="236" t="s">
        <v>14080</v>
      </c>
      <c r="F48" s="237" t="s">
        <v>14081</v>
      </c>
      <c r="G48" s="237" t="s">
        <v>14061</v>
      </c>
      <c r="H48" s="237" t="s">
        <v>1696</v>
      </c>
      <c r="I48" s="238" t="s">
        <v>1697</v>
      </c>
      <c r="J48" s="239" t="s">
        <v>1690</v>
      </c>
      <c r="K48" s="239" t="s">
        <v>1691</v>
      </c>
      <c r="L48" s="239" t="s">
        <v>1063</v>
      </c>
      <c r="M48" s="240" t="s">
        <v>1769</v>
      </c>
      <c r="N48" s="237" t="s">
        <v>1065</v>
      </c>
      <c r="O48" s="237" t="s">
        <v>1112</v>
      </c>
      <c r="P48" s="241"/>
      <c r="Q48" s="242"/>
      <c r="R48" s="242">
        <v>1137.1099999999999</v>
      </c>
    </row>
    <row r="49" spans="1:18" s="243" customFormat="1" ht="42" hidden="1">
      <c r="A49" s="234" t="s">
        <v>1672</v>
      </c>
      <c r="B49" s="234" t="s">
        <v>14082</v>
      </c>
      <c r="C49" s="235" t="s">
        <v>14061</v>
      </c>
      <c r="D49" s="236" t="s">
        <v>1055</v>
      </c>
      <c r="E49" s="236" t="s">
        <v>14083</v>
      </c>
      <c r="F49" s="237" t="s">
        <v>14084</v>
      </c>
      <c r="G49" s="237" t="s">
        <v>14061</v>
      </c>
      <c r="H49" s="237" t="s">
        <v>1077</v>
      </c>
      <c r="I49" s="238" t="s">
        <v>1078</v>
      </c>
      <c r="J49" s="239" t="s">
        <v>1690</v>
      </c>
      <c r="K49" s="239" t="s">
        <v>1691</v>
      </c>
      <c r="L49" s="239" t="s">
        <v>1063</v>
      </c>
      <c r="M49" s="240" t="s">
        <v>1769</v>
      </c>
      <c r="N49" s="237" t="s">
        <v>1065</v>
      </c>
      <c r="O49" s="237" t="s">
        <v>1112</v>
      </c>
      <c r="P49" s="241"/>
      <c r="Q49" s="242"/>
      <c r="R49" s="242">
        <v>1086.73</v>
      </c>
    </row>
    <row r="50" spans="1:18" s="243" customFormat="1" ht="52.5" hidden="1">
      <c r="A50" s="234" t="s">
        <v>1673</v>
      </c>
      <c r="B50" s="234" t="s">
        <v>14085</v>
      </c>
      <c r="C50" s="235" t="s">
        <v>14033</v>
      </c>
      <c r="D50" s="236" t="s">
        <v>1181</v>
      </c>
      <c r="E50" s="236" t="s">
        <v>14086</v>
      </c>
      <c r="F50" s="237" t="s">
        <v>14085</v>
      </c>
      <c r="G50" s="237" t="s">
        <v>14033</v>
      </c>
      <c r="H50" s="237" t="s">
        <v>14087</v>
      </c>
      <c r="I50" s="238" t="s">
        <v>14088</v>
      </c>
      <c r="J50" s="239" t="s">
        <v>1063</v>
      </c>
      <c r="K50" s="239" t="s">
        <v>1063</v>
      </c>
      <c r="L50" s="239" t="s">
        <v>1790</v>
      </c>
      <c r="M50" s="240" t="s">
        <v>1678</v>
      </c>
      <c r="N50" s="237" t="s">
        <v>1065</v>
      </c>
      <c r="O50" s="237" t="s">
        <v>3553</v>
      </c>
      <c r="P50" s="241"/>
      <c r="Q50" s="242">
        <v>88987</v>
      </c>
      <c r="R50" s="242"/>
    </row>
    <row r="51" spans="1:18" s="243" customFormat="1" ht="63" hidden="1">
      <c r="A51" s="234" t="s">
        <v>1286</v>
      </c>
      <c r="B51" s="234" t="s">
        <v>14089</v>
      </c>
      <c r="C51" s="235" t="s">
        <v>14033</v>
      </c>
      <c r="D51" s="236" t="s">
        <v>1181</v>
      </c>
      <c r="E51" s="236" t="s">
        <v>14090</v>
      </c>
      <c r="F51" s="237" t="s">
        <v>14089</v>
      </c>
      <c r="G51" s="237" t="s">
        <v>14033</v>
      </c>
      <c r="H51" s="237" t="s">
        <v>1835</v>
      </c>
      <c r="I51" s="238" t="s">
        <v>1836</v>
      </c>
      <c r="J51" s="239" t="s">
        <v>1063</v>
      </c>
      <c r="K51" s="239" t="s">
        <v>1063</v>
      </c>
      <c r="L51" s="239" t="s">
        <v>1790</v>
      </c>
      <c r="M51" s="240" t="s">
        <v>1678</v>
      </c>
      <c r="N51" s="237" t="s">
        <v>1065</v>
      </c>
      <c r="O51" s="237" t="s">
        <v>3553</v>
      </c>
      <c r="P51" s="241"/>
      <c r="Q51" s="242">
        <v>15263.78</v>
      </c>
      <c r="R51" s="242"/>
    </row>
    <row r="52" spans="1:18" s="243" customFormat="1" ht="52.5" hidden="1">
      <c r="A52" s="234" t="s">
        <v>1292</v>
      </c>
      <c r="B52" s="234" t="s">
        <v>2273</v>
      </c>
      <c r="C52" s="235" t="s">
        <v>14033</v>
      </c>
      <c r="D52" s="236" t="s">
        <v>1181</v>
      </c>
      <c r="E52" s="236" t="s">
        <v>14091</v>
      </c>
      <c r="F52" s="237" t="s">
        <v>2273</v>
      </c>
      <c r="G52" s="237" t="s">
        <v>14033</v>
      </c>
      <c r="H52" s="237" t="s">
        <v>14092</v>
      </c>
      <c r="I52" s="238" t="s">
        <v>14093</v>
      </c>
      <c r="J52" s="239" t="s">
        <v>1063</v>
      </c>
      <c r="K52" s="239" t="s">
        <v>1063</v>
      </c>
      <c r="L52" s="239" t="s">
        <v>1790</v>
      </c>
      <c r="M52" s="240" t="s">
        <v>1678</v>
      </c>
      <c r="N52" s="237" t="s">
        <v>1065</v>
      </c>
      <c r="O52" s="237" t="s">
        <v>3553</v>
      </c>
      <c r="P52" s="241"/>
      <c r="Q52" s="242">
        <v>360</v>
      </c>
      <c r="R52" s="242"/>
    </row>
    <row r="53" spans="1:18" s="243" customFormat="1" ht="52.5" hidden="1">
      <c r="A53" s="234" t="s">
        <v>1829</v>
      </c>
      <c r="B53" s="234" t="s">
        <v>2579</v>
      </c>
      <c r="C53" s="235" t="s">
        <v>14033</v>
      </c>
      <c r="D53" s="236" t="s">
        <v>1181</v>
      </c>
      <c r="E53" s="236" t="s">
        <v>1806</v>
      </c>
      <c r="F53" s="237" t="s">
        <v>2579</v>
      </c>
      <c r="G53" s="237" t="s">
        <v>14033</v>
      </c>
      <c r="H53" s="237" t="s">
        <v>13535</v>
      </c>
      <c r="I53" s="238" t="s">
        <v>1127</v>
      </c>
      <c r="J53" s="239" t="s">
        <v>1063</v>
      </c>
      <c r="K53" s="239" t="s">
        <v>1063</v>
      </c>
      <c r="L53" s="239" t="s">
        <v>1790</v>
      </c>
      <c r="M53" s="240" t="s">
        <v>1678</v>
      </c>
      <c r="N53" s="237" t="s">
        <v>1065</v>
      </c>
      <c r="O53" s="237" t="s">
        <v>3553</v>
      </c>
      <c r="P53" s="241"/>
      <c r="Q53" s="242">
        <v>14254</v>
      </c>
      <c r="R53" s="242"/>
    </row>
    <row r="54" spans="1:18" s="243" customFormat="1" ht="52.5" hidden="1">
      <c r="A54" s="234" t="s">
        <v>1296</v>
      </c>
      <c r="B54" s="234" t="s">
        <v>1864</v>
      </c>
      <c r="C54" s="235" t="s">
        <v>14033</v>
      </c>
      <c r="D54" s="236" t="s">
        <v>1181</v>
      </c>
      <c r="E54" s="236" t="s">
        <v>14094</v>
      </c>
      <c r="F54" s="237" t="s">
        <v>1864</v>
      </c>
      <c r="G54" s="237" t="s">
        <v>14033</v>
      </c>
      <c r="H54" s="237" t="s">
        <v>8799</v>
      </c>
      <c r="I54" s="238" t="s">
        <v>8800</v>
      </c>
      <c r="J54" s="239" t="s">
        <v>1063</v>
      </c>
      <c r="K54" s="239" t="s">
        <v>1063</v>
      </c>
      <c r="L54" s="239" t="s">
        <v>1790</v>
      </c>
      <c r="M54" s="240" t="s">
        <v>1678</v>
      </c>
      <c r="N54" s="237" t="s">
        <v>1065</v>
      </c>
      <c r="O54" s="237" t="s">
        <v>3553</v>
      </c>
      <c r="P54" s="241"/>
      <c r="Q54" s="242">
        <v>138600</v>
      </c>
      <c r="R54" s="242"/>
    </row>
    <row r="55" spans="1:18" s="243" customFormat="1" ht="52.5" hidden="1">
      <c r="A55" s="234" t="s">
        <v>1305</v>
      </c>
      <c r="B55" s="234" t="s">
        <v>1868</v>
      </c>
      <c r="C55" s="235" t="s">
        <v>14033</v>
      </c>
      <c r="D55" s="236" t="s">
        <v>1181</v>
      </c>
      <c r="E55" s="236" t="s">
        <v>14095</v>
      </c>
      <c r="F55" s="237" t="s">
        <v>1868</v>
      </c>
      <c r="G55" s="237" t="s">
        <v>14033</v>
      </c>
      <c r="H55" s="237" t="s">
        <v>8799</v>
      </c>
      <c r="I55" s="238" t="s">
        <v>8800</v>
      </c>
      <c r="J55" s="239" t="s">
        <v>1063</v>
      </c>
      <c r="K55" s="239" t="s">
        <v>1063</v>
      </c>
      <c r="L55" s="239" t="s">
        <v>1790</v>
      </c>
      <c r="M55" s="240" t="s">
        <v>1678</v>
      </c>
      <c r="N55" s="237" t="s">
        <v>1065</v>
      </c>
      <c r="O55" s="237" t="s">
        <v>3553</v>
      </c>
      <c r="P55" s="241"/>
      <c r="Q55" s="242">
        <v>40000</v>
      </c>
      <c r="R55" s="242"/>
    </row>
    <row r="56" spans="1:18" s="243" customFormat="1" ht="52.5" hidden="1">
      <c r="A56" s="234" t="s">
        <v>1311</v>
      </c>
      <c r="B56" s="234" t="s">
        <v>14096</v>
      </c>
      <c r="C56" s="235" t="s">
        <v>14061</v>
      </c>
      <c r="D56" s="236" t="s">
        <v>1181</v>
      </c>
      <c r="E56" s="236" t="s">
        <v>14097</v>
      </c>
      <c r="F56" s="237" t="s">
        <v>14096</v>
      </c>
      <c r="G56" s="237" t="s">
        <v>14061</v>
      </c>
      <c r="H56" s="237" t="s">
        <v>7005</v>
      </c>
      <c r="I56" s="238" t="s">
        <v>7006</v>
      </c>
      <c r="J56" s="239" t="s">
        <v>1063</v>
      </c>
      <c r="K56" s="239" t="s">
        <v>1063</v>
      </c>
      <c r="L56" s="239" t="s">
        <v>1790</v>
      </c>
      <c r="M56" s="240" t="s">
        <v>1678</v>
      </c>
      <c r="N56" s="237" t="s">
        <v>1065</v>
      </c>
      <c r="O56" s="237" t="s">
        <v>3553</v>
      </c>
      <c r="P56" s="241"/>
      <c r="Q56" s="242">
        <v>3007</v>
      </c>
      <c r="R56" s="242"/>
    </row>
    <row r="57" spans="1:18" s="243" customFormat="1" ht="52.5" hidden="1">
      <c r="A57" s="234" t="s">
        <v>1842</v>
      </c>
      <c r="B57" s="234" t="s">
        <v>14098</v>
      </c>
      <c r="C57" s="235" t="s">
        <v>14061</v>
      </c>
      <c r="D57" s="236" t="s">
        <v>1181</v>
      </c>
      <c r="E57" s="236" t="s">
        <v>14099</v>
      </c>
      <c r="F57" s="237" t="s">
        <v>14098</v>
      </c>
      <c r="G57" s="237" t="s">
        <v>14061</v>
      </c>
      <c r="H57" s="237" t="s">
        <v>14100</v>
      </c>
      <c r="I57" s="238" t="s">
        <v>1078</v>
      </c>
      <c r="J57" s="239" t="s">
        <v>1063</v>
      </c>
      <c r="K57" s="239" t="s">
        <v>1063</v>
      </c>
      <c r="L57" s="239" t="s">
        <v>1790</v>
      </c>
      <c r="M57" s="240" t="s">
        <v>1678</v>
      </c>
      <c r="N57" s="237" t="s">
        <v>1065</v>
      </c>
      <c r="O57" s="237" t="s">
        <v>3553</v>
      </c>
      <c r="P57" s="241"/>
      <c r="Q57" s="242">
        <v>9040</v>
      </c>
      <c r="R57" s="242"/>
    </row>
    <row r="58" spans="1:18" s="243" customFormat="1" ht="52.5" hidden="1">
      <c r="A58" s="234" t="s">
        <v>1845</v>
      </c>
      <c r="B58" s="234" t="s">
        <v>14101</v>
      </c>
      <c r="C58" s="235" t="s">
        <v>14061</v>
      </c>
      <c r="D58" s="236" t="s">
        <v>1181</v>
      </c>
      <c r="E58" s="236" t="s">
        <v>14102</v>
      </c>
      <c r="F58" s="237" t="s">
        <v>14101</v>
      </c>
      <c r="G58" s="237" t="s">
        <v>14061</v>
      </c>
      <c r="H58" s="237" t="s">
        <v>14103</v>
      </c>
      <c r="I58" s="238" t="s">
        <v>1078</v>
      </c>
      <c r="J58" s="239" t="s">
        <v>1063</v>
      </c>
      <c r="K58" s="239" t="s">
        <v>1063</v>
      </c>
      <c r="L58" s="239" t="s">
        <v>1790</v>
      </c>
      <c r="M58" s="240" t="s">
        <v>1678</v>
      </c>
      <c r="N58" s="237" t="s">
        <v>1065</v>
      </c>
      <c r="O58" s="237" t="s">
        <v>3553</v>
      </c>
      <c r="P58" s="241"/>
      <c r="Q58" s="242">
        <v>5400</v>
      </c>
      <c r="R58" s="242"/>
    </row>
    <row r="59" spans="1:18" s="243" customFormat="1" ht="52.5" hidden="1">
      <c r="A59" s="234" t="s">
        <v>1848</v>
      </c>
      <c r="B59" s="234" t="s">
        <v>1487</v>
      </c>
      <c r="C59" s="235" t="s">
        <v>14061</v>
      </c>
      <c r="D59" s="236" t="s">
        <v>1181</v>
      </c>
      <c r="E59" s="236" t="s">
        <v>14104</v>
      </c>
      <c r="F59" s="237" t="s">
        <v>1487</v>
      </c>
      <c r="G59" s="237" t="s">
        <v>14061</v>
      </c>
      <c r="H59" s="237" t="s">
        <v>8746</v>
      </c>
      <c r="I59" s="238" t="s">
        <v>8747</v>
      </c>
      <c r="J59" s="239" t="s">
        <v>1063</v>
      </c>
      <c r="K59" s="239" t="s">
        <v>1063</v>
      </c>
      <c r="L59" s="239" t="s">
        <v>1790</v>
      </c>
      <c r="M59" s="240" t="s">
        <v>1678</v>
      </c>
      <c r="N59" s="237" t="s">
        <v>1065</v>
      </c>
      <c r="O59" s="237" t="s">
        <v>3553</v>
      </c>
      <c r="P59" s="241"/>
      <c r="Q59" s="242">
        <v>23957</v>
      </c>
      <c r="R59" s="242"/>
    </row>
    <row r="60" spans="1:18" s="243" customFormat="1" ht="52.5" hidden="1">
      <c r="A60" s="234" t="s">
        <v>1674</v>
      </c>
      <c r="B60" s="234" t="s">
        <v>4224</v>
      </c>
      <c r="C60" s="235" t="s">
        <v>14061</v>
      </c>
      <c r="D60" s="236" t="s">
        <v>1181</v>
      </c>
      <c r="E60" s="236" t="s">
        <v>14105</v>
      </c>
      <c r="F60" s="237" t="s">
        <v>4224</v>
      </c>
      <c r="G60" s="237" t="s">
        <v>14061</v>
      </c>
      <c r="H60" s="237" t="s">
        <v>2677</v>
      </c>
      <c r="I60" s="238" t="s">
        <v>2678</v>
      </c>
      <c r="J60" s="239" t="s">
        <v>1063</v>
      </c>
      <c r="K60" s="239" t="s">
        <v>1063</v>
      </c>
      <c r="L60" s="239" t="s">
        <v>1790</v>
      </c>
      <c r="M60" s="240" t="s">
        <v>1678</v>
      </c>
      <c r="N60" s="237" t="s">
        <v>1065</v>
      </c>
      <c r="O60" s="237" t="s">
        <v>3553</v>
      </c>
      <c r="P60" s="241"/>
      <c r="Q60" s="242">
        <v>3225</v>
      </c>
      <c r="R60" s="242"/>
    </row>
    <row r="61" spans="1:18" s="243" customFormat="1" ht="52.5" hidden="1">
      <c r="A61" s="234" t="s">
        <v>1853</v>
      </c>
      <c r="B61" s="234" t="s">
        <v>14106</v>
      </c>
      <c r="C61" s="235" t="s">
        <v>14061</v>
      </c>
      <c r="D61" s="236" t="s">
        <v>1181</v>
      </c>
      <c r="E61" s="236" t="s">
        <v>14107</v>
      </c>
      <c r="F61" s="237" t="s">
        <v>14106</v>
      </c>
      <c r="G61" s="237" t="s">
        <v>14061</v>
      </c>
      <c r="H61" s="237" t="s">
        <v>14108</v>
      </c>
      <c r="I61" s="238" t="s">
        <v>14109</v>
      </c>
      <c r="J61" s="239" t="s">
        <v>1063</v>
      </c>
      <c r="K61" s="239" t="s">
        <v>1063</v>
      </c>
      <c r="L61" s="239" t="s">
        <v>1790</v>
      </c>
      <c r="M61" s="240" t="s">
        <v>1678</v>
      </c>
      <c r="N61" s="237" t="s">
        <v>1065</v>
      </c>
      <c r="O61" s="237" t="s">
        <v>3553</v>
      </c>
      <c r="P61" s="241"/>
      <c r="Q61" s="242">
        <v>4040</v>
      </c>
      <c r="R61" s="242"/>
    </row>
    <row r="62" spans="1:18" s="243" customFormat="1" ht="52.5" hidden="1">
      <c r="A62" s="234" t="s">
        <v>1860</v>
      </c>
      <c r="B62" s="234" t="s">
        <v>14110</v>
      </c>
      <c r="C62" s="235" t="s">
        <v>14061</v>
      </c>
      <c r="D62" s="236" t="s">
        <v>1181</v>
      </c>
      <c r="E62" s="236" t="s">
        <v>14111</v>
      </c>
      <c r="F62" s="237" t="s">
        <v>14110</v>
      </c>
      <c r="G62" s="237" t="s">
        <v>14061</v>
      </c>
      <c r="H62" s="237" t="s">
        <v>10594</v>
      </c>
      <c r="I62" s="238" t="s">
        <v>10595</v>
      </c>
      <c r="J62" s="239" t="s">
        <v>1063</v>
      </c>
      <c r="K62" s="239" t="s">
        <v>1063</v>
      </c>
      <c r="L62" s="239" t="s">
        <v>1790</v>
      </c>
      <c r="M62" s="240" t="s">
        <v>1678</v>
      </c>
      <c r="N62" s="237" t="s">
        <v>1065</v>
      </c>
      <c r="O62" s="237" t="s">
        <v>3553</v>
      </c>
      <c r="P62" s="241"/>
      <c r="Q62" s="242">
        <v>20373</v>
      </c>
      <c r="R62" s="242"/>
    </row>
    <row r="63" spans="1:18" s="243" customFormat="1" ht="52.5" hidden="1">
      <c r="A63" s="234" t="s">
        <v>1864</v>
      </c>
      <c r="B63" s="234" t="s">
        <v>4354</v>
      </c>
      <c r="C63" s="235" t="s">
        <v>14061</v>
      </c>
      <c r="D63" s="236" t="s">
        <v>1181</v>
      </c>
      <c r="E63" s="236" t="s">
        <v>1806</v>
      </c>
      <c r="F63" s="237" t="s">
        <v>4354</v>
      </c>
      <c r="G63" s="237" t="s">
        <v>14061</v>
      </c>
      <c r="H63" s="237" t="s">
        <v>13535</v>
      </c>
      <c r="I63" s="238" t="s">
        <v>1127</v>
      </c>
      <c r="J63" s="239" t="s">
        <v>1063</v>
      </c>
      <c r="K63" s="239" t="s">
        <v>1063</v>
      </c>
      <c r="L63" s="239" t="s">
        <v>1790</v>
      </c>
      <c r="M63" s="240" t="s">
        <v>1678</v>
      </c>
      <c r="N63" s="237" t="s">
        <v>1065</v>
      </c>
      <c r="O63" s="237" t="s">
        <v>3553</v>
      </c>
      <c r="P63" s="241"/>
      <c r="Q63" s="242">
        <v>24304</v>
      </c>
      <c r="R63" s="242"/>
    </row>
    <row r="64" spans="1:18" s="243" customFormat="1" ht="63" hidden="1">
      <c r="A64" s="234" t="s">
        <v>1868</v>
      </c>
      <c r="B64" s="234" t="s">
        <v>14112</v>
      </c>
      <c r="C64" s="235" t="s">
        <v>14061</v>
      </c>
      <c r="D64" s="236" t="s">
        <v>1181</v>
      </c>
      <c r="E64" s="236" t="s">
        <v>14113</v>
      </c>
      <c r="F64" s="237" t="s">
        <v>14112</v>
      </c>
      <c r="G64" s="237" t="s">
        <v>14061</v>
      </c>
      <c r="H64" s="237" t="s">
        <v>1835</v>
      </c>
      <c r="I64" s="238" t="s">
        <v>1836</v>
      </c>
      <c r="J64" s="239" t="s">
        <v>1063</v>
      </c>
      <c r="K64" s="239" t="s">
        <v>1063</v>
      </c>
      <c r="L64" s="239" t="s">
        <v>1790</v>
      </c>
      <c r="M64" s="240" t="s">
        <v>1678</v>
      </c>
      <c r="N64" s="237" t="s">
        <v>1065</v>
      </c>
      <c r="O64" s="237" t="s">
        <v>3553</v>
      </c>
      <c r="P64" s="241"/>
      <c r="Q64" s="242">
        <v>36014.769999999997</v>
      </c>
      <c r="R64" s="242"/>
    </row>
    <row r="65" spans="1:18" s="243" customFormat="1" ht="52.5" hidden="1">
      <c r="A65" s="234" t="s">
        <v>1870</v>
      </c>
      <c r="B65" s="234" t="s">
        <v>1479</v>
      </c>
      <c r="C65" s="235" t="s">
        <v>14061</v>
      </c>
      <c r="D65" s="236" t="s">
        <v>1181</v>
      </c>
      <c r="E65" s="236" t="s">
        <v>14114</v>
      </c>
      <c r="F65" s="237" t="s">
        <v>1479</v>
      </c>
      <c r="G65" s="237" t="s">
        <v>14061</v>
      </c>
      <c r="H65" s="237" t="s">
        <v>9576</v>
      </c>
      <c r="I65" s="238" t="s">
        <v>1818</v>
      </c>
      <c r="J65" s="239" t="s">
        <v>1063</v>
      </c>
      <c r="K65" s="239" t="s">
        <v>1063</v>
      </c>
      <c r="L65" s="239" t="s">
        <v>1790</v>
      </c>
      <c r="M65" s="240" t="s">
        <v>1678</v>
      </c>
      <c r="N65" s="237" t="s">
        <v>1065</v>
      </c>
      <c r="O65" s="237" t="s">
        <v>3553</v>
      </c>
      <c r="P65" s="241"/>
      <c r="Q65" s="242">
        <v>13122</v>
      </c>
      <c r="R65" s="242"/>
    </row>
    <row r="66" spans="1:18" s="243" customFormat="1" ht="42" hidden="1">
      <c r="A66" s="234" t="s">
        <v>1874</v>
      </c>
      <c r="B66" s="234" t="s">
        <v>14115</v>
      </c>
      <c r="C66" s="235" t="s">
        <v>14116</v>
      </c>
      <c r="D66" s="236" t="s">
        <v>1055</v>
      </c>
      <c r="E66" s="236" t="s">
        <v>12791</v>
      </c>
      <c r="F66" s="237" t="s">
        <v>14117</v>
      </c>
      <c r="G66" s="237" t="s">
        <v>14118</v>
      </c>
      <c r="H66" s="237" t="s">
        <v>1701</v>
      </c>
      <c r="I66" s="238" t="s">
        <v>1702</v>
      </c>
      <c r="J66" s="239" t="s">
        <v>1690</v>
      </c>
      <c r="K66" s="239" t="s">
        <v>1691</v>
      </c>
      <c r="L66" s="239" t="s">
        <v>1063</v>
      </c>
      <c r="M66" s="240" t="s">
        <v>1769</v>
      </c>
      <c r="N66" s="237" t="s">
        <v>1065</v>
      </c>
      <c r="O66" s="237" t="s">
        <v>3553</v>
      </c>
      <c r="P66" s="241"/>
      <c r="Q66" s="242"/>
      <c r="R66" s="242">
        <v>320</v>
      </c>
    </row>
    <row r="67" spans="1:18" s="243" customFormat="1" ht="42" hidden="1">
      <c r="A67" s="234" t="s">
        <v>1879</v>
      </c>
      <c r="B67" s="234" t="s">
        <v>14119</v>
      </c>
      <c r="C67" s="235" t="s">
        <v>14116</v>
      </c>
      <c r="D67" s="236" t="s">
        <v>1055</v>
      </c>
      <c r="E67" s="236" t="s">
        <v>14120</v>
      </c>
      <c r="F67" s="237" t="s">
        <v>14121</v>
      </c>
      <c r="G67" s="237" t="s">
        <v>14118</v>
      </c>
      <c r="H67" s="237" t="s">
        <v>1701</v>
      </c>
      <c r="I67" s="238" t="s">
        <v>1702</v>
      </c>
      <c r="J67" s="239" t="s">
        <v>1690</v>
      </c>
      <c r="K67" s="239" t="s">
        <v>1691</v>
      </c>
      <c r="L67" s="239" t="s">
        <v>1063</v>
      </c>
      <c r="M67" s="240" t="s">
        <v>1769</v>
      </c>
      <c r="N67" s="237" t="s">
        <v>1065</v>
      </c>
      <c r="O67" s="237" t="s">
        <v>3553</v>
      </c>
      <c r="P67" s="241"/>
      <c r="Q67" s="242"/>
      <c r="R67" s="242">
        <v>539</v>
      </c>
    </row>
    <row r="68" spans="1:18" s="243" customFormat="1" ht="42" hidden="1">
      <c r="A68" s="234" t="s">
        <v>1884</v>
      </c>
      <c r="B68" s="234" t="s">
        <v>14122</v>
      </c>
      <c r="C68" s="235" t="s">
        <v>14116</v>
      </c>
      <c r="D68" s="236" t="s">
        <v>1055</v>
      </c>
      <c r="E68" s="236" t="s">
        <v>14120</v>
      </c>
      <c r="F68" s="237" t="s">
        <v>14123</v>
      </c>
      <c r="G68" s="237" t="s">
        <v>14118</v>
      </c>
      <c r="H68" s="237" t="s">
        <v>1701</v>
      </c>
      <c r="I68" s="238" t="s">
        <v>1702</v>
      </c>
      <c r="J68" s="239" t="s">
        <v>1690</v>
      </c>
      <c r="K68" s="239" t="s">
        <v>1691</v>
      </c>
      <c r="L68" s="239" t="s">
        <v>1063</v>
      </c>
      <c r="M68" s="240" t="s">
        <v>1769</v>
      </c>
      <c r="N68" s="237" t="s">
        <v>1065</v>
      </c>
      <c r="O68" s="237" t="s">
        <v>3553</v>
      </c>
      <c r="P68" s="241"/>
      <c r="Q68" s="242"/>
      <c r="R68" s="242">
        <v>15</v>
      </c>
    </row>
    <row r="69" spans="1:18" s="243" customFormat="1" ht="42" hidden="1">
      <c r="A69" s="234" t="s">
        <v>1887</v>
      </c>
      <c r="B69" s="234" t="s">
        <v>14124</v>
      </c>
      <c r="C69" s="235" t="s">
        <v>14116</v>
      </c>
      <c r="D69" s="236" t="s">
        <v>1055</v>
      </c>
      <c r="E69" s="236" t="s">
        <v>14125</v>
      </c>
      <c r="F69" s="237" t="s">
        <v>14126</v>
      </c>
      <c r="G69" s="237" t="s">
        <v>14118</v>
      </c>
      <c r="H69" s="237" t="s">
        <v>1059</v>
      </c>
      <c r="I69" s="238" t="s">
        <v>1060</v>
      </c>
      <c r="J69" s="239" t="s">
        <v>1061</v>
      </c>
      <c r="K69" s="239" t="s">
        <v>1062</v>
      </c>
      <c r="L69" s="239" t="s">
        <v>1063</v>
      </c>
      <c r="M69" s="240" t="s">
        <v>1064</v>
      </c>
      <c r="N69" s="237" t="s">
        <v>1065</v>
      </c>
      <c r="O69" s="237" t="s">
        <v>3553</v>
      </c>
      <c r="P69" s="241" t="s">
        <v>1067</v>
      </c>
      <c r="Q69" s="242"/>
      <c r="R69" s="242">
        <v>24412.799999999999</v>
      </c>
    </row>
    <row r="70" spans="1:18" s="243" customFormat="1" ht="42" hidden="1">
      <c r="A70" s="234" t="s">
        <v>1892</v>
      </c>
      <c r="B70" s="234" t="s">
        <v>14127</v>
      </c>
      <c r="C70" s="235" t="s">
        <v>14116</v>
      </c>
      <c r="D70" s="236" t="s">
        <v>1055</v>
      </c>
      <c r="E70" s="236" t="s">
        <v>14128</v>
      </c>
      <c r="F70" s="237" t="s">
        <v>14129</v>
      </c>
      <c r="G70" s="237" t="s">
        <v>14118</v>
      </c>
      <c r="H70" s="237" t="s">
        <v>1059</v>
      </c>
      <c r="I70" s="238" t="s">
        <v>1060</v>
      </c>
      <c r="J70" s="239" t="s">
        <v>1061</v>
      </c>
      <c r="K70" s="239" t="s">
        <v>1062</v>
      </c>
      <c r="L70" s="239" t="s">
        <v>1063</v>
      </c>
      <c r="M70" s="240" t="s">
        <v>1064</v>
      </c>
      <c r="N70" s="237" t="s">
        <v>1065</v>
      </c>
      <c r="O70" s="237" t="s">
        <v>3553</v>
      </c>
      <c r="P70" s="241" t="s">
        <v>1067</v>
      </c>
      <c r="Q70" s="242"/>
      <c r="R70" s="242">
        <v>370</v>
      </c>
    </row>
    <row r="71" spans="1:18" s="243" customFormat="1" ht="63" hidden="1">
      <c r="A71" s="234" t="s">
        <v>1896</v>
      </c>
      <c r="B71" s="234" t="s">
        <v>14130</v>
      </c>
      <c r="C71" s="235" t="s">
        <v>14118</v>
      </c>
      <c r="D71" s="236" t="s">
        <v>1181</v>
      </c>
      <c r="E71" s="236" t="s">
        <v>14131</v>
      </c>
      <c r="F71" s="237" t="s">
        <v>14130</v>
      </c>
      <c r="G71" s="237" t="s">
        <v>14118</v>
      </c>
      <c r="H71" s="237" t="s">
        <v>14132</v>
      </c>
      <c r="I71" s="238" t="s">
        <v>14133</v>
      </c>
      <c r="J71" s="239" t="s">
        <v>1063</v>
      </c>
      <c r="K71" s="239" t="s">
        <v>1063</v>
      </c>
      <c r="L71" s="239" t="s">
        <v>1790</v>
      </c>
      <c r="M71" s="240" t="s">
        <v>1678</v>
      </c>
      <c r="N71" s="237" t="s">
        <v>1065</v>
      </c>
      <c r="O71" s="237" t="s">
        <v>3553</v>
      </c>
      <c r="P71" s="241"/>
      <c r="Q71" s="242">
        <v>575913</v>
      </c>
      <c r="R71" s="242"/>
    </row>
    <row r="72" spans="1:18" s="243" customFormat="1" ht="52.5" hidden="1">
      <c r="A72" s="234" t="s">
        <v>1900</v>
      </c>
      <c r="B72" s="234" t="s">
        <v>14134</v>
      </c>
      <c r="C72" s="235" t="s">
        <v>14118</v>
      </c>
      <c r="D72" s="236" t="s">
        <v>1181</v>
      </c>
      <c r="E72" s="236" t="s">
        <v>14135</v>
      </c>
      <c r="F72" s="237" t="s">
        <v>14134</v>
      </c>
      <c r="G72" s="237" t="s">
        <v>14118</v>
      </c>
      <c r="H72" s="237" t="s">
        <v>14136</v>
      </c>
      <c r="I72" s="238" t="s">
        <v>1078</v>
      </c>
      <c r="J72" s="239" t="s">
        <v>1063</v>
      </c>
      <c r="K72" s="239" t="s">
        <v>1063</v>
      </c>
      <c r="L72" s="239" t="s">
        <v>1790</v>
      </c>
      <c r="M72" s="240" t="s">
        <v>1678</v>
      </c>
      <c r="N72" s="237" t="s">
        <v>1065</v>
      </c>
      <c r="O72" s="237" t="s">
        <v>3553</v>
      </c>
      <c r="P72" s="241"/>
      <c r="Q72" s="242">
        <v>1000</v>
      </c>
      <c r="R72" s="242"/>
    </row>
    <row r="73" spans="1:18" s="243" customFormat="1" ht="52.5" hidden="1">
      <c r="A73" s="234" t="s">
        <v>1904</v>
      </c>
      <c r="B73" s="234" t="s">
        <v>2546</v>
      </c>
      <c r="C73" s="235" t="s">
        <v>14118</v>
      </c>
      <c r="D73" s="236" t="s">
        <v>1181</v>
      </c>
      <c r="E73" s="236" t="s">
        <v>14137</v>
      </c>
      <c r="F73" s="237" t="s">
        <v>2546</v>
      </c>
      <c r="G73" s="237" t="s">
        <v>14118</v>
      </c>
      <c r="H73" s="237" t="s">
        <v>12641</v>
      </c>
      <c r="I73" s="238" t="s">
        <v>8667</v>
      </c>
      <c r="J73" s="239" t="s">
        <v>1063</v>
      </c>
      <c r="K73" s="239" t="s">
        <v>1063</v>
      </c>
      <c r="L73" s="239" t="s">
        <v>1790</v>
      </c>
      <c r="M73" s="240" t="s">
        <v>1678</v>
      </c>
      <c r="N73" s="237" t="s">
        <v>1065</v>
      </c>
      <c r="O73" s="237" t="s">
        <v>3553</v>
      </c>
      <c r="P73" s="241"/>
      <c r="Q73" s="242">
        <v>9804</v>
      </c>
      <c r="R73" s="242"/>
    </row>
    <row r="74" spans="1:18" s="243" customFormat="1" ht="52.5" hidden="1">
      <c r="A74" s="234" t="s">
        <v>1908</v>
      </c>
      <c r="B74" s="234" t="s">
        <v>14138</v>
      </c>
      <c r="C74" s="235" t="s">
        <v>14139</v>
      </c>
      <c r="D74" s="236" t="s">
        <v>1181</v>
      </c>
      <c r="E74" s="236" t="s">
        <v>14140</v>
      </c>
      <c r="F74" s="237" t="s">
        <v>14138</v>
      </c>
      <c r="G74" s="237" t="s">
        <v>14118</v>
      </c>
      <c r="H74" s="237" t="s">
        <v>14141</v>
      </c>
      <c r="I74" s="238" t="s">
        <v>1078</v>
      </c>
      <c r="J74" s="239" t="s">
        <v>1063</v>
      </c>
      <c r="K74" s="239" t="s">
        <v>1063</v>
      </c>
      <c r="L74" s="239" t="s">
        <v>1790</v>
      </c>
      <c r="M74" s="240" t="s">
        <v>1678</v>
      </c>
      <c r="N74" s="237" t="s">
        <v>1065</v>
      </c>
      <c r="O74" s="237" t="s">
        <v>3553</v>
      </c>
      <c r="P74" s="241"/>
      <c r="Q74" s="242">
        <v>1650</v>
      </c>
      <c r="R74" s="242"/>
    </row>
    <row r="75" spans="1:18" s="243" customFormat="1" ht="52.5" hidden="1">
      <c r="A75" s="234" t="s">
        <v>1912</v>
      </c>
      <c r="B75" s="234" t="s">
        <v>8789</v>
      </c>
      <c r="C75" s="235" t="s">
        <v>14118</v>
      </c>
      <c r="D75" s="236" t="s">
        <v>1181</v>
      </c>
      <c r="E75" s="236" t="s">
        <v>1806</v>
      </c>
      <c r="F75" s="237" t="s">
        <v>8789</v>
      </c>
      <c r="G75" s="237" t="s">
        <v>14118</v>
      </c>
      <c r="H75" s="237" t="s">
        <v>13535</v>
      </c>
      <c r="I75" s="238" t="s">
        <v>1127</v>
      </c>
      <c r="J75" s="239" t="s">
        <v>1063</v>
      </c>
      <c r="K75" s="239" t="s">
        <v>1063</v>
      </c>
      <c r="L75" s="239" t="s">
        <v>1790</v>
      </c>
      <c r="M75" s="240" t="s">
        <v>1678</v>
      </c>
      <c r="N75" s="237" t="s">
        <v>1065</v>
      </c>
      <c r="O75" s="237" t="s">
        <v>3553</v>
      </c>
      <c r="P75" s="241"/>
      <c r="Q75" s="242">
        <v>8003</v>
      </c>
      <c r="R75" s="242"/>
    </row>
    <row r="76" spans="1:18" s="243" customFormat="1" ht="42" hidden="1">
      <c r="A76" s="234" t="s">
        <v>1916</v>
      </c>
      <c r="B76" s="234" t="s">
        <v>14142</v>
      </c>
      <c r="C76" s="235" t="s">
        <v>14143</v>
      </c>
      <c r="D76" s="236" t="s">
        <v>1055</v>
      </c>
      <c r="E76" s="236" t="s">
        <v>14144</v>
      </c>
      <c r="F76" s="237" t="s">
        <v>14145</v>
      </c>
      <c r="G76" s="237" t="s">
        <v>14116</v>
      </c>
      <c r="H76" s="237" t="s">
        <v>1077</v>
      </c>
      <c r="I76" s="238" t="s">
        <v>1078</v>
      </c>
      <c r="J76" s="239" t="s">
        <v>1690</v>
      </c>
      <c r="K76" s="239" t="s">
        <v>1691</v>
      </c>
      <c r="L76" s="239" t="s">
        <v>1063</v>
      </c>
      <c r="M76" s="240" t="s">
        <v>1769</v>
      </c>
      <c r="N76" s="237" t="s">
        <v>1065</v>
      </c>
      <c r="O76" s="237" t="s">
        <v>3553</v>
      </c>
      <c r="P76" s="241"/>
      <c r="Q76" s="242"/>
      <c r="R76" s="242">
        <v>877.67</v>
      </c>
    </row>
    <row r="77" spans="1:18" s="243" customFormat="1" ht="42" hidden="1">
      <c r="A77" s="234" t="s">
        <v>1919</v>
      </c>
      <c r="B77" s="234" t="s">
        <v>14146</v>
      </c>
      <c r="C77" s="235" t="s">
        <v>14143</v>
      </c>
      <c r="D77" s="236" t="s">
        <v>1055</v>
      </c>
      <c r="E77" s="236" t="s">
        <v>14147</v>
      </c>
      <c r="F77" s="237" t="s">
        <v>14148</v>
      </c>
      <c r="G77" s="237" t="s">
        <v>14116</v>
      </c>
      <c r="H77" s="237" t="s">
        <v>1696</v>
      </c>
      <c r="I77" s="238" t="s">
        <v>1697</v>
      </c>
      <c r="J77" s="239" t="s">
        <v>1690</v>
      </c>
      <c r="K77" s="239" t="s">
        <v>1691</v>
      </c>
      <c r="L77" s="239" t="s">
        <v>1063</v>
      </c>
      <c r="M77" s="240" t="s">
        <v>1769</v>
      </c>
      <c r="N77" s="237" t="s">
        <v>1065</v>
      </c>
      <c r="O77" s="237" t="s">
        <v>3553</v>
      </c>
      <c r="P77" s="241"/>
      <c r="Q77" s="242"/>
      <c r="R77" s="242">
        <v>24.51</v>
      </c>
    </row>
    <row r="78" spans="1:18" s="243" customFormat="1" ht="52.5" hidden="1">
      <c r="A78" s="234" t="s">
        <v>1921</v>
      </c>
      <c r="B78" s="234" t="s">
        <v>14149</v>
      </c>
      <c r="C78" s="235" t="s">
        <v>14116</v>
      </c>
      <c r="D78" s="236" t="s">
        <v>1181</v>
      </c>
      <c r="E78" s="236" t="s">
        <v>14150</v>
      </c>
      <c r="F78" s="237" t="s">
        <v>14149</v>
      </c>
      <c r="G78" s="237" t="s">
        <v>14116</v>
      </c>
      <c r="H78" s="237" t="s">
        <v>14151</v>
      </c>
      <c r="I78" s="238" t="s">
        <v>1078</v>
      </c>
      <c r="J78" s="239" t="s">
        <v>1063</v>
      </c>
      <c r="K78" s="239" t="s">
        <v>1063</v>
      </c>
      <c r="L78" s="239" t="s">
        <v>1790</v>
      </c>
      <c r="M78" s="240" t="s">
        <v>1678</v>
      </c>
      <c r="N78" s="237" t="s">
        <v>1065</v>
      </c>
      <c r="O78" s="237" t="s">
        <v>3553</v>
      </c>
      <c r="P78" s="241"/>
      <c r="Q78" s="242">
        <v>800</v>
      </c>
      <c r="R78" s="242"/>
    </row>
    <row r="79" spans="1:18" s="243" customFormat="1" ht="52.5" hidden="1">
      <c r="A79" s="234" t="s">
        <v>1926</v>
      </c>
      <c r="B79" s="234" t="s">
        <v>1203</v>
      </c>
      <c r="C79" s="235" t="s">
        <v>14116</v>
      </c>
      <c r="D79" s="236" t="s">
        <v>1181</v>
      </c>
      <c r="E79" s="236" t="s">
        <v>1806</v>
      </c>
      <c r="F79" s="237" t="s">
        <v>1203</v>
      </c>
      <c r="G79" s="237" t="s">
        <v>14116</v>
      </c>
      <c r="H79" s="237" t="s">
        <v>13535</v>
      </c>
      <c r="I79" s="238" t="s">
        <v>1127</v>
      </c>
      <c r="J79" s="239" t="s">
        <v>1063</v>
      </c>
      <c r="K79" s="239" t="s">
        <v>1063</v>
      </c>
      <c r="L79" s="239" t="s">
        <v>1790</v>
      </c>
      <c r="M79" s="240" t="s">
        <v>1678</v>
      </c>
      <c r="N79" s="237" t="s">
        <v>1065</v>
      </c>
      <c r="O79" s="237" t="s">
        <v>3553</v>
      </c>
      <c r="P79" s="241"/>
      <c r="Q79" s="242">
        <v>11524</v>
      </c>
      <c r="R79" s="242"/>
    </row>
    <row r="80" spans="1:18" s="243" customFormat="1" ht="63" hidden="1">
      <c r="A80" s="234" t="s">
        <v>1315</v>
      </c>
      <c r="B80" s="234" t="s">
        <v>14152</v>
      </c>
      <c r="C80" s="235" t="s">
        <v>14116</v>
      </c>
      <c r="D80" s="236" t="s">
        <v>1181</v>
      </c>
      <c r="E80" s="236" t="s">
        <v>14153</v>
      </c>
      <c r="F80" s="237" t="s">
        <v>14152</v>
      </c>
      <c r="G80" s="237" t="s">
        <v>14116</v>
      </c>
      <c r="H80" s="237" t="s">
        <v>1835</v>
      </c>
      <c r="I80" s="238" t="s">
        <v>1836</v>
      </c>
      <c r="J80" s="239" t="s">
        <v>1063</v>
      </c>
      <c r="K80" s="239" t="s">
        <v>1063</v>
      </c>
      <c r="L80" s="239" t="s">
        <v>1790</v>
      </c>
      <c r="M80" s="240" t="s">
        <v>1678</v>
      </c>
      <c r="N80" s="237" t="s">
        <v>1065</v>
      </c>
      <c r="O80" s="237" t="s">
        <v>3553</v>
      </c>
      <c r="P80" s="241"/>
      <c r="Q80" s="242">
        <v>31622.55</v>
      </c>
      <c r="R80" s="242"/>
    </row>
    <row r="81" spans="1:18" s="243" customFormat="1" ht="42" hidden="1">
      <c r="A81" s="234" t="s">
        <v>1320</v>
      </c>
      <c r="B81" s="234" t="s">
        <v>14154</v>
      </c>
      <c r="C81" s="235" t="s">
        <v>13937</v>
      </c>
      <c r="D81" s="236" t="s">
        <v>1055</v>
      </c>
      <c r="E81" s="236" t="s">
        <v>14155</v>
      </c>
      <c r="F81" s="237" t="s">
        <v>14156</v>
      </c>
      <c r="G81" s="237" t="s">
        <v>13937</v>
      </c>
      <c r="H81" s="237" t="s">
        <v>1696</v>
      </c>
      <c r="I81" s="238" t="s">
        <v>1697</v>
      </c>
      <c r="J81" s="239" t="s">
        <v>1690</v>
      </c>
      <c r="K81" s="239" t="s">
        <v>1691</v>
      </c>
      <c r="L81" s="239" t="s">
        <v>1063</v>
      </c>
      <c r="M81" s="240" t="s">
        <v>1769</v>
      </c>
      <c r="N81" s="237" t="s">
        <v>1065</v>
      </c>
      <c r="O81" s="237" t="s">
        <v>1112</v>
      </c>
      <c r="P81" s="241"/>
      <c r="Q81" s="242"/>
      <c r="R81" s="242">
        <v>1001.36</v>
      </c>
    </row>
    <row r="82" spans="1:18" s="243" customFormat="1" ht="42" hidden="1">
      <c r="A82" s="234" t="s">
        <v>1327</v>
      </c>
      <c r="B82" s="234" t="s">
        <v>14157</v>
      </c>
      <c r="C82" s="235" t="s">
        <v>13937</v>
      </c>
      <c r="D82" s="236" t="s">
        <v>1055</v>
      </c>
      <c r="E82" s="236" t="s">
        <v>14158</v>
      </c>
      <c r="F82" s="237" t="s">
        <v>14159</v>
      </c>
      <c r="G82" s="237" t="s">
        <v>13937</v>
      </c>
      <c r="H82" s="237" t="s">
        <v>1696</v>
      </c>
      <c r="I82" s="238" t="s">
        <v>1697</v>
      </c>
      <c r="J82" s="239" t="s">
        <v>1690</v>
      </c>
      <c r="K82" s="239" t="s">
        <v>1691</v>
      </c>
      <c r="L82" s="239" t="s">
        <v>1063</v>
      </c>
      <c r="M82" s="240" t="s">
        <v>1769</v>
      </c>
      <c r="N82" s="237" t="s">
        <v>1065</v>
      </c>
      <c r="O82" s="237" t="s">
        <v>3553</v>
      </c>
      <c r="P82" s="241"/>
      <c r="Q82" s="242"/>
      <c r="R82" s="242">
        <v>5543.84</v>
      </c>
    </row>
    <row r="83" spans="1:18" s="243" customFormat="1" ht="42" hidden="1">
      <c r="A83" s="234" t="s">
        <v>1052</v>
      </c>
      <c r="B83" s="234" t="s">
        <v>14160</v>
      </c>
      <c r="C83" s="235" t="s">
        <v>13939</v>
      </c>
      <c r="D83" s="236" t="s">
        <v>1055</v>
      </c>
      <c r="E83" s="236" t="s">
        <v>14161</v>
      </c>
      <c r="F83" s="237" t="s">
        <v>14162</v>
      </c>
      <c r="G83" s="237" t="s">
        <v>13937</v>
      </c>
      <c r="H83" s="237" t="s">
        <v>1077</v>
      </c>
      <c r="I83" s="238" t="s">
        <v>1078</v>
      </c>
      <c r="J83" s="239" t="s">
        <v>1690</v>
      </c>
      <c r="K83" s="239" t="s">
        <v>1691</v>
      </c>
      <c r="L83" s="239" t="s">
        <v>1063</v>
      </c>
      <c r="M83" s="240" t="s">
        <v>1769</v>
      </c>
      <c r="N83" s="237" t="s">
        <v>1065</v>
      </c>
      <c r="O83" s="237" t="s">
        <v>3553</v>
      </c>
      <c r="P83" s="241"/>
      <c r="Q83" s="242"/>
      <c r="R83" s="242">
        <v>90.47</v>
      </c>
    </row>
    <row r="84" spans="1:18" s="243" customFormat="1" ht="42" hidden="1">
      <c r="A84" s="234" t="s">
        <v>1068</v>
      </c>
      <c r="B84" s="234" t="s">
        <v>14163</v>
      </c>
      <c r="C84" s="235" t="s">
        <v>13939</v>
      </c>
      <c r="D84" s="236" t="s">
        <v>1055</v>
      </c>
      <c r="E84" s="236" t="s">
        <v>14164</v>
      </c>
      <c r="F84" s="237" t="s">
        <v>14165</v>
      </c>
      <c r="G84" s="237" t="s">
        <v>13937</v>
      </c>
      <c r="H84" s="237" t="s">
        <v>1077</v>
      </c>
      <c r="I84" s="238" t="s">
        <v>1078</v>
      </c>
      <c r="J84" s="239" t="s">
        <v>1690</v>
      </c>
      <c r="K84" s="239" t="s">
        <v>1691</v>
      </c>
      <c r="L84" s="239" t="s">
        <v>1063</v>
      </c>
      <c r="M84" s="240" t="s">
        <v>1769</v>
      </c>
      <c r="N84" s="237" t="s">
        <v>1065</v>
      </c>
      <c r="O84" s="237" t="s">
        <v>3553</v>
      </c>
      <c r="P84" s="241"/>
      <c r="Q84" s="242"/>
      <c r="R84" s="242">
        <v>1655.98</v>
      </c>
    </row>
    <row r="85" spans="1:18" s="243" customFormat="1" ht="52.5" hidden="1">
      <c r="A85" s="234" t="s">
        <v>1344</v>
      </c>
      <c r="B85" s="234" t="s">
        <v>2616</v>
      </c>
      <c r="C85" s="235" t="s">
        <v>14143</v>
      </c>
      <c r="D85" s="236" t="s">
        <v>1181</v>
      </c>
      <c r="E85" s="236" t="s">
        <v>1806</v>
      </c>
      <c r="F85" s="237" t="s">
        <v>2616</v>
      </c>
      <c r="G85" s="237" t="s">
        <v>14143</v>
      </c>
      <c r="H85" s="237" t="s">
        <v>13535</v>
      </c>
      <c r="I85" s="238" t="s">
        <v>1127</v>
      </c>
      <c r="J85" s="239" t="s">
        <v>1063</v>
      </c>
      <c r="K85" s="239" t="s">
        <v>1063</v>
      </c>
      <c r="L85" s="239" t="s">
        <v>1790</v>
      </c>
      <c r="M85" s="240" t="s">
        <v>1678</v>
      </c>
      <c r="N85" s="237" t="s">
        <v>1065</v>
      </c>
      <c r="O85" s="237" t="s">
        <v>3553</v>
      </c>
      <c r="P85" s="241"/>
      <c r="Q85" s="242">
        <v>15351</v>
      </c>
      <c r="R85" s="242"/>
    </row>
    <row r="86" spans="1:18" s="243" customFormat="1" ht="52.5" hidden="1">
      <c r="A86" s="234" t="s">
        <v>1350</v>
      </c>
      <c r="B86" s="234" t="s">
        <v>14166</v>
      </c>
      <c r="C86" s="235" t="s">
        <v>14143</v>
      </c>
      <c r="D86" s="236" t="s">
        <v>1181</v>
      </c>
      <c r="E86" s="236" t="s">
        <v>14167</v>
      </c>
      <c r="F86" s="237" t="s">
        <v>14166</v>
      </c>
      <c r="G86" s="237" t="s">
        <v>14143</v>
      </c>
      <c r="H86" s="237" t="s">
        <v>14168</v>
      </c>
      <c r="I86" s="238" t="s">
        <v>1078</v>
      </c>
      <c r="J86" s="239" t="s">
        <v>1063</v>
      </c>
      <c r="K86" s="239" t="s">
        <v>1063</v>
      </c>
      <c r="L86" s="239" t="s">
        <v>1790</v>
      </c>
      <c r="M86" s="240" t="s">
        <v>1678</v>
      </c>
      <c r="N86" s="237" t="s">
        <v>1065</v>
      </c>
      <c r="O86" s="237" t="s">
        <v>3553</v>
      </c>
      <c r="P86" s="241"/>
      <c r="Q86" s="242">
        <v>8012</v>
      </c>
      <c r="R86" s="242"/>
    </row>
    <row r="87" spans="1:18" s="243" customFormat="1" ht="52.5" hidden="1">
      <c r="A87" s="234" t="s">
        <v>1958</v>
      </c>
      <c r="B87" s="234" t="s">
        <v>14169</v>
      </c>
      <c r="C87" s="235" t="s">
        <v>14143</v>
      </c>
      <c r="D87" s="236" t="s">
        <v>1181</v>
      </c>
      <c r="E87" s="236" t="s">
        <v>14170</v>
      </c>
      <c r="F87" s="237" t="s">
        <v>14169</v>
      </c>
      <c r="G87" s="237" t="s">
        <v>14143</v>
      </c>
      <c r="H87" s="237" t="s">
        <v>14171</v>
      </c>
      <c r="I87" s="238" t="s">
        <v>1078</v>
      </c>
      <c r="J87" s="239" t="s">
        <v>1063</v>
      </c>
      <c r="K87" s="239" t="s">
        <v>1063</v>
      </c>
      <c r="L87" s="239" t="s">
        <v>1790</v>
      </c>
      <c r="M87" s="240" t="s">
        <v>1678</v>
      </c>
      <c r="N87" s="237" t="s">
        <v>1065</v>
      </c>
      <c r="O87" s="237" t="s">
        <v>3553</v>
      </c>
      <c r="P87" s="241"/>
      <c r="Q87" s="242">
        <v>18000</v>
      </c>
      <c r="R87" s="242"/>
    </row>
    <row r="88" spans="1:18" s="243" customFormat="1" ht="52.5" hidden="1">
      <c r="A88" s="234" t="s">
        <v>1962</v>
      </c>
      <c r="B88" s="234" t="s">
        <v>10011</v>
      </c>
      <c r="C88" s="235" t="s">
        <v>14143</v>
      </c>
      <c r="D88" s="236" t="s">
        <v>1181</v>
      </c>
      <c r="E88" s="236" t="s">
        <v>14172</v>
      </c>
      <c r="F88" s="237" t="s">
        <v>10011</v>
      </c>
      <c r="G88" s="237" t="s">
        <v>14143</v>
      </c>
      <c r="H88" s="237" t="s">
        <v>14173</v>
      </c>
      <c r="I88" s="238" t="s">
        <v>3892</v>
      </c>
      <c r="J88" s="239" t="s">
        <v>1063</v>
      </c>
      <c r="K88" s="239" t="s">
        <v>1063</v>
      </c>
      <c r="L88" s="239" t="s">
        <v>1790</v>
      </c>
      <c r="M88" s="240" t="s">
        <v>1678</v>
      </c>
      <c r="N88" s="237" t="s">
        <v>1065</v>
      </c>
      <c r="O88" s="237" t="s">
        <v>3553</v>
      </c>
      <c r="P88" s="241"/>
      <c r="Q88" s="242">
        <v>115445.5</v>
      </c>
      <c r="R88" s="242"/>
    </row>
    <row r="89" spans="1:18" s="243" customFormat="1" ht="42" hidden="1">
      <c r="A89" s="234" t="s">
        <v>1963</v>
      </c>
      <c r="B89" s="234" t="s">
        <v>14174</v>
      </c>
      <c r="C89" s="235" t="s">
        <v>13939</v>
      </c>
      <c r="D89" s="236" t="s">
        <v>1055</v>
      </c>
      <c r="E89" s="236" t="s">
        <v>14175</v>
      </c>
      <c r="F89" s="237" t="s">
        <v>14176</v>
      </c>
      <c r="G89" s="237" t="s">
        <v>13937</v>
      </c>
      <c r="H89" s="237" t="s">
        <v>1077</v>
      </c>
      <c r="I89" s="238" t="s">
        <v>1078</v>
      </c>
      <c r="J89" s="239" t="s">
        <v>1690</v>
      </c>
      <c r="K89" s="239" t="s">
        <v>1691</v>
      </c>
      <c r="L89" s="239" t="s">
        <v>1063</v>
      </c>
      <c r="M89" s="240" t="s">
        <v>1769</v>
      </c>
      <c r="N89" s="237" t="s">
        <v>1065</v>
      </c>
      <c r="O89" s="237" t="s">
        <v>3553</v>
      </c>
      <c r="P89" s="241"/>
      <c r="Q89" s="242"/>
      <c r="R89" s="242">
        <v>3769.91</v>
      </c>
    </row>
    <row r="90" spans="1:18" s="243" customFormat="1" ht="42" hidden="1">
      <c r="A90" s="234" t="s">
        <v>1966</v>
      </c>
      <c r="B90" s="234" t="s">
        <v>14177</v>
      </c>
      <c r="C90" s="235" t="s">
        <v>13939</v>
      </c>
      <c r="D90" s="236" t="s">
        <v>1055</v>
      </c>
      <c r="E90" s="236" t="s">
        <v>14178</v>
      </c>
      <c r="F90" s="237" t="s">
        <v>14179</v>
      </c>
      <c r="G90" s="237" t="s">
        <v>13939</v>
      </c>
      <c r="H90" s="237" t="s">
        <v>1077</v>
      </c>
      <c r="I90" s="238" t="s">
        <v>1078</v>
      </c>
      <c r="J90" s="239" t="s">
        <v>1690</v>
      </c>
      <c r="K90" s="239" t="s">
        <v>1691</v>
      </c>
      <c r="L90" s="239" t="s">
        <v>1063</v>
      </c>
      <c r="M90" s="240" t="s">
        <v>1769</v>
      </c>
      <c r="N90" s="237" t="s">
        <v>1065</v>
      </c>
      <c r="O90" s="237" t="s">
        <v>3553</v>
      </c>
      <c r="P90" s="241"/>
      <c r="Q90" s="242"/>
      <c r="R90" s="242">
        <v>97.79</v>
      </c>
    </row>
    <row r="91" spans="1:18" s="243" customFormat="1" ht="42" hidden="1">
      <c r="A91" s="234" t="s">
        <v>1970</v>
      </c>
      <c r="B91" s="234" t="s">
        <v>14180</v>
      </c>
      <c r="C91" s="235" t="s">
        <v>13939</v>
      </c>
      <c r="D91" s="236" t="s">
        <v>1055</v>
      </c>
      <c r="E91" s="236" t="s">
        <v>14181</v>
      </c>
      <c r="F91" s="237" t="s">
        <v>14182</v>
      </c>
      <c r="G91" s="237" t="s">
        <v>13939</v>
      </c>
      <c r="H91" s="237" t="s">
        <v>1696</v>
      </c>
      <c r="I91" s="238" t="s">
        <v>1697</v>
      </c>
      <c r="J91" s="239" t="s">
        <v>1690</v>
      </c>
      <c r="K91" s="239" t="s">
        <v>1691</v>
      </c>
      <c r="L91" s="239" t="s">
        <v>1063</v>
      </c>
      <c r="M91" s="240" t="s">
        <v>1769</v>
      </c>
      <c r="N91" s="237" t="s">
        <v>1065</v>
      </c>
      <c r="O91" s="237" t="s">
        <v>3553</v>
      </c>
      <c r="P91" s="241"/>
      <c r="Q91" s="242"/>
      <c r="R91" s="242">
        <v>3769.91</v>
      </c>
    </row>
    <row r="92" spans="1:18" s="243" customFormat="1" ht="42" hidden="1">
      <c r="A92" s="234" t="s">
        <v>1072</v>
      </c>
      <c r="B92" s="234" t="s">
        <v>14183</v>
      </c>
      <c r="C92" s="235" t="s">
        <v>13939</v>
      </c>
      <c r="D92" s="236" t="s">
        <v>1055</v>
      </c>
      <c r="E92" s="236" t="s">
        <v>14184</v>
      </c>
      <c r="F92" s="237" t="s">
        <v>14185</v>
      </c>
      <c r="G92" s="237" t="s">
        <v>13939</v>
      </c>
      <c r="H92" s="237" t="s">
        <v>1696</v>
      </c>
      <c r="I92" s="238" t="s">
        <v>1697</v>
      </c>
      <c r="J92" s="239" t="s">
        <v>1690</v>
      </c>
      <c r="K92" s="239" t="s">
        <v>1691</v>
      </c>
      <c r="L92" s="239" t="s">
        <v>1063</v>
      </c>
      <c r="M92" s="240" t="s">
        <v>1769</v>
      </c>
      <c r="N92" s="237" t="s">
        <v>1065</v>
      </c>
      <c r="O92" s="237" t="s">
        <v>3553</v>
      </c>
      <c r="P92" s="241"/>
      <c r="Q92" s="242"/>
      <c r="R92" s="242">
        <v>1243.7</v>
      </c>
    </row>
    <row r="93" spans="1:18" s="243" customFormat="1" ht="42" hidden="1">
      <c r="A93" s="234" t="s">
        <v>1978</v>
      </c>
      <c r="B93" s="234" t="s">
        <v>14186</v>
      </c>
      <c r="C93" s="235" t="s">
        <v>13939</v>
      </c>
      <c r="D93" s="236" t="s">
        <v>1055</v>
      </c>
      <c r="E93" s="236" t="s">
        <v>14187</v>
      </c>
      <c r="F93" s="237" t="s">
        <v>14188</v>
      </c>
      <c r="G93" s="237" t="s">
        <v>13939</v>
      </c>
      <c r="H93" s="237" t="s">
        <v>1077</v>
      </c>
      <c r="I93" s="238" t="s">
        <v>1078</v>
      </c>
      <c r="J93" s="239" t="s">
        <v>1690</v>
      </c>
      <c r="K93" s="239" t="s">
        <v>1691</v>
      </c>
      <c r="L93" s="239" t="s">
        <v>1063</v>
      </c>
      <c r="M93" s="240" t="s">
        <v>1769</v>
      </c>
      <c r="N93" s="237" t="s">
        <v>1065</v>
      </c>
      <c r="O93" s="237" t="s">
        <v>3553</v>
      </c>
      <c r="P93" s="241"/>
      <c r="Q93" s="242"/>
      <c r="R93" s="242">
        <v>136.91999999999999</v>
      </c>
    </row>
    <row r="94" spans="1:18" s="243" customFormat="1" ht="52.5" hidden="1">
      <c r="A94" s="234" t="s">
        <v>1982</v>
      </c>
      <c r="B94" s="234" t="s">
        <v>14189</v>
      </c>
      <c r="C94" s="235" t="s">
        <v>13937</v>
      </c>
      <c r="D94" s="236" t="s">
        <v>1181</v>
      </c>
      <c r="E94" s="236" t="s">
        <v>14190</v>
      </c>
      <c r="F94" s="237" t="s">
        <v>14189</v>
      </c>
      <c r="G94" s="237" t="s">
        <v>13937</v>
      </c>
      <c r="H94" s="237" t="s">
        <v>14191</v>
      </c>
      <c r="I94" s="238" t="s">
        <v>1078</v>
      </c>
      <c r="J94" s="239" t="s">
        <v>1063</v>
      </c>
      <c r="K94" s="239" t="s">
        <v>1063</v>
      </c>
      <c r="L94" s="239" t="s">
        <v>1790</v>
      </c>
      <c r="M94" s="240" t="s">
        <v>1678</v>
      </c>
      <c r="N94" s="237" t="s">
        <v>1065</v>
      </c>
      <c r="O94" s="237" t="s">
        <v>3553</v>
      </c>
      <c r="P94" s="241"/>
      <c r="Q94" s="242">
        <v>15400</v>
      </c>
      <c r="R94" s="242"/>
    </row>
    <row r="95" spans="1:18" s="243" customFormat="1" ht="52.5" hidden="1">
      <c r="A95" s="234" t="s">
        <v>1081</v>
      </c>
      <c r="B95" s="234" t="s">
        <v>11958</v>
      </c>
      <c r="C95" s="235" t="s">
        <v>13937</v>
      </c>
      <c r="D95" s="236" t="s">
        <v>1181</v>
      </c>
      <c r="E95" s="236" t="s">
        <v>14192</v>
      </c>
      <c r="F95" s="237" t="s">
        <v>11958</v>
      </c>
      <c r="G95" s="237" t="s">
        <v>13937</v>
      </c>
      <c r="H95" s="237" t="s">
        <v>2184</v>
      </c>
      <c r="I95" s="238" t="s">
        <v>2185</v>
      </c>
      <c r="J95" s="239" t="s">
        <v>1063</v>
      </c>
      <c r="K95" s="239" t="s">
        <v>1063</v>
      </c>
      <c r="L95" s="239" t="s">
        <v>1790</v>
      </c>
      <c r="M95" s="240" t="s">
        <v>1678</v>
      </c>
      <c r="N95" s="237" t="s">
        <v>1065</v>
      </c>
      <c r="O95" s="237" t="s">
        <v>3553</v>
      </c>
      <c r="P95" s="241"/>
      <c r="Q95" s="242">
        <v>57800</v>
      </c>
      <c r="R95" s="242"/>
    </row>
    <row r="96" spans="1:18" s="243" customFormat="1" ht="52.5" hidden="1">
      <c r="A96" s="234" t="s">
        <v>1090</v>
      </c>
      <c r="B96" s="234" t="s">
        <v>2714</v>
      </c>
      <c r="C96" s="235" t="s">
        <v>13937</v>
      </c>
      <c r="D96" s="236" t="s">
        <v>1181</v>
      </c>
      <c r="E96" s="236" t="s">
        <v>1806</v>
      </c>
      <c r="F96" s="237" t="s">
        <v>2714</v>
      </c>
      <c r="G96" s="237" t="s">
        <v>13937</v>
      </c>
      <c r="H96" s="237" t="s">
        <v>13535</v>
      </c>
      <c r="I96" s="238" t="s">
        <v>1127</v>
      </c>
      <c r="J96" s="239" t="s">
        <v>1063</v>
      </c>
      <c r="K96" s="239" t="s">
        <v>1063</v>
      </c>
      <c r="L96" s="239" t="s">
        <v>1790</v>
      </c>
      <c r="M96" s="240" t="s">
        <v>1678</v>
      </c>
      <c r="N96" s="237" t="s">
        <v>1065</v>
      </c>
      <c r="O96" s="237" t="s">
        <v>3553</v>
      </c>
      <c r="P96" s="241"/>
      <c r="Q96" s="242">
        <v>3689</v>
      </c>
      <c r="R96" s="242"/>
    </row>
    <row r="97" spans="1:18" s="243" customFormat="1" ht="52.5" hidden="1">
      <c r="A97" s="234" t="s">
        <v>1098</v>
      </c>
      <c r="B97" s="234" t="s">
        <v>2520</v>
      </c>
      <c r="C97" s="235" t="s">
        <v>13937</v>
      </c>
      <c r="D97" s="236" t="s">
        <v>1181</v>
      </c>
      <c r="E97" s="236" t="s">
        <v>14193</v>
      </c>
      <c r="F97" s="237" t="s">
        <v>2520</v>
      </c>
      <c r="G97" s="237" t="s">
        <v>13937</v>
      </c>
      <c r="H97" s="237" t="s">
        <v>14194</v>
      </c>
      <c r="I97" s="238" t="s">
        <v>14195</v>
      </c>
      <c r="J97" s="239" t="s">
        <v>1063</v>
      </c>
      <c r="K97" s="239" t="s">
        <v>1063</v>
      </c>
      <c r="L97" s="239" t="s">
        <v>1790</v>
      </c>
      <c r="M97" s="240" t="s">
        <v>1678</v>
      </c>
      <c r="N97" s="237" t="s">
        <v>1065</v>
      </c>
      <c r="O97" s="237" t="s">
        <v>3553</v>
      </c>
      <c r="P97" s="241"/>
      <c r="Q97" s="242">
        <v>71912</v>
      </c>
      <c r="R97" s="242"/>
    </row>
    <row r="98" spans="1:18" s="243" customFormat="1" ht="63" hidden="1">
      <c r="A98" s="234" t="s">
        <v>2002</v>
      </c>
      <c r="B98" s="234" t="s">
        <v>14196</v>
      </c>
      <c r="C98" s="235" t="s">
        <v>13937</v>
      </c>
      <c r="D98" s="236" t="s">
        <v>1181</v>
      </c>
      <c r="E98" s="236" t="s">
        <v>14197</v>
      </c>
      <c r="F98" s="237" t="s">
        <v>14196</v>
      </c>
      <c r="G98" s="237" t="s">
        <v>13937</v>
      </c>
      <c r="H98" s="237" t="s">
        <v>1835</v>
      </c>
      <c r="I98" s="238" t="s">
        <v>1836</v>
      </c>
      <c r="J98" s="239" t="s">
        <v>1063</v>
      </c>
      <c r="K98" s="239" t="s">
        <v>1063</v>
      </c>
      <c r="L98" s="239" t="s">
        <v>1790</v>
      </c>
      <c r="M98" s="240" t="s">
        <v>1678</v>
      </c>
      <c r="N98" s="237" t="s">
        <v>1065</v>
      </c>
      <c r="O98" s="237" t="s">
        <v>3553</v>
      </c>
      <c r="P98" s="241"/>
      <c r="Q98" s="242">
        <v>26746.03</v>
      </c>
      <c r="R98" s="242"/>
    </row>
    <row r="99" spans="1:18" s="243" customFormat="1" ht="52.5" hidden="1">
      <c r="A99" s="234" t="s">
        <v>2006</v>
      </c>
      <c r="B99" s="234" t="s">
        <v>8286</v>
      </c>
      <c r="C99" s="235" t="s">
        <v>13937</v>
      </c>
      <c r="D99" s="236" t="s">
        <v>1181</v>
      </c>
      <c r="E99" s="236" t="s">
        <v>14198</v>
      </c>
      <c r="F99" s="237" t="s">
        <v>8286</v>
      </c>
      <c r="G99" s="237" t="s">
        <v>13937</v>
      </c>
      <c r="H99" s="237" t="s">
        <v>5641</v>
      </c>
      <c r="I99" s="238" t="s">
        <v>5642</v>
      </c>
      <c r="J99" s="239" t="s">
        <v>1063</v>
      </c>
      <c r="K99" s="239" t="s">
        <v>1063</v>
      </c>
      <c r="L99" s="239" t="s">
        <v>1790</v>
      </c>
      <c r="M99" s="240" t="s">
        <v>1678</v>
      </c>
      <c r="N99" s="237" t="s">
        <v>1065</v>
      </c>
      <c r="O99" s="237" t="s">
        <v>3553</v>
      </c>
      <c r="P99" s="241"/>
      <c r="Q99" s="242">
        <v>4085</v>
      </c>
      <c r="R99" s="242"/>
    </row>
    <row r="100" spans="1:18" s="243" customFormat="1" ht="52.5" hidden="1">
      <c r="A100" s="234" t="s">
        <v>2009</v>
      </c>
      <c r="B100" s="234" t="s">
        <v>9883</v>
      </c>
      <c r="C100" s="235" t="s">
        <v>13937</v>
      </c>
      <c r="D100" s="236" t="s">
        <v>1181</v>
      </c>
      <c r="E100" s="236" t="s">
        <v>14199</v>
      </c>
      <c r="F100" s="237" t="s">
        <v>9883</v>
      </c>
      <c r="G100" s="237" t="s">
        <v>13937</v>
      </c>
      <c r="H100" s="237" t="s">
        <v>2050</v>
      </c>
      <c r="I100" s="238" t="s">
        <v>2048</v>
      </c>
      <c r="J100" s="239" t="s">
        <v>1063</v>
      </c>
      <c r="K100" s="239" t="s">
        <v>1063</v>
      </c>
      <c r="L100" s="239" t="s">
        <v>1790</v>
      </c>
      <c r="M100" s="240" t="s">
        <v>1678</v>
      </c>
      <c r="N100" s="237" t="s">
        <v>1065</v>
      </c>
      <c r="O100" s="237" t="s">
        <v>3553</v>
      </c>
      <c r="P100" s="241"/>
      <c r="Q100" s="242">
        <v>13270</v>
      </c>
      <c r="R100" s="242"/>
    </row>
    <row r="101" spans="1:18" s="243" customFormat="1" ht="52.5" hidden="1">
      <c r="A101" s="234" t="s">
        <v>2011</v>
      </c>
      <c r="B101" s="234" t="s">
        <v>14200</v>
      </c>
      <c r="C101" s="235" t="s">
        <v>13937</v>
      </c>
      <c r="D101" s="236" t="s">
        <v>1181</v>
      </c>
      <c r="E101" s="236" t="s">
        <v>14201</v>
      </c>
      <c r="F101" s="237" t="s">
        <v>14200</v>
      </c>
      <c r="G101" s="237" t="s">
        <v>13937</v>
      </c>
      <c r="H101" s="237" t="s">
        <v>2044</v>
      </c>
      <c r="I101" s="238" t="s">
        <v>2045</v>
      </c>
      <c r="J101" s="239" t="s">
        <v>1063</v>
      </c>
      <c r="K101" s="239" t="s">
        <v>1063</v>
      </c>
      <c r="L101" s="239" t="s">
        <v>1790</v>
      </c>
      <c r="M101" s="240" t="s">
        <v>1678</v>
      </c>
      <c r="N101" s="237" t="s">
        <v>1065</v>
      </c>
      <c r="O101" s="237" t="s">
        <v>3553</v>
      </c>
      <c r="P101" s="241"/>
      <c r="Q101" s="242">
        <v>17192</v>
      </c>
      <c r="R101" s="242"/>
    </row>
    <row r="102" spans="1:18" s="243" customFormat="1" ht="73.5" hidden="1">
      <c r="A102" s="234" t="s">
        <v>2014</v>
      </c>
      <c r="B102" s="234" t="s">
        <v>11712</v>
      </c>
      <c r="C102" s="235" t="s">
        <v>14202</v>
      </c>
      <c r="D102" s="236" t="s">
        <v>1214</v>
      </c>
      <c r="E102" s="236" t="s">
        <v>14203</v>
      </c>
      <c r="F102" s="237" t="s">
        <v>14204</v>
      </c>
      <c r="G102" s="237" t="s">
        <v>14202</v>
      </c>
      <c r="H102" s="237" t="s">
        <v>2475</v>
      </c>
      <c r="I102" s="238" t="s">
        <v>2476</v>
      </c>
      <c r="J102" s="239" t="s">
        <v>1063</v>
      </c>
      <c r="K102" s="239" t="s">
        <v>1063</v>
      </c>
      <c r="L102" s="239" t="s">
        <v>1790</v>
      </c>
      <c r="M102" s="240" t="s">
        <v>1678</v>
      </c>
      <c r="N102" s="237" t="s">
        <v>1065</v>
      </c>
      <c r="O102" s="237" t="s">
        <v>3553</v>
      </c>
      <c r="P102" s="241"/>
      <c r="Q102" s="242">
        <v>4950</v>
      </c>
      <c r="R102" s="242"/>
    </row>
    <row r="103" spans="1:18" s="243" customFormat="1" ht="52.5" hidden="1">
      <c r="A103" s="234" t="s">
        <v>2019</v>
      </c>
      <c r="B103" s="234" t="s">
        <v>4567</v>
      </c>
      <c r="C103" s="235" t="s">
        <v>13939</v>
      </c>
      <c r="D103" s="236" t="s">
        <v>1181</v>
      </c>
      <c r="E103" s="236" t="s">
        <v>14205</v>
      </c>
      <c r="F103" s="237" t="s">
        <v>4567</v>
      </c>
      <c r="G103" s="237" t="s">
        <v>13939</v>
      </c>
      <c r="H103" s="237" t="s">
        <v>13717</v>
      </c>
      <c r="I103" s="238" t="s">
        <v>13718</v>
      </c>
      <c r="J103" s="239" t="s">
        <v>1063</v>
      </c>
      <c r="K103" s="239" t="s">
        <v>1063</v>
      </c>
      <c r="L103" s="239" t="s">
        <v>1790</v>
      </c>
      <c r="M103" s="240" t="s">
        <v>1678</v>
      </c>
      <c r="N103" s="237" t="s">
        <v>1065</v>
      </c>
      <c r="O103" s="237" t="s">
        <v>3553</v>
      </c>
      <c r="P103" s="241"/>
      <c r="Q103" s="242">
        <v>15913</v>
      </c>
      <c r="R103" s="242"/>
    </row>
    <row r="104" spans="1:18" s="243" customFormat="1" ht="52.5" hidden="1">
      <c r="A104" s="234" t="s">
        <v>2023</v>
      </c>
      <c r="B104" s="234" t="s">
        <v>2749</v>
      </c>
      <c r="C104" s="235" t="s">
        <v>13939</v>
      </c>
      <c r="D104" s="236" t="s">
        <v>1181</v>
      </c>
      <c r="E104" s="236" t="s">
        <v>1806</v>
      </c>
      <c r="F104" s="237" t="s">
        <v>2749</v>
      </c>
      <c r="G104" s="237" t="s">
        <v>13939</v>
      </c>
      <c r="H104" s="237" t="s">
        <v>13535</v>
      </c>
      <c r="I104" s="238" t="s">
        <v>1127</v>
      </c>
      <c r="J104" s="239" t="s">
        <v>1063</v>
      </c>
      <c r="K104" s="239" t="s">
        <v>1063</v>
      </c>
      <c r="L104" s="239" t="s">
        <v>1790</v>
      </c>
      <c r="M104" s="240" t="s">
        <v>1678</v>
      </c>
      <c r="N104" s="237" t="s">
        <v>1065</v>
      </c>
      <c r="O104" s="237" t="s">
        <v>3553</v>
      </c>
      <c r="P104" s="241"/>
      <c r="Q104" s="242">
        <v>9882</v>
      </c>
      <c r="R104" s="242"/>
    </row>
    <row r="105" spans="1:18" s="243" customFormat="1" ht="52.5" hidden="1">
      <c r="A105" s="234" t="s">
        <v>2027</v>
      </c>
      <c r="B105" s="234" t="s">
        <v>14206</v>
      </c>
      <c r="C105" s="235" t="s">
        <v>13939</v>
      </c>
      <c r="D105" s="236" t="s">
        <v>1181</v>
      </c>
      <c r="E105" s="236" t="s">
        <v>14207</v>
      </c>
      <c r="F105" s="237" t="s">
        <v>14206</v>
      </c>
      <c r="G105" s="237" t="s">
        <v>13939</v>
      </c>
      <c r="H105" s="237" t="s">
        <v>2192</v>
      </c>
      <c r="I105" s="238" t="s">
        <v>2193</v>
      </c>
      <c r="J105" s="239" t="s">
        <v>1063</v>
      </c>
      <c r="K105" s="239" t="s">
        <v>1063</v>
      </c>
      <c r="L105" s="239" t="s">
        <v>1790</v>
      </c>
      <c r="M105" s="240" t="s">
        <v>1678</v>
      </c>
      <c r="N105" s="237" t="s">
        <v>1065</v>
      </c>
      <c r="O105" s="237" t="s">
        <v>3553</v>
      </c>
      <c r="P105" s="241"/>
      <c r="Q105" s="242">
        <v>20519</v>
      </c>
      <c r="R105" s="242"/>
    </row>
    <row r="106" spans="1:18" s="243" customFormat="1" ht="63" hidden="1">
      <c r="A106" s="234" t="s">
        <v>2031</v>
      </c>
      <c r="B106" s="234" t="s">
        <v>14208</v>
      </c>
      <c r="C106" s="235" t="s">
        <v>13939</v>
      </c>
      <c r="D106" s="236" t="s">
        <v>1181</v>
      </c>
      <c r="E106" s="236" t="s">
        <v>14209</v>
      </c>
      <c r="F106" s="237" t="s">
        <v>14208</v>
      </c>
      <c r="G106" s="237" t="s">
        <v>13939</v>
      </c>
      <c r="H106" s="237" t="s">
        <v>4077</v>
      </c>
      <c r="I106" s="238" t="s">
        <v>4078</v>
      </c>
      <c r="J106" s="239" t="s">
        <v>1063</v>
      </c>
      <c r="K106" s="239" t="s">
        <v>1063</v>
      </c>
      <c r="L106" s="239" t="s">
        <v>1790</v>
      </c>
      <c r="M106" s="240" t="s">
        <v>1678</v>
      </c>
      <c r="N106" s="237" t="s">
        <v>1065</v>
      </c>
      <c r="O106" s="237" t="s">
        <v>3553</v>
      </c>
      <c r="P106" s="241"/>
      <c r="Q106" s="242">
        <v>81808</v>
      </c>
      <c r="R106" s="242"/>
    </row>
    <row r="107" spans="1:18" s="243" customFormat="1" ht="52.5" hidden="1">
      <c r="A107" s="234" t="s">
        <v>2035</v>
      </c>
      <c r="B107" s="234" t="s">
        <v>14210</v>
      </c>
      <c r="C107" s="235" t="s">
        <v>13939</v>
      </c>
      <c r="D107" s="236" t="s">
        <v>1181</v>
      </c>
      <c r="E107" s="236" t="s">
        <v>14211</v>
      </c>
      <c r="F107" s="237" t="s">
        <v>14210</v>
      </c>
      <c r="G107" s="237" t="s">
        <v>13939</v>
      </c>
      <c r="H107" s="237" t="s">
        <v>14212</v>
      </c>
      <c r="I107" s="238" t="s">
        <v>1078</v>
      </c>
      <c r="J107" s="239" t="s">
        <v>1063</v>
      </c>
      <c r="K107" s="239" t="s">
        <v>1063</v>
      </c>
      <c r="L107" s="239" t="s">
        <v>1790</v>
      </c>
      <c r="M107" s="240" t="s">
        <v>1678</v>
      </c>
      <c r="N107" s="237" t="s">
        <v>1065</v>
      </c>
      <c r="O107" s="237" t="s">
        <v>3553</v>
      </c>
      <c r="P107" s="241"/>
      <c r="Q107" s="242">
        <v>1000</v>
      </c>
      <c r="R107" s="242"/>
    </row>
    <row r="108" spans="1:18" s="243" customFormat="1" ht="42" hidden="1">
      <c r="A108" s="234" t="s">
        <v>1357</v>
      </c>
      <c r="B108" s="234" t="s">
        <v>14213</v>
      </c>
      <c r="C108" s="235" t="s">
        <v>13941</v>
      </c>
      <c r="D108" s="236" t="s">
        <v>1055</v>
      </c>
      <c r="E108" s="236" t="s">
        <v>14214</v>
      </c>
      <c r="F108" s="237" t="s">
        <v>14215</v>
      </c>
      <c r="G108" s="237" t="s">
        <v>13941</v>
      </c>
      <c r="H108" s="237" t="s">
        <v>346</v>
      </c>
      <c r="I108" s="238" t="s">
        <v>1109</v>
      </c>
      <c r="J108" s="239" t="s">
        <v>1110</v>
      </c>
      <c r="K108" s="239" t="s">
        <v>1062</v>
      </c>
      <c r="L108" s="239" t="s">
        <v>1063</v>
      </c>
      <c r="M108" s="240" t="s">
        <v>1111</v>
      </c>
      <c r="N108" s="237" t="s">
        <v>1065</v>
      </c>
      <c r="O108" s="237" t="s">
        <v>1112</v>
      </c>
      <c r="P108" s="241" t="s">
        <v>13363</v>
      </c>
      <c r="Q108" s="242"/>
      <c r="R108" s="242">
        <v>9850.1299999999992</v>
      </c>
    </row>
    <row r="109" spans="1:18" s="243" customFormat="1" ht="42" hidden="1">
      <c r="A109" s="234" t="s">
        <v>1364</v>
      </c>
      <c r="B109" s="234" t="s">
        <v>14216</v>
      </c>
      <c r="C109" s="235" t="s">
        <v>13941</v>
      </c>
      <c r="D109" s="236" t="s">
        <v>1055</v>
      </c>
      <c r="E109" s="236" t="s">
        <v>14217</v>
      </c>
      <c r="F109" s="237" t="s">
        <v>14218</v>
      </c>
      <c r="G109" s="237" t="s">
        <v>13941</v>
      </c>
      <c r="H109" s="237" t="s">
        <v>14219</v>
      </c>
      <c r="I109" s="238" t="s">
        <v>1127</v>
      </c>
      <c r="J109" s="239" t="s">
        <v>1079</v>
      </c>
      <c r="K109" s="239" t="s">
        <v>1062</v>
      </c>
      <c r="L109" s="239" t="s">
        <v>1063</v>
      </c>
      <c r="M109" s="240" t="s">
        <v>1064</v>
      </c>
      <c r="N109" s="237" t="s">
        <v>1065</v>
      </c>
      <c r="O109" s="237" t="s">
        <v>3553</v>
      </c>
      <c r="P109" s="241" t="s">
        <v>10644</v>
      </c>
      <c r="Q109" s="242"/>
      <c r="R109" s="242">
        <v>9960</v>
      </c>
    </row>
    <row r="110" spans="1:18" s="243" customFormat="1" ht="42" hidden="1">
      <c r="A110" s="234" t="s">
        <v>1368</v>
      </c>
      <c r="B110" s="234" t="s">
        <v>14220</v>
      </c>
      <c r="C110" s="235" t="s">
        <v>13941</v>
      </c>
      <c r="D110" s="236" t="s">
        <v>1055</v>
      </c>
      <c r="E110" s="236" t="s">
        <v>14221</v>
      </c>
      <c r="F110" s="237" t="s">
        <v>14222</v>
      </c>
      <c r="G110" s="237" t="s">
        <v>13941</v>
      </c>
      <c r="H110" s="237" t="s">
        <v>14219</v>
      </c>
      <c r="I110" s="238" t="s">
        <v>1127</v>
      </c>
      <c r="J110" s="239" t="s">
        <v>1079</v>
      </c>
      <c r="K110" s="239" t="s">
        <v>1062</v>
      </c>
      <c r="L110" s="239" t="s">
        <v>1063</v>
      </c>
      <c r="M110" s="240" t="s">
        <v>1064</v>
      </c>
      <c r="N110" s="237" t="s">
        <v>1065</v>
      </c>
      <c r="O110" s="237" t="s">
        <v>3553</v>
      </c>
      <c r="P110" s="241" t="s">
        <v>10644</v>
      </c>
      <c r="Q110" s="242"/>
      <c r="R110" s="242">
        <v>2296.6</v>
      </c>
    </row>
    <row r="111" spans="1:18" s="243" customFormat="1" ht="42" hidden="1">
      <c r="A111" s="234" t="s">
        <v>1372</v>
      </c>
      <c r="B111" s="234" t="s">
        <v>14223</v>
      </c>
      <c r="C111" s="235" t="s">
        <v>13941</v>
      </c>
      <c r="D111" s="236" t="s">
        <v>1055</v>
      </c>
      <c r="E111" s="236" t="s">
        <v>14224</v>
      </c>
      <c r="F111" s="237" t="s">
        <v>14225</v>
      </c>
      <c r="G111" s="237" t="s">
        <v>13941</v>
      </c>
      <c r="H111" s="237" t="s">
        <v>1119</v>
      </c>
      <c r="I111" s="238" t="s">
        <v>1120</v>
      </c>
      <c r="J111" s="239" t="s">
        <v>1121</v>
      </c>
      <c r="K111" s="239" t="s">
        <v>1062</v>
      </c>
      <c r="L111" s="239" t="s">
        <v>1063</v>
      </c>
      <c r="M111" s="240" t="s">
        <v>1064</v>
      </c>
      <c r="N111" s="237" t="s">
        <v>1065</v>
      </c>
      <c r="O111" s="237" t="s">
        <v>3553</v>
      </c>
      <c r="P111" s="241" t="s">
        <v>1122</v>
      </c>
      <c r="Q111" s="242"/>
      <c r="R111" s="242">
        <v>16500</v>
      </c>
    </row>
    <row r="112" spans="1:18" s="243" customFormat="1" ht="42" hidden="1">
      <c r="A112" s="234" t="s">
        <v>1376</v>
      </c>
      <c r="B112" s="234" t="s">
        <v>14226</v>
      </c>
      <c r="C112" s="235" t="s">
        <v>13941</v>
      </c>
      <c r="D112" s="236" t="s">
        <v>1055</v>
      </c>
      <c r="E112" s="236" t="s">
        <v>14227</v>
      </c>
      <c r="F112" s="237" t="s">
        <v>14228</v>
      </c>
      <c r="G112" s="237" t="s">
        <v>13941</v>
      </c>
      <c r="H112" s="237" t="s">
        <v>1309</v>
      </c>
      <c r="I112" s="238" t="s">
        <v>1310</v>
      </c>
      <c r="J112" s="239" t="s">
        <v>1302</v>
      </c>
      <c r="K112" s="239" t="s">
        <v>1303</v>
      </c>
      <c r="L112" s="239" t="s">
        <v>1063</v>
      </c>
      <c r="M112" s="240" t="s">
        <v>1304</v>
      </c>
      <c r="N112" s="237" t="s">
        <v>1065</v>
      </c>
      <c r="O112" s="237" t="s">
        <v>3553</v>
      </c>
      <c r="P112" s="241" t="s">
        <v>8067</v>
      </c>
      <c r="Q112" s="242"/>
      <c r="R112" s="242">
        <v>12279.13</v>
      </c>
    </row>
    <row r="113" spans="1:18" s="243" customFormat="1" ht="42" hidden="1">
      <c r="A113" s="234" t="s">
        <v>1380</v>
      </c>
      <c r="B113" s="234" t="s">
        <v>14229</v>
      </c>
      <c r="C113" s="235" t="s">
        <v>13941</v>
      </c>
      <c r="D113" s="236" t="s">
        <v>1214</v>
      </c>
      <c r="E113" s="236" t="s">
        <v>14230</v>
      </c>
      <c r="F113" s="237" t="s">
        <v>14229</v>
      </c>
      <c r="G113" s="237" t="s">
        <v>13941</v>
      </c>
      <c r="H113" s="237" t="s">
        <v>1222</v>
      </c>
      <c r="I113" s="238" t="s">
        <v>1223</v>
      </c>
      <c r="J113" s="239" t="s">
        <v>1110</v>
      </c>
      <c r="K113" s="239" t="s">
        <v>1062</v>
      </c>
      <c r="L113" s="239" t="s">
        <v>1063</v>
      </c>
      <c r="M113" s="240" t="s">
        <v>1111</v>
      </c>
      <c r="N113" s="237" t="s">
        <v>1065</v>
      </c>
      <c r="O113" s="237" t="s">
        <v>3553</v>
      </c>
      <c r="P113" s="241" t="s">
        <v>1224</v>
      </c>
      <c r="Q113" s="242"/>
      <c r="R113" s="242">
        <v>6290</v>
      </c>
    </row>
    <row r="114" spans="1:18" s="243" customFormat="1" ht="42" hidden="1">
      <c r="A114" s="234" t="s">
        <v>1386</v>
      </c>
      <c r="B114" s="234" t="s">
        <v>14231</v>
      </c>
      <c r="C114" s="235" t="s">
        <v>13941</v>
      </c>
      <c r="D114" s="236" t="s">
        <v>1055</v>
      </c>
      <c r="E114" s="236" t="s">
        <v>14232</v>
      </c>
      <c r="F114" s="237" t="s">
        <v>14233</v>
      </c>
      <c r="G114" s="237" t="s">
        <v>13941</v>
      </c>
      <c r="H114" s="237" t="s">
        <v>957</v>
      </c>
      <c r="I114" s="238" t="s">
        <v>1463</v>
      </c>
      <c r="J114" s="239" t="s">
        <v>1061</v>
      </c>
      <c r="K114" s="239" t="s">
        <v>1062</v>
      </c>
      <c r="L114" s="239" t="s">
        <v>1063</v>
      </c>
      <c r="M114" s="240" t="s">
        <v>1064</v>
      </c>
      <c r="N114" s="237" t="s">
        <v>1065</v>
      </c>
      <c r="O114" s="237" t="s">
        <v>3553</v>
      </c>
      <c r="P114" s="241" t="s">
        <v>9884</v>
      </c>
      <c r="Q114" s="242"/>
      <c r="R114" s="242">
        <v>75</v>
      </c>
    </row>
    <row r="115" spans="1:18" s="243" customFormat="1" ht="42" hidden="1">
      <c r="A115" s="234" t="s">
        <v>2061</v>
      </c>
      <c r="B115" s="234" t="s">
        <v>14234</v>
      </c>
      <c r="C115" s="235" t="s">
        <v>13941</v>
      </c>
      <c r="D115" s="236" t="s">
        <v>1055</v>
      </c>
      <c r="E115" s="236" t="s">
        <v>14235</v>
      </c>
      <c r="F115" s="237" t="s">
        <v>14236</v>
      </c>
      <c r="G115" s="237" t="s">
        <v>13941</v>
      </c>
      <c r="H115" s="237" t="s">
        <v>209</v>
      </c>
      <c r="I115" s="238" t="s">
        <v>1149</v>
      </c>
      <c r="J115" s="239" t="s">
        <v>1121</v>
      </c>
      <c r="K115" s="239" t="s">
        <v>1062</v>
      </c>
      <c r="L115" s="239" t="s">
        <v>1063</v>
      </c>
      <c r="M115" s="240" t="s">
        <v>1064</v>
      </c>
      <c r="N115" s="237" t="s">
        <v>1065</v>
      </c>
      <c r="O115" s="237" t="s">
        <v>3553</v>
      </c>
      <c r="P115" s="241" t="s">
        <v>9506</v>
      </c>
      <c r="Q115" s="242"/>
      <c r="R115" s="242">
        <v>13296.34</v>
      </c>
    </row>
    <row r="116" spans="1:18" s="243" customFormat="1" ht="42" hidden="1">
      <c r="A116" s="234" t="s">
        <v>1104</v>
      </c>
      <c r="B116" s="234" t="s">
        <v>14237</v>
      </c>
      <c r="C116" s="235" t="s">
        <v>13941</v>
      </c>
      <c r="D116" s="236" t="s">
        <v>1055</v>
      </c>
      <c r="E116" s="236" t="s">
        <v>14238</v>
      </c>
      <c r="F116" s="237" t="s">
        <v>14239</v>
      </c>
      <c r="G116" s="237" t="s">
        <v>13941</v>
      </c>
      <c r="H116" s="237" t="s">
        <v>209</v>
      </c>
      <c r="I116" s="238" t="s">
        <v>1149</v>
      </c>
      <c r="J116" s="239" t="s">
        <v>1302</v>
      </c>
      <c r="K116" s="239" t="s">
        <v>1303</v>
      </c>
      <c r="L116" s="239" t="s">
        <v>1063</v>
      </c>
      <c r="M116" s="240" t="s">
        <v>1304</v>
      </c>
      <c r="N116" s="237" t="s">
        <v>1065</v>
      </c>
      <c r="O116" s="237" t="s">
        <v>3553</v>
      </c>
      <c r="P116" s="241" t="s">
        <v>9506</v>
      </c>
      <c r="Q116" s="242"/>
      <c r="R116" s="242">
        <v>1727.39</v>
      </c>
    </row>
    <row r="117" spans="1:18" s="243" customFormat="1" ht="42" hidden="1">
      <c r="A117" s="234" t="s">
        <v>1392</v>
      </c>
      <c r="B117" s="234" t="s">
        <v>14240</v>
      </c>
      <c r="C117" s="235" t="s">
        <v>13941</v>
      </c>
      <c r="D117" s="236" t="s">
        <v>1055</v>
      </c>
      <c r="E117" s="236" t="s">
        <v>14241</v>
      </c>
      <c r="F117" s="237" t="s">
        <v>14242</v>
      </c>
      <c r="G117" s="237" t="s">
        <v>13941</v>
      </c>
      <c r="H117" s="237" t="s">
        <v>209</v>
      </c>
      <c r="I117" s="238" t="s">
        <v>1149</v>
      </c>
      <c r="J117" s="239" t="s">
        <v>1121</v>
      </c>
      <c r="K117" s="239" t="s">
        <v>1062</v>
      </c>
      <c r="L117" s="239" t="s">
        <v>1063</v>
      </c>
      <c r="M117" s="240" t="s">
        <v>1064</v>
      </c>
      <c r="N117" s="237" t="s">
        <v>1065</v>
      </c>
      <c r="O117" s="237" t="s">
        <v>3553</v>
      </c>
      <c r="P117" s="241" t="s">
        <v>9510</v>
      </c>
      <c r="Q117" s="242"/>
      <c r="R117" s="242">
        <v>47996.7</v>
      </c>
    </row>
    <row r="118" spans="1:18" s="243" customFormat="1" ht="42" hidden="1">
      <c r="A118" s="234" t="s">
        <v>1399</v>
      </c>
      <c r="B118" s="234" t="s">
        <v>14243</v>
      </c>
      <c r="C118" s="235" t="s">
        <v>14013</v>
      </c>
      <c r="D118" s="236" t="s">
        <v>1055</v>
      </c>
      <c r="E118" s="236" t="s">
        <v>14244</v>
      </c>
      <c r="F118" s="237" t="s">
        <v>12526</v>
      </c>
      <c r="G118" s="237" t="s">
        <v>13984</v>
      </c>
      <c r="H118" s="237" t="s">
        <v>209</v>
      </c>
      <c r="I118" s="238" t="s">
        <v>1149</v>
      </c>
      <c r="J118" s="239" t="s">
        <v>1302</v>
      </c>
      <c r="K118" s="239" t="s">
        <v>1062</v>
      </c>
      <c r="L118" s="239" t="s">
        <v>1063</v>
      </c>
      <c r="M118" s="240" t="s">
        <v>1304</v>
      </c>
      <c r="N118" s="237" t="s">
        <v>1065</v>
      </c>
      <c r="O118" s="237" t="s">
        <v>3553</v>
      </c>
      <c r="P118" s="241" t="s">
        <v>9510</v>
      </c>
      <c r="Q118" s="242"/>
      <c r="R118" s="242">
        <v>1328.76</v>
      </c>
    </row>
    <row r="119" spans="1:18" s="243" customFormat="1" ht="42" hidden="1">
      <c r="A119" s="234" t="s">
        <v>1406</v>
      </c>
      <c r="B119" s="234" t="s">
        <v>14245</v>
      </c>
      <c r="C119" s="235" t="s">
        <v>13941</v>
      </c>
      <c r="D119" s="236" t="s">
        <v>1055</v>
      </c>
      <c r="E119" s="236" t="s">
        <v>14246</v>
      </c>
      <c r="F119" s="237" t="s">
        <v>14247</v>
      </c>
      <c r="G119" s="237" t="s">
        <v>13941</v>
      </c>
      <c r="H119" s="237" t="s">
        <v>209</v>
      </c>
      <c r="I119" s="238" t="s">
        <v>1149</v>
      </c>
      <c r="J119" s="239" t="s">
        <v>1302</v>
      </c>
      <c r="K119" s="239" t="s">
        <v>1303</v>
      </c>
      <c r="L119" s="239" t="s">
        <v>1063</v>
      </c>
      <c r="M119" s="240" t="s">
        <v>1304</v>
      </c>
      <c r="N119" s="237" t="s">
        <v>1065</v>
      </c>
      <c r="O119" s="237" t="s">
        <v>3553</v>
      </c>
      <c r="P119" s="241" t="s">
        <v>9510</v>
      </c>
      <c r="Q119" s="242"/>
      <c r="R119" s="242">
        <v>19008.05</v>
      </c>
    </row>
    <row r="120" spans="1:18" s="243" customFormat="1" ht="52.5" hidden="1">
      <c r="A120" s="234" t="s">
        <v>1410</v>
      </c>
      <c r="B120" s="234" t="s">
        <v>14248</v>
      </c>
      <c r="C120" s="235" t="s">
        <v>14202</v>
      </c>
      <c r="D120" s="236" t="s">
        <v>1181</v>
      </c>
      <c r="E120" s="236" t="s">
        <v>14249</v>
      </c>
      <c r="F120" s="237" t="s">
        <v>14248</v>
      </c>
      <c r="G120" s="237" t="s">
        <v>14202</v>
      </c>
      <c r="H120" s="237" t="s">
        <v>6674</v>
      </c>
      <c r="I120" s="238" t="s">
        <v>2369</v>
      </c>
      <c r="J120" s="239" t="s">
        <v>1063</v>
      </c>
      <c r="K120" s="239" t="s">
        <v>1063</v>
      </c>
      <c r="L120" s="239" t="s">
        <v>1790</v>
      </c>
      <c r="M120" s="240" t="s">
        <v>1678</v>
      </c>
      <c r="N120" s="237" t="s">
        <v>1065</v>
      </c>
      <c r="O120" s="237" t="s">
        <v>3553</v>
      </c>
      <c r="P120" s="241"/>
      <c r="Q120" s="242">
        <v>1125</v>
      </c>
      <c r="R120" s="242"/>
    </row>
    <row r="121" spans="1:18" s="243" customFormat="1" ht="42" hidden="1">
      <c r="A121" s="234" t="s">
        <v>1414</v>
      </c>
      <c r="B121" s="234" t="s">
        <v>14250</v>
      </c>
      <c r="C121" s="235" t="s">
        <v>13955</v>
      </c>
      <c r="D121" s="236" t="s">
        <v>1055</v>
      </c>
      <c r="E121" s="236" t="s">
        <v>14251</v>
      </c>
      <c r="F121" s="237" t="s">
        <v>14252</v>
      </c>
      <c r="G121" s="237" t="s">
        <v>13941</v>
      </c>
      <c r="H121" s="237" t="s">
        <v>1696</v>
      </c>
      <c r="I121" s="238" t="s">
        <v>1697</v>
      </c>
      <c r="J121" s="239" t="s">
        <v>1690</v>
      </c>
      <c r="K121" s="239" t="s">
        <v>1691</v>
      </c>
      <c r="L121" s="239" t="s">
        <v>1063</v>
      </c>
      <c r="M121" s="240" t="s">
        <v>1769</v>
      </c>
      <c r="N121" s="237" t="s">
        <v>1065</v>
      </c>
      <c r="O121" s="237" t="s">
        <v>3553</v>
      </c>
      <c r="P121" s="241"/>
      <c r="Q121" s="242"/>
      <c r="R121" s="242">
        <v>25606.880000000001</v>
      </c>
    </row>
    <row r="122" spans="1:18" s="243" customFormat="1" ht="52.5" hidden="1">
      <c r="A122" s="234" t="s">
        <v>1421</v>
      </c>
      <c r="B122" s="234" t="s">
        <v>14253</v>
      </c>
      <c r="C122" s="235" t="s">
        <v>14254</v>
      </c>
      <c r="D122" s="236" t="s">
        <v>1181</v>
      </c>
      <c r="E122" s="236" t="s">
        <v>14255</v>
      </c>
      <c r="F122" s="237" t="s">
        <v>14253</v>
      </c>
      <c r="G122" s="237" t="s">
        <v>14202</v>
      </c>
      <c r="H122" s="237" t="s">
        <v>14256</v>
      </c>
      <c r="I122" s="238" t="s">
        <v>1078</v>
      </c>
      <c r="J122" s="239" t="s">
        <v>1063</v>
      </c>
      <c r="K122" s="239" t="s">
        <v>1063</v>
      </c>
      <c r="L122" s="239" t="s">
        <v>1790</v>
      </c>
      <c r="M122" s="240" t="s">
        <v>1678</v>
      </c>
      <c r="N122" s="237" t="s">
        <v>1065</v>
      </c>
      <c r="O122" s="237" t="s">
        <v>3553</v>
      </c>
      <c r="P122" s="241"/>
      <c r="Q122" s="242">
        <v>2250</v>
      </c>
      <c r="R122" s="242"/>
    </row>
    <row r="123" spans="1:18" s="243" customFormat="1" ht="52.5" hidden="1">
      <c r="A123" s="234" t="s">
        <v>1428</v>
      </c>
      <c r="B123" s="234" t="s">
        <v>14257</v>
      </c>
      <c r="C123" s="235" t="s">
        <v>14254</v>
      </c>
      <c r="D123" s="236" t="s">
        <v>1181</v>
      </c>
      <c r="E123" s="236" t="s">
        <v>14258</v>
      </c>
      <c r="F123" s="237" t="s">
        <v>14257</v>
      </c>
      <c r="G123" s="237" t="s">
        <v>14202</v>
      </c>
      <c r="H123" s="237" t="s">
        <v>14259</v>
      </c>
      <c r="I123" s="238" t="s">
        <v>1078</v>
      </c>
      <c r="J123" s="239" t="s">
        <v>1063</v>
      </c>
      <c r="K123" s="239" t="s">
        <v>1063</v>
      </c>
      <c r="L123" s="239" t="s">
        <v>1790</v>
      </c>
      <c r="M123" s="240" t="s">
        <v>1678</v>
      </c>
      <c r="N123" s="237" t="s">
        <v>1065</v>
      </c>
      <c r="O123" s="237" t="s">
        <v>3553</v>
      </c>
      <c r="P123" s="241"/>
      <c r="Q123" s="242">
        <v>400</v>
      </c>
      <c r="R123" s="242"/>
    </row>
    <row r="124" spans="1:18" s="243" customFormat="1" ht="52.5" hidden="1">
      <c r="A124" s="234" t="s">
        <v>2084</v>
      </c>
      <c r="B124" s="234" t="s">
        <v>4371</v>
      </c>
      <c r="C124" s="235" t="s">
        <v>14202</v>
      </c>
      <c r="D124" s="236" t="s">
        <v>1181</v>
      </c>
      <c r="E124" s="236" t="s">
        <v>1806</v>
      </c>
      <c r="F124" s="237" t="s">
        <v>4371</v>
      </c>
      <c r="G124" s="237" t="s">
        <v>14202</v>
      </c>
      <c r="H124" s="237" t="s">
        <v>13535</v>
      </c>
      <c r="I124" s="238" t="s">
        <v>1127</v>
      </c>
      <c r="J124" s="239" t="s">
        <v>1063</v>
      </c>
      <c r="K124" s="239" t="s">
        <v>1063</v>
      </c>
      <c r="L124" s="239" t="s">
        <v>1790</v>
      </c>
      <c r="M124" s="240" t="s">
        <v>1678</v>
      </c>
      <c r="N124" s="237" t="s">
        <v>1065</v>
      </c>
      <c r="O124" s="237" t="s">
        <v>3553</v>
      </c>
      <c r="P124" s="241"/>
      <c r="Q124" s="242">
        <v>8279</v>
      </c>
      <c r="R124" s="242"/>
    </row>
    <row r="125" spans="1:18" s="243" customFormat="1" ht="63" hidden="1">
      <c r="A125" s="234" t="s">
        <v>2088</v>
      </c>
      <c r="B125" s="234" t="s">
        <v>14260</v>
      </c>
      <c r="C125" s="235" t="s">
        <v>14202</v>
      </c>
      <c r="D125" s="236" t="s">
        <v>1181</v>
      </c>
      <c r="E125" s="236" t="s">
        <v>14261</v>
      </c>
      <c r="F125" s="237" t="s">
        <v>14260</v>
      </c>
      <c r="G125" s="237" t="s">
        <v>14202</v>
      </c>
      <c r="H125" s="237" t="s">
        <v>1835</v>
      </c>
      <c r="I125" s="238" t="s">
        <v>1836</v>
      </c>
      <c r="J125" s="239" t="s">
        <v>1063</v>
      </c>
      <c r="K125" s="239" t="s">
        <v>1063</v>
      </c>
      <c r="L125" s="239" t="s">
        <v>1790</v>
      </c>
      <c r="M125" s="240" t="s">
        <v>1678</v>
      </c>
      <c r="N125" s="237" t="s">
        <v>1065</v>
      </c>
      <c r="O125" s="237" t="s">
        <v>3553</v>
      </c>
      <c r="P125" s="241"/>
      <c r="Q125" s="242">
        <v>14649.43</v>
      </c>
      <c r="R125" s="242"/>
    </row>
    <row r="126" spans="1:18" s="243" customFormat="1" ht="52.5" hidden="1">
      <c r="A126" s="234" t="s">
        <v>2092</v>
      </c>
      <c r="B126" s="234" t="s">
        <v>14262</v>
      </c>
      <c r="C126" s="235" t="s">
        <v>14202</v>
      </c>
      <c r="D126" s="236" t="s">
        <v>1181</v>
      </c>
      <c r="E126" s="236" t="s">
        <v>14263</v>
      </c>
      <c r="F126" s="237" t="s">
        <v>14262</v>
      </c>
      <c r="G126" s="237" t="s">
        <v>14202</v>
      </c>
      <c r="H126" s="237" t="s">
        <v>10794</v>
      </c>
      <c r="I126" s="238" t="s">
        <v>10795</v>
      </c>
      <c r="J126" s="239" t="s">
        <v>1063</v>
      </c>
      <c r="K126" s="239" t="s">
        <v>1063</v>
      </c>
      <c r="L126" s="239" t="s">
        <v>1790</v>
      </c>
      <c r="M126" s="240" t="s">
        <v>1678</v>
      </c>
      <c r="N126" s="237" t="s">
        <v>1065</v>
      </c>
      <c r="O126" s="237" t="s">
        <v>3553</v>
      </c>
      <c r="P126" s="241"/>
      <c r="Q126" s="242">
        <v>3600</v>
      </c>
      <c r="R126" s="242"/>
    </row>
    <row r="127" spans="1:18" s="243" customFormat="1" ht="52.5" hidden="1">
      <c r="A127" s="234" t="s">
        <v>2096</v>
      </c>
      <c r="B127" s="234" t="s">
        <v>14264</v>
      </c>
      <c r="C127" s="235" t="s">
        <v>13955</v>
      </c>
      <c r="D127" s="236" t="s">
        <v>1055</v>
      </c>
      <c r="E127" s="236" t="s">
        <v>14265</v>
      </c>
      <c r="F127" s="237" t="s">
        <v>14266</v>
      </c>
      <c r="G127" s="237" t="s">
        <v>13941</v>
      </c>
      <c r="H127" s="237" t="s">
        <v>1077</v>
      </c>
      <c r="I127" s="238" t="s">
        <v>1078</v>
      </c>
      <c r="J127" s="239" t="s">
        <v>1690</v>
      </c>
      <c r="K127" s="239" t="s">
        <v>1691</v>
      </c>
      <c r="L127" s="239" t="s">
        <v>1063</v>
      </c>
      <c r="M127" s="240" t="s">
        <v>1769</v>
      </c>
      <c r="N127" s="237" t="s">
        <v>1065</v>
      </c>
      <c r="O127" s="237" t="s">
        <v>3553</v>
      </c>
      <c r="P127" s="241"/>
      <c r="Q127" s="242"/>
      <c r="R127" s="242">
        <v>733489.21</v>
      </c>
    </row>
    <row r="128" spans="1:18" s="243" customFormat="1" ht="42" hidden="1">
      <c r="A128" s="234" t="s">
        <v>2100</v>
      </c>
      <c r="B128" s="234" t="s">
        <v>14267</v>
      </c>
      <c r="C128" s="235" t="s">
        <v>13955</v>
      </c>
      <c r="D128" s="236" t="s">
        <v>1055</v>
      </c>
      <c r="E128" s="236" t="s">
        <v>14268</v>
      </c>
      <c r="F128" s="237" t="s">
        <v>14269</v>
      </c>
      <c r="G128" s="237" t="s">
        <v>13941</v>
      </c>
      <c r="H128" s="237" t="s">
        <v>1696</v>
      </c>
      <c r="I128" s="238" t="s">
        <v>1697</v>
      </c>
      <c r="J128" s="239" t="s">
        <v>1690</v>
      </c>
      <c r="K128" s="239" t="s">
        <v>1691</v>
      </c>
      <c r="L128" s="239" t="s">
        <v>1063</v>
      </c>
      <c r="M128" s="240" t="s">
        <v>1769</v>
      </c>
      <c r="N128" s="237" t="s">
        <v>1065</v>
      </c>
      <c r="O128" s="237" t="s">
        <v>3553</v>
      </c>
      <c r="P128" s="241"/>
      <c r="Q128" s="242"/>
      <c r="R128" s="242">
        <v>316031.96999999997</v>
      </c>
    </row>
    <row r="129" spans="1:18" s="243" customFormat="1" ht="52.5" hidden="1">
      <c r="A129" s="234" t="s">
        <v>2104</v>
      </c>
      <c r="B129" s="234" t="s">
        <v>14270</v>
      </c>
      <c r="C129" s="235" t="s">
        <v>13955</v>
      </c>
      <c r="D129" s="236" t="s">
        <v>1055</v>
      </c>
      <c r="E129" s="236" t="s">
        <v>14271</v>
      </c>
      <c r="F129" s="237" t="s">
        <v>14272</v>
      </c>
      <c r="G129" s="237" t="s">
        <v>13941</v>
      </c>
      <c r="H129" s="237" t="s">
        <v>1077</v>
      </c>
      <c r="I129" s="238" t="s">
        <v>1078</v>
      </c>
      <c r="J129" s="239" t="s">
        <v>1690</v>
      </c>
      <c r="K129" s="239" t="s">
        <v>1691</v>
      </c>
      <c r="L129" s="239" t="s">
        <v>1063</v>
      </c>
      <c r="M129" s="240" t="s">
        <v>1769</v>
      </c>
      <c r="N129" s="237" t="s">
        <v>1664</v>
      </c>
      <c r="O129" s="237" t="s">
        <v>1828</v>
      </c>
      <c r="P129" s="241"/>
      <c r="Q129" s="242"/>
      <c r="R129" s="242">
        <v>41355.57</v>
      </c>
    </row>
    <row r="130" spans="1:18" s="243" customFormat="1" ht="52.5" hidden="1">
      <c r="A130" s="234" t="s">
        <v>2108</v>
      </c>
      <c r="B130" s="234" t="s">
        <v>14273</v>
      </c>
      <c r="C130" s="235" t="s">
        <v>13955</v>
      </c>
      <c r="D130" s="236" t="s">
        <v>1055</v>
      </c>
      <c r="E130" s="236" t="s">
        <v>14274</v>
      </c>
      <c r="F130" s="237" t="s">
        <v>14275</v>
      </c>
      <c r="G130" s="237" t="s">
        <v>13941</v>
      </c>
      <c r="H130" s="237" t="s">
        <v>1077</v>
      </c>
      <c r="I130" s="238" t="s">
        <v>1078</v>
      </c>
      <c r="J130" s="239" t="s">
        <v>1690</v>
      </c>
      <c r="K130" s="239" t="s">
        <v>1691</v>
      </c>
      <c r="L130" s="239" t="s">
        <v>1063</v>
      </c>
      <c r="M130" s="240" t="s">
        <v>1769</v>
      </c>
      <c r="N130" s="237" t="s">
        <v>1065</v>
      </c>
      <c r="O130" s="237" t="s">
        <v>1112</v>
      </c>
      <c r="P130" s="241"/>
      <c r="Q130" s="242"/>
      <c r="R130" s="242">
        <v>13062.55</v>
      </c>
    </row>
    <row r="131" spans="1:18" s="243" customFormat="1" ht="42" hidden="1">
      <c r="A131" s="234" t="s">
        <v>2113</v>
      </c>
      <c r="B131" s="234" t="s">
        <v>14276</v>
      </c>
      <c r="C131" s="235" t="s">
        <v>13955</v>
      </c>
      <c r="D131" s="236" t="s">
        <v>1055</v>
      </c>
      <c r="E131" s="236" t="s">
        <v>14277</v>
      </c>
      <c r="F131" s="237" t="s">
        <v>14278</v>
      </c>
      <c r="G131" s="237" t="s">
        <v>13941</v>
      </c>
      <c r="H131" s="237" t="s">
        <v>1696</v>
      </c>
      <c r="I131" s="238" t="s">
        <v>1697</v>
      </c>
      <c r="J131" s="239" t="s">
        <v>1690</v>
      </c>
      <c r="K131" s="239" t="s">
        <v>1691</v>
      </c>
      <c r="L131" s="239" t="s">
        <v>1063</v>
      </c>
      <c r="M131" s="240" t="s">
        <v>1769</v>
      </c>
      <c r="N131" s="237" t="s">
        <v>1065</v>
      </c>
      <c r="O131" s="237" t="s">
        <v>1112</v>
      </c>
      <c r="P131" s="241"/>
      <c r="Q131" s="242"/>
      <c r="R131" s="242">
        <v>5317.45</v>
      </c>
    </row>
    <row r="132" spans="1:18" s="243" customFormat="1" ht="42" hidden="1">
      <c r="A132" s="234" t="s">
        <v>2120</v>
      </c>
      <c r="B132" s="234" t="s">
        <v>14279</v>
      </c>
      <c r="C132" s="235" t="s">
        <v>13955</v>
      </c>
      <c r="D132" s="236" t="s">
        <v>1055</v>
      </c>
      <c r="E132" s="236" t="s">
        <v>14280</v>
      </c>
      <c r="F132" s="237" t="s">
        <v>14281</v>
      </c>
      <c r="G132" s="237" t="s">
        <v>13941</v>
      </c>
      <c r="H132" s="237" t="s">
        <v>1696</v>
      </c>
      <c r="I132" s="238" t="s">
        <v>1697</v>
      </c>
      <c r="J132" s="239" t="s">
        <v>1690</v>
      </c>
      <c r="K132" s="239" t="s">
        <v>1691</v>
      </c>
      <c r="L132" s="239" t="s">
        <v>1063</v>
      </c>
      <c r="M132" s="240" t="s">
        <v>1769</v>
      </c>
      <c r="N132" s="237" t="s">
        <v>1065</v>
      </c>
      <c r="O132" s="237" t="s">
        <v>3553</v>
      </c>
      <c r="P132" s="241"/>
      <c r="Q132" s="242"/>
      <c r="R132" s="242">
        <v>25747.34</v>
      </c>
    </row>
    <row r="133" spans="1:18" s="243" customFormat="1" ht="63" hidden="1">
      <c r="A133" s="234" t="s">
        <v>2124</v>
      </c>
      <c r="B133" s="234" t="s">
        <v>14282</v>
      </c>
      <c r="C133" s="235" t="s">
        <v>13955</v>
      </c>
      <c r="D133" s="236" t="s">
        <v>1055</v>
      </c>
      <c r="E133" s="236" t="s">
        <v>14283</v>
      </c>
      <c r="F133" s="237" t="s">
        <v>14284</v>
      </c>
      <c r="G133" s="237" t="s">
        <v>13941</v>
      </c>
      <c r="H133" s="237" t="s">
        <v>1077</v>
      </c>
      <c r="I133" s="238" t="s">
        <v>1078</v>
      </c>
      <c r="J133" s="239" t="s">
        <v>2211</v>
      </c>
      <c r="K133" s="239" t="s">
        <v>1691</v>
      </c>
      <c r="L133" s="239" t="s">
        <v>1063</v>
      </c>
      <c r="M133" s="240" t="s">
        <v>1769</v>
      </c>
      <c r="N133" s="237" t="s">
        <v>1065</v>
      </c>
      <c r="O133" s="237" t="s">
        <v>3553</v>
      </c>
      <c r="P133" s="241"/>
      <c r="Q133" s="242"/>
      <c r="R133" s="242">
        <v>3705.37</v>
      </c>
    </row>
    <row r="134" spans="1:18" s="243" customFormat="1" ht="63" hidden="1">
      <c r="A134" s="234" t="s">
        <v>2129</v>
      </c>
      <c r="B134" s="234" t="s">
        <v>14285</v>
      </c>
      <c r="C134" s="235" t="s">
        <v>13955</v>
      </c>
      <c r="D134" s="236" t="s">
        <v>1055</v>
      </c>
      <c r="E134" s="236" t="s">
        <v>14286</v>
      </c>
      <c r="F134" s="237" t="s">
        <v>14287</v>
      </c>
      <c r="G134" s="237" t="s">
        <v>13941</v>
      </c>
      <c r="H134" s="237" t="s">
        <v>1077</v>
      </c>
      <c r="I134" s="238" t="s">
        <v>1078</v>
      </c>
      <c r="J134" s="239" t="s">
        <v>2211</v>
      </c>
      <c r="K134" s="239" t="s">
        <v>1691</v>
      </c>
      <c r="L134" s="239" t="s">
        <v>1063</v>
      </c>
      <c r="M134" s="240" t="s">
        <v>1769</v>
      </c>
      <c r="N134" s="237" t="s">
        <v>1065</v>
      </c>
      <c r="O134" s="237" t="s">
        <v>3553</v>
      </c>
      <c r="P134" s="241"/>
      <c r="Q134" s="242"/>
      <c r="R134" s="242">
        <v>153.38</v>
      </c>
    </row>
    <row r="135" spans="1:18" s="243" customFormat="1" ht="63" hidden="1">
      <c r="A135" s="234" t="s">
        <v>2134</v>
      </c>
      <c r="B135" s="234" t="s">
        <v>14288</v>
      </c>
      <c r="C135" s="235" t="s">
        <v>13955</v>
      </c>
      <c r="D135" s="236" t="s">
        <v>1055</v>
      </c>
      <c r="E135" s="236" t="s">
        <v>14289</v>
      </c>
      <c r="F135" s="237" t="s">
        <v>14290</v>
      </c>
      <c r="G135" s="237" t="s">
        <v>13941</v>
      </c>
      <c r="H135" s="237" t="s">
        <v>1077</v>
      </c>
      <c r="I135" s="238" t="s">
        <v>1078</v>
      </c>
      <c r="J135" s="239" t="s">
        <v>2211</v>
      </c>
      <c r="K135" s="239" t="s">
        <v>1691</v>
      </c>
      <c r="L135" s="239" t="s">
        <v>1063</v>
      </c>
      <c r="M135" s="240" t="s">
        <v>1769</v>
      </c>
      <c r="N135" s="237" t="s">
        <v>1065</v>
      </c>
      <c r="O135" s="237" t="s">
        <v>3553</v>
      </c>
      <c r="P135" s="241"/>
      <c r="Q135" s="242"/>
      <c r="R135" s="242">
        <v>209.19</v>
      </c>
    </row>
    <row r="136" spans="1:18" s="243" customFormat="1" ht="52.5" hidden="1">
      <c r="A136" s="234" t="s">
        <v>2138</v>
      </c>
      <c r="B136" s="234" t="s">
        <v>14291</v>
      </c>
      <c r="C136" s="235" t="s">
        <v>13955</v>
      </c>
      <c r="D136" s="236" t="s">
        <v>1055</v>
      </c>
      <c r="E136" s="236" t="s">
        <v>14292</v>
      </c>
      <c r="F136" s="237" t="s">
        <v>14293</v>
      </c>
      <c r="G136" s="237" t="s">
        <v>13941</v>
      </c>
      <c r="H136" s="237" t="s">
        <v>1696</v>
      </c>
      <c r="I136" s="238" t="s">
        <v>1697</v>
      </c>
      <c r="J136" s="239" t="s">
        <v>2211</v>
      </c>
      <c r="K136" s="239" t="s">
        <v>1691</v>
      </c>
      <c r="L136" s="239" t="s">
        <v>1063</v>
      </c>
      <c r="M136" s="240" t="s">
        <v>1769</v>
      </c>
      <c r="N136" s="237" t="s">
        <v>1065</v>
      </c>
      <c r="O136" s="237" t="s">
        <v>3553</v>
      </c>
      <c r="P136" s="241"/>
      <c r="Q136" s="242"/>
      <c r="R136" s="242">
        <v>63.65</v>
      </c>
    </row>
    <row r="137" spans="1:18" s="243" customFormat="1" ht="52.5" hidden="1">
      <c r="A137" s="234" t="s">
        <v>2141</v>
      </c>
      <c r="B137" s="234" t="s">
        <v>14294</v>
      </c>
      <c r="C137" s="235" t="s">
        <v>13955</v>
      </c>
      <c r="D137" s="236" t="s">
        <v>1055</v>
      </c>
      <c r="E137" s="236" t="s">
        <v>14295</v>
      </c>
      <c r="F137" s="237" t="s">
        <v>14296</v>
      </c>
      <c r="G137" s="237" t="s">
        <v>13941</v>
      </c>
      <c r="H137" s="237" t="s">
        <v>1696</v>
      </c>
      <c r="I137" s="238" t="s">
        <v>1697</v>
      </c>
      <c r="J137" s="239" t="s">
        <v>2211</v>
      </c>
      <c r="K137" s="239" t="s">
        <v>1691</v>
      </c>
      <c r="L137" s="239" t="s">
        <v>1063</v>
      </c>
      <c r="M137" s="240" t="s">
        <v>1769</v>
      </c>
      <c r="N137" s="237" t="s">
        <v>1065</v>
      </c>
      <c r="O137" s="237" t="s">
        <v>3553</v>
      </c>
      <c r="P137" s="241"/>
      <c r="Q137" s="242"/>
      <c r="R137" s="242">
        <v>279.43</v>
      </c>
    </row>
    <row r="138" spans="1:18" s="243" customFormat="1" ht="52.5" hidden="1">
      <c r="A138" s="234" t="s">
        <v>2144</v>
      </c>
      <c r="B138" s="234" t="s">
        <v>14297</v>
      </c>
      <c r="C138" s="235" t="s">
        <v>13955</v>
      </c>
      <c r="D138" s="236" t="s">
        <v>1055</v>
      </c>
      <c r="E138" s="236" t="s">
        <v>14298</v>
      </c>
      <c r="F138" s="237" t="s">
        <v>14299</v>
      </c>
      <c r="G138" s="237" t="s">
        <v>13941</v>
      </c>
      <c r="H138" s="237" t="s">
        <v>1696</v>
      </c>
      <c r="I138" s="238" t="s">
        <v>1697</v>
      </c>
      <c r="J138" s="239" t="s">
        <v>2211</v>
      </c>
      <c r="K138" s="239" t="s">
        <v>1691</v>
      </c>
      <c r="L138" s="239" t="s">
        <v>1063</v>
      </c>
      <c r="M138" s="240" t="s">
        <v>1769</v>
      </c>
      <c r="N138" s="237" t="s">
        <v>1065</v>
      </c>
      <c r="O138" s="237" t="s">
        <v>3553</v>
      </c>
      <c r="P138" s="241"/>
      <c r="Q138" s="242"/>
      <c r="R138" s="242">
        <v>277.89</v>
      </c>
    </row>
    <row r="139" spans="1:18" s="243" customFormat="1" ht="52.5" hidden="1">
      <c r="A139" s="234" t="s">
        <v>2147</v>
      </c>
      <c r="B139" s="234" t="s">
        <v>14300</v>
      </c>
      <c r="C139" s="235" t="s">
        <v>13955</v>
      </c>
      <c r="D139" s="236" t="s">
        <v>1055</v>
      </c>
      <c r="E139" s="236" t="s">
        <v>14301</v>
      </c>
      <c r="F139" s="237" t="s">
        <v>14302</v>
      </c>
      <c r="G139" s="237" t="s">
        <v>13941</v>
      </c>
      <c r="H139" s="237" t="s">
        <v>1696</v>
      </c>
      <c r="I139" s="238" t="s">
        <v>1697</v>
      </c>
      <c r="J139" s="239" t="s">
        <v>2211</v>
      </c>
      <c r="K139" s="239" t="s">
        <v>1691</v>
      </c>
      <c r="L139" s="239" t="s">
        <v>1063</v>
      </c>
      <c r="M139" s="240" t="s">
        <v>1769</v>
      </c>
      <c r="N139" s="237" t="s">
        <v>1065</v>
      </c>
      <c r="O139" s="237" t="s">
        <v>3553</v>
      </c>
      <c r="P139" s="241"/>
      <c r="Q139" s="242"/>
      <c r="R139" s="242">
        <v>3209.71</v>
      </c>
    </row>
    <row r="140" spans="1:18" s="243" customFormat="1" ht="42" hidden="1">
      <c r="A140" s="234" t="s">
        <v>2150</v>
      </c>
      <c r="B140" s="234" t="s">
        <v>14303</v>
      </c>
      <c r="C140" s="235" t="s">
        <v>13955</v>
      </c>
      <c r="D140" s="236" t="s">
        <v>1055</v>
      </c>
      <c r="E140" s="236" t="s">
        <v>14304</v>
      </c>
      <c r="F140" s="237" t="s">
        <v>1068</v>
      </c>
      <c r="G140" s="237" t="s">
        <v>13941</v>
      </c>
      <c r="H140" s="237" t="s">
        <v>2132</v>
      </c>
      <c r="I140" s="238" t="s">
        <v>2133</v>
      </c>
      <c r="J140" s="239" t="s">
        <v>1690</v>
      </c>
      <c r="K140" s="239" t="s">
        <v>1691</v>
      </c>
      <c r="L140" s="239" t="s">
        <v>1063</v>
      </c>
      <c r="M140" s="240" t="s">
        <v>1769</v>
      </c>
      <c r="N140" s="237" t="s">
        <v>1065</v>
      </c>
      <c r="O140" s="237" t="s">
        <v>3553</v>
      </c>
      <c r="P140" s="241"/>
      <c r="Q140" s="242"/>
      <c r="R140" s="242">
        <v>30272.080000000002</v>
      </c>
    </row>
    <row r="141" spans="1:18" s="243" customFormat="1" ht="42" hidden="1">
      <c r="A141" s="234" t="s">
        <v>2154</v>
      </c>
      <c r="B141" s="234" t="s">
        <v>14305</v>
      </c>
      <c r="C141" s="235" t="s">
        <v>13955</v>
      </c>
      <c r="D141" s="236" t="s">
        <v>1055</v>
      </c>
      <c r="E141" s="236" t="s">
        <v>14304</v>
      </c>
      <c r="F141" s="237" t="s">
        <v>1344</v>
      </c>
      <c r="G141" s="237" t="s">
        <v>13941</v>
      </c>
      <c r="H141" s="237" t="s">
        <v>2132</v>
      </c>
      <c r="I141" s="238" t="s">
        <v>2133</v>
      </c>
      <c r="J141" s="239" t="s">
        <v>1690</v>
      </c>
      <c r="K141" s="239" t="s">
        <v>1691</v>
      </c>
      <c r="L141" s="239" t="s">
        <v>1063</v>
      </c>
      <c r="M141" s="240" t="s">
        <v>1769</v>
      </c>
      <c r="N141" s="237" t="s">
        <v>1065</v>
      </c>
      <c r="O141" s="237" t="s">
        <v>3553</v>
      </c>
      <c r="P141" s="241"/>
      <c r="Q141" s="242"/>
      <c r="R141" s="242">
        <v>1904.24</v>
      </c>
    </row>
    <row r="142" spans="1:18" s="243" customFormat="1" ht="42" hidden="1">
      <c r="A142" s="234" t="s">
        <v>2157</v>
      </c>
      <c r="B142" s="234" t="s">
        <v>14306</v>
      </c>
      <c r="C142" s="235" t="s">
        <v>13955</v>
      </c>
      <c r="D142" s="236" t="s">
        <v>1055</v>
      </c>
      <c r="E142" s="236" t="s">
        <v>14307</v>
      </c>
      <c r="F142" s="237" t="s">
        <v>14308</v>
      </c>
      <c r="G142" s="237" t="s">
        <v>13941</v>
      </c>
      <c r="H142" s="237" t="s">
        <v>1701</v>
      </c>
      <c r="I142" s="238" t="s">
        <v>1702</v>
      </c>
      <c r="J142" s="239" t="s">
        <v>1703</v>
      </c>
      <c r="K142" s="239" t="s">
        <v>1704</v>
      </c>
      <c r="L142" s="239" t="s">
        <v>1063</v>
      </c>
      <c r="M142" s="240" t="s">
        <v>1769</v>
      </c>
      <c r="N142" s="237" t="s">
        <v>1065</v>
      </c>
      <c r="O142" s="237" t="s">
        <v>1112</v>
      </c>
      <c r="P142" s="241"/>
      <c r="Q142" s="242"/>
      <c r="R142" s="242">
        <v>5710.87</v>
      </c>
    </row>
    <row r="143" spans="1:18" s="243" customFormat="1" ht="42" hidden="1">
      <c r="A143" s="234" t="s">
        <v>2160</v>
      </c>
      <c r="B143" s="234" t="s">
        <v>14309</v>
      </c>
      <c r="C143" s="235" t="s">
        <v>13955</v>
      </c>
      <c r="D143" s="236" t="s">
        <v>1055</v>
      </c>
      <c r="E143" s="236" t="s">
        <v>14310</v>
      </c>
      <c r="F143" s="237" t="s">
        <v>14311</v>
      </c>
      <c r="G143" s="237" t="s">
        <v>13941</v>
      </c>
      <c r="H143" s="237" t="s">
        <v>1701</v>
      </c>
      <c r="I143" s="238" t="s">
        <v>1702</v>
      </c>
      <c r="J143" s="239" t="s">
        <v>1703</v>
      </c>
      <c r="K143" s="239" t="s">
        <v>1704</v>
      </c>
      <c r="L143" s="239" t="s">
        <v>1063</v>
      </c>
      <c r="M143" s="240" t="s">
        <v>1769</v>
      </c>
      <c r="N143" s="237" t="s">
        <v>1065</v>
      </c>
      <c r="O143" s="237" t="s">
        <v>1112</v>
      </c>
      <c r="P143" s="241"/>
      <c r="Q143" s="242"/>
      <c r="R143" s="242">
        <v>692.06</v>
      </c>
    </row>
    <row r="144" spans="1:18" s="243" customFormat="1" ht="63" hidden="1">
      <c r="A144" s="234" t="s">
        <v>1691</v>
      </c>
      <c r="B144" s="234" t="s">
        <v>14312</v>
      </c>
      <c r="C144" s="235" t="s">
        <v>13955</v>
      </c>
      <c r="D144" s="236" t="s">
        <v>1055</v>
      </c>
      <c r="E144" s="236" t="s">
        <v>14313</v>
      </c>
      <c r="F144" s="237" t="s">
        <v>14314</v>
      </c>
      <c r="G144" s="237" t="s">
        <v>13941</v>
      </c>
      <c r="H144" s="237" t="s">
        <v>7911</v>
      </c>
      <c r="I144" s="238" t="s">
        <v>1717</v>
      </c>
      <c r="J144" s="239" t="s">
        <v>1703</v>
      </c>
      <c r="K144" s="239" t="s">
        <v>1704</v>
      </c>
      <c r="L144" s="239" t="s">
        <v>1063</v>
      </c>
      <c r="M144" s="240" t="s">
        <v>1769</v>
      </c>
      <c r="N144" s="237" t="s">
        <v>1065</v>
      </c>
      <c r="O144" s="237" t="s">
        <v>1112</v>
      </c>
      <c r="P144" s="241"/>
      <c r="Q144" s="242"/>
      <c r="R144" s="242">
        <v>51.91</v>
      </c>
    </row>
    <row r="145" spans="1:18" s="243" customFormat="1" ht="42" hidden="1">
      <c r="A145" s="234" t="s">
        <v>1080</v>
      </c>
      <c r="B145" s="234" t="s">
        <v>14315</v>
      </c>
      <c r="C145" s="235" t="s">
        <v>13955</v>
      </c>
      <c r="D145" s="236" t="s">
        <v>1055</v>
      </c>
      <c r="E145" s="236" t="s">
        <v>14316</v>
      </c>
      <c r="F145" s="237" t="s">
        <v>14317</v>
      </c>
      <c r="G145" s="237" t="s">
        <v>13941</v>
      </c>
      <c r="H145" s="237" t="s">
        <v>1701</v>
      </c>
      <c r="I145" s="238" t="s">
        <v>1702</v>
      </c>
      <c r="J145" s="239" t="s">
        <v>1703</v>
      </c>
      <c r="K145" s="239" t="s">
        <v>1704</v>
      </c>
      <c r="L145" s="239" t="s">
        <v>1063</v>
      </c>
      <c r="M145" s="240" t="s">
        <v>1769</v>
      </c>
      <c r="N145" s="237" t="s">
        <v>1065</v>
      </c>
      <c r="O145" s="237" t="s">
        <v>1112</v>
      </c>
      <c r="P145" s="241"/>
      <c r="Q145" s="242"/>
      <c r="R145" s="242">
        <v>1323.88</v>
      </c>
    </row>
    <row r="146" spans="1:18" s="243" customFormat="1" ht="42" hidden="1">
      <c r="A146" s="234" t="s">
        <v>2168</v>
      </c>
      <c r="B146" s="234" t="s">
        <v>14318</v>
      </c>
      <c r="C146" s="235" t="s">
        <v>13955</v>
      </c>
      <c r="D146" s="236" t="s">
        <v>1055</v>
      </c>
      <c r="E146" s="236" t="s">
        <v>14307</v>
      </c>
      <c r="F146" s="237" t="s">
        <v>14319</v>
      </c>
      <c r="G146" s="237" t="s">
        <v>13941</v>
      </c>
      <c r="H146" s="237" t="s">
        <v>1701</v>
      </c>
      <c r="I146" s="238" t="s">
        <v>1702</v>
      </c>
      <c r="J146" s="239" t="s">
        <v>1703</v>
      </c>
      <c r="K146" s="239" t="s">
        <v>1704</v>
      </c>
      <c r="L146" s="239" t="s">
        <v>1063</v>
      </c>
      <c r="M146" s="240" t="s">
        <v>1769</v>
      </c>
      <c r="N146" s="237" t="s">
        <v>1065</v>
      </c>
      <c r="O146" s="237" t="s">
        <v>3553</v>
      </c>
      <c r="P146" s="241"/>
      <c r="Q146" s="242"/>
      <c r="R146" s="242">
        <v>347742.98</v>
      </c>
    </row>
    <row r="147" spans="1:18" s="243" customFormat="1" ht="42" hidden="1">
      <c r="A147" s="234" t="s">
        <v>2171</v>
      </c>
      <c r="B147" s="234" t="s">
        <v>14320</v>
      </c>
      <c r="C147" s="235" t="s">
        <v>13955</v>
      </c>
      <c r="D147" s="236" t="s">
        <v>1055</v>
      </c>
      <c r="E147" s="236" t="s">
        <v>14307</v>
      </c>
      <c r="F147" s="237" t="s">
        <v>14321</v>
      </c>
      <c r="G147" s="237" t="s">
        <v>13941</v>
      </c>
      <c r="H147" s="237" t="s">
        <v>1701</v>
      </c>
      <c r="I147" s="238" t="s">
        <v>1702</v>
      </c>
      <c r="J147" s="239" t="s">
        <v>1703</v>
      </c>
      <c r="K147" s="239" t="s">
        <v>1704</v>
      </c>
      <c r="L147" s="239" t="s">
        <v>1063</v>
      </c>
      <c r="M147" s="240" t="s">
        <v>1769</v>
      </c>
      <c r="N147" s="237" t="s">
        <v>1065</v>
      </c>
      <c r="O147" s="237" t="s">
        <v>3553</v>
      </c>
      <c r="P147" s="241"/>
      <c r="Q147" s="242"/>
      <c r="R147" s="242">
        <v>649.64</v>
      </c>
    </row>
    <row r="148" spans="1:18" s="243" customFormat="1" ht="42" hidden="1">
      <c r="A148" s="234" t="s">
        <v>1432</v>
      </c>
      <c r="B148" s="234" t="s">
        <v>14322</v>
      </c>
      <c r="C148" s="235" t="s">
        <v>13955</v>
      </c>
      <c r="D148" s="236" t="s">
        <v>1055</v>
      </c>
      <c r="E148" s="236" t="s">
        <v>14323</v>
      </c>
      <c r="F148" s="237" t="s">
        <v>14324</v>
      </c>
      <c r="G148" s="237" t="s">
        <v>13941</v>
      </c>
      <c r="H148" s="237" t="s">
        <v>1701</v>
      </c>
      <c r="I148" s="238" t="s">
        <v>1702</v>
      </c>
      <c r="J148" s="239" t="s">
        <v>1703</v>
      </c>
      <c r="K148" s="239" t="s">
        <v>1704</v>
      </c>
      <c r="L148" s="239" t="s">
        <v>1063</v>
      </c>
      <c r="M148" s="240" t="s">
        <v>1769</v>
      </c>
      <c r="N148" s="237" t="s">
        <v>1065</v>
      </c>
      <c r="O148" s="237" t="s">
        <v>3553</v>
      </c>
      <c r="P148" s="241"/>
      <c r="Q148" s="242"/>
      <c r="R148" s="242">
        <v>660.63</v>
      </c>
    </row>
    <row r="149" spans="1:18" s="243" customFormat="1" ht="42" hidden="1">
      <c r="A149" s="234" t="s">
        <v>1436</v>
      </c>
      <c r="B149" s="234" t="s">
        <v>14325</v>
      </c>
      <c r="C149" s="235" t="s">
        <v>13955</v>
      </c>
      <c r="D149" s="236" t="s">
        <v>1055</v>
      </c>
      <c r="E149" s="236" t="s">
        <v>14310</v>
      </c>
      <c r="F149" s="237" t="s">
        <v>14326</v>
      </c>
      <c r="G149" s="237" t="s">
        <v>13941</v>
      </c>
      <c r="H149" s="237" t="s">
        <v>1701</v>
      </c>
      <c r="I149" s="238" t="s">
        <v>1702</v>
      </c>
      <c r="J149" s="239" t="s">
        <v>1703</v>
      </c>
      <c r="K149" s="239" t="s">
        <v>1704</v>
      </c>
      <c r="L149" s="239" t="s">
        <v>1063</v>
      </c>
      <c r="M149" s="240" t="s">
        <v>1769</v>
      </c>
      <c r="N149" s="237" t="s">
        <v>1065</v>
      </c>
      <c r="O149" s="237" t="s">
        <v>3553</v>
      </c>
      <c r="P149" s="241"/>
      <c r="Q149" s="242"/>
      <c r="R149" s="242">
        <v>40195.39</v>
      </c>
    </row>
    <row r="150" spans="1:18" s="243" customFormat="1" ht="63" hidden="1">
      <c r="A150" s="234" t="s">
        <v>2178</v>
      </c>
      <c r="B150" s="234" t="s">
        <v>14327</v>
      </c>
      <c r="C150" s="235" t="s">
        <v>13955</v>
      </c>
      <c r="D150" s="236" t="s">
        <v>1055</v>
      </c>
      <c r="E150" s="236" t="s">
        <v>14313</v>
      </c>
      <c r="F150" s="237" t="s">
        <v>14328</v>
      </c>
      <c r="G150" s="237" t="s">
        <v>13941</v>
      </c>
      <c r="H150" s="237" t="s">
        <v>7911</v>
      </c>
      <c r="I150" s="238" t="s">
        <v>1717</v>
      </c>
      <c r="J150" s="239" t="s">
        <v>1703</v>
      </c>
      <c r="K150" s="239" t="s">
        <v>1704</v>
      </c>
      <c r="L150" s="239" t="s">
        <v>1063</v>
      </c>
      <c r="M150" s="240" t="s">
        <v>1769</v>
      </c>
      <c r="N150" s="237" t="s">
        <v>1065</v>
      </c>
      <c r="O150" s="237" t="s">
        <v>3553</v>
      </c>
      <c r="P150" s="241"/>
      <c r="Q150" s="242"/>
      <c r="R150" s="242">
        <v>3174.31</v>
      </c>
    </row>
    <row r="151" spans="1:18" s="243" customFormat="1" ht="42" hidden="1">
      <c r="A151" s="234" t="s">
        <v>2182</v>
      </c>
      <c r="B151" s="234" t="s">
        <v>14329</v>
      </c>
      <c r="C151" s="235" t="s">
        <v>13955</v>
      </c>
      <c r="D151" s="236" t="s">
        <v>1055</v>
      </c>
      <c r="E151" s="236" t="s">
        <v>14316</v>
      </c>
      <c r="F151" s="237" t="s">
        <v>14330</v>
      </c>
      <c r="G151" s="237" t="s">
        <v>13941</v>
      </c>
      <c r="H151" s="237" t="s">
        <v>1701</v>
      </c>
      <c r="I151" s="238" t="s">
        <v>1702</v>
      </c>
      <c r="J151" s="239" t="s">
        <v>1703</v>
      </c>
      <c r="K151" s="239" t="s">
        <v>1704</v>
      </c>
      <c r="L151" s="239" t="s">
        <v>1063</v>
      </c>
      <c r="M151" s="240" t="s">
        <v>1769</v>
      </c>
      <c r="N151" s="237" t="s">
        <v>1065</v>
      </c>
      <c r="O151" s="237" t="s">
        <v>3553</v>
      </c>
      <c r="P151" s="241"/>
      <c r="Q151" s="242"/>
      <c r="R151" s="242">
        <v>80944.41</v>
      </c>
    </row>
    <row r="152" spans="1:18" s="243" customFormat="1" ht="42" hidden="1">
      <c r="A152" s="234" t="s">
        <v>1704</v>
      </c>
      <c r="B152" s="234" t="s">
        <v>14331</v>
      </c>
      <c r="C152" s="235" t="s">
        <v>13955</v>
      </c>
      <c r="D152" s="236" t="s">
        <v>1055</v>
      </c>
      <c r="E152" s="236" t="s">
        <v>12791</v>
      </c>
      <c r="F152" s="237" t="s">
        <v>14332</v>
      </c>
      <c r="G152" s="237" t="s">
        <v>13941</v>
      </c>
      <c r="H152" s="237" t="s">
        <v>1701</v>
      </c>
      <c r="I152" s="238" t="s">
        <v>1702</v>
      </c>
      <c r="J152" s="239" t="s">
        <v>1690</v>
      </c>
      <c r="K152" s="239" t="s">
        <v>1691</v>
      </c>
      <c r="L152" s="239" t="s">
        <v>1063</v>
      </c>
      <c r="M152" s="240" t="s">
        <v>1769</v>
      </c>
      <c r="N152" s="237" t="s">
        <v>1065</v>
      </c>
      <c r="O152" s="237" t="s">
        <v>3553</v>
      </c>
      <c r="P152" s="241"/>
      <c r="Q152" s="242"/>
      <c r="R152" s="242">
        <v>174856</v>
      </c>
    </row>
    <row r="153" spans="1:18" s="243" customFormat="1" ht="42" hidden="1">
      <c r="A153" s="234" t="s">
        <v>2187</v>
      </c>
      <c r="B153" s="234" t="s">
        <v>14333</v>
      </c>
      <c r="C153" s="235" t="s">
        <v>13955</v>
      </c>
      <c r="D153" s="236" t="s">
        <v>1055</v>
      </c>
      <c r="E153" s="236" t="s">
        <v>12791</v>
      </c>
      <c r="F153" s="237" t="s">
        <v>14334</v>
      </c>
      <c r="G153" s="237" t="s">
        <v>13941</v>
      </c>
      <c r="H153" s="237" t="s">
        <v>1701</v>
      </c>
      <c r="I153" s="238" t="s">
        <v>1702</v>
      </c>
      <c r="J153" s="239" t="s">
        <v>1690</v>
      </c>
      <c r="K153" s="239" t="s">
        <v>1691</v>
      </c>
      <c r="L153" s="239" t="s">
        <v>1063</v>
      </c>
      <c r="M153" s="240" t="s">
        <v>1769</v>
      </c>
      <c r="N153" s="237" t="s">
        <v>1065</v>
      </c>
      <c r="O153" s="237" t="s">
        <v>1112</v>
      </c>
      <c r="P153" s="241"/>
      <c r="Q153" s="242"/>
      <c r="R153" s="242">
        <v>2746</v>
      </c>
    </row>
    <row r="154" spans="1:18" s="243" customFormat="1" ht="42" hidden="1">
      <c r="A154" s="234" t="s">
        <v>2190</v>
      </c>
      <c r="B154" s="234" t="s">
        <v>14335</v>
      </c>
      <c r="C154" s="235" t="s">
        <v>13955</v>
      </c>
      <c r="D154" s="236" t="s">
        <v>1055</v>
      </c>
      <c r="E154" s="236" t="s">
        <v>14336</v>
      </c>
      <c r="F154" s="237" t="s">
        <v>14337</v>
      </c>
      <c r="G154" s="237" t="s">
        <v>13941</v>
      </c>
      <c r="H154" s="237" t="s">
        <v>1701</v>
      </c>
      <c r="I154" s="238" t="s">
        <v>1702</v>
      </c>
      <c r="J154" s="239" t="s">
        <v>2211</v>
      </c>
      <c r="K154" s="239" t="s">
        <v>1691</v>
      </c>
      <c r="L154" s="239" t="s">
        <v>1063</v>
      </c>
      <c r="M154" s="240" t="s">
        <v>1769</v>
      </c>
      <c r="N154" s="237" t="s">
        <v>1065</v>
      </c>
      <c r="O154" s="237" t="s">
        <v>3553</v>
      </c>
      <c r="P154" s="241"/>
      <c r="Q154" s="242"/>
      <c r="R154" s="242">
        <v>273</v>
      </c>
    </row>
    <row r="155" spans="1:18" s="243" customFormat="1" ht="42" hidden="1">
      <c r="A155" s="234" t="s">
        <v>2194</v>
      </c>
      <c r="B155" s="234" t="s">
        <v>14338</v>
      </c>
      <c r="C155" s="235" t="s">
        <v>13955</v>
      </c>
      <c r="D155" s="236" t="s">
        <v>1055</v>
      </c>
      <c r="E155" s="236" t="s">
        <v>14336</v>
      </c>
      <c r="F155" s="237" t="s">
        <v>14339</v>
      </c>
      <c r="G155" s="237" t="s">
        <v>13941</v>
      </c>
      <c r="H155" s="237" t="s">
        <v>1701</v>
      </c>
      <c r="I155" s="238" t="s">
        <v>1702</v>
      </c>
      <c r="J155" s="239" t="s">
        <v>2211</v>
      </c>
      <c r="K155" s="239" t="s">
        <v>1691</v>
      </c>
      <c r="L155" s="239" t="s">
        <v>1063</v>
      </c>
      <c r="M155" s="240" t="s">
        <v>1769</v>
      </c>
      <c r="N155" s="237" t="s">
        <v>1065</v>
      </c>
      <c r="O155" s="237" t="s">
        <v>3553</v>
      </c>
      <c r="P155" s="241"/>
      <c r="Q155" s="242"/>
      <c r="R155" s="242">
        <v>74</v>
      </c>
    </row>
    <row r="156" spans="1:18" s="243" customFormat="1" ht="42" hidden="1">
      <c r="A156" s="234" t="s">
        <v>1114</v>
      </c>
      <c r="B156" s="234" t="s">
        <v>14340</v>
      </c>
      <c r="C156" s="235" t="s">
        <v>13955</v>
      </c>
      <c r="D156" s="236" t="s">
        <v>1055</v>
      </c>
      <c r="E156" s="236" t="s">
        <v>14336</v>
      </c>
      <c r="F156" s="237" t="s">
        <v>14341</v>
      </c>
      <c r="G156" s="237" t="s">
        <v>13941</v>
      </c>
      <c r="H156" s="237" t="s">
        <v>1701</v>
      </c>
      <c r="I156" s="238" t="s">
        <v>1702</v>
      </c>
      <c r="J156" s="239" t="s">
        <v>2211</v>
      </c>
      <c r="K156" s="239" t="s">
        <v>1691</v>
      </c>
      <c r="L156" s="239" t="s">
        <v>1063</v>
      </c>
      <c r="M156" s="240" t="s">
        <v>1769</v>
      </c>
      <c r="N156" s="237" t="s">
        <v>1065</v>
      </c>
      <c r="O156" s="237" t="s">
        <v>3553</v>
      </c>
      <c r="P156" s="241"/>
      <c r="Q156" s="242"/>
      <c r="R156" s="242">
        <v>65</v>
      </c>
    </row>
    <row r="157" spans="1:18" s="243" customFormat="1" ht="42" hidden="1">
      <c r="A157" s="234" t="s">
        <v>1123</v>
      </c>
      <c r="B157" s="234" t="s">
        <v>14342</v>
      </c>
      <c r="C157" s="235" t="s">
        <v>13955</v>
      </c>
      <c r="D157" s="236" t="s">
        <v>1055</v>
      </c>
      <c r="E157" s="236" t="s">
        <v>14343</v>
      </c>
      <c r="F157" s="237" t="s">
        <v>10978</v>
      </c>
      <c r="G157" s="237" t="s">
        <v>13941</v>
      </c>
      <c r="H157" s="237" t="s">
        <v>10488</v>
      </c>
      <c r="I157" s="238" t="s">
        <v>10489</v>
      </c>
      <c r="J157" s="239" t="s">
        <v>1450</v>
      </c>
      <c r="K157" s="239" t="s">
        <v>1062</v>
      </c>
      <c r="L157" s="239" t="s">
        <v>1063</v>
      </c>
      <c r="M157" s="240" t="s">
        <v>1451</v>
      </c>
      <c r="N157" s="237" t="s">
        <v>1065</v>
      </c>
      <c r="O157" s="237" t="s">
        <v>3553</v>
      </c>
      <c r="P157" s="241" t="s">
        <v>10490</v>
      </c>
      <c r="Q157" s="242"/>
      <c r="R157" s="242">
        <v>59181.75</v>
      </c>
    </row>
    <row r="158" spans="1:18" s="243" customFormat="1" ht="42" hidden="1">
      <c r="A158" s="234" t="s">
        <v>1129</v>
      </c>
      <c r="B158" s="234" t="s">
        <v>14344</v>
      </c>
      <c r="C158" s="235" t="s">
        <v>13987</v>
      </c>
      <c r="D158" s="236" t="s">
        <v>1055</v>
      </c>
      <c r="E158" s="236" t="s">
        <v>12791</v>
      </c>
      <c r="F158" s="237" t="s">
        <v>14345</v>
      </c>
      <c r="G158" s="237" t="s">
        <v>13955</v>
      </c>
      <c r="H158" s="237" t="s">
        <v>1701</v>
      </c>
      <c r="I158" s="238" t="s">
        <v>1702</v>
      </c>
      <c r="J158" s="239" t="s">
        <v>1690</v>
      </c>
      <c r="K158" s="239" t="s">
        <v>1691</v>
      </c>
      <c r="L158" s="239" t="s">
        <v>1063</v>
      </c>
      <c r="M158" s="240" t="s">
        <v>1769</v>
      </c>
      <c r="N158" s="237" t="s">
        <v>1664</v>
      </c>
      <c r="O158" s="237" t="s">
        <v>1828</v>
      </c>
      <c r="P158" s="241"/>
      <c r="Q158" s="242"/>
      <c r="R158" s="242">
        <v>12558</v>
      </c>
    </row>
    <row r="159" spans="1:18" s="243" customFormat="1" ht="42" hidden="1">
      <c r="A159" s="234" t="s">
        <v>1133</v>
      </c>
      <c r="B159" s="234" t="s">
        <v>14346</v>
      </c>
      <c r="C159" s="235" t="s">
        <v>13987</v>
      </c>
      <c r="D159" s="236" t="s">
        <v>1055</v>
      </c>
      <c r="E159" s="236" t="s">
        <v>14336</v>
      </c>
      <c r="F159" s="237" t="s">
        <v>14347</v>
      </c>
      <c r="G159" s="237" t="s">
        <v>13955</v>
      </c>
      <c r="H159" s="237" t="s">
        <v>1701</v>
      </c>
      <c r="I159" s="238" t="s">
        <v>1702</v>
      </c>
      <c r="J159" s="239" t="s">
        <v>2211</v>
      </c>
      <c r="K159" s="239" t="s">
        <v>1691</v>
      </c>
      <c r="L159" s="239" t="s">
        <v>1063</v>
      </c>
      <c r="M159" s="240" t="s">
        <v>1769</v>
      </c>
      <c r="N159" s="237" t="s">
        <v>1664</v>
      </c>
      <c r="O159" s="237" t="s">
        <v>1828</v>
      </c>
      <c r="P159" s="241"/>
      <c r="Q159" s="242"/>
      <c r="R159" s="242">
        <v>479</v>
      </c>
    </row>
    <row r="160" spans="1:18" s="243" customFormat="1" ht="42" hidden="1">
      <c r="A160" s="234" t="s">
        <v>1140</v>
      </c>
      <c r="B160" s="234" t="s">
        <v>14348</v>
      </c>
      <c r="C160" s="235" t="s">
        <v>13987</v>
      </c>
      <c r="D160" s="236" t="s">
        <v>1055</v>
      </c>
      <c r="E160" s="236" t="s">
        <v>14307</v>
      </c>
      <c r="F160" s="237" t="s">
        <v>14349</v>
      </c>
      <c r="G160" s="237" t="s">
        <v>13955</v>
      </c>
      <c r="H160" s="237" t="s">
        <v>1701</v>
      </c>
      <c r="I160" s="238" t="s">
        <v>1702</v>
      </c>
      <c r="J160" s="239" t="s">
        <v>1703</v>
      </c>
      <c r="K160" s="239" t="s">
        <v>1704</v>
      </c>
      <c r="L160" s="239" t="s">
        <v>1063</v>
      </c>
      <c r="M160" s="240" t="s">
        <v>1769</v>
      </c>
      <c r="N160" s="237" t="s">
        <v>1664</v>
      </c>
      <c r="O160" s="237" t="s">
        <v>1828</v>
      </c>
      <c r="P160" s="241"/>
      <c r="Q160" s="242"/>
      <c r="R160" s="242">
        <v>21253.3</v>
      </c>
    </row>
    <row r="161" spans="1:18" s="243" customFormat="1" ht="42" hidden="1">
      <c r="A161" s="234" t="s">
        <v>1440</v>
      </c>
      <c r="B161" s="234" t="s">
        <v>14350</v>
      </c>
      <c r="C161" s="235" t="s">
        <v>13987</v>
      </c>
      <c r="D161" s="236" t="s">
        <v>1055</v>
      </c>
      <c r="E161" s="236" t="s">
        <v>14310</v>
      </c>
      <c r="F161" s="237" t="s">
        <v>14351</v>
      </c>
      <c r="G161" s="237" t="s">
        <v>13955</v>
      </c>
      <c r="H161" s="237" t="s">
        <v>1701</v>
      </c>
      <c r="I161" s="238" t="s">
        <v>1702</v>
      </c>
      <c r="J161" s="239" t="s">
        <v>1703</v>
      </c>
      <c r="K161" s="239" t="s">
        <v>1704</v>
      </c>
      <c r="L161" s="239" t="s">
        <v>1063</v>
      </c>
      <c r="M161" s="240" t="s">
        <v>1769</v>
      </c>
      <c r="N161" s="237" t="s">
        <v>1664</v>
      </c>
      <c r="O161" s="237" t="s">
        <v>1828</v>
      </c>
      <c r="P161" s="241"/>
      <c r="Q161" s="242"/>
      <c r="R161" s="242">
        <v>2801.58</v>
      </c>
    </row>
    <row r="162" spans="1:18" s="243" customFormat="1" ht="63" hidden="1">
      <c r="A162" s="234" t="s">
        <v>1444</v>
      </c>
      <c r="B162" s="234" t="s">
        <v>14352</v>
      </c>
      <c r="C162" s="235" t="s">
        <v>13987</v>
      </c>
      <c r="D162" s="236" t="s">
        <v>1055</v>
      </c>
      <c r="E162" s="236" t="s">
        <v>14313</v>
      </c>
      <c r="F162" s="237" t="s">
        <v>14353</v>
      </c>
      <c r="G162" s="237" t="s">
        <v>13955</v>
      </c>
      <c r="H162" s="237" t="s">
        <v>7911</v>
      </c>
      <c r="I162" s="238" t="s">
        <v>1717</v>
      </c>
      <c r="J162" s="239" t="s">
        <v>1703</v>
      </c>
      <c r="K162" s="239" t="s">
        <v>1704</v>
      </c>
      <c r="L162" s="239" t="s">
        <v>1063</v>
      </c>
      <c r="M162" s="240" t="s">
        <v>1769</v>
      </c>
      <c r="N162" s="237" t="s">
        <v>1664</v>
      </c>
      <c r="O162" s="237" t="s">
        <v>1828</v>
      </c>
      <c r="P162" s="241"/>
      <c r="Q162" s="242"/>
      <c r="R162" s="242">
        <v>193.2</v>
      </c>
    </row>
    <row r="163" spans="1:18" s="243" customFormat="1" ht="42" hidden="1">
      <c r="A163" s="234" t="s">
        <v>1790</v>
      </c>
      <c r="B163" s="234" t="s">
        <v>14354</v>
      </c>
      <c r="C163" s="235" t="s">
        <v>13987</v>
      </c>
      <c r="D163" s="236" t="s">
        <v>1055</v>
      </c>
      <c r="E163" s="236" t="s">
        <v>14316</v>
      </c>
      <c r="F163" s="237" t="s">
        <v>8985</v>
      </c>
      <c r="G163" s="237" t="s">
        <v>13955</v>
      </c>
      <c r="H163" s="237" t="s">
        <v>1701</v>
      </c>
      <c r="I163" s="238" t="s">
        <v>1702</v>
      </c>
      <c r="J163" s="239" t="s">
        <v>1703</v>
      </c>
      <c r="K163" s="239" t="s">
        <v>1704</v>
      </c>
      <c r="L163" s="239" t="s">
        <v>1063</v>
      </c>
      <c r="M163" s="240" t="s">
        <v>1769</v>
      </c>
      <c r="N163" s="237" t="s">
        <v>1664</v>
      </c>
      <c r="O163" s="237" t="s">
        <v>1828</v>
      </c>
      <c r="P163" s="241"/>
      <c r="Q163" s="242"/>
      <c r="R163" s="242">
        <v>4926.8999999999996</v>
      </c>
    </row>
    <row r="164" spans="1:18" s="243" customFormat="1" ht="63" hidden="1">
      <c r="A164" s="234" t="s">
        <v>2214</v>
      </c>
      <c r="B164" s="234" t="s">
        <v>14355</v>
      </c>
      <c r="C164" s="235" t="s">
        <v>13941</v>
      </c>
      <c r="D164" s="236" t="s">
        <v>1181</v>
      </c>
      <c r="E164" s="236" t="s">
        <v>14356</v>
      </c>
      <c r="F164" s="237" t="s">
        <v>14355</v>
      </c>
      <c r="G164" s="237" t="s">
        <v>13941</v>
      </c>
      <c r="H164" s="237" t="s">
        <v>1683</v>
      </c>
      <c r="I164" s="238" t="s">
        <v>1684</v>
      </c>
      <c r="J164" s="239" t="s">
        <v>1063</v>
      </c>
      <c r="K164" s="239" t="s">
        <v>1063</v>
      </c>
      <c r="L164" s="239" t="s">
        <v>1790</v>
      </c>
      <c r="M164" s="240" t="s">
        <v>1678</v>
      </c>
      <c r="N164" s="237" t="s">
        <v>1664</v>
      </c>
      <c r="O164" s="237" t="s">
        <v>1828</v>
      </c>
      <c r="P164" s="241"/>
      <c r="Q164" s="242">
        <v>261800</v>
      </c>
      <c r="R164" s="242"/>
    </row>
    <row r="165" spans="1:18" s="243" customFormat="1" ht="52.5" hidden="1">
      <c r="A165" s="234" t="s">
        <v>1453</v>
      </c>
      <c r="B165" s="234" t="s">
        <v>14357</v>
      </c>
      <c r="C165" s="235" t="s">
        <v>13941</v>
      </c>
      <c r="D165" s="236" t="s">
        <v>1181</v>
      </c>
      <c r="E165" s="236" t="s">
        <v>14358</v>
      </c>
      <c r="F165" s="237" t="s">
        <v>14357</v>
      </c>
      <c r="G165" s="237" t="s">
        <v>13941</v>
      </c>
      <c r="H165" s="237" t="s">
        <v>14359</v>
      </c>
      <c r="I165" s="238" t="s">
        <v>1078</v>
      </c>
      <c r="J165" s="239" t="s">
        <v>1063</v>
      </c>
      <c r="K165" s="239" t="s">
        <v>1063</v>
      </c>
      <c r="L165" s="239" t="s">
        <v>1790</v>
      </c>
      <c r="M165" s="240" t="s">
        <v>1678</v>
      </c>
      <c r="N165" s="237" t="s">
        <v>1065</v>
      </c>
      <c r="O165" s="237" t="s">
        <v>3553</v>
      </c>
      <c r="P165" s="241"/>
      <c r="Q165" s="242">
        <v>3750</v>
      </c>
      <c r="R165" s="242"/>
    </row>
    <row r="166" spans="1:18" s="243" customFormat="1" ht="52.5" hidden="1">
      <c r="A166" s="234" t="s">
        <v>2221</v>
      </c>
      <c r="B166" s="234" t="s">
        <v>14360</v>
      </c>
      <c r="C166" s="235" t="s">
        <v>13941</v>
      </c>
      <c r="D166" s="236" t="s">
        <v>1181</v>
      </c>
      <c r="E166" s="236" t="s">
        <v>14361</v>
      </c>
      <c r="F166" s="237" t="s">
        <v>14360</v>
      </c>
      <c r="G166" s="237" t="s">
        <v>13941</v>
      </c>
      <c r="H166" s="237" t="s">
        <v>14362</v>
      </c>
      <c r="I166" s="238" t="s">
        <v>1078</v>
      </c>
      <c r="J166" s="239" t="s">
        <v>1063</v>
      </c>
      <c r="K166" s="239" t="s">
        <v>1063</v>
      </c>
      <c r="L166" s="239" t="s">
        <v>1790</v>
      </c>
      <c r="M166" s="240" t="s">
        <v>1678</v>
      </c>
      <c r="N166" s="237" t="s">
        <v>1065</v>
      </c>
      <c r="O166" s="237" t="s">
        <v>3553</v>
      </c>
      <c r="P166" s="241"/>
      <c r="Q166" s="242">
        <v>2400</v>
      </c>
      <c r="R166" s="242"/>
    </row>
    <row r="167" spans="1:18" s="243" customFormat="1" ht="52.5" hidden="1">
      <c r="A167" s="234" t="s">
        <v>1145</v>
      </c>
      <c r="B167" s="234" t="s">
        <v>14363</v>
      </c>
      <c r="C167" s="235" t="s">
        <v>13941</v>
      </c>
      <c r="D167" s="236" t="s">
        <v>1181</v>
      </c>
      <c r="E167" s="236" t="s">
        <v>14364</v>
      </c>
      <c r="F167" s="237" t="s">
        <v>14363</v>
      </c>
      <c r="G167" s="237" t="s">
        <v>13941</v>
      </c>
      <c r="H167" s="237" t="s">
        <v>1835</v>
      </c>
      <c r="I167" s="238" t="s">
        <v>1836</v>
      </c>
      <c r="J167" s="239" t="s">
        <v>1063</v>
      </c>
      <c r="K167" s="239" t="s">
        <v>1063</v>
      </c>
      <c r="L167" s="239" t="s">
        <v>1790</v>
      </c>
      <c r="M167" s="240" t="s">
        <v>1678</v>
      </c>
      <c r="N167" s="237" t="s">
        <v>1065</v>
      </c>
      <c r="O167" s="237" t="s">
        <v>3553</v>
      </c>
      <c r="P167" s="241"/>
      <c r="Q167" s="242">
        <v>13512.5</v>
      </c>
      <c r="R167" s="242"/>
    </row>
    <row r="168" spans="1:18" s="243" customFormat="1" ht="52.5" hidden="1">
      <c r="A168" s="234" t="s">
        <v>1150</v>
      </c>
      <c r="B168" s="234" t="s">
        <v>1970</v>
      </c>
      <c r="C168" s="235" t="s">
        <v>13941</v>
      </c>
      <c r="D168" s="236" t="s">
        <v>1181</v>
      </c>
      <c r="E168" s="236" t="s">
        <v>14365</v>
      </c>
      <c r="F168" s="237" t="s">
        <v>1970</v>
      </c>
      <c r="G168" s="237" t="s">
        <v>13941</v>
      </c>
      <c r="H168" s="237" t="s">
        <v>11019</v>
      </c>
      <c r="I168" s="238" t="s">
        <v>11020</v>
      </c>
      <c r="J168" s="239" t="s">
        <v>1063</v>
      </c>
      <c r="K168" s="239" t="s">
        <v>1063</v>
      </c>
      <c r="L168" s="239" t="s">
        <v>1790</v>
      </c>
      <c r="M168" s="240" t="s">
        <v>1678</v>
      </c>
      <c r="N168" s="237" t="s">
        <v>1065</v>
      </c>
      <c r="O168" s="237" t="s">
        <v>3553</v>
      </c>
      <c r="P168" s="241"/>
      <c r="Q168" s="242">
        <v>3159</v>
      </c>
      <c r="R168" s="242"/>
    </row>
    <row r="169" spans="1:18" s="243" customFormat="1" ht="52.5" hidden="1">
      <c r="A169" s="234" t="s">
        <v>1467</v>
      </c>
      <c r="B169" s="234" t="s">
        <v>2452</v>
      </c>
      <c r="C169" s="235" t="s">
        <v>13941</v>
      </c>
      <c r="D169" s="236" t="s">
        <v>1181</v>
      </c>
      <c r="E169" s="236" t="s">
        <v>14366</v>
      </c>
      <c r="F169" s="237" t="s">
        <v>2452</v>
      </c>
      <c r="G169" s="237" t="s">
        <v>13941</v>
      </c>
      <c r="H169" s="237" t="s">
        <v>5763</v>
      </c>
      <c r="I169" s="238" t="s">
        <v>5764</v>
      </c>
      <c r="J169" s="239" t="s">
        <v>1063</v>
      </c>
      <c r="K169" s="239" t="s">
        <v>1063</v>
      </c>
      <c r="L169" s="239" t="s">
        <v>1790</v>
      </c>
      <c r="M169" s="240" t="s">
        <v>1678</v>
      </c>
      <c r="N169" s="237" t="s">
        <v>1065</v>
      </c>
      <c r="O169" s="237" t="s">
        <v>3553</v>
      </c>
      <c r="P169" s="241"/>
      <c r="Q169" s="242">
        <v>9576</v>
      </c>
      <c r="R169" s="242"/>
    </row>
    <row r="170" spans="1:18" s="243" customFormat="1" ht="52.5" hidden="1">
      <c r="A170" s="234" t="s">
        <v>1473</v>
      </c>
      <c r="B170" s="234" t="s">
        <v>6806</v>
      </c>
      <c r="C170" s="235" t="s">
        <v>13941</v>
      </c>
      <c r="D170" s="236" t="s">
        <v>1181</v>
      </c>
      <c r="E170" s="236" t="s">
        <v>14367</v>
      </c>
      <c r="F170" s="237" t="s">
        <v>6806</v>
      </c>
      <c r="G170" s="237" t="s">
        <v>13941</v>
      </c>
      <c r="H170" s="237" t="s">
        <v>14368</v>
      </c>
      <c r="I170" s="238" t="s">
        <v>14369</v>
      </c>
      <c r="J170" s="239" t="s">
        <v>1063</v>
      </c>
      <c r="K170" s="239" t="s">
        <v>1063</v>
      </c>
      <c r="L170" s="239" t="s">
        <v>1790</v>
      </c>
      <c r="M170" s="240" t="s">
        <v>1678</v>
      </c>
      <c r="N170" s="237" t="s">
        <v>1065</v>
      </c>
      <c r="O170" s="237" t="s">
        <v>3553</v>
      </c>
      <c r="P170" s="241"/>
      <c r="Q170" s="242">
        <v>2475</v>
      </c>
      <c r="R170" s="242"/>
    </row>
    <row r="171" spans="1:18" s="243" customFormat="1" ht="52.5" hidden="1">
      <c r="A171" s="234" t="s">
        <v>1476</v>
      </c>
      <c r="B171" s="234" t="s">
        <v>14328</v>
      </c>
      <c r="C171" s="235" t="s">
        <v>13941</v>
      </c>
      <c r="D171" s="236" t="s">
        <v>1181</v>
      </c>
      <c r="E171" s="236" t="s">
        <v>14370</v>
      </c>
      <c r="F171" s="237" t="s">
        <v>14328</v>
      </c>
      <c r="G171" s="237" t="s">
        <v>13941</v>
      </c>
      <c r="H171" s="237" t="s">
        <v>2386</v>
      </c>
      <c r="I171" s="238" t="s">
        <v>2387</v>
      </c>
      <c r="J171" s="239" t="s">
        <v>1063</v>
      </c>
      <c r="K171" s="239" t="s">
        <v>1063</v>
      </c>
      <c r="L171" s="239" t="s">
        <v>1790</v>
      </c>
      <c r="M171" s="240" t="s">
        <v>1678</v>
      </c>
      <c r="N171" s="237" t="s">
        <v>1065</v>
      </c>
      <c r="O171" s="237" t="s">
        <v>3553</v>
      </c>
      <c r="P171" s="241"/>
      <c r="Q171" s="242">
        <v>11250</v>
      </c>
      <c r="R171" s="242"/>
    </row>
    <row r="172" spans="1:18" s="243" customFormat="1" ht="52.5" hidden="1">
      <c r="A172" s="234" t="s">
        <v>1154</v>
      </c>
      <c r="B172" s="234" t="s">
        <v>2755</v>
      </c>
      <c r="C172" s="235" t="s">
        <v>13941</v>
      </c>
      <c r="D172" s="236" t="s">
        <v>1181</v>
      </c>
      <c r="E172" s="236" t="s">
        <v>1806</v>
      </c>
      <c r="F172" s="237" t="s">
        <v>2755</v>
      </c>
      <c r="G172" s="237" t="s">
        <v>13941</v>
      </c>
      <c r="H172" s="237" t="s">
        <v>14371</v>
      </c>
      <c r="I172" s="238" t="s">
        <v>1127</v>
      </c>
      <c r="J172" s="239" t="s">
        <v>1063</v>
      </c>
      <c r="K172" s="239" t="s">
        <v>1063</v>
      </c>
      <c r="L172" s="239" t="s">
        <v>1790</v>
      </c>
      <c r="M172" s="240" t="s">
        <v>1678</v>
      </c>
      <c r="N172" s="237" t="s">
        <v>1065</v>
      </c>
      <c r="O172" s="237" t="s">
        <v>3553</v>
      </c>
      <c r="P172" s="241"/>
      <c r="Q172" s="242">
        <v>13084</v>
      </c>
      <c r="R172" s="242"/>
    </row>
    <row r="173" spans="1:18" s="243" customFormat="1" ht="63" hidden="1">
      <c r="A173" s="234" t="s">
        <v>1484</v>
      </c>
      <c r="B173" s="234" t="s">
        <v>14372</v>
      </c>
      <c r="C173" s="235" t="s">
        <v>13941</v>
      </c>
      <c r="D173" s="236" t="s">
        <v>1181</v>
      </c>
      <c r="E173" s="236" t="s">
        <v>14373</v>
      </c>
      <c r="F173" s="237" t="s">
        <v>14372</v>
      </c>
      <c r="G173" s="237" t="s">
        <v>13941</v>
      </c>
      <c r="H173" s="237" t="s">
        <v>2309</v>
      </c>
      <c r="I173" s="238" t="s">
        <v>1717</v>
      </c>
      <c r="J173" s="239" t="s">
        <v>1063</v>
      </c>
      <c r="K173" s="239" t="s">
        <v>1063</v>
      </c>
      <c r="L173" s="239" t="s">
        <v>1790</v>
      </c>
      <c r="M173" s="240" t="s">
        <v>1678</v>
      </c>
      <c r="N173" s="237" t="s">
        <v>1065</v>
      </c>
      <c r="O173" s="237" t="s">
        <v>1112</v>
      </c>
      <c r="P173" s="241"/>
      <c r="Q173" s="242">
        <v>63000</v>
      </c>
      <c r="R173" s="242"/>
    </row>
    <row r="174" spans="1:18" s="243" customFormat="1" ht="63" hidden="1">
      <c r="A174" s="234" t="s">
        <v>1491</v>
      </c>
      <c r="B174" s="234" t="s">
        <v>14374</v>
      </c>
      <c r="C174" s="235" t="s">
        <v>13941</v>
      </c>
      <c r="D174" s="236" t="s">
        <v>1181</v>
      </c>
      <c r="E174" s="236" t="s">
        <v>14375</v>
      </c>
      <c r="F174" s="237" t="s">
        <v>14374</v>
      </c>
      <c r="G174" s="237" t="s">
        <v>13941</v>
      </c>
      <c r="H174" s="237" t="s">
        <v>2309</v>
      </c>
      <c r="I174" s="238" t="s">
        <v>1717</v>
      </c>
      <c r="J174" s="239" t="s">
        <v>1063</v>
      </c>
      <c r="K174" s="239" t="s">
        <v>1063</v>
      </c>
      <c r="L174" s="239" t="s">
        <v>1790</v>
      </c>
      <c r="M174" s="240" t="s">
        <v>1678</v>
      </c>
      <c r="N174" s="237" t="s">
        <v>1065</v>
      </c>
      <c r="O174" s="237" t="s">
        <v>1112</v>
      </c>
      <c r="P174" s="241"/>
      <c r="Q174" s="242">
        <v>84000</v>
      </c>
      <c r="R174" s="242"/>
    </row>
    <row r="175" spans="1:18" s="243" customFormat="1" ht="84">
      <c r="A175" s="234" t="s">
        <v>1496</v>
      </c>
      <c r="B175" s="234" t="s">
        <v>14376</v>
      </c>
      <c r="C175" s="235" t="s">
        <v>13987</v>
      </c>
      <c r="D175" s="236" t="s">
        <v>1055</v>
      </c>
      <c r="E175" s="236" t="s">
        <v>14377</v>
      </c>
      <c r="F175" s="237" t="s">
        <v>14378</v>
      </c>
      <c r="G175" s="237" t="s">
        <v>13955</v>
      </c>
      <c r="H175" s="237" t="s">
        <v>10424</v>
      </c>
      <c r="I175" s="238" t="s">
        <v>10425</v>
      </c>
      <c r="J175" s="239" t="s">
        <v>1203</v>
      </c>
      <c r="K175" s="239" t="s">
        <v>1062</v>
      </c>
      <c r="L175" s="239" t="s">
        <v>1063</v>
      </c>
      <c r="M175" s="240" t="s">
        <v>1064</v>
      </c>
      <c r="N175" s="237" t="s">
        <v>1065</v>
      </c>
      <c r="O175" s="237" t="s">
        <v>3553</v>
      </c>
      <c r="P175" s="241" t="s">
        <v>14014</v>
      </c>
      <c r="Q175" s="233">
        <v>1</v>
      </c>
      <c r="R175" s="242">
        <v>22606.16</v>
      </c>
    </row>
    <row r="176" spans="1:18" s="243" customFormat="1" ht="42" hidden="1">
      <c r="A176" s="234" t="s">
        <v>1503</v>
      </c>
      <c r="B176" s="234" t="s">
        <v>14379</v>
      </c>
      <c r="C176" s="235" t="s">
        <v>13987</v>
      </c>
      <c r="D176" s="236" t="s">
        <v>1055</v>
      </c>
      <c r="E176" s="236" t="s">
        <v>14380</v>
      </c>
      <c r="F176" s="237" t="s">
        <v>14381</v>
      </c>
      <c r="G176" s="237" t="s">
        <v>13955</v>
      </c>
      <c r="H176" s="237" t="s">
        <v>10488</v>
      </c>
      <c r="I176" s="238" t="s">
        <v>10489</v>
      </c>
      <c r="J176" s="239" t="s">
        <v>1450</v>
      </c>
      <c r="K176" s="239" t="s">
        <v>1062</v>
      </c>
      <c r="L176" s="239" t="s">
        <v>1063</v>
      </c>
      <c r="M176" s="240" t="s">
        <v>1451</v>
      </c>
      <c r="N176" s="237" t="s">
        <v>1664</v>
      </c>
      <c r="O176" s="237" t="s">
        <v>1828</v>
      </c>
      <c r="P176" s="241" t="s">
        <v>10490</v>
      </c>
      <c r="Q176" s="242"/>
      <c r="R176" s="242">
        <v>22221.5</v>
      </c>
    </row>
    <row r="177" spans="1:18" s="243" customFormat="1" ht="42" hidden="1">
      <c r="A177" s="234" t="s">
        <v>1162</v>
      </c>
      <c r="B177" s="234" t="s">
        <v>14382</v>
      </c>
      <c r="C177" s="235" t="s">
        <v>13987</v>
      </c>
      <c r="D177" s="236" t="s">
        <v>1055</v>
      </c>
      <c r="E177" s="236" t="s">
        <v>3924</v>
      </c>
      <c r="F177" s="237" t="s">
        <v>14383</v>
      </c>
      <c r="G177" s="237" t="s">
        <v>13955</v>
      </c>
      <c r="H177" s="237" t="s">
        <v>5518</v>
      </c>
      <c r="I177" s="238" t="s">
        <v>5519</v>
      </c>
      <c r="J177" s="239" t="s">
        <v>1690</v>
      </c>
      <c r="K177" s="239" t="s">
        <v>1691</v>
      </c>
      <c r="L177" s="239" t="s">
        <v>1063</v>
      </c>
      <c r="M177" s="240" t="s">
        <v>1769</v>
      </c>
      <c r="N177" s="237" t="s">
        <v>1065</v>
      </c>
      <c r="O177" s="237" t="s">
        <v>3553</v>
      </c>
      <c r="P177" s="241"/>
      <c r="Q177" s="242"/>
      <c r="R177" s="242">
        <v>366.58</v>
      </c>
    </row>
    <row r="178" spans="1:18" s="243" customFormat="1" ht="73.5" hidden="1">
      <c r="A178" s="234" t="s">
        <v>1172</v>
      </c>
      <c r="B178" s="234" t="s">
        <v>14384</v>
      </c>
      <c r="C178" s="235" t="s">
        <v>13987</v>
      </c>
      <c r="D178" s="236" t="s">
        <v>1055</v>
      </c>
      <c r="E178" s="236" t="s">
        <v>2266</v>
      </c>
      <c r="F178" s="237" t="s">
        <v>14385</v>
      </c>
      <c r="G178" s="237" t="s">
        <v>13955</v>
      </c>
      <c r="H178" s="237" t="s">
        <v>2269</v>
      </c>
      <c r="I178" s="238" t="s">
        <v>2270</v>
      </c>
      <c r="J178" s="239" t="s">
        <v>1690</v>
      </c>
      <c r="K178" s="239" t="s">
        <v>1691</v>
      </c>
      <c r="L178" s="239" t="s">
        <v>1063</v>
      </c>
      <c r="M178" s="240" t="s">
        <v>1769</v>
      </c>
      <c r="N178" s="237" t="s">
        <v>1065</v>
      </c>
      <c r="O178" s="237" t="s">
        <v>3553</v>
      </c>
      <c r="P178" s="241"/>
      <c r="Q178" s="242"/>
      <c r="R178" s="242">
        <v>829.96</v>
      </c>
    </row>
    <row r="179" spans="1:18" s="243" customFormat="1" ht="42" hidden="1">
      <c r="A179" s="234" t="s">
        <v>1515</v>
      </c>
      <c r="B179" s="234" t="s">
        <v>14386</v>
      </c>
      <c r="C179" s="235" t="s">
        <v>13987</v>
      </c>
      <c r="D179" s="236" t="s">
        <v>1055</v>
      </c>
      <c r="E179" s="236" t="s">
        <v>14387</v>
      </c>
      <c r="F179" s="237" t="s">
        <v>14388</v>
      </c>
      <c r="G179" s="237" t="s">
        <v>13955</v>
      </c>
      <c r="H179" s="237" t="s">
        <v>1077</v>
      </c>
      <c r="I179" s="238" t="s">
        <v>1078</v>
      </c>
      <c r="J179" s="239" t="s">
        <v>1690</v>
      </c>
      <c r="K179" s="239" t="s">
        <v>1691</v>
      </c>
      <c r="L179" s="239" t="s">
        <v>1063</v>
      </c>
      <c r="M179" s="240" t="s">
        <v>1769</v>
      </c>
      <c r="N179" s="237" t="s">
        <v>1065</v>
      </c>
      <c r="O179" s="237" t="s">
        <v>3553</v>
      </c>
      <c r="P179" s="241"/>
      <c r="Q179" s="242"/>
      <c r="R179" s="242">
        <v>306.2</v>
      </c>
    </row>
    <row r="180" spans="1:18" s="243" customFormat="1" ht="42" hidden="1">
      <c r="A180" s="234" t="s">
        <v>1522</v>
      </c>
      <c r="B180" s="234" t="s">
        <v>14389</v>
      </c>
      <c r="C180" s="235" t="s">
        <v>13987</v>
      </c>
      <c r="D180" s="236" t="s">
        <v>1055</v>
      </c>
      <c r="E180" s="236" t="s">
        <v>14390</v>
      </c>
      <c r="F180" s="237" t="s">
        <v>14391</v>
      </c>
      <c r="G180" s="237" t="s">
        <v>13955</v>
      </c>
      <c r="H180" s="237" t="s">
        <v>1696</v>
      </c>
      <c r="I180" s="238" t="s">
        <v>1697</v>
      </c>
      <c r="J180" s="239" t="s">
        <v>1690</v>
      </c>
      <c r="K180" s="239" t="s">
        <v>1691</v>
      </c>
      <c r="L180" s="239" t="s">
        <v>1063</v>
      </c>
      <c r="M180" s="240" t="s">
        <v>1769</v>
      </c>
      <c r="N180" s="237" t="s">
        <v>1065</v>
      </c>
      <c r="O180" s="237" t="s">
        <v>3553</v>
      </c>
      <c r="P180" s="241"/>
      <c r="Q180" s="242"/>
      <c r="R180" s="242">
        <v>616.59</v>
      </c>
    </row>
    <row r="181" spans="1:18" s="243" customFormat="1" ht="42" hidden="1">
      <c r="A181" s="234" t="s">
        <v>1179</v>
      </c>
      <c r="B181" s="234" t="s">
        <v>14392</v>
      </c>
      <c r="C181" s="235" t="s">
        <v>13987</v>
      </c>
      <c r="D181" s="236" t="s">
        <v>1055</v>
      </c>
      <c r="E181" s="236" t="s">
        <v>14393</v>
      </c>
      <c r="F181" s="237" t="s">
        <v>14394</v>
      </c>
      <c r="G181" s="237" t="s">
        <v>13955</v>
      </c>
      <c r="H181" s="237" t="s">
        <v>1077</v>
      </c>
      <c r="I181" s="238" t="s">
        <v>1078</v>
      </c>
      <c r="J181" s="239" t="s">
        <v>1690</v>
      </c>
      <c r="K181" s="239" t="s">
        <v>1691</v>
      </c>
      <c r="L181" s="239" t="s">
        <v>1063</v>
      </c>
      <c r="M181" s="240" t="s">
        <v>1769</v>
      </c>
      <c r="N181" s="237" t="s">
        <v>1065</v>
      </c>
      <c r="O181" s="237" t="s">
        <v>1112</v>
      </c>
      <c r="P181" s="241"/>
      <c r="Q181" s="242"/>
      <c r="R181" s="242">
        <v>91.89</v>
      </c>
    </row>
    <row r="182" spans="1:18" s="243" customFormat="1" ht="42" hidden="1">
      <c r="A182" s="234" t="s">
        <v>1531</v>
      </c>
      <c r="B182" s="234" t="s">
        <v>14395</v>
      </c>
      <c r="C182" s="235" t="s">
        <v>13987</v>
      </c>
      <c r="D182" s="236" t="s">
        <v>1055</v>
      </c>
      <c r="E182" s="236" t="s">
        <v>14396</v>
      </c>
      <c r="F182" s="237" t="s">
        <v>14397</v>
      </c>
      <c r="G182" s="237" t="s">
        <v>13955</v>
      </c>
      <c r="H182" s="237" t="s">
        <v>1077</v>
      </c>
      <c r="I182" s="238" t="s">
        <v>1078</v>
      </c>
      <c r="J182" s="239" t="s">
        <v>1690</v>
      </c>
      <c r="K182" s="239" t="s">
        <v>1691</v>
      </c>
      <c r="L182" s="239" t="s">
        <v>1063</v>
      </c>
      <c r="M182" s="240" t="s">
        <v>1769</v>
      </c>
      <c r="N182" s="237" t="s">
        <v>1065</v>
      </c>
      <c r="O182" s="237" t="s">
        <v>3553</v>
      </c>
      <c r="P182" s="241"/>
      <c r="Q182" s="242"/>
      <c r="R182" s="242">
        <v>1059.0999999999999</v>
      </c>
    </row>
    <row r="183" spans="1:18" s="243" customFormat="1" ht="42" hidden="1">
      <c r="A183" s="234" t="s">
        <v>1538</v>
      </c>
      <c r="B183" s="234" t="s">
        <v>14398</v>
      </c>
      <c r="C183" s="235" t="s">
        <v>13987</v>
      </c>
      <c r="D183" s="236" t="s">
        <v>1055</v>
      </c>
      <c r="E183" s="236" t="s">
        <v>14399</v>
      </c>
      <c r="F183" s="237" t="s">
        <v>9688</v>
      </c>
      <c r="G183" s="237" t="s">
        <v>13955</v>
      </c>
      <c r="H183" s="237" t="s">
        <v>1077</v>
      </c>
      <c r="I183" s="238" t="s">
        <v>1078</v>
      </c>
      <c r="J183" s="239" t="s">
        <v>1690</v>
      </c>
      <c r="K183" s="239" t="s">
        <v>1691</v>
      </c>
      <c r="L183" s="239" t="s">
        <v>1063</v>
      </c>
      <c r="M183" s="240" t="s">
        <v>1769</v>
      </c>
      <c r="N183" s="237" t="s">
        <v>1065</v>
      </c>
      <c r="O183" s="237" t="s">
        <v>3553</v>
      </c>
      <c r="P183" s="241"/>
      <c r="Q183" s="242"/>
      <c r="R183" s="242">
        <v>258.66000000000003</v>
      </c>
    </row>
    <row r="184" spans="1:18" s="243" customFormat="1" ht="42" hidden="1">
      <c r="A184" s="234" t="s">
        <v>1542</v>
      </c>
      <c r="B184" s="234" t="s">
        <v>14400</v>
      </c>
      <c r="C184" s="235" t="s">
        <v>13987</v>
      </c>
      <c r="D184" s="236" t="s">
        <v>1055</v>
      </c>
      <c r="E184" s="236" t="s">
        <v>14401</v>
      </c>
      <c r="F184" s="237" t="s">
        <v>14402</v>
      </c>
      <c r="G184" s="237" t="s">
        <v>13955</v>
      </c>
      <c r="H184" s="237" t="s">
        <v>1696</v>
      </c>
      <c r="I184" s="238" t="s">
        <v>1697</v>
      </c>
      <c r="J184" s="239" t="s">
        <v>1690</v>
      </c>
      <c r="K184" s="239" t="s">
        <v>1691</v>
      </c>
      <c r="L184" s="239" t="s">
        <v>1063</v>
      </c>
      <c r="M184" s="240" t="s">
        <v>1769</v>
      </c>
      <c r="N184" s="237" t="s">
        <v>1065</v>
      </c>
      <c r="O184" s="237" t="s">
        <v>3553</v>
      </c>
      <c r="P184" s="241"/>
      <c r="Q184" s="242"/>
      <c r="R184" s="242">
        <v>22.18</v>
      </c>
    </row>
    <row r="185" spans="1:18" s="243" customFormat="1" ht="42" hidden="1">
      <c r="A185" s="234" t="s">
        <v>1545</v>
      </c>
      <c r="B185" s="234" t="s">
        <v>14403</v>
      </c>
      <c r="C185" s="235" t="s">
        <v>13987</v>
      </c>
      <c r="D185" s="236" t="s">
        <v>1055</v>
      </c>
      <c r="E185" s="236" t="s">
        <v>14404</v>
      </c>
      <c r="F185" s="237" t="s">
        <v>14405</v>
      </c>
      <c r="G185" s="237" t="s">
        <v>13955</v>
      </c>
      <c r="H185" s="237" t="s">
        <v>2274</v>
      </c>
      <c r="I185" s="238" t="s">
        <v>2275</v>
      </c>
      <c r="J185" s="239" t="s">
        <v>1690</v>
      </c>
      <c r="K185" s="239" t="s">
        <v>1691</v>
      </c>
      <c r="L185" s="239" t="s">
        <v>1063</v>
      </c>
      <c r="M185" s="240" t="s">
        <v>1769</v>
      </c>
      <c r="N185" s="237" t="s">
        <v>1065</v>
      </c>
      <c r="O185" s="237" t="s">
        <v>3553</v>
      </c>
      <c r="P185" s="241"/>
      <c r="Q185" s="242"/>
      <c r="R185" s="242">
        <v>1666.37</v>
      </c>
    </row>
    <row r="186" spans="1:18" s="243" customFormat="1" ht="73.5" hidden="1">
      <c r="A186" s="234" t="s">
        <v>1551</v>
      </c>
      <c r="B186" s="234" t="s">
        <v>14406</v>
      </c>
      <c r="C186" s="235" t="s">
        <v>13987</v>
      </c>
      <c r="D186" s="236" t="s">
        <v>1055</v>
      </c>
      <c r="E186" s="236" t="s">
        <v>14407</v>
      </c>
      <c r="F186" s="237" t="s">
        <v>14408</v>
      </c>
      <c r="G186" s="237" t="s">
        <v>13955</v>
      </c>
      <c r="H186" s="237" t="s">
        <v>3218</v>
      </c>
      <c r="I186" s="238" t="s">
        <v>2270</v>
      </c>
      <c r="J186" s="239" t="s">
        <v>1690</v>
      </c>
      <c r="K186" s="239" t="s">
        <v>1691</v>
      </c>
      <c r="L186" s="239" t="s">
        <v>1063</v>
      </c>
      <c r="M186" s="240" t="s">
        <v>1769</v>
      </c>
      <c r="N186" s="237" t="s">
        <v>1065</v>
      </c>
      <c r="O186" s="237" t="s">
        <v>3553</v>
      </c>
      <c r="P186" s="241"/>
      <c r="Q186" s="242"/>
      <c r="R186" s="242">
        <v>126.63</v>
      </c>
    </row>
    <row r="187" spans="1:18" s="243" customFormat="1" ht="52.5" hidden="1">
      <c r="A187" s="234" t="s">
        <v>1556</v>
      </c>
      <c r="B187" s="234" t="s">
        <v>14409</v>
      </c>
      <c r="C187" s="235" t="s">
        <v>13987</v>
      </c>
      <c r="D187" s="236" t="s">
        <v>1055</v>
      </c>
      <c r="E187" s="236" t="s">
        <v>14410</v>
      </c>
      <c r="F187" s="237" t="s">
        <v>14411</v>
      </c>
      <c r="G187" s="237" t="s">
        <v>13987</v>
      </c>
      <c r="H187" s="237" t="s">
        <v>1696</v>
      </c>
      <c r="I187" s="238" t="s">
        <v>1697</v>
      </c>
      <c r="J187" s="239" t="s">
        <v>1690</v>
      </c>
      <c r="K187" s="239" t="s">
        <v>1691</v>
      </c>
      <c r="L187" s="239" t="s">
        <v>1063</v>
      </c>
      <c r="M187" s="240" t="s">
        <v>1769</v>
      </c>
      <c r="N187" s="237" t="s">
        <v>1065</v>
      </c>
      <c r="O187" s="237" t="s">
        <v>3553</v>
      </c>
      <c r="P187" s="241"/>
      <c r="Q187" s="242"/>
      <c r="R187" s="242">
        <v>7685.28</v>
      </c>
    </row>
    <row r="188" spans="1:18" s="243" customFormat="1" ht="52.5" hidden="1">
      <c r="A188" s="234" t="s">
        <v>1563</v>
      </c>
      <c r="B188" s="234" t="s">
        <v>14412</v>
      </c>
      <c r="C188" s="235" t="s">
        <v>13955</v>
      </c>
      <c r="D188" s="236" t="s">
        <v>1181</v>
      </c>
      <c r="E188" s="236" t="s">
        <v>14413</v>
      </c>
      <c r="F188" s="237" t="s">
        <v>14412</v>
      </c>
      <c r="G188" s="237" t="s">
        <v>13955</v>
      </c>
      <c r="H188" s="237" t="s">
        <v>14414</v>
      </c>
      <c r="I188" s="238" t="s">
        <v>1078</v>
      </c>
      <c r="J188" s="239" t="s">
        <v>1063</v>
      </c>
      <c r="K188" s="239" t="s">
        <v>1063</v>
      </c>
      <c r="L188" s="239" t="s">
        <v>1790</v>
      </c>
      <c r="M188" s="240" t="s">
        <v>1678</v>
      </c>
      <c r="N188" s="237" t="s">
        <v>1065</v>
      </c>
      <c r="O188" s="237" t="s">
        <v>3553</v>
      </c>
      <c r="P188" s="241"/>
      <c r="Q188" s="242">
        <v>1000</v>
      </c>
      <c r="R188" s="242"/>
    </row>
    <row r="189" spans="1:18" s="243" customFormat="1" ht="52.5" hidden="1">
      <c r="A189" s="234" t="s">
        <v>1570</v>
      </c>
      <c r="B189" s="234" t="s">
        <v>14415</v>
      </c>
      <c r="C189" s="235" t="s">
        <v>13955</v>
      </c>
      <c r="D189" s="236" t="s">
        <v>1181</v>
      </c>
      <c r="E189" s="236" t="s">
        <v>14416</v>
      </c>
      <c r="F189" s="237" t="s">
        <v>14415</v>
      </c>
      <c r="G189" s="237" t="s">
        <v>13955</v>
      </c>
      <c r="H189" s="237" t="s">
        <v>14417</v>
      </c>
      <c r="I189" s="238" t="s">
        <v>1078</v>
      </c>
      <c r="J189" s="239" t="s">
        <v>1063</v>
      </c>
      <c r="K189" s="239" t="s">
        <v>1063</v>
      </c>
      <c r="L189" s="239" t="s">
        <v>1790</v>
      </c>
      <c r="M189" s="240" t="s">
        <v>1678</v>
      </c>
      <c r="N189" s="237" t="s">
        <v>1065</v>
      </c>
      <c r="O189" s="237" t="s">
        <v>3553</v>
      </c>
      <c r="P189" s="241"/>
      <c r="Q189" s="242">
        <v>1750</v>
      </c>
      <c r="R189" s="242"/>
    </row>
    <row r="190" spans="1:18" s="243" customFormat="1" ht="52.5" hidden="1">
      <c r="A190" s="234" t="s">
        <v>1574</v>
      </c>
      <c r="B190" s="234" t="s">
        <v>2728</v>
      </c>
      <c r="C190" s="235" t="s">
        <v>13955</v>
      </c>
      <c r="D190" s="236" t="s">
        <v>1181</v>
      </c>
      <c r="E190" s="236" t="s">
        <v>1806</v>
      </c>
      <c r="F190" s="237" t="s">
        <v>2728</v>
      </c>
      <c r="G190" s="237" t="s">
        <v>13955</v>
      </c>
      <c r="H190" s="237" t="s">
        <v>14371</v>
      </c>
      <c r="I190" s="238" t="s">
        <v>1127</v>
      </c>
      <c r="J190" s="239" t="s">
        <v>1063</v>
      </c>
      <c r="K190" s="239" t="s">
        <v>1063</v>
      </c>
      <c r="L190" s="239" t="s">
        <v>1790</v>
      </c>
      <c r="M190" s="240" t="s">
        <v>1678</v>
      </c>
      <c r="N190" s="237" t="s">
        <v>1065</v>
      </c>
      <c r="O190" s="237" t="s">
        <v>3553</v>
      </c>
      <c r="P190" s="241"/>
      <c r="Q190" s="242">
        <v>10941</v>
      </c>
      <c r="R190" s="242"/>
    </row>
    <row r="191" spans="1:18" s="243" customFormat="1" ht="52.5" hidden="1">
      <c r="A191" s="234" t="s">
        <v>1184</v>
      </c>
      <c r="B191" s="234" t="s">
        <v>14418</v>
      </c>
      <c r="C191" s="235" t="s">
        <v>13955</v>
      </c>
      <c r="D191" s="236" t="s">
        <v>1181</v>
      </c>
      <c r="E191" s="236" t="s">
        <v>14419</v>
      </c>
      <c r="F191" s="237" t="s">
        <v>14418</v>
      </c>
      <c r="G191" s="237" t="s">
        <v>13955</v>
      </c>
      <c r="H191" s="237" t="s">
        <v>1835</v>
      </c>
      <c r="I191" s="238" t="s">
        <v>1836</v>
      </c>
      <c r="J191" s="239" t="s">
        <v>1063</v>
      </c>
      <c r="K191" s="239" t="s">
        <v>1063</v>
      </c>
      <c r="L191" s="239" t="s">
        <v>1790</v>
      </c>
      <c r="M191" s="240" t="s">
        <v>1678</v>
      </c>
      <c r="N191" s="237" t="s">
        <v>1065</v>
      </c>
      <c r="O191" s="237" t="s">
        <v>3553</v>
      </c>
      <c r="P191" s="241"/>
      <c r="Q191" s="242">
        <v>10603.87</v>
      </c>
      <c r="R191" s="242"/>
    </row>
    <row r="192" spans="1:18" s="243" customFormat="1" ht="52.5" hidden="1">
      <c r="A192" s="234" t="s">
        <v>1192</v>
      </c>
      <c r="B192" s="234" t="s">
        <v>11276</v>
      </c>
      <c r="C192" s="235" t="s">
        <v>13939</v>
      </c>
      <c r="D192" s="236" t="s">
        <v>1181</v>
      </c>
      <c r="E192" s="236" t="s">
        <v>14420</v>
      </c>
      <c r="F192" s="237" t="s">
        <v>11276</v>
      </c>
      <c r="G192" s="237" t="s">
        <v>13955</v>
      </c>
      <c r="H192" s="237" t="s">
        <v>1183</v>
      </c>
      <c r="I192" s="238" t="s">
        <v>1078</v>
      </c>
      <c r="J192" s="239" t="s">
        <v>1690</v>
      </c>
      <c r="K192" s="239" t="s">
        <v>1691</v>
      </c>
      <c r="L192" s="239" t="s">
        <v>1063</v>
      </c>
      <c r="M192" s="240" t="s">
        <v>1769</v>
      </c>
      <c r="N192" s="237" t="s">
        <v>1065</v>
      </c>
      <c r="O192" s="237" t="s">
        <v>3553</v>
      </c>
      <c r="P192" s="241"/>
      <c r="Q192" s="242">
        <v>3769.91</v>
      </c>
      <c r="R192" s="242"/>
    </row>
    <row r="193" spans="1:18" s="243" customFormat="1" ht="73.5" hidden="1">
      <c r="A193" s="234" t="s">
        <v>1198</v>
      </c>
      <c r="B193" s="234" t="s">
        <v>11810</v>
      </c>
      <c r="C193" s="235" t="s">
        <v>13987</v>
      </c>
      <c r="D193" s="236" t="s">
        <v>1214</v>
      </c>
      <c r="E193" s="236" t="s">
        <v>14421</v>
      </c>
      <c r="F193" s="237" t="s">
        <v>14422</v>
      </c>
      <c r="G193" s="237" t="s">
        <v>13987</v>
      </c>
      <c r="H193" s="237" t="s">
        <v>2475</v>
      </c>
      <c r="I193" s="238" t="s">
        <v>2476</v>
      </c>
      <c r="J193" s="239" t="s">
        <v>1063</v>
      </c>
      <c r="K193" s="239" t="s">
        <v>1063</v>
      </c>
      <c r="L193" s="239" t="s">
        <v>1790</v>
      </c>
      <c r="M193" s="240" t="s">
        <v>1678</v>
      </c>
      <c r="N193" s="237" t="s">
        <v>1065</v>
      </c>
      <c r="O193" s="237" t="s">
        <v>3553</v>
      </c>
      <c r="P193" s="241"/>
      <c r="Q193" s="242">
        <v>5700</v>
      </c>
      <c r="R193" s="242"/>
    </row>
    <row r="194" spans="1:18" s="243" customFormat="1" ht="42" hidden="1">
      <c r="A194" s="234" t="s">
        <v>1205</v>
      </c>
      <c r="B194" s="234" t="s">
        <v>14423</v>
      </c>
      <c r="C194" s="235" t="s">
        <v>13984</v>
      </c>
      <c r="D194" s="236" t="s">
        <v>1055</v>
      </c>
      <c r="E194" s="236" t="s">
        <v>14424</v>
      </c>
      <c r="F194" s="237" t="s">
        <v>14425</v>
      </c>
      <c r="G194" s="237" t="s">
        <v>13987</v>
      </c>
      <c r="H194" s="237" t="s">
        <v>1077</v>
      </c>
      <c r="I194" s="238" t="s">
        <v>1078</v>
      </c>
      <c r="J194" s="239" t="s">
        <v>1690</v>
      </c>
      <c r="K194" s="239" t="s">
        <v>1691</v>
      </c>
      <c r="L194" s="239" t="s">
        <v>1063</v>
      </c>
      <c r="M194" s="240" t="s">
        <v>1769</v>
      </c>
      <c r="N194" s="237" t="s">
        <v>1065</v>
      </c>
      <c r="O194" s="237" t="s">
        <v>3553</v>
      </c>
      <c r="P194" s="241"/>
      <c r="Q194" s="242"/>
      <c r="R194" s="242">
        <v>833.76</v>
      </c>
    </row>
    <row r="195" spans="1:18" s="243" customFormat="1" ht="42" hidden="1">
      <c r="A195" s="234" t="s">
        <v>1212</v>
      </c>
      <c r="B195" s="234" t="s">
        <v>14426</v>
      </c>
      <c r="C195" s="235" t="s">
        <v>13984</v>
      </c>
      <c r="D195" s="236" t="s">
        <v>1055</v>
      </c>
      <c r="E195" s="236" t="s">
        <v>14427</v>
      </c>
      <c r="F195" s="237" t="s">
        <v>14428</v>
      </c>
      <c r="G195" s="237" t="s">
        <v>13987</v>
      </c>
      <c r="H195" s="237" t="s">
        <v>1077</v>
      </c>
      <c r="I195" s="238" t="s">
        <v>1078</v>
      </c>
      <c r="J195" s="239" t="s">
        <v>1690</v>
      </c>
      <c r="K195" s="239" t="s">
        <v>1691</v>
      </c>
      <c r="L195" s="239" t="s">
        <v>1063</v>
      </c>
      <c r="M195" s="240" t="s">
        <v>1769</v>
      </c>
      <c r="N195" s="237" t="s">
        <v>1065</v>
      </c>
      <c r="O195" s="237" t="s">
        <v>3553</v>
      </c>
      <c r="P195" s="241"/>
      <c r="Q195" s="242"/>
      <c r="R195" s="242">
        <v>535.89</v>
      </c>
    </row>
    <row r="196" spans="1:18" s="243" customFormat="1" ht="42" hidden="1">
      <c r="A196" s="234" t="s">
        <v>1219</v>
      </c>
      <c r="B196" s="234" t="s">
        <v>14429</v>
      </c>
      <c r="C196" s="235" t="s">
        <v>13984</v>
      </c>
      <c r="D196" s="236" t="s">
        <v>1055</v>
      </c>
      <c r="E196" s="236" t="s">
        <v>14430</v>
      </c>
      <c r="F196" s="237" t="s">
        <v>14431</v>
      </c>
      <c r="G196" s="237" t="s">
        <v>13987</v>
      </c>
      <c r="H196" s="237" t="s">
        <v>1696</v>
      </c>
      <c r="I196" s="238" t="s">
        <v>1697</v>
      </c>
      <c r="J196" s="239" t="s">
        <v>1690</v>
      </c>
      <c r="K196" s="239" t="s">
        <v>1691</v>
      </c>
      <c r="L196" s="239" t="s">
        <v>1063</v>
      </c>
      <c r="M196" s="240" t="s">
        <v>1769</v>
      </c>
      <c r="N196" s="237" t="s">
        <v>1065</v>
      </c>
      <c r="O196" s="237" t="s">
        <v>3553</v>
      </c>
      <c r="P196" s="241"/>
      <c r="Q196" s="242"/>
      <c r="R196" s="242">
        <v>384.87</v>
      </c>
    </row>
    <row r="197" spans="1:18" s="243" customFormat="1" ht="42" hidden="1">
      <c r="A197" s="234" t="s">
        <v>1603</v>
      </c>
      <c r="B197" s="234" t="s">
        <v>14432</v>
      </c>
      <c r="C197" s="235" t="s">
        <v>13984</v>
      </c>
      <c r="D197" s="236" t="s">
        <v>1055</v>
      </c>
      <c r="E197" s="236" t="s">
        <v>14433</v>
      </c>
      <c r="F197" s="237" t="s">
        <v>14434</v>
      </c>
      <c r="G197" s="237" t="s">
        <v>13987</v>
      </c>
      <c r="H197" s="237" t="s">
        <v>1696</v>
      </c>
      <c r="I197" s="238" t="s">
        <v>1697</v>
      </c>
      <c r="J197" s="239" t="s">
        <v>1690</v>
      </c>
      <c r="K197" s="239" t="s">
        <v>1691</v>
      </c>
      <c r="L197" s="239" t="s">
        <v>1063</v>
      </c>
      <c r="M197" s="240" t="s">
        <v>1769</v>
      </c>
      <c r="N197" s="237" t="s">
        <v>1065</v>
      </c>
      <c r="O197" s="237" t="s">
        <v>3553</v>
      </c>
      <c r="P197" s="241"/>
      <c r="Q197" s="242"/>
      <c r="R197" s="242">
        <v>188.73</v>
      </c>
    </row>
    <row r="198" spans="1:18" s="243" customFormat="1" ht="42" hidden="1">
      <c r="A198" s="234" t="s">
        <v>1606</v>
      </c>
      <c r="B198" s="234" t="s">
        <v>14435</v>
      </c>
      <c r="C198" s="235" t="s">
        <v>13984</v>
      </c>
      <c r="D198" s="236" t="s">
        <v>1055</v>
      </c>
      <c r="E198" s="236" t="s">
        <v>14120</v>
      </c>
      <c r="F198" s="237" t="s">
        <v>14436</v>
      </c>
      <c r="G198" s="237" t="s">
        <v>13987</v>
      </c>
      <c r="H198" s="237" t="s">
        <v>1701</v>
      </c>
      <c r="I198" s="238" t="s">
        <v>1702</v>
      </c>
      <c r="J198" s="239" t="s">
        <v>1690</v>
      </c>
      <c r="K198" s="239" t="s">
        <v>1691</v>
      </c>
      <c r="L198" s="239" t="s">
        <v>1063</v>
      </c>
      <c r="M198" s="240" t="s">
        <v>1769</v>
      </c>
      <c r="N198" s="237" t="s">
        <v>1065</v>
      </c>
      <c r="O198" s="237" t="s">
        <v>3553</v>
      </c>
      <c r="P198" s="241"/>
      <c r="Q198" s="242"/>
      <c r="R198" s="242">
        <v>1148</v>
      </c>
    </row>
    <row r="199" spans="1:18" s="243" customFormat="1" ht="42" hidden="1">
      <c r="A199" s="234" t="s">
        <v>1225</v>
      </c>
      <c r="B199" s="234" t="s">
        <v>14437</v>
      </c>
      <c r="C199" s="235" t="s">
        <v>13987</v>
      </c>
      <c r="D199" s="236" t="s">
        <v>1214</v>
      </c>
      <c r="E199" s="236" t="s">
        <v>14438</v>
      </c>
      <c r="F199" s="237" t="s">
        <v>14437</v>
      </c>
      <c r="G199" s="237" t="s">
        <v>13987</v>
      </c>
      <c r="H199" s="237" t="s">
        <v>3524</v>
      </c>
      <c r="I199" s="238" t="s">
        <v>2133</v>
      </c>
      <c r="J199" s="239" t="s">
        <v>1690</v>
      </c>
      <c r="K199" s="239" t="s">
        <v>1691</v>
      </c>
      <c r="L199" s="239" t="s">
        <v>1063</v>
      </c>
      <c r="M199" s="240" t="s">
        <v>1769</v>
      </c>
      <c r="N199" s="237" t="s">
        <v>1065</v>
      </c>
      <c r="O199" s="237" t="s">
        <v>3553</v>
      </c>
      <c r="P199" s="241"/>
      <c r="Q199" s="242"/>
      <c r="R199" s="242">
        <v>103.41</v>
      </c>
    </row>
    <row r="200" spans="1:18" s="243" customFormat="1" ht="42">
      <c r="A200" s="234" t="s">
        <v>1233</v>
      </c>
      <c r="B200" s="234" t="s">
        <v>14439</v>
      </c>
      <c r="C200" s="235" t="s">
        <v>13984</v>
      </c>
      <c r="D200" s="236" t="s">
        <v>1055</v>
      </c>
      <c r="E200" s="236" t="s">
        <v>14440</v>
      </c>
      <c r="F200" s="237" t="s">
        <v>14441</v>
      </c>
      <c r="G200" s="237" t="s">
        <v>13984</v>
      </c>
      <c r="H200" s="237" t="s">
        <v>1209</v>
      </c>
      <c r="I200" s="238" t="s">
        <v>1210</v>
      </c>
      <c r="J200" s="239" t="s">
        <v>1079</v>
      </c>
      <c r="K200" s="239" t="s">
        <v>1062</v>
      </c>
      <c r="L200" s="239" t="s">
        <v>1063</v>
      </c>
      <c r="M200" s="240" t="s">
        <v>1064</v>
      </c>
      <c r="N200" s="237" t="s">
        <v>1065</v>
      </c>
      <c r="O200" s="237" t="s">
        <v>3553</v>
      </c>
      <c r="P200" s="241" t="s">
        <v>1211</v>
      </c>
      <c r="Q200" s="233">
        <v>1</v>
      </c>
      <c r="R200" s="242">
        <v>4560</v>
      </c>
    </row>
    <row r="201" spans="1:18" s="243" customFormat="1" ht="52.5">
      <c r="A201" s="234" t="s">
        <v>1616</v>
      </c>
      <c r="B201" s="234" t="s">
        <v>14442</v>
      </c>
      <c r="C201" s="235" t="s">
        <v>13984</v>
      </c>
      <c r="D201" s="236" t="s">
        <v>1055</v>
      </c>
      <c r="E201" s="236" t="s">
        <v>14443</v>
      </c>
      <c r="F201" s="237" t="s">
        <v>14444</v>
      </c>
      <c r="G201" s="237" t="s">
        <v>13984</v>
      </c>
      <c r="H201" s="237" t="s">
        <v>4345</v>
      </c>
      <c r="I201" s="238" t="s">
        <v>4346</v>
      </c>
      <c r="J201" s="239" t="s">
        <v>1079</v>
      </c>
      <c r="K201" s="239" t="s">
        <v>1062</v>
      </c>
      <c r="L201" s="239" t="s">
        <v>1063</v>
      </c>
      <c r="M201" s="240" t="s">
        <v>1064</v>
      </c>
      <c r="N201" s="237" t="s">
        <v>1065</v>
      </c>
      <c r="O201" s="237" t="s">
        <v>3553</v>
      </c>
      <c r="P201" s="241" t="s">
        <v>4347</v>
      </c>
      <c r="Q201" s="233">
        <v>1</v>
      </c>
      <c r="R201" s="242">
        <v>5098.1499999999996</v>
      </c>
    </row>
    <row r="202" spans="1:18" s="243" customFormat="1" ht="42" hidden="1">
      <c r="A202" s="234" t="s">
        <v>2326</v>
      </c>
      <c r="B202" s="234" t="s">
        <v>14445</v>
      </c>
      <c r="C202" s="235" t="s">
        <v>13984</v>
      </c>
      <c r="D202" s="236" t="s">
        <v>1055</v>
      </c>
      <c r="E202" s="236" t="s">
        <v>14446</v>
      </c>
      <c r="F202" s="237" t="s">
        <v>14447</v>
      </c>
      <c r="G202" s="237" t="s">
        <v>13984</v>
      </c>
      <c r="H202" s="237" t="s">
        <v>657</v>
      </c>
      <c r="I202" s="238" t="s">
        <v>1384</v>
      </c>
      <c r="J202" s="239" t="s">
        <v>1239</v>
      </c>
      <c r="K202" s="239" t="s">
        <v>1062</v>
      </c>
      <c r="L202" s="239" t="s">
        <v>1063</v>
      </c>
      <c r="M202" s="240" t="s">
        <v>1064</v>
      </c>
      <c r="N202" s="237" t="s">
        <v>1065</v>
      </c>
      <c r="O202" s="237" t="s">
        <v>3553</v>
      </c>
      <c r="P202" s="241" t="s">
        <v>1385</v>
      </c>
      <c r="Q202" s="242"/>
      <c r="R202" s="242">
        <v>8862.74</v>
      </c>
    </row>
    <row r="203" spans="1:18" s="243" customFormat="1" ht="52.5" hidden="1">
      <c r="A203" s="234" t="s">
        <v>1620</v>
      </c>
      <c r="B203" s="234" t="s">
        <v>14448</v>
      </c>
      <c r="C203" s="235" t="s">
        <v>13984</v>
      </c>
      <c r="D203" s="236" t="s">
        <v>1055</v>
      </c>
      <c r="E203" s="236" t="s">
        <v>14449</v>
      </c>
      <c r="F203" s="237" t="s">
        <v>14450</v>
      </c>
      <c r="G203" s="237" t="s">
        <v>13984</v>
      </c>
      <c r="H203" s="237" t="s">
        <v>2800</v>
      </c>
      <c r="I203" s="238" t="s">
        <v>2801</v>
      </c>
      <c r="J203" s="239" t="s">
        <v>1239</v>
      </c>
      <c r="K203" s="239" t="s">
        <v>1062</v>
      </c>
      <c r="L203" s="239" t="s">
        <v>1063</v>
      </c>
      <c r="M203" s="240" t="s">
        <v>1064</v>
      </c>
      <c r="N203" s="237" t="s">
        <v>1065</v>
      </c>
      <c r="O203" s="237" t="s">
        <v>3553</v>
      </c>
      <c r="P203" s="241" t="s">
        <v>2802</v>
      </c>
      <c r="Q203" s="242"/>
      <c r="R203" s="242">
        <v>15320</v>
      </c>
    </row>
    <row r="204" spans="1:18" s="243" customFormat="1" ht="63">
      <c r="A204" s="234" t="s">
        <v>2331</v>
      </c>
      <c r="B204" s="234" t="s">
        <v>14451</v>
      </c>
      <c r="C204" s="235" t="s">
        <v>13984</v>
      </c>
      <c r="D204" s="236" t="s">
        <v>1055</v>
      </c>
      <c r="E204" s="236" t="s">
        <v>14452</v>
      </c>
      <c r="F204" s="237" t="s">
        <v>11751</v>
      </c>
      <c r="G204" s="237" t="s">
        <v>13984</v>
      </c>
      <c r="H204" s="237" t="s">
        <v>25</v>
      </c>
      <c r="I204" s="238" t="s">
        <v>1757</v>
      </c>
      <c r="J204" s="239" t="s">
        <v>1079</v>
      </c>
      <c r="K204" s="239" t="s">
        <v>1062</v>
      </c>
      <c r="L204" s="239" t="s">
        <v>1063</v>
      </c>
      <c r="M204" s="240" t="s">
        <v>1064</v>
      </c>
      <c r="N204" s="237" t="s">
        <v>1065</v>
      </c>
      <c r="O204" s="237" t="s">
        <v>3553</v>
      </c>
      <c r="P204" s="241" t="s">
        <v>1758</v>
      </c>
      <c r="Q204" s="233">
        <v>1</v>
      </c>
      <c r="R204" s="242">
        <v>1000</v>
      </c>
    </row>
    <row r="205" spans="1:18" s="243" customFormat="1" ht="42" hidden="1">
      <c r="A205" s="234" t="s">
        <v>2334</v>
      </c>
      <c r="B205" s="234" t="s">
        <v>14453</v>
      </c>
      <c r="C205" s="235" t="s">
        <v>13984</v>
      </c>
      <c r="D205" s="236" t="s">
        <v>1055</v>
      </c>
      <c r="E205" s="236" t="s">
        <v>14454</v>
      </c>
      <c r="F205" s="237" t="s">
        <v>14455</v>
      </c>
      <c r="G205" s="237" t="s">
        <v>13984</v>
      </c>
      <c r="H205" s="237" t="s">
        <v>1300</v>
      </c>
      <c r="I205" s="238" t="s">
        <v>1301</v>
      </c>
      <c r="J205" s="239" t="s">
        <v>1302</v>
      </c>
      <c r="K205" s="239" t="s">
        <v>1303</v>
      </c>
      <c r="L205" s="239" t="s">
        <v>1063</v>
      </c>
      <c r="M205" s="240" t="s">
        <v>1304</v>
      </c>
      <c r="N205" s="237" t="s">
        <v>1065</v>
      </c>
      <c r="O205" s="237" t="s">
        <v>3553</v>
      </c>
      <c r="P205" s="241" t="s">
        <v>2816</v>
      </c>
      <c r="Q205" s="242"/>
      <c r="R205" s="242">
        <v>29000</v>
      </c>
    </row>
    <row r="206" spans="1:18" s="243" customFormat="1" ht="63" hidden="1">
      <c r="A206" s="234" t="s">
        <v>2337</v>
      </c>
      <c r="B206" s="234" t="s">
        <v>14456</v>
      </c>
      <c r="C206" s="235" t="s">
        <v>13984</v>
      </c>
      <c r="D206" s="236" t="s">
        <v>1214</v>
      </c>
      <c r="E206" s="236" t="s">
        <v>14457</v>
      </c>
      <c r="F206" s="237" t="s">
        <v>14456</v>
      </c>
      <c r="G206" s="237" t="s">
        <v>13984</v>
      </c>
      <c r="H206" s="237" t="s">
        <v>922</v>
      </c>
      <c r="I206" s="238" t="s">
        <v>2111</v>
      </c>
      <c r="J206" s="239" t="s">
        <v>1079</v>
      </c>
      <c r="K206" s="239" t="s">
        <v>1062</v>
      </c>
      <c r="L206" s="239" t="s">
        <v>1063</v>
      </c>
      <c r="M206" s="240" t="s">
        <v>1064</v>
      </c>
      <c r="N206" s="237" t="s">
        <v>1065</v>
      </c>
      <c r="O206" s="237" t="s">
        <v>3553</v>
      </c>
      <c r="P206" s="241" t="s">
        <v>13576</v>
      </c>
      <c r="Q206" s="242"/>
      <c r="R206" s="242">
        <v>82530</v>
      </c>
    </row>
    <row r="207" spans="1:18" s="243" customFormat="1" ht="63" hidden="1">
      <c r="A207" s="234" t="s">
        <v>2340</v>
      </c>
      <c r="B207" s="234" t="s">
        <v>14458</v>
      </c>
      <c r="C207" s="235" t="s">
        <v>13984</v>
      </c>
      <c r="D207" s="236" t="s">
        <v>1274</v>
      </c>
      <c r="E207" s="236" t="s">
        <v>14280</v>
      </c>
      <c r="F207" s="237" t="s">
        <v>14458</v>
      </c>
      <c r="G207" s="237" t="s">
        <v>13984</v>
      </c>
      <c r="H207" s="237"/>
      <c r="I207" s="238"/>
      <c r="J207" s="239" t="s">
        <v>1690</v>
      </c>
      <c r="K207" s="239" t="s">
        <v>1691</v>
      </c>
      <c r="L207" s="239" t="s">
        <v>1063</v>
      </c>
      <c r="M207" s="240" t="s">
        <v>1769</v>
      </c>
      <c r="N207" s="237" t="s">
        <v>1065</v>
      </c>
      <c r="O207" s="237" t="s">
        <v>3553</v>
      </c>
      <c r="P207" s="241"/>
      <c r="Q207" s="242"/>
      <c r="R207" s="242">
        <v>-25747.34</v>
      </c>
    </row>
    <row r="208" spans="1:18" s="243" customFormat="1" ht="63" hidden="1">
      <c r="A208" s="234" t="s">
        <v>2343</v>
      </c>
      <c r="B208" s="234" t="s">
        <v>14458</v>
      </c>
      <c r="C208" s="235" t="s">
        <v>13984</v>
      </c>
      <c r="D208" s="236" t="s">
        <v>1274</v>
      </c>
      <c r="E208" s="236" t="s">
        <v>14280</v>
      </c>
      <c r="F208" s="237" t="s">
        <v>14458</v>
      </c>
      <c r="G208" s="237" t="s">
        <v>13984</v>
      </c>
      <c r="H208" s="237"/>
      <c r="I208" s="238"/>
      <c r="J208" s="239" t="s">
        <v>1690</v>
      </c>
      <c r="K208" s="239" t="s">
        <v>1691</v>
      </c>
      <c r="L208" s="239" t="s">
        <v>1063</v>
      </c>
      <c r="M208" s="240" t="s">
        <v>1769</v>
      </c>
      <c r="N208" s="237" t="s">
        <v>1664</v>
      </c>
      <c r="O208" s="237" t="s">
        <v>1828</v>
      </c>
      <c r="P208" s="241"/>
      <c r="Q208" s="242"/>
      <c r="R208" s="242">
        <v>25747.34</v>
      </c>
    </row>
    <row r="209" spans="1:18" s="243" customFormat="1" ht="42" hidden="1">
      <c r="A209" s="234" t="s">
        <v>1624</v>
      </c>
      <c r="B209" s="234" t="s">
        <v>14459</v>
      </c>
      <c r="C209" s="235" t="s">
        <v>13984</v>
      </c>
      <c r="D209" s="236" t="s">
        <v>1055</v>
      </c>
      <c r="E209" s="236" t="s">
        <v>14460</v>
      </c>
      <c r="F209" s="237" t="s">
        <v>14461</v>
      </c>
      <c r="G209" s="237" t="s">
        <v>13984</v>
      </c>
      <c r="H209" s="237" t="s">
        <v>10877</v>
      </c>
      <c r="I209" s="238" t="s">
        <v>10878</v>
      </c>
      <c r="J209" s="239" t="s">
        <v>1203</v>
      </c>
      <c r="K209" s="239" t="s">
        <v>1062</v>
      </c>
      <c r="L209" s="239" t="s">
        <v>1063</v>
      </c>
      <c r="M209" s="240" t="s">
        <v>1064</v>
      </c>
      <c r="N209" s="237" t="s">
        <v>1065</v>
      </c>
      <c r="O209" s="237" t="s">
        <v>3553</v>
      </c>
      <c r="P209" s="241" t="s">
        <v>10879</v>
      </c>
      <c r="Q209" s="242"/>
      <c r="R209" s="242">
        <v>109494</v>
      </c>
    </row>
    <row r="210" spans="1:18" s="243" customFormat="1" ht="52.5" hidden="1">
      <c r="A210" s="234" t="s">
        <v>2348</v>
      </c>
      <c r="B210" s="234" t="s">
        <v>14462</v>
      </c>
      <c r="C210" s="235" t="s">
        <v>13984</v>
      </c>
      <c r="D210" s="236" t="s">
        <v>1055</v>
      </c>
      <c r="E210" s="236" t="s">
        <v>14463</v>
      </c>
      <c r="F210" s="237" t="s">
        <v>14464</v>
      </c>
      <c r="G210" s="237" t="s">
        <v>13984</v>
      </c>
      <c r="H210" s="237" t="s">
        <v>1652</v>
      </c>
      <c r="I210" s="238" t="s">
        <v>1653</v>
      </c>
      <c r="J210" s="239" t="s">
        <v>1239</v>
      </c>
      <c r="K210" s="239" t="s">
        <v>1062</v>
      </c>
      <c r="L210" s="239" t="s">
        <v>1063</v>
      </c>
      <c r="M210" s="240" t="s">
        <v>1064</v>
      </c>
      <c r="N210" s="237" t="s">
        <v>1065</v>
      </c>
      <c r="O210" s="237" t="s">
        <v>3553</v>
      </c>
      <c r="P210" s="241" t="s">
        <v>1654</v>
      </c>
      <c r="Q210" s="242"/>
      <c r="R210" s="242">
        <v>14839.78</v>
      </c>
    </row>
    <row r="211" spans="1:18" s="243" customFormat="1" ht="52.5" hidden="1">
      <c r="A211" s="234" t="s">
        <v>2351</v>
      </c>
      <c r="B211" s="234" t="s">
        <v>14465</v>
      </c>
      <c r="C211" s="235" t="s">
        <v>13984</v>
      </c>
      <c r="D211" s="236" t="s">
        <v>1055</v>
      </c>
      <c r="E211" s="236" t="s">
        <v>14466</v>
      </c>
      <c r="F211" s="237" t="s">
        <v>6866</v>
      </c>
      <c r="G211" s="237" t="s">
        <v>13984</v>
      </c>
      <c r="H211" s="237" t="s">
        <v>2820</v>
      </c>
      <c r="I211" s="238" t="s">
        <v>2821</v>
      </c>
      <c r="J211" s="239" t="s">
        <v>1079</v>
      </c>
      <c r="K211" s="239" t="s">
        <v>1062</v>
      </c>
      <c r="L211" s="239" t="s">
        <v>1063</v>
      </c>
      <c r="M211" s="240" t="s">
        <v>1064</v>
      </c>
      <c r="N211" s="237" t="s">
        <v>1065</v>
      </c>
      <c r="O211" s="237" t="s">
        <v>3553</v>
      </c>
      <c r="P211" s="241" t="s">
        <v>7337</v>
      </c>
      <c r="Q211" s="242"/>
      <c r="R211" s="242">
        <v>12600</v>
      </c>
    </row>
    <row r="212" spans="1:18" s="243" customFormat="1" ht="42" hidden="1">
      <c r="A212" s="234" t="s">
        <v>2354</v>
      </c>
      <c r="B212" s="234" t="s">
        <v>14467</v>
      </c>
      <c r="C212" s="235" t="s">
        <v>13984</v>
      </c>
      <c r="D212" s="236" t="s">
        <v>1055</v>
      </c>
      <c r="E212" s="236" t="s">
        <v>14468</v>
      </c>
      <c r="F212" s="237" t="s">
        <v>14469</v>
      </c>
      <c r="G212" s="237" t="s">
        <v>13984</v>
      </c>
      <c r="H212" s="237" t="s">
        <v>13740</v>
      </c>
      <c r="I212" s="238" t="s">
        <v>13741</v>
      </c>
      <c r="J212" s="239" t="s">
        <v>1079</v>
      </c>
      <c r="K212" s="239" t="s">
        <v>1062</v>
      </c>
      <c r="L212" s="239" t="s">
        <v>1063</v>
      </c>
      <c r="M212" s="240" t="s">
        <v>1064</v>
      </c>
      <c r="N212" s="237" t="s">
        <v>1065</v>
      </c>
      <c r="O212" s="237" t="s">
        <v>3553</v>
      </c>
      <c r="P212" s="241" t="s">
        <v>14470</v>
      </c>
      <c r="Q212" s="242"/>
      <c r="R212" s="242">
        <v>27000</v>
      </c>
    </row>
    <row r="213" spans="1:18" s="243" customFormat="1" ht="42" hidden="1">
      <c r="A213" s="234" t="s">
        <v>2357</v>
      </c>
      <c r="B213" s="234" t="s">
        <v>14471</v>
      </c>
      <c r="C213" s="235" t="s">
        <v>13984</v>
      </c>
      <c r="D213" s="236" t="s">
        <v>1055</v>
      </c>
      <c r="E213" s="236" t="s">
        <v>14472</v>
      </c>
      <c r="F213" s="237" t="s">
        <v>14473</v>
      </c>
      <c r="G213" s="237" t="s">
        <v>13984</v>
      </c>
      <c r="H213" s="237" t="s">
        <v>14474</v>
      </c>
      <c r="I213" s="238" t="s">
        <v>14475</v>
      </c>
      <c r="J213" s="239" t="s">
        <v>1079</v>
      </c>
      <c r="K213" s="239" t="s">
        <v>1062</v>
      </c>
      <c r="L213" s="239" t="s">
        <v>1063</v>
      </c>
      <c r="M213" s="240" t="s">
        <v>1064</v>
      </c>
      <c r="N213" s="237" t="s">
        <v>1065</v>
      </c>
      <c r="O213" s="237" t="s">
        <v>3553</v>
      </c>
      <c r="P213" s="241" t="s">
        <v>14476</v>
      </c>
      <c r="Q213" s="242"/>
      <c r="R213" s="242">
        <v>13333</v>
      </c>
    </row>
    <row r="214" spans="1:18" s="243" customFormat="1" ht="42" hidden="1">
      <c r="A214" s="234" t="s">
        <v>1631</v>
      </c>
      <c r="B214" s="234" t="s">
        <v>14477</v>
      </c>
      <c r="C214" s="235" t="s">
        <v>13984</v>
      </c>
      <c r="D214" s="236" t="s">
        <v>1055</v>
      </c>
      <c r="E214" s="236" t="s">
        <v>14478</v>
      </c>
      <c r="F214" s="237" t="s">
        <v>14479</v>
      </c>
      <c r="G214" s="237" t="s">
        <v>13984</v>
      </c>
      <c r="H214" s="237" t="s">
        <v>1488</v>
      </c>
      <c r="I214" s="238" t="s">
        <v>1489</v>
      </c>
      <c r="J214" s="239" t="s">
        <v>1079</v>
      </c>
      <c r="K214" s="239" t="s">
        <v>1062</v>
      </c>
      <c r="L214" s="239" t="s">
        <v>1063</v>
      </c>
      <c r="M214" s="240" t="s">
        <v>1064</v>
      </c>
      <c r="N214" s="237" t="s">
        <v>1065</v>
      </c>
      <c r="O214" s="237" t="s">
        <v>3553</v>
      </c>
      <c r="P214" s="241" t="s">
        <v>14480</v>
      </c>
      <c r="Q214" s="242"/>
      <c r="R214" s="242">
        <v>3500</v>
      </c>
    </row>
    <row r="215" spans="1:18" s="243" customFormat="1" ht="52.5" hidden="1">
      <c r="A215" s="234" t="s">
        <v>1635</v>
      </c>
      <c r="B215" s="234" t="s">
        <v>14481</v>
      </c>
      <c r="C215" s="235" t="s">
        <v>13987</v>
      </c>
      <c r="D215" s="236" t="s">
        <v>1181</v>
      </c>
      <c r="E215" s="236" t="s">
        <v>14482</v>
      </c>
      <c r="F215" s="237" t="s">
        <v>14481</v>
      </c>
      <c r="G215" s="237" t="s">
        <v>13987</v>
      </c>
      <c r="H215" s="237" t="s">
        <v>14483</v>
      </c>
      <c r="I215" s="238" t="s">
        <v>1078</v>
      </c>
      <c r="J215" s="239" t="s">
        <v>1063</v>
      </c>
      <c r="K215" s="239" t="s">
        <v>1063</v>
      </c>
      <c r="L215" s="239" t="s">
        <v>1790</v>
      </c>
      <c r="M215" s="240" t="s">
        <v>1678</v>
      </c>
      <c r="N215" s="237" t="s">
        <v>1065</v>
      </c>
      <c r="O215" s="237" t="s">
        <v>3553</v>
      </c>
      <c r="P215" s="241"/>
      <c r="Q215" s="242">
        <v>5400</v>
      </c>
      <c r="R215" s="242"/>
    </row>
    <row r="216" spans="1:18" s="243" customFormat="1" ht="52.5" hidden="1">
      <c r="A216" s="234" t="s">
        <v>1642</v>
      </c>
      <c r="B216" s="234" t="s">
        <v>14484</v>
      </c>
      <c r="C216" s="235" t="s">
        <v>13987</v>
      </c>
      <c r="D216" s="236" t="s">
        <v>1181</v>
      </c>
      <c r="E216" s="236" t="s">
        <v>14485</v>
      </c>
      <c r="F216" s="237" t="s">
        <v>14484</v>
      </c>
      <c r="G216" s="237" t="s">
        <v>13987</v>
      </c>
      <c r="H216" s="237" t="s">
        <v>14486</v>
      </c>
      <c r="I216" s="238" t="s">
        <v>1078</v>
      </c>
      <c r="J216" s="239" t="s">
        <v>1063</v>
      </c>
      <c r="K216" s="239" t="s">
        <v>1063</v>
      </c>
      <c r="L216" s="239" t="s">
        <v>1790</v>
      </c>
      <c r="M216" s="240" t="s">
        <v>1678</v>
      </c>
      <c r="N216" s="237" t="s">
        <v>1065</v>
      </c>
      <c r="O216" s="237" t="s">
        <v>3553</v>
      </c>
      <c r="P216" s="241"/>
      <c r="Q216" s="242">
        <v>154</v>
      </c>
      <c r="R216" s="242"/>
    </row>
    <row r="217" spans="1:18" s="243" customFormat="1" ht="42">
      <c r="A217" s="234" t="s">
        <v>1241</v>
      </c>
      <c r="B217" s="234" t="s">
        <v>14487</v>
      </c>
      <c r="C217" s="235" t="s">
        <v>13984</v>
      </c>
      <c r="D217" s="236" t="s">
        <v>1055</v>
      </c>
      <c r="E217" s="236" t="s">
        <v>14488</v>
      </c>
      <c r="F217" s="237" t="s">
        <v>14489</v>
      </c>
      <c r="G217" s="237" t="s">
        <v>13984</v>
      </c>
      <c r="H217" s="237" t="s">
        <v>14490</v>
      </c>
      <c r="I217" s="238" t="s">
        <v>14491</v>
      </c>
      <c r="J217" s="239" t="s">
        <v>1079</v>
      </c>
      <c r="K217" s="239" t="s">
        <v>1062</v>
      </c>
      <c r="L217" s="239" t="s">
        <v>1063</v>
      </c>
      <c r="M217" s="240" t="s">
        <v>1064</v>
      </c>
      <c r="N217" s="237" t="s">
        <v>1065</v>
      </c>
      <c r="O217" s="237" t="s">
        <v>3553</v>
      </c>
      <c r="P217" s="241" t="s">
        <v>14492</v>
      </c>
      <c r="Q217" s="233">
        <v>1</v>
      </c>
      <c r="R217" s="242">
        <v>3000</v>
      </c>
    </row>
    <row r="218" spans="1:18" s="243" customFormat="1" ht="42" hidden="1">
      <c r="A218" s="234" t="s">
        <v>1655</v>
      </c>
      <c r="B218" s="234" t="s">
        <v>14493</v>
      </c>
      <c r="C218" s="235" t="s">
        <v>13984</v>
      </c>
      <c r="D218" s="236" t="s">
        <v>1055</v>
      </c>
      <c r="E218" s="236" t="s">
        <v>14494</v>
      </c>
      <c r="F218" s="237" t="s">
        <v>14495</v>
      </c>
      <c r="G218" s="237" t="s">
        <v>13984</v>
      </c>
      <c r="H218" s="237" t="s">
        <v>818</v>
      </c>
      <c r="I218" s="238" t="s">
        <v>1262</v>
      </c>
      <c r="J218" s="239" t="s">
        <v>1079</v>
      </c>
      <c r="K218" s="239" t="s">
        <v>1062</v>
      </c>
      <c r="L218" s="239" t="s">
        <v>1063</v>
      </c>
      <c r="M218" s="240" t="s">
        <v>1064</v>
      </c>
      <c r="N218" s="237" t="s">
        <v>1065</v>
      </c>
      <c r="O218" s="237" t="s">
        <v>3553</v>
      </c>
      <c r="P218" s="241" t="s">
        <v>13564</v>
      </c>
      <c r="Q218" s="242"/>
      <c r="R218" s="242">
        <v>13660</v>
      </c>
    </row>
    <row r="219" spans="1:18" s="243" customFormat="1" ht="42" hidden="1">
      <c r="A219" s="234" t="s">
        <v>1659</v>
      </c>
      <c r="B219" s="234" t="s">
        <v>14496</v>
      </c>
      <c r="C219" s="235" t="s">
        <v>13984</v>
      </c>
      <c r="D219" s="236" t="s">
        <v>1055</v>
      </c>
      <c r="E219" s="236" t="s">
        <v>14497</v>
      </c>
      <c r="F219" s="237" t="s">
        <v>14498</v>
      </c>
      <c r="G219" s="237" t="s">
        <v>13984</v>
      </c>
      <c r="H219" s="237" t="s">
        <v>13774</v>
      </c>
      <c r="I219" s="238" t="s">
        <v>13775</v>
      </c>
      <c r="J219" s="239" t="s">
        <v>1110</v>
      </c>
      <c r="K219" s="239" t="s">
        <v>1062</v>
      </c>
      <c r="L219" s="239" t="s">
        <v>1063</v>
      </c>
      <c r="M219" s="240" t="s">
        <v>1111</v>
      </c>
      <c r="N219" s="237" t="s">
        <v>1065</v>
      </c>
      <c r="O219" s="237" t="s">
        <v>3553</v>
      </c>
      <c r="P219" s="241" t="s">
        <v>13776</v>
      </c>
      <c r="Q219" s="242"/>
      <c r="R219" s="242">
        <v>172500</v>
      </c>
    </row>
    <row r="220" spans="1:18" s="243" customFormat="1" ht="52.5" hidden="1">
      <c r="A220" s="234" t="s">
        <v>2375</v>
      </c>
      <c r="B220" s="234" t="s">
        <v>14499</v>
      </c>
      <c r="C220" s="235" t="s">
        <v>13987</v>
      </c>
      <c r="D220" s="236" t="s">
        <v>1181</v>
      </c>
      <c r="E220" s="236" t="s">
        <v>14500</v>
      </c>
      <c r="F220" s="237" t="s">
        <v>14499</v>
      </c>
      <c r="G220" s="237" t="s">
        <v>13987</v>
      </c>
      <c r="H220" s="237" t="s">
        <v>2444</v>
      </c>
      <c r="I220" s="238" t="s">
        <v>2445</v>
      </c>
      <c r="J220" s="239" t="s">
        <v>1063</v>
      </c>
      <c r="K220" s="239" t="s">
        <v>1063</v>
      </c>
      <c r="L220" s="239" t="s">
        <v>1790</v>
      </c>
      <c r="M220" s="240" t="s">
        <v>1678</v>
      </c>
      <c r="N220" s="237" t="s">
        <v>1065</v>
      </c>
      <c r="O220" s="237" t="s">
        <v>3553</v>
      </c>
      <c r="P220" s="241"/>
      <c r="Q220" s="242">
        <v>1275</v>
      </c>
      <c r="R220" s="242"/>
    </row>
    <row r="221" spans="1:18" s="243" customFormat="1" ht="52.5" hidden="1">
      <c r="A221" s="234" t="s">
        <v>2377</v>
      </c>
      <c r="B221" s="234" t="s">
        <v>11724</v>
      </c>
      <c r="C221" s="235" t="s">
        <v>13987</v>
      </c>
      <c r="D221" s="236" t="s">
        <v>1181</v>
      </c>
      <c r="E221" s="236" t="s">
        <v>14501</v>
      </c>
      <c r="F221" s="237" t="s">
        <v>11724</v>
      </c>
      <c r="G221" s="237" t="s">
        <v>13987</v>
      </c>
      <c r="H221" s="237" t="s">
        <v>1924</v>
      </c>
      <c r="I221" s="238" t="s">
        <v>1925</v>
      </c>
      <c r="J221" s="239" t="s">
        <v>1063</v>
      </c>
      <c r="K221" s="239" t="s">
        <v>1063</v>
      </c>
      <c r="L221" s="239" t="s">
        <v>1790</v>
      </c>
      <c r="M221" s="240" t="s">
        <v>1678</v>
      </c>
      <c r="N221" s="237" t="s">
        <v>1065</v>
      </c>
      <c r="O221" s="237" t="s">
        <v>3553</v>
      </c>
      <c r="P221" s="241"/>
      <c r="Q221" s="242">
        <v>6975</v>
      </c>
      <c r="R221" s="242"/>
    </row>
    <row r="222" spans="1:18" s="243" customFormat="1" ht="63" hidden="1">
      <c r="A222" s="234" t="s">
        <v>2293</v>
      </c>
      <c r="B222" s="234" t="s">
        <v>14502</v>
      </c>
      <c r="C222" s="235" t="s">
        <v>13987</v>
      </c>
      <c r="D222" s="236" t="s">
        <v>1181</v>
      </c>
      <c r="E222" s="236" t="s">
        <v>14503</v>
      </c>
      <c r="F222" s="237" t="s">
        <v>14502</v>
      </c>
      <c r="G222" s="237" t="s">
        <v>13987</v>
      </c>
      <c r="H222" s="237" t="s">
        <v>1835</v>
      </c>
      <c r="I222" s="238" t="s">
        <v>1836</v>
      </c>
      <c r="J222" s="239" t="s">
        <v>1063</v>
      </c>
      <c r="K222" s="239" t="s">
        <v>1063</v>
      </c>
      <c r="L222" s="239" t="s">
        <v>1790</v>
      </c>
      <c r="M222" s="240" t="s">
        <v>1678</v>
      </c>
      <c r="N222" s="237" t="s">
        <v>1065</v>
      </c>
      <c r="O222" s="237" t="s">
        <v>3553</v>
      </c>
      <c r="P222" s="241"/>
      <c r="Q222" s="242">
        <v>16649.28</v>
      </c>
      <c r="R222" s="242"/>
    </row>
    <row r="223" spans="1:18" s="243" customFormat="1" ht="52.5" hidden="1">
      <c r="A223" s="234" t="s">
        <v>2384</v>
      </c>
      <c r="B223" s="234" t="s">
        <v>14504</v>
      </c>
      <c r="C223" s="235" t="s">
        <v>13987</v>
      </c>
      <c r="D223" s="236" t="s">
        <v>1181</v>
      </c>
      <c r="E223" s="236" t="s">
        <v>14505</v>
      </c>
      <c r="F223" s="237" t="s">
        <v>14504</v>
      </c>
      <c r="G223" s="237" t="s">
        <v>13987</v>
      </c>
      <c r="H223" s="237" t="s">
        <v>14506</v>
      </c>
      <c r="I223" s="238" t="s">
        <v>14507</v>
      </c>
      <c r="J223" s="239" t="s">
        <v>1063</v>
      </c>
      <c r="K223" s="239" t="s">
        <v>1063</v>
      </c>
      <c r="L223" s="239" t="s">
        <v>1790</v>
      </c>
      <c r="M223" s="240" t="s">
        <v>1678</v>
      </c>
      <c r="N223" s="237" t="s">
        <v>1065</v>
      </c>
      <c r="O223" s="237" t="s">
        <v>3553</v>
      </c>
      <c r="P223" s="241"/>
      <c r="Q223" s="242">
        <v>9685</v>
      </c>
      <c r="R223" s="242"/>
    </row>
    <row r="224" spans="1:18" s="243" customFormat="1" ht="42">
      <c r="A224" s="234" t="s">
        <v>2388</v>
      </c>
      <c r="B224" s="234" t="s">
        <v>14508</v>
      </c>
      <c r="C224" s="235" t="s">
        <v>13984</v>
      </c>
      <c r="D224" s="236" t="s">
        <v>1055</v>
      </c>
      <c r="E224" s="236" t="s">
        <v>14509</v>
      </c>
      <c r="F224" s="237" t="s">
        <v>14510</v>
      </c>
      <c r="G224" s="237" t="s">
        <v>13984</v>
      </c>
      <c r="H224" s="237" t="s">
        <v>250</v>
      </c>
      <c r="I224" s="238" t="s">
        <v>1596</v>
      </c>
      <c r="J224" s="239" t="s">
        <v>1110</v>
      </c>
      <c r="K224" s="239" t="s">
        <v>1062</v>
      </c>
      <c r="L224" s="239" t="s">
        <v>1063</v>
      </c>
      <c r="M224" s="240" t="s">
        <v>1111</v>
      </c>
      <c r="N224" s="237" t="s">
        <v>1065</v>
      </c>
      <c r="O224" s="237" t="s">
        <v>3553</v>
      </c>
      <c r="P224" s="241" t="s">
        <v>10928</v>
      </c>
      <c r="Q224" s="233">
        <v>1</v>
      </c>
      <c r="R224" s="242">
        <v>2080</v>
      </c>
    </row>
    <row r="225" spans="1:18" s="243" customFormat="1" ht="42" hidden="1">
      <c r="A225" s="234" t="s">
        <v>2393</v>
      </c>
      <c r="B225" s="234" t="s">
        <v>14511</v>
      </c>
      <c r="C225" s="235" t="s">
        <v>13984</v>
      </c>
      <c r="D225" s="236" t="s">
        <v>1055</v>
      </c>
      <c r="E225" s="236" t="s">
        <v>14512</v>
      </c>
      <c r="F225" s="237" t="s">
        <v>14513</v>
      </c>
      <c r="G225" s="237" t="s">
        <v>13984</v>
      </c>
      <c r="H225" s="237" t="s">
        <v>1567</v>
      </c>
      <c r="I225" s="238" t="s">
        <v>1568</v>
      </c>
      <c r="J225" s="239" t="s">
        <v>1110</v>
      </c>
      <c r="K225" s="239" t="s">
        <v>1062</v>
      </c>
      <c r="L225" s="239" t="s">
        <v>1063</v>
      </c>
      <c r="M225" s="240" t="s">
        <v>1111</v>
      </c>
      <c r="N225" s="237" t="s">
        <v>1065</v>
      </c>
      <c r="O225" s="237" t="s">
        <v>3553</v>
      </c>
      <c r="P225" s="241" t="s">
        <v>4157</v>
      </c>
      <c r="Q225" s="242"/>
      <c r="R225" s="242">
        <v>7590.2</v>
      </c>
    </row>
    <row r="226" spans="1:18" s="243" customFormat="1" ht="42" hidden="1">
      <c r="A226" s="234" t="s">
        <v>2397</v>
      </c>
      <c r="B226" s="234" t="s">
        <v>14514</v>
      </c>
      <c r="C226" s="235" t="s">
        <v>13984</v>
      </c>
      <c r="D226" s="236" t="s">
        <v>1055</v>
      </c>
      <c r="E226" s="236" t="s">
        <v>14515</v>
      </c>
      <c r="F226" s="237" t="s">
        <v>14516</v>
      </c>
      <c r="G226" s="237" t="s">
        <v>13984</v>
      </c>
      <c r="H226" s="237" t="s">
        <v>1567</v>
      </c>
      <c r="I226" s="238" t="s">
        <v>1568</v>
      </c>
      <c r="J226" s="239" t="s">
        <v>1096</v>
      </c>
      <c r="K226" s="239" t="s">
        <v>1062</v>
      </c>
      <c r="L226" s="239" t="s">
        <v>1063</v>
      </c>
      <c r="M226" s="240" t="s">
        <v>1064</v>
      </c>
      <c r="N226" s="237" t="s">
        <v>1065</v>
      </c>
      <c r="O226" s="237" t="s">
        <v>3553</v>
      </c>
      <c r="P226" s="241" t="s">
        <v>4157</v>
      </c>
      <c r="Q226" s="242"/>
      <c r="R226" s="242">
        <v>21974.38</v>
      </c>
    </row>
    <row r="227" spans="1:18" s="243" customFormat="1" ht="42" hidden="1">
      <c r="A227" s="234" t="s">
        <v>2401</v>
      </c>
      <c r="B227" s="234" t="s">
        <v>14517</v>
      </c>
      <c r="C227" s="235" t="s">
        <v>13984</v>
      </c>
      <c r="D227" s="236" t="s">
        <v>1055</v>
      </c>
      <c r="E227" s="236" t="s">
        <v>14518</v>
      </c>
      <c r="F227" s="237" t="s">
        <v>14519</v>
      </c>
      <c r="G227" s="237" t="s">
        <v>13984</v>
      </c>
      <c r="H227" s="237" t="s">
        <v>5140</v>
      </c>
      <c r="I227" s="238" t="s">
        <v>5510</v>
      </c>
      <c r="J227" s="239" t="s">
        <v>1110</v>
      </c>
      <c r="K227" s="239" t="s">
        <v>1062</v>
      </c>
      <c r="L227" s="239" t="s">
        <v>1063</v>
      </c>
      <c r="M227" s="240" t="s">
        <v>1111</v>
      </c>
      <c r="N227" s="237" t="s">
        <v>1065</v>
      </c>
      <c r="O227" s="237" t="s">
        <v>3553</v>
      </c>
      <c r="P227" s="241" t="s">
        <v>5511</v>
      </c>
      <c r="Q227" s="242"/>
      <c r="R227" s="242">
        <v>1580</v>
      </c>
    </row>
    <row r="228" spans="1:18" s="243" customFormat="1" ht="42" hidden="1">
      <c r="A228" s="234" t="s">
        <v>2405</v>
      </c>
      <c r="B228" s="234" t="s">
        <v>14520</v>
      </c>
      <c r="C228" s="235" t="s">
        <v>13984</v>
      </c>
      <c r="D228" s="236" t="s">
        <v>1055</v>
      </c>
      <c r="E228" s="236" t="s">
        <v>14521</v>
      </c>
      <c r="F228" s="237" t="s">
        <v>14522</v>
      </c>
      <c r="G228" s="237" t="s">
        <v>13984</v>
      </c>
      <c r="H228" s="237" t="s">
        <v>5140</v>
      </c>
      <c r="I228" s="238" t="s">
        <v>5510</v>
      </c>
      <c r="J228" s="239" t="s">
        <v>1096</v>
      </c>
      <c r="K228" s="239" t="s">
        <v>1062</v>
      </c>
      <c r="L228" s="239" t="s">
        <v>1063</v>
      </c>
      <c r="M228" s="240" t="s">
        <v>1064</v>
      </c>
      <c r="N228" s="237" t="s">
        <v>1065</v>
      </c>
      <c r="O228" s="237" t="s">
        <v>3553</v>
      </c>
      <c r="P228" s="241" t="s">
        <v>5511</v>
      </c>
      <c r="Q228" s="242"/>
      <c r="R228" s="242">
        <v>58260</v>
      </c>
    </row>
    <row r="229" spans="1:18" s="243" customFormat="1" ht="52.5" hidden="1">
      <c r="A229" s="234" t="s">
        <v>2409</v>
      </c>
      <c r="B229" s="234" t="s">
        <v>14523</v>
      </c>
      <c r="C229" s="235" t="s">
        <v>13984</v>
      </c>
      <c r="D229" s="236" t="s">
        <v>1055</v>
      </c>
      <c r="E229" s="236" t="s">
        <v>14524</v>
      </c>
      <c r="F229" s="237" t="s">
        <v>14525</v>
      </c>
      <c r="G229" s="237" t="s">
        <v>13984</v>
      </c>
      <c r="H229" s="237" t="s">
        <v>14526</v>
      </c>
      <c r="I229" s="238" t="s">
        <v>14527</v>
      </c>
      <c r="J229" s="239" t="s">
        <v>1203</v>
      </c>
      <c r="K229" s="239" t="s">
        <v>1062</v>
      </c>
      <c r="L229" s="239" t="s">
        <v>1063</v>
      </c>
      <c r="M229" s="240" t="s">
        <v>1064</v>
      </c>
      <c r="N229" s="237" t="s">
        <v>1065</v>
      </c>
      <c r="O229" s="237" t="s">
        <v>3553</v>
      </c>
      <c r="P229" s="241" t="s">
        <v>14528</v>
      </c>
      <c r="Q229" s="242"/>
      <c r="R229" s="242">
        <v>175800</v>
      </c>
    </row>
    <row r="230" spans="1:18" s="243" customFormat="1" ht="42" hidden="1">
      <c r="A230" s="234" t="s">
        <v>2411</v>
      </c>
      <c r="B230" s="234" t="s">
        <v>14529</v>
      </c>
      <c r="C230" s="235" t="s">
        <v>13984</v>
      </c>
      <c r="D230" s="236" t="s">
        <v>1055</v>
      </c>
      <c r="E230" s="236" t="s">
        <v>14530</v>
      </c>
      <c r="F230" s="237" t="s">
        <v>14531</v>
      </c>
      <c r="G230" s="237" t="s">
        <v>13984</v>
      </c>
      <c r="H230" s="237" t="s">
        <v>1425</v>
      </c>
      <c r="I230" s="238" t="s">
        <v>1426</v>
      </c>
      <c r="J230" s="239" t="s">
        <v>1239</v>
      </c>
      <c r="K230" s="239" t="s">
        <v>1062</v>
      </c>
      <c r="L230" s="239" t="s">
        <v>1063</v>
      </c>
      <c r="M230" s="240" t="s">
        <v>1064</v>
      </c>
      <c r="N230" s="237" t="s">
        <v>1065</v>
      </c>
      <c r="O230" s="237" t="s">
        <v>3553</v>
      </c>
      <c r="P230" s="241" t="s">
        <v>7634</v>
      </c>
      <c r="Q230" s="242"/>
      <c r="R230" s="242">
        <v>42570.91</v>
      </c>
    </row>
    <row r="231" spans="1:18" s="243" customFormat="1" ht="42" hidden="1">
      <c r="A231" s="234" t="s">
        <v>2414</v>
      </c>
      <c r="B231" s="234" t="s">
        <v>14532</v>
      </c>
      <c r="C231" s="235" t="s">
        <v>14013</v>
      </c>
      <c r="D231" s="236" t="s">
        <v>1055</v>
      </c>
      <c r="E231" s="236" t="s">
        <v>14533</v>
      </c>
      <c r="F231" s="237" t="s">
        <v>14534</v>
      </c>
      <c r="G231" s="237" t="s">
        <v>13984</v>
      </c>
      <c r="H231" s="237" t="s">
        <v>1696</v>
      </c>
      <c r="I231" s="238" t="s">
        <v>1697</v>
      </c>
      <c r="J231" s="239" t="s">
        <v>1690</v>
      </c>
      <c r="K231" s="239" t="s">
        <v>1691</v>
      </c>
      <c r="L231" s="239" t="s">
        <v>1063</v>
      </c>
      <c r="M231" s="240" t="s">
        <v>1769</v>
      </c>
      <c r="N231" s="237" t="s">
        <v>1065</v>
      </c>
      <c r="O231" s="237" t="s">
        <v>3553</v>
      </c>
      <c r="P231" s="241"/>
      <c r="Q231" s="242"/>
      <c r="R231" s="242">
        <v>1075.76</v>
      </c>
    </row>
    <row r="232" spans="1:18" s="243" customFormat="1" ht="42" hidden="1">
      <c r="A232" s="234" t="s">
        <v>2418</v>
      </c>
      <c r="B232" s="234" t="s">
        <v>14535</v>
      </c>
      <c r="C232" s="235" t="s">
        <v>14013</v>
      </c>
      <c r="D232" s="236" t="s">
        <v>1055</v>
      </c>
      <c r="E232" s="236" t="s">
        <v>14536</v>
      </c>
      <c r="F232" s="237" t="s">
        <v>14537</v>
      </c>
      <c r="G232" s="237" t="s">
        <v>14013</v>
      </c>
      <c r="H232" s="237" t="s">
        <v>1077</v>
      </c>
      <c r="I232" s="238" t="s">
        <v>1078</v>
      </c>
      <c r="J232" s="239" t="s">
        <v>1690</v>
      </c>
      <c r="K232" s="239" t="s">
        <v>1691</v>
      </c>
      <c r="L232" s="239" t="s">
        <v>1063</v>
      </c>
      <c r="M232" s="240" t="s">
        <v>1769</v>
      </c>
      <c r="N232" s="237" t="s">
        <v>1065</v>
      </c>
      <c r="O232" s="237" t="s">
        <v>3553</v>
      </c>
      <c r="P232" s="241"/>
      <c r="Q232" s="242"/>
      <c r="R232" s="242">
        <v>25751.48</v>
      </c>
    </row>
    <row r="233" spans="1:18" s="243" customFormat="1" ht="42" hidden="1">
      <c r="A233" s="234" t="s">
        <v>1249</v>
      </c>
      <c r="B233" s="234" t="s">
        <v>14538</v>
      </c>
      <c r="C233" s="235" t="s">
        <v>14013</v>
      </c>
      <c r="D233" s="236" t="s">
        <v>1055</v>
      </c>
      <c r="E233" s="236" t="s">
        <v>14539</v>
      </c>
      <c r="F233" s="237" t="s">
        <v>14540</v>
      </c>
      <c r="G233" s="237" t="s">
        <v>14013</v>
      </c>
      <c r="H233" s="237" t="s">
        <v>1077</v>
      </c>
      <c r="I233" s="238" t="s">
        <v>1078</v>
      </c>
      <c r="J233" s="239" t="s">
        <v>1690</v>
      </c>
      <c r="K233" s="239" t="s">
        <v>1691</v>
      </c>
      <c r="L233" s="239" t="s">
        <v>1063</v>
      </c>
      <c r="M233" s="240" t="s">
        <v>1769</v>
      </c>
      <c r="N233" s="237" t="s">
        <v>1065</v>
      </c>
      <c r="O233" s="237" t="s">
        <v>3553</v>
      </c>
      <c r="P233" s="241"/>
      <c r="Q233" s="242"/>
      <c r="R233" s="242">
        <v>852.01</v>
      </c>
    </row>
    <row r="234" spans="1:18" s="243" customFormat="1" ht="42" hidden="1">
      <c r="A234" s="234" t="s">
        <v>1258</v>
      </c>
      <c r="B234" s="234" t="s">
        <v>14541</v>
      </c>
      <c r="C234" s="235" t="s">
        <v>14013</v>
      </c>
      <c r="D234" s="236" t="s">
        <v>1055</v>
      </c>
      <c r="E234" s="236" t="s">
        <v>14542</v>
      </c>
      <c r="F234" s="237" t="s">
        <v>14543</v>
      </c>
      <c r="G234" s="237" t="s">
        <v>14013</v>
      </c>
      <c r="H234" s="237" t="s">
        <v>1696</v>
      </c>
      <c r="I234" s="238" t="s">
        <v>1697</v>
      </c>
      <c r="J234" s="239" t="s">
        <v>1690</v>
      </c>
      <c r="K234" s="239" t="s">
        <v>1691</v>
      </c>
      <c r="L234" s="239" t="s">
        <v>1063</v>
      </c>
      <c r="M234" s="240" t="s">
        <v>1769</v>
      </c>
      <c r="N234" s="237" t="s">
        <v>1065</v>
      </c>
      <c r="O234" s="237" t="s">
        <v>3553</v>
      </c>
      <c r="P234" s="241"/>
      <c r="Q234" s="242"/>
      <c r="R234" s="242">
        <v>34268.81</v>
      </c>
    </row>
    <row r="235" spans="1:18" s="243" customFormat="1" ht="63" hidden="1">
      <c r="A235" s="234" t="s">
        <v>1263</v>
      </c>
      <c r="B235" s="234" t="s">
        <v>14544</v>
      </c>
      <c r="C235" s="235" t="s">
        <v>13984</v>
      </c>
      <c r="D235" s="236" t="s">
        <v>1181</v>
      </c>
      <c r="E235" s="236" t="s">
        <v>14545</v>
      </c>
      <c r="F235" s="237" t="s">
        <v>14544</v>
      </c>
      <c r="G235" s="237" t="s">
        <v>13984</v>
      </c>
      <c r="H235" s="237" t="s">
        <v>2648</v>
      </c>
      <c r="I235" s="238" t="s">
        <v>2649</v>
      </c>
      <c r="J235" s="239" t="s">
        <v>1063</v>
      </c>
      <c r="K235" s="239" t="s">
        <v>1063</v>
      </c>
      <c r="L235" s="239" t="s">
        <v>1790</v>
      </c>
      <c r="M235" s="240" t="s">
        <v>1678</v>
      </c>
      <c r="N235" s="237" t="s">
        <v>1065</v>
      </c>
      <c r="O235" s="237" t="s">
        <v>3553</v>
      </c>
      <c r="P235" s="241"/>
      <c r="Q235" s="242">
        <v>2850</v>
      </c>
      <c r="R235" s="242"/>
    </row>
    <row r="236" spans="1:18" s="243" customFormat="1" ht="52.5" hidden="1">
      <c r="A236" s="234" t="s">
        <v>1269</v>
      </c>
      <c r="B236" s="234" t="s">
        <v>14546</v>
      </c>
      <c r="C236" s="235" t="s">
        <v>13984</v>
      </c>
      <c r="D236" s="236" t="s">
        <v>1181</v>
      </c>
      <c r="E236" s="236" t="s">
        <v>14547</v>
      </c>
      <c r="F236" s="237" t="s">
        <v>14546</v>
      </c>
      <c r="G236" s="237" t="s">
        <v>13984</v>
      </c>
      <c r="H236" s="237" t="s">
        <v>14548</v>
      </c>
      <c r="I236" s="238" t="s">
        <v>3741</v>
      </c>
      <c r="J236" s="239" t="s">
        <v>1063</v>
      </c>
      <c r="K236" s="239" t="s">
        <v>1063</v>
      </c>
      <c r="L236" s="239" t="s">
        <v>1790</v>
      </c>
      <c r="M236" s="240" t="s">
        <v>1678</v>
      </c>
      <c r="N236" s="237" t="s">
        <v>1065</v>
      </c>
      <c r="O236" s="237" t="s">
        <v>3553</v>
      </c>
      <c r="P236" s="241"/>
      <c r="Q236" s="242">
        <v>57576</v>
      </c>
      <c r="R236" s="242"/>
    </row>
    <row r="237" spans="1:18" s="243" customFormat="1" ht="52.5" hidden="1">
      <c r="A237" s="234" t="s">
        <v>2432</v>
      </c>
      <c r="B237" s="234" t="s">
        <v>14549</v>
      </c>
      <c r="C237" s="235" t="s">
        <v>13984</v>
      </c>
      <c r="D237" s="236" t="s">
        <v>1181</v>
      </c>
      <c r="E237" s="236" t="s">
        <v>14550</v>
      </c>
      <c r="F237" s="237" t="s">
        <v>14549</v>
      </c>
      <c r="G237" s="237" t="s">
        <v>13984</v>
      </c>
      <c r="H237" s="237" t="s">
        <v>14551</v>
      </c>
      <c r="I237" s="238" t="s">
        <v>1078</v>
      </c>
      <c r="J237" s="239" t="s">
        <v>1063</v>
      </c>
      <c r="K237" s="239" t="s">
        <v>1063</v>
      </c>
      <c r="L237" s="239" t="s">
        <v>1790</v>
      </c>
      <c r="M237" s="240" t="s">
        <v>1678</v>
      </c>
      <c r="N237" s="237" t="s">
        <v>1065</v>
      </c>
      <c r="O237" s="237" t="s">
        <v>3553</v>
      </c>
      <c r="P237" s="241"/>
      <c r="Q237" s="242">
        <v>2650</v>
      </c>
      <c r="R237" s="242"/>
    </row>
    <row r="238" spans="1:18" s="243" customFormat="1" ht="52.5" hidden="1">
      <c r="A238" s="234" t="s">
        <v>2435</v>
      </c>
      <c r="B238" s="234" t="s">
        <v>2703</v>
      </c>
      <c r="C238" s="235" t="s">
        <v>13984</v>
      </c>
      <c r="D238" s="236" t="s">
        <v>1181</v>
      </c>
      <c r="E238" s="236" t="s">
        <v>1806</v>
      </c>
      <c r="F238" s="237" t="s">
        <v>2703</v>
      </c>
      <c r="G238" s="237" t="s">
        <v>13984</v>
      </c>
      <c r="H238" s="237" t="s">
        <v>14371</v>
      </c>
      <c r="I238" s="238" t="s">
        <v>1127</v>
      </c>
      <c r="J238" s="239" t="s">
        <v>1063</v>
      </c>
      <c r="K238" s="239" t="s">
        <v>1063</v>
      </c>
      <c r="L238" s="239" t="s">
        <v>1790</v>
      </c>
      <c r="M238" s="240" t="s">
        <v>1678</v>
      </c>
      <c r="N238" s="237" t="s">
        <v>1065</v>
      </c>
      <c r="O238" s="237" t="s">
        <v>3553</v>
      </c>
      <c r="P238" s="241"/>
      <c r="Q238" s="242">
        <v>32243</v>
      </c>
      <c r="R238" s="242"/>
    </row>
    <row r="239" spans="1:18" s="243" customFormat="1" ht="52.5" hidden="1">
      <c r="A239" s="234" t="s">
        <v>2438</v>
      </c>
      <c r="B239" s="234" t="s">
        <v>4949</v>
      </c>
      <c r="C239" s="235" t="s">
        <v>13984</v>
      </c>
      <c r="D239" s="236" t="s">
        <v>1181</v>
      </c>
      <c r="E239" s="236" t="s">
        <v>14552</v>
      </c>
      <c r="F239" s="237" t="s">
        <v>4949</v>
      </c>
      <c r="G239" s="237" t="s">
        <v>13984</v>
      </c>
      <c r="H239" s="237" t="s">
        <v>5313</v>
      </c>
      <c r="I239" s="238" t="s">
        <v>5314</v>
      </c>
      <c r="J239" s="239" t="s">
        <v>1063</v>
      </c>
      <c r="K239" s="239" t="s">
        <v>1063</v>
      </c>
      <c r="L239" s="239" t="s">
        <v>1790</v>
      </c>
      <c r="M239" s="240" t="s">
        <v>1678</v>
      </c>
      <c r="N239" s="237" t="s">
        <v>1065</v>
      </c>
      <c r="O239" s="237" t="s">
        <v>3553</v>
      </c>
      <c r="P239" s="241"/>
      <c r="Q239" s="242">
        <v>8912</v>
      </c>
      <c r="R239" s="242"/>
    </row>
    <row r="240" spans="1:18" s="243" customFormat="1" ht="52.5" hidden="1">
      <c r="A240" s="234" t="s">
        <v>2442</v>
      </c>
      <c r="B240" s="234" t="s">
        <v>2902</v>
      </c>
      <c r="C240" s="235" t="s">
        <v>13984</v>
      </c>
      <c r="D240" s="236" t="s">
        <v>1181</v>
      </c>
      <c r="E240" s="236" t="s">
        <v>14553</v>
      </c>
      <c r="F240" s="237" t="s">
        <v>2902</v>
      </c>
      <c r="G240" s="237" t="s">
        <v>13984</v>
      </c>
      <c r="H240" s="237" t="s">
        <v>14554</v>
      </c>
      <c r="I240" s="238" t="s">
        <v>14555</v>
      </c>
      <c r="J240" s="239" t="s">
        <v>1063</v>
      </c>
      <c r="K240" s="239" t="s">
        <v>1063</v>
      </c>
      <c r="L240" s="239" t="s">
        <v>1790</v>
      </c>
      <c r="M240" s="240" t="s">
        <v>1678</v>
      </c>
      <c r="N240" s="237" t="s">
        <v>1065</v>
      </c>
      <c r="O240" s="237" t="s">
        <v>3553</v>
      </c>
      <c r="P240" s="241"/>
      <c r="Q240" s="242">
        <v>148264</v>
      </c>
      <c r="R240" s="242"/>
    </row>
    <row r="241" spans="1:18" s="243" customFormat="1" ht="63" hidden="1">
      <c r="A241" s="234" t="s">
        <v>2446</v>
      </c>
      <c r="B241" s="234" t="s">
        <v>14556</v>
      </c>
      <c r="C241" s="235" t="s">
        <v>14013</v>
      </c>
      <c r="D241" s="236" t="s">
        <v>1274</v>
      </c>
      <c r="E241" s="236" t="s">
        <v>14301</v>
      </c>
      <c r="F241" s="237" t="s">
        <v>14556</v>
      </c>
      <c r="G241" s="237" t="s">
        <v>14013</v>
      </c>
      <c r="H241" s="237"/>
      <c r="I241" s="238"/>
      <c r="J241" s="239" t="s">
        <v>2211</v>
      </c>
      <c r="K241" s="239" t="s">
        <v>1691</v>
      </c>
      <c r="L241" s="239" t="s">
        <v>1063</v>
      </c>
      <c r="M241" s="240" t="s">
        <v>1769</v>
      </c>
      <c r="N241" s="237" t="s">
        <v>1065</v>
      </c>
      <c r="O241" s="237" t="s">
        <v>3553</v>
      </c>
      <c r="P241" s="241"/>
      <c r="Q241" s="242"/>
      <c r="R241" s="242">
        <v>-3209.71</v>
      </c>
    </row>
    <row r="242" spans="1:18" s="243" customFormat="1" ht="63" hidden="1">
      <c r="A242" s="234" t="s">
        <v>2448</v>
      </c>
      <c r="B242" s="234" t="s">
        <v>14556</v>
      </c>
      <c r="C242" s="235" t="s">
        <v>14013</v>
      </c>
      <c r="D242" s="236" t="s">
        <v>1274</v>
      </c>
      <c r="E242" s="236" t="s">
        <v>14301</v>
      </c>
      <c r="F242" s="237" t="s">
        <v>14556</v>
      </c>
      <c r="G242" s="237" t="s">
        <v>14013</v>
      </c>
      <c r="H242" s="237"/>
      <c r="I242" s="238"/>
      <c r="J242" s="239" t="s">
        <v>2211</v>
      </c>
      <c r="K242" s="239" t="s">
        <v>1691</v>
      </c>
      <c r="L242" s="239" t="s">
        <v>1063</v>
      </c>
      <c r="M242" s="240" t="s">
        <v>1769</v>
      </c>
      <c r="N242" s="237" t="s">
        <v>1664</v>
      </c>
      <c r="O242" s="237" t="s">
        <v>1828</v>
      </c>
      <c r="P242" s="241"/>
      <c r="Q242" s="242"/>
      <c r="R242" s="242">
        <v>3209.71</v>
      </c>
    </row>
    <row r="243" spans="1:18" s="243" customFormat="1" ht="52.5" hidden="1">
      <c r="A243" s="234" t="s">
        <v>2451</v>
      </c>
      <c r="B243" s="234" t="s">
        <v>1587</v>
      </c>
      <c r="C243" s="235" t="s">
        <v>14013</v>
      </c>
      <c r="D243" s="236" t="s">
        <v>1181</v>
      </c>
      <c r="E243" s="236" t="s">
        <v>14557</v>
      </c>
      <c r="F243" s="237" t="s">
        <v>1587</v>
      </c>
      <c r="G243" s="237" t="s">
        <v>14013</v>
      </c>
      <c r="H243" s="237" t="s">
        <v>2643</v>
      </c>
      <c r="I243" s="238" t="s">
        <v>2644</v>
      </c>
      <c r="J243" s="239" t="s">
        <v>1063</v>
      </c>
      <c r="K243" s="239" t="s">
        <v>1063</v>
      </c>
      <c r="L243" s="239" t="s">
        <v>1790</v>
      </c>
      <c r="M243" s="240" t="s">
        <v>1678</v>
      </c>
      <c r="N243" s="237" t="s">
        <v>1065</v>
      </c>
      <c r="O243" s="237" t="s">
        <v>3553</v>
      </c>
      <c r="P243" s="241"/>
      <c r="Q243" s="242">
        <v>1500</v>
      </c>
      <c r="R243" s="242"/>
    </row>
    <row r="244" spans="1:18" s="243" customFormat="1" ht="52.5" hidden="1">
      <c r="A244" s="234" t="s">
        <v>1690</v>
      </c>
      <c r="B244" s="234" t="s">
        <v>14558</v>
      </c>
      <c r="C244" s="235" t="s">
        <v>14559</v>
      </c>
      <c r="D244" s="236" t="s">
        <v>1181</v>
      </c>
      <c r="E244" s="236" t="s">
        <v>14560</v>
      </c>
      <c r="F244" s="237" t="s">
        <v>14558</v>
      </c>
      <c r="G244" s="237" t="s">
        <v>14013</v>
      </c>
      <c r="H244" s="237" t="s">
        <v>14561</v>
      </c>
      <c r="I244" s="238" t="s">
        <v>1078</v>
      </c>
      <c r="J244" s="239" t="s">
        <v>1063</v>
      </c>
      <c r="K244" s="239" t="s">
        <v>1063</v>
      </c>
      <c r="L244" s="239" t="s">
        <v>1790</v>
      </c>
      <c r="M244" s="240" t="s">
        <v>1678</v>
      </c>
      <c r="N244" s="237" t="s">
        <v>1065</v>
      </c>
      <c r="O244" s="237" t="s">
        <v>3553</v>
      </c>
      <c r="P244" s="241"/>
      <c r="Q244" s="242">
        <v>1000</v>
      </c>
      <c r="R244" s="242"/>
    </row>
    <row r="245" spans="1:18" s="243" customFormat="1" ht="52.5" hidden="1">
      <c r="A245" s="234" t="s">
        <v>2460</v>
      </c>
      <c r="B245" s="234" t="s">
        <v>14562</v>
      </c>
      <c r="C245" s="235" t="s">
        <v>14559</v>
      </c>
      <c r="D245" s="236" t="s">
        <v>1181</v>
      </c>
      <c r="E245" s="236" t="s">
        <v>14563</v>
      </c>
      <c r="F245" s="237" t="s">
        <v>14562</v>
      </c>
      <c r="G245" s="237" t="s">
        <v>14013</v>
      </c>
      <c r="H245" s="237" t="s">
        <v>14564</v>
      </c>
      <c r="I245" s="238" t="s">
        <v>1078</v>
      </c>
      <c r="J245" s="239" t="s">
        <v>1063</v>
      </c>
      <c r="K245" s="239" t="s">
        <v>1063</v>
      </c>
      <c r="L245" s="239" t="s">
        <v>1790</v>
      </c>
      <c r="M245" s="240" t="s">
        <v>1678</v>
      </c>
      <c r="N245" s="237" t="s">
        <v>1065</v>
      </c>
      <c r="O245" s="237" t="s">
        <v>3553</v>
      </c>
      <c r="P245" s="241"/>
      <c r="Q245" s="242">
        <v>2167</v>
      </c>
      <c r="R245" s="242"/>
    </row>
    <row r="246" spans="1:18" s="243" customFormat="1" ht="52.5" hidden="1">
      <c r="A246" s="234" t="s">
        <v>1703</v>
      </c>
      <c r="B246" s="234" t="s">
        <v>5857</v>
      </c>
      <c r="C246" s="235" t="s">
        <v>14013</v>
      </c>
      <c r="D246" s="236" t="s">
        <v>1181</v>
      </c>
      <c r="E246" s="236" t="s">
        <v>1806</v>
      </c>
      <c r="F246" s="237" t="s">
        <v>5857</v>
      </c>
      <c r="G246" s="237" t="s">
        <v>14013</v>
      </c>
      <c r="H246" s="237" t="s">
        <v>14371</v>
      </c>
      <c r="I246" s="238" t="s">
        <v>1127</v>
      </c>
      <c r="J246" s="239" t="s">
        <v>1063</v>
      </c>
      <c r="K246" s="239" t="s">
        <v>1063</v>
      </c>
      <c r="L246" s="239" t="s">
        <v>1790</v>
      </c>
      <c r="M246" s="240" t="s">
        <v>1678</v>
      </c>
      <c r="N246" s="237" t="s">
        <v>1065</v>
      </c>
      <c r="O246" s="237" t="s">
        <v>3553</v>
      </c>
      <c r="P246" s="241"/>
      <c r="Q246" s="242">
        <v>6810</v>
      </c>
      <c r="R246" s="242"/>
    </row>
    <row r="247" spans="1:18" s="243" customFormat="1" ht="63" hidden="1">
      <c r="A247" s="234" t="s">
        <v>2471</v>
      </c>
      <c r="B247" s="234" t="s">
        <v>14565</v>
      </c>
      <c r="C247" s="235" t="s">
        <v>14013</v>
      </c>
      <c r="D247" s="236" t="s">
        <v>1181</v>
      </c>
      <c r="E247" s="236" t="s">
        <v>14566</v>
      </c>
      <c r="F247" s="237" t="s">
        <v>14565</v>
      </c>
      <c r="G247" s="237" t="s">
        <v>14013</v>
      </c>
      <c r="H247" s="237" t="s">
        <v>1835</v>
      </c>
      <c r="I247" s="238" t="s">
        <v>1836</v>
      </c>
      <c r="J247" s="239" t="s">
        <v>1063</v>
      </c>
      <c r="K247" s="239" t="s">
        <v>1063</v>
      </c>
      <c r="L247" s="239" t="s">
        <v>1790</v>
      </c>
      <c r="M247" s="240" t="s">
        <v>1678</v>
      </c>
      <c r="N247" s="237" t="s">
        <v>1065</v>
      </c>
      <c r="O247" s="237" t="s">
        <v>3553</v>
      </c>
      <c r="P247" s="241"/>
      <c r="Q247" s="242">
        <v>24616.32</v>
      </c>
      <c r="R247" s="242"/>
    </row>
    <row r="248" spans="1:18" s="243" customFormat="1" ht="63" hidden="1">
      <c r="A248" s="234" t="s">
        <v>1880</v>
      </c>
      <c r="B248" s="234" t="s">
        <v>14024</v>
      </c>
      <c r="C248" s="235" t="s">
        <v>14021</v>
      </c>
      <c r="D248" s="236" t="s">
        <v>1214</v>
      </c>
      <c r="E248" s="236" t="s">
        <v>14025</v>
      </c>
      <c r="F248" s="237" t="s">
        <v>14567</v>
      </c>
      <c r="G248" s="237" t="s">
        <v>14021</v>
      </c>
      <c r="H248" s="237" t="s">
        <v>3524</v>
      </c>
      <c r="I248" s="238" t="s">
        <v>2133</v>
      </c>
      <c r="J248" s="239" t="s">
        <v>1690</v>
      </c>
      <c r="K248" s="239" t="s">
        <v>1691</v>
      </c>
      <c r="L248" s="239" t="s">
        <v>1063</v>
      </c>
      <c r="M248" s="240" t="s">
        <v>1769</v>
      </c>
      <c r="N248" s="237" t="s">
        <v>1065</v>
      </c>
      <c r="O248" s="237" t="s">
        <v>3553</v>
      </c>
      <c r="P248" s="241"/>
      <c r="Q248" s="242">
        <v>13557.38</v>
      </c>
      <c r="R248" s="242"/>
    </row>
    <row r="249" spans="1:18" s="243" customFormat="1" ht="42" hidden="1">
      <c r="A249" s="234" t="s">
        <v>2480</v>
      </c>
      <c r="B249" s="234" t="s">
        <v>14026</v>
      </c>
      <c r="C249" s="235" t="s">
        <v>14021</v>
      </c>
      <c r="D249" s="236" t="s">
        <v>1214</v>
      </c>
      <c r="E249" s="236" t="s">
        <v>14027</v>
      </c>
      <c r="F249" s="237" t="s">
        <v>14568</v>
      </c>
      <c r="G249" s="237" t="s">
        <v>14021</v>
      </c>
      <c r="H249" s="237" t="s">
        <v>3524</v>
      </c>
      <c r="I249" s="238" t="s">
        <v>2133</v>
      </c>
      <c r="J249" s="239" t="s">
        <v>1690</v>
      </c>
      <c r="K249" s="239" t="s">
        <v>1691</v>
      </c>
      <c r="L249" s="239" t="s">
        <v>1063</v>
      </c>
      <c r="M249" s="240" t="s">
        <v>1769</v>
      </c>
      <c r="N249" s="237" t="s">
        <v>1065</v>
      </c>
      <c r="O249" s="237" t="s">
        <v>3553</v>
      </c>
      <c r="P249" s="241"/>
      <c r="Q249" s="242">
        <v>591.34</v>
      </c>
      <c r="R249" s="242"/>
    </row>
    <row r="250" spans="1:18" s="243" customFormat="1" ht="52.5">
      <c r="A250" s="234" t="s">
        <v>2485</v>
      </c>
      <c r="B250" s="234" t="s">
        <v>14569</v>
      </c>
      <c r="C250" s="235" t="s">
        <v>14010</v>
      </c>
      <c r="D250" s="236" t="s">
        <v>1055</v>
      </c>
      <c r="E250" s="236" t="s">
        <v>14570</v>
      </c>
      <c r="F250" s="237" t="s">
        <v>6515</v>
      </c>
      <c r="G250" s="237" t="s">
        <v>14021</v>
      </c>
      <c r="H250" s="237" t="s">
        <v>1077</v>
      </c>
      <c r="I250" s="238" t="s">
        <v>1078</v>
      </c>
      <c r="J250" s="239" t="s">
        <v>1061</v>
      </c>
      <c r="K250" s="239" t="s">
        <v>1062</v>
      </c>
      <c r="L250" s="239" t="s">
        <v>1063</v>
      </c>
      <c r="M250" s="240" t="s">
        <v>1064</v>
      </c>
      <c r="N250" s="237" t="s">
        <v>1065</v>
      </c>
      <c r="O250" s="237" t="s">
        <v>3553</v>
      </c>
      <c r="P250" s="241"/>
      <c r="Q250" s="233">
        <v>1</v>
      </c>
      <c r="R250" s="242">
        <v>560</v>
      </c>
    </row>
    <row r="251" spans="1:18" s="243" customFormat="1" ht="42">
      <c r="A251" s="234" t="s">
        <v>2488</v>
      </c>
      <c r="B251" s="234" t="s">
        <v>14571</v>
      </c>
      <c r="C251" s="235" t="s">
        <v>14010</v>
      </c>
      <c r="D251" s="236" t="s">
        <v>1055</v>
      </c>
      <c r="E251" s="236" t="s">
        <v>14572</v>
      </c>
      <c r="F251" s="237" t="s">
        <v>14573</v>
      </c>
      <c r="G251" s="237" t="s">
        <v>14021</v>
      </c>
      <c r="H251" s="237" t="s">
        <v>1696</v>
      </c>
      <c r="I251" s="238" t="s">
        <v>1697</v>
      </c>
      <c r="J251" s="239" t="s">
        <v>1096</v>
      </c>
      <c r="K251" s="239" t="s">
        <v>1062</v>
      </c>
      <c r="L251" s="239" t="s">
        <v>1063</v>
      </c>
      <c r="M251" s="240" t="s">
        <v>1064</v>
      </c>
      <c r="N251" s="237" t="s">
        <v>1065</v>
      </c>
      <c r="O251" s="237" t="s">
        <v>3553</v>
      </c>
      <c r="P251" s="241"/>
      <c r="Q251" s="233">
        <v>1</v>
      </c>
      <c r="R251" s="242">
        <v>139</v>
      </c>
    </row>
    <row r="252" spans="1:18" s="243" customFormat="1" ht="52.5">
      <c r="A252" s="234" t="s">
        <v>2492</v>
      </c>
      <c r="B252" s="234" t="s">
        <v>14574</v>
      </c>
      <c r="C252" s="235" t="s">
        <v>14010</v>
      </c>
      <c r="D252" s="236" t="s">
        <v>1055</v>
      </c>
      <c r="E252" s="236" t="s">
        <v>14575</v>
      </c>
      <c r="F252" s="237" t="s">
        <v>14576</v>
      </c>
      <c r="G252" s="237" t="s">
        <v>14021</v>
      </c>
      <c r="H252" s="237" t="s">
        <v>1077</v>
      </c>
      <c r="I252" s="238" t="s">
        <v>1078</v>
      </c>
      <c r="J252" s="239" t="s">
        <v>1096</v>
      </c>
      <c r="K252" s="239" t="s">
        <v>1062</v>
      </c>
      <c r="L252" s="239" t="s">
        <v>1063</v>
      </c>
      <c r="M252" s="240" t="s">
        <v>1064</v>
      </c>
      <c r="N252" s="237" t="s">
        <v>1065</v>
      </c>
      <c r="O252" s="237" t="s">
        <v>3553</v>
      </c>
      <c r="P252" s="241"/>
      <c r="Q252" s="233">
        <v>1</v>
      </c>
      <c r="R252" s="242">
        <v>842</v>
      </c>
    </row>
    <row r="253" spans="1:18" s="243" customFormat="1" ht="52.5">
      <c r="A253" s="234" t="s">
        <v>2496</v>
      </c>
      <c r="B253" s="234" t="s">
        <v>14577</v>
      </c>
      <c r="C253" s="235" t="s">
        <v>14010</v>
      </c>
      <c r="D253" s="236" t="s">
        <v>1055</v>
      </c>
      <c r="E253" s="236" t="s">
        <v>14578</v>
      </c>
      <c r="F253" s="237" t="s">
        <v>14579</v>
      </c>
      <c r="G253" s="237" t="s">
        <v>14021</v>
      </c>
      <c r="H253" s="237" t="s">
        <v>1077</v>
      </c>
      <c r="I253" s="238" t="s">
        <v>1078</v>
      </c>
      <c r="J253" s="239" t="s">
        <v>1203</v>
      </c>
      <c r="K253" s="239" t="s">
        <v>1062</v>
      </c>
      <c r="L253" s="239" t="s">
        <v>1063</v>
      </c>
      <c r="M253" s="240" t="s">
        <v>1064</v>
      </c>
      <c r="N253" s="237" t="s">
        <v>1065</v>
      </c>
      <c r="O253" s="237" t="s">
        <v>3553</v>
      </c>
      <c r="P253" s="241"/>
      <c r="Q253" s="233">
        <v>1</v>
      </c>
      <c r="R253" s="242">
        <v>1999</v>
      </c>
    </row>
    <row r="254" spans="1:18" s="243" customFormat="1" ht="52.5" hidden="1">
      <c r="A254" s="234" t="s">
        <v>1061</v>
      </c>
      <c r="B254" s="234" t="s">
        <v>14580</v>
      </c>
      <c r="C254" s="235" t="s">
        <v>14021</v>
      </c>
      <c r="D254" s="236" t="s">
        <v>1181</v>
      </c>
      <c r="E254" s="236" t="s">
        <v>14581</v>
      </c>
      <c r="F254" s="237" t="s">
        <v>14580</v>
      </c>
      <c r="G254" s="237" t="s">
        <v>14021</v>
      </c>
      <c r="H254" s="237" t="s">
        <v>14582</v>
      </c>
      <c r="I254" s="238" t="s">
        <v>1078</v>
      </c>
      <c r="J254" s="239" t="s">
        <v>1063</v>
      </c>
      <c r="K254" s="239" t="s">
        <v>1063</v>
      </c>
      <c r="L254" s="239" t="s">
        <v>1790</v>
      </c>
      <c r="M254" s="240" t="s">
        <v>1678</v>
      </c>
      <c r="N254" s="237" t="s">
        <v>1065</v>
      </c>
      <c r="O254" s="237" t="s">
        <v>3553</v>
      </c>
      <c r="P254" s="241"/>
      <c r="Q254" s="242">
        <v>500</v>
      </c>
      <c r="R254" s="242"/>
    </row>
    <row r="255" spans="1:18" s="243" customFormat="1" ht="52.5" hidden="1">
      <c r="A255" s="234" t="s">
        <v>2499</v>
      </c>
      <c r="B255" s="234" t="s">
        <v>14583</v>
      </c>
      <c r="C255" s="235" t="s">
        <v>14021</v>
      </c>
      <c r="D255" s="236" t="s">
        <v>1181</v>
      </c>
      <c r="E255" s="236" t="s">
        <v>14584</v>
      </c>
      <c r="F255" s="237" t="s">
        <v>14583</v>
      </c>
      <c r="G255" s="237" t="s">
        <v>14021</v>
      </c>
      <c r="H255" s="237" t="s">
        <v>14585</v>
      </c>
      <c r="I255" s="238" t="s">
        <v>1078</v>
      </c>
      <c r="J255" s="239" t="s">
        <v>1063</v>
      </c>
      <c r="K255" s="239" t="s">
        <v>1063</v>
      </c>
      <c r="L255" s="239" t="s">
        <v>1790</v>
      </c>
      <c r="M255" s="240" t="s">
        <v>1678</v>
      </c>
      <c r="N255" s="237" t="s">
        <v>1065</v>
      </c>
      <c r="O255" s="237" t="s">
        <v>3553</v>
      </c>
      <c r="P255" s="241"/>
      <c r="Q255" s="242">
        <v>1000</v>
      </c>
      <c r="R255" s="242"/>
    </row>
    <row r="256" spans="1:18" s="243" customFormat="1" ht="52.5" hidden="1">
      <c r="A256" s="234" t="s">
        <v>1302</v>
      </c>
      <c r="B256" s="234" t="s">
        <v>14586</v>
      </c>
      <c r="C256" s="235" t="s">
        <v>14021</v>
      </c>
      <c r="D256" s="236" t="s">
        <v>1181</v>
      </c>
      <c r="E256" s="236" t="s">
        <v>14587</v>
      </c>
      <c r="F256" s="237" t="s">
        <v>14586</v>
      </c>
      <c r="G256" s="237" t="s">
        <v>14021</v>
      </c>
      <c r="H256" s="237" t="s">
        <v>1835</v>
      </c>
      <c r="I256" s="238" t="s">
        <v>1836</v>
      </c>
      <c r="J256" s="239" t="s">
        <v>1063</v>
      </c>
      <c r="K256" s="239" t="s">
        <v>1063</v>
      </c>
      <c r="L256" s="239" t="s">
        <v>1790</v>
      </c>
      <c r="M256" s="240" t="s">
        <v>1678</v>
      </c>
      <c r="N256" s="237" t="s">
        <v>1065</v>
      </c>
      <c r="O256" s="237" t="s">
        <v>3553</v>
      </c>
      <c r="P256" s="241"/>
      <c r="Q256" s="242">
        <v>17952.21</v>
      </c>
      <c r="R256" s="242"/>
    </row>
    <row r="257" spans="1:18" s="243" customFormat="1" ht="52.5" hidden="1">
      <c r="A257" s="234" t="s">
        <v>1121</v>
      </c>
      <c r="B257" s="234" t="s">
        <v>14588</v>
      </c>
      <c r="C257" s="235" t="s">
        <v>14021</v>
      </c>
      <c r="D257" s="236" t="s">
        <v>1181</v>
      </c>
      <c r="E257" s="236" t="s">
        <v>14589</v>
      </c>
      <c r="F257" s="237" t="s">
        <v>14588</v>
      </c>
      <c r="G257" s="237" t="s">
        <v>14021</v>
      </c>
      <c r="H257" s="237" t="s">
        <v>2677</v>
      </c>
      <c r="I257" s="238" t="s">
        <v>2678</v>
      </c>
      <c r="J257" s="239" t="s">
        <v>1063</v>
      </c>
      <c r="K257" s="239" t="s">
        <v>1063</v>
      </c>
      <c r="L257" s="239" t="s">
        <v>1790</v>
      </c>
      <c r="M257" s="240" t="s">
        <v>1678</v>
      </c>
      <c r="N257" s="237" t="s">
        <v>1065</v>
      </c>
      <c r="O257" s="237" t="s">
        <v>3553</v>
      </c>
      <c r="P257" s="241"/>
      <c r="Q257" s="242">
        <v>1500</v>
      </c>
      <c r="R257" s="242"/>
    </row>
    <row r="258" spans="1:18" s="243" customFormat="1" ht="52.5" hidden="1">
      <c r="A258" s="234" t="s">
        <v>1239</v>
      </c>
      <c r="B258" s="234" t="s">
        <v>4370</v>
      </c>
      <c r="C258" s="235" t="s">
        <v>14021</v>
      </c>
      <c r="D258" s="236" t="s">
        <v>1181</v>
      </c>
      <c r="E258" s="236" t="s">
        <v>14590</v>
      </c>
      <c r="F258" s="237" t="s">
        <v>4370</v>
      </c>
      <c r="G258" s="237" t="s">
        <v>14021</v>
      </c>
      <c r="H258" s="237" t="s">
        <v>3900</v>
      </c>
      <c r="I258" s="238" t="s">
        <v>3901</v>
      </c>
      <c r="J258" s="239" t="s">
        <v>1063</v>
      </c>
      <c r="K258" s="239" t="s">
        <v>1063</v>
      </c>
      <c r="L258" s="239" t="s">
        <v>1790</v>
      </c>
      <c r="M258" s="240" t="s">
        <v>1678</v>
      </c>
      <c r="N258" s="237" t="s">
        <v>1065</v>
      </c>
      <c r="O258" s="237" t="s">
        <v>3553</v>
      </c>
      <c r="P258" s="241"/>
      <c r="Q258" s="242">
        <v>7621</v>
      </c>
      <c r="R258" s="242"/>
    </row>
    <row r="259" spans="1:18" s="243" customFormat="1" ht="52.5" hidden="1">
      <c r="A259" s="234" t="s">
        <v>1079</v>
      </c>
      <c r="B259" s="234" t="s">
        <v>2536</v>
      </c>
      <c r="C259" s="235" t="s">
        <v>14021</v>
      </c>
      <c r="D259" s="236" t="s">
        <v>1181</v>
      </c>
      <c r="E259" s="236" t="s">
        <v>1806</v>
      </c>
      <c r="F259" s="237" t="s">
        <v>2536</v>
      </c>
      <c r="G259" s="237" t="s">
        <v>14021</v>
      </c>
      <c r="H259" s="237" t="s">
        <v>14371</v>
      </c>
      <c r="I259" s="238" t="s">
        <v>1127</v>
      </c>
      <c r="J259" s="239" t="s">
        <v>1063</v>
      </c>
      <c r="K259" s="239" t="s">
        <v>1063</v>
      </c>
      <c r="L259" s="239" t="s">
        <v>1790</v>
      </c>
      <c r="M259" s="240" t="s">
        <v>1678</v>
      </c>
      <c r="N259" s="237" t="s">
        <v>1065</v>
      </c>
      <c r="O259" s="237" t="s">
        <v>3553</v>
      </c>
      <c r="P259" s="241"/>
      <c r="Q259" s="242">
        <v>28561</v>
      </c>
      <c r="R259" s="242"/>
    </row>
    <row r="260" spans="1:18" s="243" customFormat="1" ht="63" hidden="1">
      <c r="A260" s="234" t="s">
        <v>2518</v>
      </c>
      <c r="B260" s="234" t="s">
        <v>14591</v>
      </c>
      <c r="C260" s="235" t="s">
        <v>14021</v>
      </c>
      <c r="D260" s="236" t="s">
        <v>1181</v>
      </c>
      <c r="E260" s="236" t="s">
        <v>14592</v>
      </c>
      <c r="F260" s="237" t="s">
        <v>14591</v>
      </c>
      <c r="G260" s="237" t="s">
        <v>14021</v>
      </c>
      <c r="H260" s="237" t="s">
        <v>14593</v>
      </c>
      <c r="I260" s="238" t="s">
        <v>14594</v>
      </c>
      <c r="J260" s="239" t="s">
        <v>1063</v>
      </c>
      <c r="K260" s="239" t="s">
        <v>1063</v>
      </c>
      <c r="L260" s="239" t="s">
        <v>2410</v>
      </c>
      <c r="M260" s="240" t="s">
        <v>1678</v>
      </c>
      <c r="N260" s="237" t="s">
        <v>1065</v>
      </c>
      <c r="O260" s="237" t="s">
        <v>3553</v>
      </c>
      <c r="P260" s="241"/>
      <c r="Q260" s="242">
        <v>25000</v>
      </c>
      <c r="R260" s="242"/>
    </row>
    <row r="261" spans="1:18" s="243" customFormat="1" ht="42">
      <c r="A261" s="234" t="s">
        <v>2520</v>
      </c>
      <c r="B261" s="234" t="s">
        <v>14595</v>
      </c>
      <c r="C261" s="235" t="s">
        <v>14029</v>
      </c>
      <c r="D261" s="236" t="s">
        <v>1055</v>
      </c>
      <c r="E261" s="236" t="s">
        <v>14596</v>
      </c>
      <c r="F261" s="237" t="s">
        <v>14597</v>
      </c>
      <c r="G261" s="237" t="s">
        <v>14010</v>
      </c>
      <c r="H261" s="237" t="s">
        <v>1403</v>
      </c>
      <c r="I261" s="238" t="s">
        <v>1404</v>
      </c>
      <c r="J261" s="239" t="s">
        <v>1239</v>
      </c>
      <c r="K261" s="239" t="s">
        <v>1062</v>
      </c>
      <c r="L261" s="239" t="s">
        <v>1063</v>
      </c>
      <c r="M261" s="240" t="s">
        <v>1064</v>
      </c>
      <c r="N261" s="237" t="s">
        <v>1065</v>
      </c>
      <c r="O261" s="237" t="s">
        <v>3553</v>
      </c>
      <c r="P261" s="241" t="s">
        <v>13049</v>
      </c>
      <c r="Q261" s="233">
        <v>1</v>
      </c>
      <c r="R261" s="242">
        <v>19167.5</v>
      </c>
    </row>
    <row r="262" spans="1:18" s="243" customFormat="1" ht="73.5" hidden="1">
      <c r="A262" s="234" t="s">
        <v>2522</v>
      </c>
      <c r="B262" s="234" t="s">
        <v>14598</v>
      </c>
      <c r="C262" s="235" t="s">
        <v>14029</v>
      </c>
      <c r="D262" s="236" t="s">
        <v>1055</v>
      </c>
      <c r="E262" s="236" t="s">
        <v>14599</v>
      </c>
      <c r="F262" s="237" t="s">
        <v>14600</v>
      </c>
      <c r="G262" s="237" t="s">
        <v>14010</v>
      </c>
      <c r="H262" s="237" t="s">
        <v>13740</v>
      </c>
      <c r="I262" s="238" t="s">
        <v>13741</v>
      </c>
      <c r="J262" s="239" t="s">
        <v>1079</v>
      </c>
      <c r="K262" s="239" t="s">
        <v>1062</v>
      </c>
      <c r="L262" s="239" t="s">
        <v>1063</v>
      </c>
      <c r="M262" s="240" t="s">
        <v>1064</v>
      </c>
      <c r="N262" s="237" t="s">
        <v>1065</v>
      </c>
      <c r="O262" s="237" t="s">
        <v>3553</v>
      </c>
      <c r="P262" s="241" t="s">
        <v>14601</v>
      </c>
      <c r="Q262" s="242"/>
      <c r="R262" s="242">
        <v>27000</v>
      </c>
    </row>
    <row r="263" spans="1:18" s="243" customFormat="1" ht="42" hidden="1">
      <c r="A263" s="234" t="s">
        <v>2526</v>
      </c>
      <c r="B263" s="234" t="s">
        <v>9993</v>
      </c>
      <c r="C263" s="235" t="s">
        <v>14010</v>
      </c>
      <c r="D263" s="236" t="s">
        <v>1214</v>
      </c>
      <c r="E263" s="236" t="s">
        <v>14602</v>
      </c>
      <c r="F263" s="237" t="s">
        <v>14603</v>
      </c>
      <c r="G263" s="237" t="s">
        <v>14010</v>
      </c>
      <c r="H263" s="237" t="s">
        <v>5571</v>
      </c>
      <c r="I263" s="238" t="s">
        <v>5572</v>
      </c>
      <c r="J263" s="239" t="s">
        <v>1063</v>
      </c>
      <c r="K263" s="239" t="s">
        <v>1063</v>
      </c>
      <c r="L263" s="239" t="s">
        <v>1790</v>
      </c>
      <c r="M263" s="240" t="s">
        <v>1678</v>
      </c>
      <c r="N263" s="237" t="s">
        <v>1065</v>
      </c>
      <c r="O263" s="237" t="s">
        <v>3553</v>
      </c>
      <c r="P263" s="241"/>
      <c r="Q263" s="242">
        <v>178928</v>
      </c>
      <c r="R263" s="242"/>
    </row>
    <row r="264" spans="1:18" s="243" customFormat="1" ht="42" hidden="1">
      <c r="A264" s="234" t="s">
        <v>2532</v>
      </c>
      <c r="B264" s="234" t="s">
        <v>9995</v>
      </c>
      <c r="C264" s="235" t="s">
        <v>14010</v>
      </c>
      <c r="D264" s="236" t="s">
        <v>1214</v>
      </c>
      <c r="E264" s="236" t="s">
        <v>14602</v>
      </c>
      <c r="F264" s="237" t="s">
        <v>14604</v>
      </c>
      <c r="G264" s="237" t="s">
        <v>14010</v>
      </c>
      <c r="H264" s="237" t="s">
        <v>5571</v>
      </c>
      <c r="I264" s="238" t="s">
        <v>5572</v>
      </c>
      <c r="J264" s="239" t="s">
        <v>1063</v>
      </c>
      <c r="K264" s="239" t="s">
        <v>1063</v>
      </c>
      <c r="L264" s="239" t="s">
        <v>1790</v>
      </c>
      <c r="M264" s="240" t="s">
        <v>1678</v>
      </c>
      <c r="N264" s="237" t="s">
        <v>1065</v>
      </c>
      <c r="O264" s="237" t="s">
        <v>3553</v>
      </c>
      <c r="P264" s="241"/>
      <c r="Q264" s="242">
        <v>365907</v>
      </c>
      <c r="R264" s="242"/>
    </row>
    <row r="265" spans="1:18" s="243" customFormat="1" ht="52.5" hidden="1">
      <c r="A265" s="234" t="s">
        <v>1812</v>
      </c>
      <c r="B265" s="234" t="s">
        <v>14605</v>
      </c>
      <c r="C265" s="235" t="s">
        <v>14029</v>
      </c>
      <c r="D265" s="236" t="s">
        <v>1055</v>
      </c>
      <c r="E265" s="236" t="s">
        <v>14606</v>
      </c>
      <c r="F265" s="237" t="s">
        <v>14607</v>
      </c>
      <c r="G265" s="237" t="s">
        <v>14010</v>
      </c>
      <c r="H265" s="237" t="s">
        <v>1639</v>
      </c>
      <c r="I265" s="238" t="s">
        <v>1640</v>
      </c>
      <c r="J265" s="239" t="s">
        <v>1239</v>
      </c>
      <c r="K265" s="239" t="s">
        <v>1062</v>
      </c>
      <c r="L265" s="239" t="s">
        <v>1063</v>
      </c>
      <c r="M265" s="240" t="s">
        <v>1064</v>
      </c>
      <c r="N265" s="237" t="s">
        <v>1065</v>
      </c>
      <c r="O265" s="237" t="s">
        <v>3553</v>
      </c>
      <c r="P265" s="241" t="s">
        <v>1641</v>
      </c>
      <c r="Q265" s="242"/>
      <c r="R265" s="242">
        <v>1068</v>
      </c>
    </row>
    <row r="266" spans="1:18" s="243" customFormat="1" ht="42" hidden="1">
      <c r="A266" s="234" t="s">
        <v>2540</v>
      </c>
      <c r="B266" s="234" t="s">
        <v>14608</v>
      </c>
      <c r="C266" s="235" t="s">
        <v>14029</v>
      </c>
      <c r="D266" s="236" t="s">
        <v>1055</v>
      </c>
      <c r="E266" s="236" t="s">
        <v>14609</v>
      </c>
      <c r="F266" s="237" t="s">
        <v>14610</v>
      </c>
      <c r="G266" s="237" t="s">
        <v>14010</v>
      </c>
      <c r="H266" s="237" t="s">
        <v>9306</v>
      </c>
      <c r="I266" s="238" t="s">
        <v>9307</v>
      </c>
      <c r="J266" s="239" t="s">
        <v>1079</v>
      </c>
      <c r="K266" s="239" t="s">
        <v>1062</v>
      </c>
      <c r="L266" s="239" t="s">
        <v>1063</v>
      </c>
      <c r="M266" s="240" t="s">
        <v>1064</v>
      </c>
      <c r="N266" s="237" t="s">
        <v>1065</v>
      </c>
      <c r="O266" s="237" t="s">
        <v>3553</v>
      </c>
      <c r="P266" s="241" t="s">
        <v>9308</v>
      </c>
      <c r="Q266" s="242"/>
      <c r="R266" s="242">
        <v>7059</v>
      </c>
    </row>
    <row r="267" spans="1:18" s="243" customFormat="1" ht="52.5" hidden="1">
      <c r="A267" s="234" t="s">
        <v>2543</v>
      </c>
      <c r="B267" s="234" t="s">
        <v>14611</v>
      </c>
      <c r="C267" s="235" t="s">
        <v>14029</v>
      </c>
      <c r="D267" s="236" t="s">
        <v>1055</v>
      </c>
      <c r="E267" s="236" t="s">
        <v>14612</v>
      </c>
      <c r="F267" s="237" t="s">
        <v>14613</v>
      </c>
      <c r="G267" s="237" t="s">
        <v>14010</v>
      </c>
      <c r="H267" s="237" t="s">
        <v>2800</v>
      </c>
      <c r="I267" s="238" t="s">
        <v>2801</v>
      </c>
      <c r="J267" s="239" t="s">
        <v>1239</v>
      </c>
      <c r="K267" s="239" t="s">
        <v>1062</v>
      </c>
      <c r="L267" s="239" t="s">
        <v>1063</v>
      </c>
      <c r="M267" s="240" t="s">
        <v>1064</v>
      </c>
      <c r="N267" s="237" t="s">
        <v>1065</v>
      </c>
      <c r="O267" s="237" t="s">
        <v>3553</v>
      </c>
      <c r="P267" s="241" t="s">
        <v>2802</v>
      </c>
      <c r="Q267" s="242"/>
      <c r="R267" s="242">
        <v>8120</v>
      </c>
    </row>
    <row r="268" spans="1:18" s="243" customFormat="1" ht="52.5" hidden="1">
      <c r="A268" s="234" t="s">
        <v>2547</v>
      </c>
      <c r="B268" s="234" t="s">
        <v>14614</v>
      </c>
      <c r="C268" s="235" t="s">
        <v>14010</v>
      </c>
      <c r="D268" s="236" t="s">
        <v>1214</v>
      </c>
      <c r="E268" s="236" t="s">
        <v>14615</v>
      </c>
      <c r="F268" s="237" t="s">
        <v>14614</v>
      </c>
      <c r="G268" s="237" t="s">
        <v>14010</v>
      </c>
      <c r="H268" s="237" t="s">
        <v>1389</v>
      </c>
      <c r="I268" s="238" t="s">
        <v>1390</v>
      </c>
      <c r="J268" s="239" t="s">
        <v>1079</v>
      </c>
      <c r="K268" s="239" t="s">
        <v>1062</v>
      </c>
      <c r="L268" s="239" t="s">
        <v>1063</v>
      </c>
      <c r="M268" s="240" t="s">
        <v>1064</v>
      </c>
      <c r="N268" s="237" t="s">
        <v>1065</v>
      </c>
      <c r="O268" s="237" t="s">
        <v>3553</v>
      </c>
      <c r="P268" s="241" t="s">
        <v>14616</v>
      </c>
      <c r="Q268" s="242"/>
      <c r="R268" s="242">
        <v>9700</v>
      </c>
    </row>
    <row r="269" spans="1:18" s="243" customFormat="1" ht="52.5" hidden="1">
      <c r="A269" s="234" t="s">
        <v>2552</v>
      </c>
      <c r="B269" s="234" t="s">
        <v>14617</v>
      </c>
      <c r="C269" s="235" t="s">
        <v>14010</v>
      </c>
      <c r="D269" s="236" t="s">
        <v>1214</v>
      </c>
      <c r="E269" s="236" t="s">
        <v>14618</v>
      </c>
      <c r="F269" s="237" t="s">
        <v>14617</v>
      </c>
      <c r="G269" s="237" t="s">
        <v>14010</v>
      </c>
      <c r="H269" s="237" t="s">
        <v>1389</v>
      </c>
      <c r="I269" s="238" t="s">
        <v>1390</v>
      </c>
      <c r="J269" s="239" t="s">
        <v>1079</v>
      </c>
      <c r="K269" s="239" t="s">
        <v>1062</v>
      </c>
      <c r="L269" s="239" t="s">
        <v>1063</v>
      </c>
      <c r="M269" s="240" t="s">
        <v>1064</v>
      </c>
      <c r="N269" s="237" t="s">
        <v>1065</v>
      </c>
      <c r="O269" s="237" t="s">
        <v>3553</v>
      </c>
      <c r="P269" s="241" t="s">
        <v>14619</v>
      </c>
      <c r="Q269" s="242"/>
      <c r="R269" s="242">
        <v>9700</v>
      </c>
    </row>
    <row r="270" spans="1:18" s="243" customFormat="1" ht="42" hidden="1">
      <c r="A270" s="234" t="s">
        <v>2554</v>
      </c>
      <c r="B270" s="234" t="s">
        <v>14620</v>
      </c>
      <c r="C270" s="235" t="s">
        <v>14029</v>
      </c>
      <c r="D270" s="236" t="s">
        <v>1055</v>
      </c>
      <c r="E270" s="236" t="s">
        <v>14621</v>
      </c>
      <c r="F270" s="237" t="s">
        <v>14622</v>
      </c>
      <c r="G270" s="237" t="s">
        <v>14010</v>
      </c>
      <c r="H270" s="237" t="s">
        <v>209</v>
      </c>
      <c r="I270" s="238" t="s">
        <v>1149</v>
      </c>
      <c r="J270" s="239" t="s">
        <v>1121</v>
      </c>
      <c r="K270" s="239" t="s">
        <v>1062</v>
      </c>
      <c r="L270" s="239" t="s">
        <v>1063</v>
      </c>
      <c r="M270" s="240" t="s">
        <v>1064</v>
      </c>
      <c r="N270" s="237" t="s">
        <v>1065</v>
      </c>
      <c r="O270" s="237" t="s">
        <v>3553</v>
      </c>
      <c r="P270" s="241" t="s">
        <v>9506</v>
      </c>
      <c r="Q270" s="242"/>
      <c r="R270" s="242">
        <v>13296.34</v>
      </c>
    </row>
    <row r="271" spans="1:18" s="243" customFormat="1" ht="42" hidden="1">
      <c r="A271" s="234" t="s">
        <v>2557</v>
      </c>
      <c r="B271" s="234" t="s">
        <v>14623</v>
      </c>
      <c r="C271" s="235" t="s">
        <v>14029</v>
      </c>
      <c r="D271" s="236" t="s">
        <v>1055</v>
      </c>
      <c r="E271" s="236" t="s">
        <v>14624</v>
      </c>
      <c r="F271" s="237" t="s">
        <v>14625</v>
      </c>
      <c r="G271" s="237" t="s">
        <v>14010</v>
      </c>
      <c r="H271" s="237" t="s">
        <v>209</v>
      </c>
      <c r="I271" s="238" t="s">
        <v>1149</v>
      </c>
      <c r="J271" s="239" t="s">
        <v>1302</v>
      </c>
      <c r="K271" s="239" t="s">
        <v>1303</v>
      </c>
      <c r="L271" s="239" t="s">
        <v>1063</v>
      </c>
      <c r="M271" s="240" t="s">
        <v>1304</v>
      </c>
      <c r="N271" s="237" t="s">
        <v>1065</v>
      </c>
      <c r="O271" s="237" t="s">
        <v>3553</v>
      </c>
      <c r="P271" s="241" t="s">
        <v>9506</v>
      </c>
      <c r="Q271" s="242"/>
      <c r="R271" s="242">
        <v>2331.7800000000002</v>
      </c>
    </row>
    <row r="272" spans="1:18" s="243" customFormat="1" ht="42" hidden="1">
      <c r="A272" s="234" t="s">
        <v>2559</v>
      </c>
      <c r="B272" s="234" t="s">
        <v>14626</v>
      </c>
      <c r="C272" s="235" t="s">
        <v>14029</v>
      </c>
      <c r="D272" s="236" t="s">
        <v>1055</v>
      </c>
      <c r="E272" s="236" t="s">
        <v>14627</v>
      </c>
      <c r="F272" s="237" t="s">
        <v>14628</v>
      </c>
      <c r="G272" s="237" t="s">
        <v>14010</v>
      </c>
      <c r="H272" s="237" t="s">
        <v>209</v>
      </c>
      <c r="I272" s="238" t="s">
        <v>1149</v>
      </c>
      <c r="J272" s="239" t="s">
        <v>1121</v>
      </c>
      <c r="K272" s="239" t="s">
        <v>1062</v>
      </c>
      <c r="L272" s="239" t="s">
        <v>1063</v>
      </c>
      <c r="M272" s="240" t="s">
        <v>1064</v>
      </c>
      <c r="N272" s="237" t="s">
        <v>1065</v>
      </c>
      <c r="O272" s="237" t="s">
        <v>3553</v>
      </c>
      <c r="P272" s="241" t="s">
        <v>9510</v>
      </c>
      <c r="Q272" s="242"/>
      <c r="R272" s="242">
        <v>47996.7</v>
      </c>
    </row>
    <row r="273" spans="1:18" s="243" customFormat="1" ht="42" hidden="1">
      <c r="A273" s="234" t="s">
        <v>2563</v>
      </c>
      <c r="B273" s="234" t="s">
        <v>14629</v>
      </c>
      <c r="C273" s="235" t="s">
        <v>14029</v>
      </c>
      <c r="D273" s="236" t="s">
        <v>1055</v>
      </c>
      <c r="E273" s="236" t="s">
        <v>14630</v>
      </c>
      <c r="F273" s="237" t="s">
        <v>14631</v>
      </c>
      <c r="G273" s="237" t="s">
        <v>14010</v>
      </c>
      <c r="H273" s="237" t="s">
        <v>209</v>
      </c>
      <c r="I273" s="238" t="s">
        <v>1149</v>
      </c>
      <c r="J273" s="239" t="s">
        <v>1302</v>
      </c>
      <c r="K273" s="239" t="s">
        <v>1062</v>
      </c>
      <c r="L273" s="239" t="s">
        <v>1063</v>
      </c>
      <c r="M273" s="240" t="s">
        <v>1304</v>
      </c>
      <c r="N273" s="237" t="s">
        <v>1065</v>
      </c>
      <c r="O273" s="237" t="s">
        <v>3553</v>
      </c>
      <c r="P273" s="241" t="s">
        <v>9510</v>
      </c>
      <c r="Q273" s="242"/>
      <c r="R273" s="242">
        <v>1328.76</v>
      </c>
    </row>
    <row r="274" spans="1:18" s="243" customFormat="1" ht="42" hidden="1">
      <c r="A274" s="234" t="s">
        <v>2253</v>
      </c>
      <c r="B274" s="234" t="s">
        <v>14632</v>
      </c>
      <c r="C274" s="235" t="s">
        <v>14029</v>
      </c>
      <c r="D274" s="236" t="s">
        <v>1055</v>
      </c>
      <c r="E274" s="236" t="s">
        <v>14633</v>
      </c>
      <c r="F274" s="237" t="s">
        <v>14634</v>
      </c>
      <c r="G274" s="237" t="s">
        <v>14010</v>
      </c>
      <c r="H274" s="237" t="s">
        <v>209</v>
      </c>
      <c r="I274" s="238" t="s">
        <v>1149</v>
      </c>
      <c r="J274" s="239" t="s">
        <v>1302</v>
      </c>
      <c r="K274" s="239" t="s">
        <v>1303</v>
      </c>
      <c r="L274" s="239" t="s">
        <v>1063</v>
      </c>
      <c r="M274" s="240" t="s">
        <v>1304</v>
      </c>
      <c r="N274" s="237" t="s">
        <v>1065</v>
      </c>
      <c r="O274" s="237" t="s">
        <v>3553</v>
      </c>
      <c r="P274" s="241" t="s">
        <v>9510</v>
      </c>
      <c r="Q274" s="242"/>
      <c r="R274" s="242">
        <v>25658.6</v>
      </c>
    </row>
    <row r="275" spans="1:18" s="243" customFormat="1" ht="42" hidden="1">
      <c r="A275" s="234" t="s">
        <v>2569</v>
      </c>
      <c r="B275" s="234" t="s">
        <v>14635</v>
      </c>
      <c r="C275" s="235" t="s">
        <v>14029</v>
      </c>
      <c r="D275" s="236" t="s">
        <v>1055</v>
      </c>
      <c r="E275" s="236" t="s">
        <v>14636</v>
      </c>
      <c r="F275" s="237" t="s">
        <v>14637</v>
      </c>
      <c r="G275" s="237" t="s">
        <v>14010</v>
      </c>
      <c r="H275" s="237" t="s">
        <v>1119</v>
      </c>
      <c r="I275" s="238" t="s">
        <v>1120</v>
      </c>
      <c r="J275" s="239" t="s">
        <v>1121</v>
      </c>
      <c r="K275" s="239" t="s">
        <v>1062</v>
      </c>
      <c r="L275" s="239" t="s">
        <v>1063</v>
      </c>
      <c r="M275" s="240" t="s">
        <v>1064</v>
      </c>
      <c r="N275" s="237" t="s">
        <v>1065</v>
      </c>
      <c r="O275" s="237" t="s">
        <v>3553</v>
      </c>
      <c r="P275" s="241" t="s">
        <v>1122</v>
      </c>
      <c r="Q275" s="242"/>
      <c r="R275" s="242">
        <v>11000</v>
      </c>
    </row>
    <row r="276" spans="1:18" s="243" customFormat="1" ht="42" hidden="1">
      <c r="A276" s="234" t="s">
        <v>2573</v>
      </c>
      <c r="B276" s="234" t="s">
        <v>14638</v>
      </c>
      <c r="C276" s="235" t="s">
        <v>14029</v>
      </c>
      <c r="D276" s="236" t="s">
        <v>1055</v>
      </c>
      <c r="E276" s="236" t="s">
        <v>14639</v>
      </c>
      <c r="F276" s="237" t="s">
        <v>14640</v>
      </c>
      <c r="G276" s="237" t="s">
        <v>14029</v>
      </c>
      <c r="H276" s="237" t="s">
        <v>1077</v>
      </c>
      <c r="I276" s="238" t="s">
        <v>1078</v>
      </c>
      <c r="J276" s="239" t="s">
        <v>1690</v>
      </c>
      <c r="K276" s="239" t="s">
        <v>1691</v>
      </c>
      <c r="L276" s="239" t="s">
        <v>1063</v>
      </c>
      <c r="M276" s="240" t="s">
        <v>1769</v>
      </c>
      <c r="N276" s="237" t="s">
        <v>1065</v>
      </c>
      <c r="O276" s="237" t="s">
        <v>3553</v>
      </c>
      <c r="P276" s="241"/>
      <c r="Q276" s="242"/>
      <c r="R276" s="242">
        <v>124854.21</v>
      </c>
    </row>
    <row r="277" spans="1:18" s="243" customFormat="1" ht="42" hidden="1">
      <c r="A277" s="234" t="s">
        <v>1062</v>
      </c>
      <c r="B277" s="234" t="s">
        <v>14641</v>
      </c>
      <c r="C277" s="235" t="s">
        <v>14029</v>
      </c>
      <c r="D277" s="236" t="s">
        <v>1055</v>
      </c>
      <c r="E277" s="236" t="s">
        <v>14642</v>
      </c>
      <c r="F277" s="237" t="s">
        <v>14643</v>
      </c>
      <c r="G277" s="237" t="s">
        <v>14029</v>
      </c>
      <c r="H277" s="237" t="s">
        <v>1696</v>
      </c>
      <c r="I277" s="238" t="s">
        <v>1697</v>
      </c>
      <c r="J277" s="239" t="s">
        <v>1690</v>
      </c>
      <c r="K277" s="239" t="s">
        <v>1691</v>
      </c>
      <c r="L277" s="239" t="s">
        <v>1063</v>
      </c>
      <c r="M277" s="240" t="s">
        <v>1769</v>
      </c>
      <c r="N277" s="237" t="s">
        <v>1065</v>
      </c>
      <c r="O277" s="237" t="s">
        <v>3553</v>
      </c>
      <c r="P277" s="241"/>
      <c r="Q277" s="242"/>
      <c r="R277" s="242">
        <v>32720.93</v>
      </c>
    </row>
    <row r="278" spans="1:18" s="243" customFormat="1" ht="42" hidden="1">
      <c r="A278" s="234" t="s">
        <v>2579</v>
      </c>
      <c r="B278" s="234" t="s">
        <v>14644</v>
      </c>
      <c r="C278" s="235" t="s">
        <v>14029</v>
      </c>
      <c r="D278" s="236" t="s">
        <v>1055</v>
      </c>
      <c r="E278" s="236" t="s">
        <v>14645</v>
      </c>
      <c r="F278" s="237" t="s">
        <v>14646</v>
      </c>
      <c r="G278" s="237" t="s">
        <v>14029</v>
      </c>
      <c r="H278" s="237" t="s">
        <v>1077</v>
      </c>
      <c r="I278" s="238" t="s">
        <v>1078</v>
      </c>
      <c r="J278" s="239" t="s">
        <v>1690</v>
      </c>
      <c r="K278" s="239" t="s">
        <v>1691</v>
      </c>
      <c r="L278" s="239" t="s">
        <v>1063</v>
      </c>
      <c r="M278" s="240" t="s">
        <v>1769</v>
      </c>
      <c r="N278" s="237" t="s">
        <v>1065</v>
      </c>
      <c r="O278" s="237" t="s">
        <v>1112</v>
      </c>
      <c r="P278" s="241"/>
      <c r="Q278" s="242"/>
      <c r="R278" s="242">
        <v>404.68</v>
      </c>
    </row>
    <row r="279" spans="1:18" s="243" customFormat="1" ht="42" hidden="1">
      <c r="A279" s="234" t="s">
        <v>2583</v>
      </c>
      <c r="B279" s="234" t="s">
        <v>14647</v>
      </c>
      <c r="C279" s="235" t="s">
        <v>14029</v>
      </c>
      <c r="D279" s="236" t="s">
        <v>1055</v>
      </c>
      <c r="E279" s="236" t="s">
        <v>14648</v>
      </c>
      <c r="F279" s="237" t="s">
        <v>14649</v>
      </c>
      <c r="G279" s="237" t="s">
        <v>14029</v>
      </c>
      <c r="H279" s="237" t="s">
        <v>1696</v>
      </c>
      <c r="I279" s="238" t="s">
        <v>1697</v>
      </c>
      <c r="J279" s="239" t="s">
        <v>1690</v>
      </c>
      <c r="K279" s="239" t="s">
        <v>1691</v>
      </c>
      <c r="L279" s="239" t="s">
        <v>1063</v>
      </c>
      <c r="M279" s="240" t="s">
        <v>1769</v>
      </c>
      <c r="N279" s="237" t="s">
        <v>1065</v>
      </c>
      <c r="O279" s="237" t="s">
        <v>1112</v>
      </c>
      <c r="P279" s="241"/>
      <c r="Q279" s="242"/>
      <c r="R279" s="242">
        <v>570.72</v>
      </c>
    </row>
    <row r="280" spans="1:18" s="243" customFormat="1" ht="42" hidden="1">
      <c r="A280" s="234" t="s">
        <v>1303</v>
      </c>
      <c r="B280" s="234" t="s">
        <v>14650</v>
      </c>
      <c r="C280" s="235" t="s">
        <v>14029</v>
      </c>
      <c r="D280" s="236" t="s">
        <v>1055</v>
      </c>
      <c r="E280" s="236" t="s">
        <v>14651</v>
      </c>
      <c r="F280" s="237" t="s">
        <v>14652</v>
      </c>
      <c r="G280" s="237" t="s">
        <v>14029</v>
      </c>
      <c r="H280" s="237" t="s">
        <v>1077</v>
      </c>
      <c r="I280" s="238" t="s">
        <v>1078</v>
      </c>
      <c r="J280" s="239" t="s">
        <v>1690</v>
      </c>
      <c r="K280" s="239" t="s">
        <v>1691</v>
      </c>
      <c r="L280" s="239" t="s">
        <v>1063</v>
      </c>
      <c r="M280" s="240" t="s">
        <v>1769</v>
      </c>
      <c r="N280" s="237" t="s">
        <v>1065</v>
      </c>
      <c r="O280" s="237" t="s">
        <v>3553</v>
      </c>
      <c r="P280" s="241"/>
      <c r="Q280" s="242"/>
      <c r="R280" s="242">
        <v>2070.91</v>
      </c>
    </row>
    <row r="281" spans="1:18" s="243" customFormat="1" ht="42" hidden="1">
      <c r="A281" s="234" t="s">
        <v>2590</v>
      </c>
      <c r="B281" s="234" t="s">
        <v>14653</v>
      </c>
      <c r="C281" s="235" t="s">
        <v>14029</v>
      </c>
      <c r="D281" s="236" t="s">
        <v>1055</v>
      </c>
      <c r="E281" s="236" t="s">
        <v>14654</v>
      </c>
      <c r="F281" s="237" t="s">
        <v>14655</v>
      </c>
      <c r="G281" s="237" t="s">
        <v>14029</v>
      </c>
      <c r="H281" s="237" t="s">
        <v>1696</v>
      </c>
      <c r="I281" s="238" t="s">
        <v>1697</v>
      </c>
      <c r="J281" s="239" t="s">
        <v>1690</v>
      </c>
      <c r="K281" s="239" t="s">
        <v>1691</v>
      </c>
      <c r="L281" s="239" t="s">
        <v>1063</v>
      </c>
      <c r="M281" s="240" t="s">
        <v>1769</v>
      </c>
      <c r="N281" s="237" t="s">
        <v>1065</v>
      </c>
      <c r="O281" s="237" t="s">
        <v>3553</v>
      </c>
      <c r="P281" s="241"/>
      <c r="Q281" s="242"/>
      <c r="R281" s="242">
        <v>15.91</v>
      </c>
    </row>
    <row r="282" spans="1:18" s="243" customFormat="1" ht="52.5" hidden="1">
      <c r="A282" s="234" t="s">
        <v>2594</v>
      </c>
      <c r="B282" s="234" t="s">
        <v>14656</v>
      </c>
      <c r="C282" s="235" t="s">
        <v>14010</v>
      </c>
      <c r="D282" s="236" t="s">
        <v>1181</v>
      </c>
      <c r="E282" s="236" t="s">
        <v>14657</v>
      </c>
      <c r="F282" s="237" t="s">
        <v>14656</v>
      </c>
      <c r="G282" s="237" t="s">
        <v>14010</v>
      </c>
      <c r="H282" s="237" t="s">
        <v>14658</v>
      </c>
      <c r="I282" s="238" t="s">
        <v>1078</v>
      </c>
      <c r="J282" s="239" t="s">
        <v>1063</v>
      </c>
      <c r="K282" s="239" t="s">
        <v>1063</v>
      </c>
      <c r="L282" s="239" t="s">
        <v>1790</v>
      </c>
      <c r="M282" s="240" t="s">
        <v>1678</v>
      </c>
      <c r="N282" s="237" t="s">
        <v>1065</v>
      </c>
      <c r="O282" s="237" t="s">
        <v>3553</v>
      </c>
      <c r="P282" s="241"/>
      <c r="Q282" s="242">
        <v>9000</v>
      </c>
      <c r="R282" s="242"/>
    </row>
    <row r="283" spans="1:18" s="243" customFormat="1" ht="52.5" hidden="1">
      <c r="A283" s="234" t="s">
        <v>2598</v>
      </c>
      <c r="B283" s="234" t="s">
        <v>2741</v>
      </c>
      <c r="C283" s="235" t="s">
        <v>14010</v>
      </c>
      <c r="D283" s="236" t="s">
        <v>1181</v>
      </c>
      <c r="E283" s="236" t="s">
        <v>1806</v>
      </c>
      <c r="F283" s="237" t="s">
        <v>2741</v>
      </c>
      <c r="G283" s="237" t="s">
        <v>14010</v>
      </c>
      <c r="H283" s="237" t="s">
        <v>14371</v>
      </c>
      <c r="I283" s="238" t="s">
        <v>1127</v>
      </c>
      <c r="J283" s="239" t="s">
        <v>1063</v>
      </c>
      <c r="K283" s="239" t="s">
        <v>1063</v>
      </c>
      <c r="L283" s="239" t="s">
        <v>1790</v>
      </c>
      <c r="M283" s="240" t="s">
        <v>1678</v>
      </c>
      <c r="N283" s="237" t="s">
        <v>1065</v>
      </c>
      <c r="O283" s="237" t="s">
        <v>3553</v>
      </c>
      <c r="P283" s="241"/>
      <c r="Q283" s="242">
        <v>7068</v>
      </c>
      <c r="R283" s="242"/>
    </row>
    <row r="284" spans="1:18" s="243" customFormat="1" ht="52.5" hidden="1">
      <c r="A284" s="234" t="s">
        <v>2601</v>
      </c>
      <c r="B284" s="234" t="s">
        <v>3341</v>
      </c>
      <c r="C284" s="235" t="s">
        <v>14010</v>
      </c>
      <c r="D284" s="236" t="s">
        <v>1181</v>
      </c>
      <c r="E284" s="236" t="s">
        <v>14659</v>
      </c>
      <c r="F284" s="237" t="s">
        <v>3341</v>
      </c>
      <c r="G284" s="237" t="s">
        <v>14010</v>
      </c>
      <c r="H284" s="237" t="s">
        <v>14660</v>
      </c>
      <c r="I284" s="238" t="s">
        <v>3646</v>
      </c>
      <c r="J284" s="239" t="s">
        <v>1063</v>
      </c>
      <c r="K284" s="239" t="s">
        <v>1063</v>
      </c>
      <c r="L284" s="239" t="s">
        <v>1790</v>
      </c>
      <c r="M284" s="240" t="s">
        <v>1678</v>
      </c>
      <c r="N284" s="237" t="s">
        <v>1065</v>
      </c>
      <c r="O284" s="237" t="s">
        <v>3553</v>
      </c>
      <c r="P284" s="241"/>
      <c r="Q284" s="242">
        <v>1500</v>
      </c>
      <c r="R284" s="242"/>
    </row>
    <row r="285" spans="1:18" s="243" customFormat="1" ht="52.5" hidden="1">
      <c r="A285" s="234" t="s">
        <v>2605</v>
      </c>
      <c r="B285" s="234" t="s">
        <v>14661</v>
      </c>
      <c r="C285" s="235" t="s">
        <v>14010</v>
      </c>
      <c r="D285" s="236" t="s">
        <v>1181</v>
      </c>
      <c r="E285" s="236" t="s">
        <v>14662</v>
      </c>
      <c r="F285" s="237" t="s">
        <v>14661</v>
      </c>
      <c r="G285" s="237" t="s">
        <v>14010</v>
      </c>
      <c r="H285" s="237" t="s">
        <v>2055</v>
      </c>
      <c r="I285" s="238" t="s">
        <v>2056</v>
      </c>
      <c r="J285" s="239" t="s">
        <v>1063</v>
      </c>
      <c r="K285" s="239" t="s">
        <v>1063</v>
      </c>
      <c r="L285" s="239" t="s">
        <v>1790</v>
      </c>
      <c r="M285" s="240" t="s">
        <v>1678</v>
      </c>
      <c r="N285" s="237" t="s">
        <v>1065</v>
      </c>
      <c r="O285" s="237" t="s">
        <v>3553</v>
      </c>
      <c r="P285" s="241"/>
      <c r="Q285" s="242">
        <v>3443</v>
      </c>
      <c r="R285" s="242"/>
    </row>
    <row r="286" spans="1:18" s="243" customFormat="1" ht="52.5" hidden="1">
      <c r="A286" s="234" t="s">
        <v>2607</v>
      </c>
      <c r="B286" s="234" t="s">
        <v>14663</v>
      </c>
      <c r="C286" s="235" t="s">
        <v>14010</v>
      </c>
      <c r="D286" s="236" t="s">
        <v>1181</v>
      </c>
      <c r="E286" s="236" t="s">
        <v>14664</v>
      </c>
      <c r="F286" s="237" t="s">
        <v>14663</v>
      </c>
      <c r="G286" s="237" t="s">
        <v>14010</v>
      </c>
      <c r="H286" s="237" t="s">
        <v>2502</v>
      </c>
      <c r="I286" s="238" t="s">
        <v>2503</v>
      </c>
      <c r="J286" s="239" t="s">
        <v>1063</v>
      </c>
      <c r="K286" s="239" t="s">
        <v>1063</v>
      </c>
      <c r="L286" s="239" t="s">
        <v>1790</v>
      </c>
      <c r="M286" s="240" t="s">
        <v>1678</v>
      </c>
      <c r="N286" s="237" t="s">
        <v>1065</v>
      </c>
      <c r="O286" s="237" t="s">
        <v>3553</v>
      </c>
      <c r="P286" s="241"/>
      <c r="Q286" s="242">
        <v>3150</v>
      </c>
      <c r="R286" s="242"/>
    </row>
    <row r="287" spans="1:18" s="243" customFormat="1" ht="52.5" hidden="1">
      <c r="A287" s="234" t="s">
        <v>2610</v>
      </c>
      <c r="B287" s="234" t="s">
        <v>4407</v>
      </c>
      <c r="C287" s="235" t="s">
        <v>14010</v>
      </c>
      <c r="D287" s="236" t="s">
        <v>1181</v>
      </c>
      <c r="E287" s="236" t="s">
        <v>14665</v>
      </c>
      <c r="F287" s="237" t="s">
        <v>4407</v>
      </c>
      <c r="G287" s="237" t="s">
        <v>14010</v>
      </c>
      <c r="H287" s="237" t="s">
        <v>5859</v>
      </c>
      <c r="I287" s="238" t="s">
        <v>5860</v>
      </c>
      <c r="J287" s="239" t="s">
        <v>1063</v>
      </c>
      <c r="K287" s="239" t="s">
        <v>1063</v>
      </c>
      <c r="L287" s="239" t="s">
        <v>1790</v>
      </c>
      <c r="M287" s="240" t="s">
        <v>1678</v>
      </c>
      <c r="N287" s="237" t="s">
        <v>1065</v>
      </c>
      <c r="O287" s="237" t="s">
        <v>3553</v>
      </c>
      <c r="P287" s="241"/>
      <c r="Q287" s="242">
        <v>3950</v>
      </c>
      <c r="R287" s="242"/>
    </row>
    <row r="288" spans="1:18" s="243" customFormat="1" ht="73.5" hidden="1">
      <c r="A288" s="234" t="s">
        <v>2618</v>
      </c>
      <c r="B288" s="234" t="s">
        <v>5905</v>
      </c>
      <c r="C288" s="235" t="s">
        <v>14029</v>
      </c>
      <c r="D288" s="236" t="s">
        <v>1214</v>
      </c>
      <c r="E288" s="236" t="s">
        <v>14666</v>
      </c>
      <c r="F288" s="237" t="s">
        <v>14667</v>
      </c>
      <c r="G288" s="237" t="s">
        <v>14029</v>
      </c>
      <c r="H288" s="237" t="s">
        <v>14668</v>
      </c>
      <c r="I288" s="238" t="s">
        <v>14669</v>
      </c>
      <c r="J288" s="239" t="s">
        <v>1063</v>
      </c>
      <c r="K288" s="239" t="s">
        <v>1063</v>
      </c>
      <c r="L288" s="239" t="s">
        <v>1790</v>
      </c>
      <c r="M288" s="240" t="s">
        <v>1678</v>
      </c>
      <c r="N288" s="237" t="s">
        <v>1065</v>
      </c>
      <c r="O288" s="237" t="s">
        <v>3553</v>
      </c>
      <c r="P288" s="241"/>
      <c r="Q288" s="242">
        <v>488644</v>
      </c>
      <c r="R288" s="242"/>
    </row>
    <row r="289" spans="1:18" s="243" customFormat="1" ht="73.5" hidden="1">
      <c r="A289" s="234" t="s">
        <v>2622</v>
      </c>
      <c r="B289" s="234" t="s">
        <v>14670</v>
      </c>
      <c r="C289" s="235" t="s">
        <v>14031</v>
      </c>
      <c r="D289" s="236" t="s">
        <v>1055</v>
      </c>
      <c r="E289" s="236" t="s">
        <v>14671</v>
      </c>
      <c r="F289" s="237" t="s">
        <v>14672</v>
      </c>
      <c r="G289" s="237" t="s">
        <v>14029</v>
      </c>
      <c r="H289" s="237" t="s">
        <v>5752</v>
      </c>
      <c r="I289" s="238" t="s">
        <v>5753</v>
      </c>
      <c r="J289" s="239" t="s">
        <v>1063</v>
      </c>
      <c r="K289" s="239" t="s">
        <v>1063</v>
      </c>
      <c r="L289" s="239" t="s">
        <v>1790</v>
      </c>
      <c r="M289" s="240" t="s">
        <v>1678</v>
      </c>
      <c r="N289" s="237" t="s">
        <v>1065</v>
      </c>
      <c r="O289" s="237" t="s">
        <v>3553</v>
      </c>
      <c r="P289" s="241"/>
      <c r="Q289" s="242"/>
      <c r="R289" s="242">
        <v>5263</v>
      </c>
    </row>
    <row r="290" spans="1:18" s="243" customFormat="1" ht="52.5" hidden="1">
      <c r="A290" s="234" t="s">
        <v>2624</v>
      </c>
      <c r="B290" s="234" t="s">
        <v>5359</v>
      </c>
      <c r="C290" s="235" t="s">
        <v>14029</v>
      </c>
      <c r="D290" s="236" t="s">
        <v>1214</v>
      </c>
      <c r="E290" s="236" t="s">
        <v>14673</v>
      </c>
      <c r="F290" s="237" t="s">
        <v>14674</v>
      </c>
      <c r="G290" s="237" t="s">
        <v>14029</v>
      </c>
      <c r="H290" s="237" t="s">
        <v>14675</v>
      </c>
      <c r="I290" s="238" t="s">
        <v>14676</v>
      </c>
      <c r="J290" s="239" t="s">
        <v>1063</v>
      </c>
      <c r="K290" s="239" t="s">
        <v>1063</v>
      </c>
      <c r="L290" s="239" t="s">
        <v>1790</v>
      </c>
      <c r="M290" s="240" t="s">
        <v>1678</v>
      </c>
      <c r="N290" s="237" t="s">
        <v>1065</v>
      </c>
      <c r="O290" s="237" t="s">
        <v>3553</v>
      </c>
      <c r="P290" s="241"/>
      <c r="Q290" s="242">
        <v>222017</v>
      </c>
      <c r="R290" s="242"/>
    </row>
    <row r="291" spans="1:18" s="243" customFormat="1" ht="52.5">
      <c r="A291" s="234" t="s">
        <v>2627</v>
      </c>
      <c r="B291" s="234" t="s">
        <v>14677</v>
      </c>
      <c r="C291" s="235" t="s">
        <v>14031</v>
      </c>
      <c r="D291" s="236" t="s">
        <v>1055</v>
      </c>
      <c r="E291" s="236" t="s">
        <v>14678</v>
      </c>
      <c r="F291" s="237" t="s">
        <v>14679</v>
      </c>
      <c r="G291" s="237" t="s">
        <v>14029</v>
      </c>
      <c r="H291" s="237" t="s">
        <v>1077</v>
      </c>
      <c r="I291" s="238" t="s">
        <v>1078</v>
      </c>
      <c r="J291" s="239" t="s">
        <v>1096</v>
      </c>
      <c r="K291" s="239" t="s">
        <v>1062</v>
      </c>
      <c r="L291" s="239" t="s">
        <v>1063</v>
      </c>
      <c r="M291" s="240" t="s">
        <v>1064</v>
      </c>
      <c r="N291" s="237" t="s">
        <v>1065</v>
      </c>
      <c r="O291" s="237" t="s">
        <v>3553</v>
      </c>
      <c r="P291" s="241"/>
      <c r="Q291" s="233">
        <v>1</v>
      </c>
      <c r="R291" s="242">
        <v>347</v>
      </c>
    </row>
    <row r="292" spans="1:18" s="243" customFormat="1" ht="63" hidden="1">
      <c r="A292" s="234" t="s">
        <v>4248</v>
      </c>
      <c r="B292" s="234" t="s">
        <v>14680</v>
      </c>
      <c r="C292" s="235" t="s">
        <v>14031</v>
      </c>
      <c r="D292" s="236" t="s">
        <v>1274</v>
      </c>
      <c r="E292" s="236" t="s">
        <v>14592</v>
      </c>
      <c r="F292" s="237" t="s">
        <v>14680</v>
      </c>
      <c r="G292" s="237" t="s">
        <v>14031</v>
      </c>
      <c r="H292" s="237"/>
      <c r="I292" s="238"/>
      <c r="J292" s="239" t="s">
        <v>1063</v>
      </c>
      <c r="K292" s="239" t="s">
        <v>1063</v>
      </c>
      <c r="L292" s="239" t="s">
        <v>2410</v>
      </c>
      <c r="M292" s="240" t="s">
        <v>1678</v>
      </c>
      <c r="N292" s="237" t="s">
        <v>1065</v>
      </c>
      <c r="O292" s="237" t="s">
        <v>3553</v>
      </c>
      <c r="P292" s="241"/>
      <c r="Q292" s="242">
        <v>-25000</v>
      </c>
      <c r="R292" s="242"/>
    </row>
    <row r="293" spans="1:18" s="243" customFormat="1" ht="63" hidden="1">
      <c r="A293" s="234" t="s">
        <v>2632</v>
      </c>
      <c r="B293" s="234" t="s">
        <v>14680</v>
      </c>
      <c r="C293" s="235" t="s">
        <v>14031</v>
      </c>
      <c r="D293" s="236" t="s">
        <v>1274</v>
      </c>
      <c r="E293" s="236" t="s">
        <v>14592</v>
      </c>
      <c r="F293" s="237" t="s">
        <v>14680</v>
      </c>
      <c r="G293" s="237" t="s">
        <v>14031</v>
      </c>
      <c r="H293" s="244"/>
      <c r="I293" s="238"/>
      <c r="J293" s="239" t="s">
        <v>1079</v>
      </c>
      <c r="K293" s="239" t="s">
        <v>1062</v>
      </c>
      <c r="L293" s="239" t="s">
        <v>1063</v>
      </c>
      <c r="M293" s="240" t="s">
        <v>1064</v>
      </c>
      <c r="N293" s="237" t="s">
        <v>1065</v>
      </c>
      <c r="O293" s="237" t="s">
        <v>3553</v>
      </c>
      <c r="P293" s="241"/>
      <c r="Q293" s="242">
        <v>25000</v>
      </c>
      <c r="R293" s="242"/>
    </row>
    <row r="294" spans="1:18" s="243" customFormat="1" ht="42" hidden="1">
      <c r="A294" s="234" t="s">
        <v>4255</v>
      </c>
      <c r="B294" s="234" t="s">
        <v>14681</v>
      </c>
      <c r="C294" s="235" t="s">
        <v>14031</v>
      </c>
      <c r="D294" s="236" t="s">
        <v>1055</v>
      </c>
      <c r="E294" s="236" t="s">
        <v>14682</v>
      </c>
      <c r="F294" s="237" t="s">
        <v>14683</v>
      </c>
      <c r="G294" s="237" t="s">
        <v>14031</v>
      </c>
      <c r="H294" s="237" t="s">
        <v>1696</v>
      </c>
      <c r="I294" s="238" t="s">
        <v>1697</v>
      </c>
      <c r="J294" s="239" t="s">
        <v>1690</v>
      </c>
      <c r="K294" s="239" t="s">
        <v>1691</v>
      </c>
      <c r="L294" s="239" t="s">
        <v>1063</v>
      </c>
      <c r="M294" s="240" t="s">
        <v>1769</v>
      </c>
      <c r="N294" s="237" t="s">
        <v>1065</v>
      </c>
      <c r="O294" s="237" t="s">
        <v>3553</v>
      </c>
      <c r="P294" s="241"/>
      <c r="Q294" s="242"/>
      <c r="R294" s="242">
        <v>62000</v>
      </c>
    </row>
    <row r="295" spans="1:18" s="243" customFormat="1" ht="52.5" hidden="1">
      <c r="A295" s="234" t="s">
        <v>2635</v>
      </c>
      <c r="B295" s="234" t="s">
        <v>14684</v>
      </c>
      <c r="C295" s="235" t="s">
        <v>14031</v>
      </c>
      <c r="D295" s="236" t="s">
        <v>1055</v>
      </c>
      <c r="E295" s="236" t="s">
        <v>14685</v>
      </c>
      <c r="F295" s="237" t="s">
        <v>14686</v>
      </c>
      <c r="G295" s="237" t="s">
        <v>14031</v>
      </c>
      <c r="H295" s="237" t="s">
        <v>1077</v>
      </c>
      <c r="I295" s="238" t="s">
        <v>1078</v>
      </c>
      <c r="J295" s="239" t="s">
        <v>1690</v>
      </c>
      <c r="K295" s="239" t="s">
        <v>1691</v>
      </c>
      <c r="L295" s="239" t="s">
        <v>1063</v>
      </c>
      <c r="M295" s="240" t="s">
        <v>1769</v>
      </c>
      <c r="N295" s="237" t="s">
        <v>1065</v>
      </c>
      <c r="O295" s="237" t="s">
        <v>3553</v>
      </c>
      <c r="P295" s="241"/>
      <c r="Q295" s="242"/>
      <c r="R295" s="242">
        <v>231000</v>
      </c>
    </row>
    <row r="296" spans="1:18" s="243" customFormat="1" ht="42" hidden="1">
      <c r="A296" s="234" t="s">
        <v>2636</v>
      </c>
      <c r="B296" s="234" t="s">
        <v>14687</v>
      </c>
      <c r="C296" s="235" t="s">
        <v>14031</v>
      </c>
      <c r="D296" s="236" t="s">
        <v>1055</v>
      </c>
      <c r="E296" s="236" t="s">
        <v>14688</v>
      </c>
      <c r="F296" s="237" t="s">
        <v>14689</v>
      </c>
      <c r="G296" s="237" t="s">
        <v>14031</v>
      </c>
      <c r="H296" s="237" t="s">
        <v>1696</v>
      </c>
      <c r="I296" s="238" t="s">
        <v>1697</v>
      </c>
      <c r="J296" s="239" t="s">
        <v>1690</v>
      </c>
      <c r="K296" s="239" t="s">
        <v>1691</v>
      </c>
      <c r="L296" s="239" t="s">
        <v>1063</v>
      </c>
      <c r="M296" s="240" t="s">
        <v>1769</v>
      </c>
      <c r="N296" s="237" t="s">
        <v>1664</v>
      </c>
      <c r="O296" s="237" t="s">
        <v>1828</v>
      </c>
      <c r="P296" s="241"/>
      <c r="Q296" s="242"/>
      <c r="R296" s="242">
        <v>30000</v>
      </c>
    </row>
    <row r="297" spans="1:18" s="243" customFormat="1" ht="52.5" hidden="1">
      <c r="A297" s="234" t="s">
        <v>2641</v>
      </c>
      <c r="B297" s="234" t="s">
        <v>14690</v>
      </c>
      <c r="C297" s="235" t="s">
        <v>14031</v>
      </c>
      <c r="D297" s="236" t="s">
        <v>1055</v>
      </c>
      <c r="E297" s="236" t="s">
        <v>14691</v>
      </c>
      <c r="F297" s="237" t="s">
        <v>14692</v>
      </c>
      <c r="G297" s="237" t="s">
        <v>14031</v>
      </c>
      <c r="H297" s="237" t="s">
        <v>1077</v>
      </c>
      <c r="I297" s="238" t="s">
        <v>1078</v>
      </c>
      <c r="J297" s="239" t="s">
        <v>1690</v>
      </c>
      <c r="K297" s="239" t="s">
        <v>1691</v>
      </c>
      <c r="L297" s="239" t="s">
        <v>1063</v>
      </c>
      <c r="M297" s="240" t="s">
        <v>1769</v>
      </c>
      <c r="N297" s="237" t="s">
        <v>1664</v>
      </c>
      <c r="O297" s="237" t="s">
        <v>1828</v>
      </c>
      <c r="P297" s="241"/>
      <c r="Q297" s="242"/>
      <c r="R297" s="242">
        <v>40000</v>
      </c>
    </row>
    <row r="298" spans="1:18" s="243" customFormat="1" ht="52.5" hidden="1">
      <c r="A298" s="234" t="s">
        <v>2645</v>
      </c>
      <c r="B298" s="234" t="s">
        <v>14693</v>
      </c>
      <c r="C298" s="235" t="s">
        <v>14031</v>
      </c>
      <c r="D298" s="236" t="s">
        <v>1055</v>
      </c>
      <c r="E298" s="236" t="s">
        <v>14694</v>
      </c>
      <c r="F298" s="237" t="s">
        <v>14695</v>
      </c>
      <c r="G298" s="237" t="s">
        <v>14031</v>
      </c>
      <c r="H298" s="237" t="s">
        <v>1077</v>
      </c>
      <c r="I298" s="238" t="s">
        <v>1078</v>
      </c>
      <c r="J298" s="239" t="s">
        <v>1690</v>
      </c>
      <c r="K298" s="239" t="s">
        <v>1691</v>
      </c>
      <c r="L298" s="239" t="s">
        <v>1063</v>
      </c>
      <c r="M298" s="240" t="s">
        <v>1769</v>
      </c>
      <c r="N298" s="237" t="s">
        <v>1065</v>
      </c>
      <c r="O298" s="237" t="s">
        <v>3553</v>
      </c>
      <c r="P298" s="241"/>
      <c r="Q298" s="242"/>
      <c r="R298" s="242">
        <v>101000</v>
      </c>
    </row>
    <row r="299" spans="1:18" s="243" customFormat="1" ht="42" hidden="1">
      <c r="A299" s="234" t="s">
        <v>2211</v>
      </c>
      <c r="B299" s="234" t="s">
        <v>14696</v>
      </c>
      <c r="C299" s="235" t="s">
        <v>14031</v>
      </c>
      <c r="D299" s="236" t="s">
        <v>1055</v>
      </c>
      <c r="E299" s="236" t="s">
        <v>14697</v>
      </c>
      <c r="F299" s="237" t="s">
        <v>14698</v>
      </c>
      <c r="G299" s="237" t="s">
        <v>14031</v>
      </c>
      <c r="H299" s="237" t="s">
        <v>1696</v>
      </c>
      <c r="I299" s="238" t="s">
        <v>1697</v>
      </c>
      <c r="J299" s="239" t="s">
        <v>1690</v>
      </c>
      <c r="K299" s="239" t="s">
        <v>1691</v>
      </c>
      <c r="L299" s="239" t="s">
        <v>1063</v>
      </c>
      <c r="M299" s="240" t="s">
        <v>1769</v>
      </c>
      <c r="N299" s="237" t="s">
        <v>1065</v>
      </c>
      <c r="O299" s="237" t="s">
        <v>3553</v>
      </c>
      <c r="P299" s="241"/>
      <c r="Q299" s="242"/>
      <c r="R299" s="242">
        <v>50000</v>
      </c>
    </row>
    <row r="300" spans="1:18" s="243" customFormat="1" ht="52.5" hidden="1">
      <c r="A300" s="234" t="s">
        <v>2652</v>
      </c>
      <c r="B300" s="234" t="s">
        <v>14699</v>
      </c>
      <c r="C300" s="235" t="s">
        <v>14031</v>
      </c>
      <c r="D300" s="236" t="s">
        <v>1055</v>
      </c>
      <c r="E300" s="236" t="s">
        <v>14700</v>
      </c>
      <c r="F300" s="237" t="s">
        <v>14701</v>
      </c>
      <c r="G300" s="237" t="s">
        <v>14031</v>
      </c>
      <c r="H300" s="237" t="s">
        <v>1696</v>
      </c>
      <c r="I300" s="238" t="s">
        <v>1697</v>
      </c>
      <c r="J300" s="239" t="s">
        <v>1690</v>
      </c>
      <c r="K300" s="239" t="s">
        <v>1691</v>
      </c>
      <c r="L300" s="239" t="s">
        <v>1063</v>
      </c>
      <c r="M300" s="240" t="s">
        <v>1769</v>
      </c>
      <c r="N300" s="237" t="s">
        <v>1065</v>
      </c>
      <c r="O300" s="237" t="s">
        <v>3553</v>
      </c>
      <c r="P300" s="241"/>
      <c r="Q300" s="242"/>
      <c r="R300" s="242">
        <v>8092.07</v>
      </c>
    </row>
    <row r="301" spans="1:18" s="243" customFormat="1" ht="63" hidden="1">
      <c r="A301" s="234" t="s">
        <v>2654</v>
      </c>
      <c r="B301" s="234" t="s">
        <v>14702</v>
      </c>
      <c r="C301" s="235" t="s">
        <v>14031</v>
      </c>
      <c r="D301" s="236" t="s">
        <v>1055</v>
      </c>
      <c r="E301" s="236" t="s">
        <v>14703</v>
      </c>
      <c r="F301" s="237" t="s">
        <v>14704</v>
      </c>
      <c r="G301" s="237" t="s">
        <v>14031</v>
      </c>
      <c r="H301" s="237" t="s">
        <v>1077</v>
      </c>
      <c r="I301" s="238" t="s">
        <v>1078</v>
      </c>
      <c r="J301" s="239" t="s">
        <v>1690</v>
      </c>
      <c r="K301" s="239" t="s">
        <v>1691</v>
      </c>
      <c r="L301" s="239" t="s">
        <v>1063</v>
      </c>
      <c r="M301" s="240" t="s">
        <v>1769</v>
      </c>
      <c r="N301" s="237" t="s">
        <v>1065</v>
      </c>
      <c r="O301" s="237" t="s">
        <v>3553</v>
      </c>
      <c r="P301" s="241"/>
      <c r="Q301" s="242"/>
      <c r="R301" s="242">
        <v>18659.21</v>
      </c>
    </row>
    <row r="302" spans="1:18" s="243" customFormat="1" ht="42" hidden="1">
      <c r="A302" s="234" t="s">
        <v>2657</v>
      </c>
      <c r="B302" s="234" t="s">
        <v>14705</v>
      </c>
      <c r="C302" s="235" t="s">
        <v>14031</v>
      </c>
      <c r="D302" s="236" t="s">
        <v>1055</v>
      </c>
      <c r="E302" s="236" t="s">
        <v>14706</v>
      </c>
      <c r="F302" s="237" t="s">
        <v>14707</v>
      </c>
      <c r="G302" s="237" t="s">
        <v>14031</v>
      </c>
      <c r="H302" s="237" t="s">
        <v>1696</v>
      </c>
      <c r="I302" s="238" t="s">
        <v>1697</v>
      </c>
      <c r="J302" s="239" t="s">
        <v>1690</v>
      </c>
      <c r="K302" s="239" t="s">
        <v>1691</v>
      </c>
      <c r="L302" s="239" t="s">
        <v>1063</v>
      </c>
      <c r="M302" s="240" t="s">
        <v>1769</v>
      </c>
      <c r="N302" s="237" t="s">
        <v>1065</v>
      </c>
      <c r="O302" s="237" t="s">
        <v>3553</v>
      </c>
      <c r="P302" s="241"/>
      <c r="Q302" s="242"/>
      <c r="R302" s="242">
        <v>5000</v>
      </c>
    </row>
    <row r="303" spans="1:18" s="243" customFormat="1" ht="52.5" hidden="1">
      <c r="A303" s="234" t="s">
        <v>2662</v>
      </c>
      <c r="B303" s="234" t="s">
        <v>14708</v>
      </c>
      <c r="C303" s="235" t="s">
        <v>14031</v>
      </c>
      <c r="D303" s="236" t="s">
        <v>1055</v>
      </c>
      <c r="E303" s="236" t="s">
        <v>14709</v>
      </c>
      <c r="F303" s="237" t="s">
        <v>14710</v>
      </c>
      <c r="G303" s="237" t="s">
        <v>14031</v>
      </c>
      <c r="H303" s="237" t="s">
        <v>1077</v>
      </c>
      <c r="I303" s="238" t="s">
        <v>1078</v>
      </c>
      <c r="J303" s="239" t="s">
        <v>1690</v>
      </c>
      <c r="K303" s="239" t="s">
        <v>1691</v>
      </c>
      <c r="L303" s="239" t="s">
        <v>1063</v>
      </c>
      <c r="M303" s="240" t="s">
        <v>1769</v>
      </c>
      <c r="N303" s="237" t="s">
        <v>1065</v>
      </c>
      <c r="O303" s="237" t="s">
        <v>3553</v>
      </c>
      <c r="P303" s="241"/>
      <c r="Q303" s="242"/>
      <c r="R303" s="242">
        <v>10000</v>
      </c>
    </row>
    <row r="304" spans="1:18" s="243" customFormat="1" ht="42" hidden="1">
      <c r="A304" s="234" t="s">
        <v>2666</v>
      </c>
      <c r="B304" s="234" t="s">
        <v>14711</v>
      </c>
      <c r="C304" s="235" t="s">
        <v>14031</v>
      </c>
      <c r="D304" s="236" t="s">
        <v>1055</v>
      </c>
      <c r="E304" s="236" t="s">
        <v>14120</v>
      </c>
      <c r="F304" s="237" t="s">
        <v>14712</v>
      </c>
      <c r="G304" s="237" t="s">
        <v>14031</v>
      </c>
      <c r="H304" s="237" t="s">
        <v>1701</v>
      </c>
      <c r="I304" s="238" t="s">
        <v>1702</v>
      </c>
      <c r="J304" s="239" t="s">
        <v>1690</v>
      </c>
      <c r="K304" s="239" t="s">
        <v>1691</v>
      </c>
      <c r="L304" s="239" t="s">
        <v>1063</v>
      </c>
      <c r="M304" s="240" t="s">
        <v>1769</v>
      </c>
      <c r="N304" s="237" t="s">
        <v>1065</v>
      </c>
      <c r="O304" s="237" t="s">
        <v>3553</v>
      </c>
      <c r="P304" s="241"/>
      <c r="Q304" s="242"/>
      <c r="R304" s="242">
        <v>3997</v>
      </c>
    </row>
    <row r="305" spans="1:18" s="243" customFormat="1" ht="52.5" hidden="1">
      <c r="A305" s="234" t="s">
        <v>2670</v>
      </c>
      <c r="B305" s="234" t="s">
        <v>14713</v>
      </c>
      <c r="C305" s="235" t="s">
        <v>14029</v>
      </c>
      <c r="D305" s="236" t="s">
        <v>1181</v>
      </c>
      <c r="E305" s="236" t="s">
        <v>14714</v>
      </c>
      <c r="F305" s="237" t="s">
        <v>14713</v>
      </c>
      <c r="G305" s="237" t="s">
        <v>14029</v>
      </c>
      <c r="H305" s="237" t="s">
        <v>14715</v>
      </c>
      <c r="I305" s="238" t="s">
        <v>1078</v>
      </c>
      <c r="J305" s="239" t="s">
        <v>1063</v>
      </c>
      <c r="K305" s="239" t="s">
        <v>1063</v>
      </c>
      <c r="L305" s="239" t="s">
        <v>1790</v>
      </c>
      <c r="M305" s="240" t="s">
        <v>1678</v>
      </c>
      <c r="N305" s="237" t="s">
        <v>1065</v>
      </c>
      <c r="O305" s="237" t="s">
        <v>3553</v>
      </c>
      <c r="P305" s="241"/>
      <c r="Q305" s="242">
        <v>800</v>
      </c>
      <c r="R305" s="242"/>
    </row>
    <row r="306" spans="1:18" s="243" customFormat="1" ht="52.5" hidden="1">
      <c r="A306" s="234" t="s">
        <v>2675</v>
      </c>
      <c r="B306" s="234" t="s">
        <v>14716</v>
      </c>
      <c r="C306" s="235" t="s">
        <v>14029</v>
      </c>
      <c r="D306" s="236" t="s">
        <v>1181</v>
      </c>
      <c r="E306" s="236" t="s">
        <v>14717</v>
      </c>
      <c r="F306" s="237" t="s">
        <v>14716</v>
      </c>
      <c r="G306" s="237" t="s">
        <v>14029</v>
      </c>
      <c r="H306" s="237" t="s">
        <v>14718</v>
      </c>
      <c r="I306" s="238" t="s">
        <v>1078</v>
      </c>
      <c r="J306" s="239" t="s">
        <v>1063</v>
      </c>
      <c r="K306" s="239" t="s">
        <v>1063</v>
      </c>
      <c r="L306" s="239" t="s">
        <v>1790</v>
      </c>
      <c r="M306" s="240" t="s">
        <v>1678</v>
      </c>
      <c r="N306" s="237" t="s">
        <v>1065</v>
      </c>
      <c r="O306" s="237" t="s">
        <v>3553</v>
      </c>
      <c r="P306" s="241"/>
      <c r="Q306" s="242">
        <v>7000</v>
      </c>
      <c r="R306" s="242"/>
    </row>
    <row r="307" spans="1:18" s="243" customFormat="1" ht="52.5" hidden="1">
      <c r="A307" s="234" t="s">
        <v>2679</v>
      </c>
      <c r="B307" s="234" t="s">
        <v>14719</v>
      </c>
      <c r="C307" s="235" t="s">
        <v>14029</v>
      </c>
      <c r="D307" s="236" t="s">
        <v>1181</v>
      </c>
      <c r="E307" s="236" t="s">
        <v>14720</v>
      </c>
      <c r="F307" s="237" t="s">
        <v>14719</v>
      </c>
      <c r="G307" s="237" t="s">
        <v>14029</v>
      </c>
      <c r="H307" s="237" t="s">
        <v>1981</v>
      </c>
      <c r="I307" s="238" t="s">
        <v>1109</v>
      </c>
      <c r="J307" s="239" t="s">
        <v>1063</v>
      </c>
      <c r="K307" s="239" t="s">
        <v>1063</v>
      </c>
      <c r="L307" s="239" t="s">
        <v>1790</v>
      </c>
      <c r="M307" s="240" t="s">
        <v>1678</v>
      </c>
      <c r="N307" s="237" t="s">
        <v>1065</v>
      </c>
      <c r="O307" s="237" t="s">
        <v>3553</v>
      </c>
      <c r="P307" s="241"/>
      <c r="Q307" s="242">
        <v>3637.84</v>
      </c>
      <c r="R307" s="242"/>
    </row>
    <row r="308" spans="1:18" s="243" customFormat="1" ht="63" hidden="1">
      <c r="A308" s="234" t="s">
        <v>2681</v>
      </c>
      <c r="B308" s="234" t="s">
        <v>11376</v>
      </c>
      <c r="C308" s="235" t="s">
        <v>14029</v>
      </c>
      <c r="D308" s="236" t="s">
        <v>1181</v>
      </c>
      <c r="E308" s="236" t="s">
        <v>14721</v>
      </c>
      <c r="F308" s="237" t="s">
        <v>11376</v>
      </c>
      <c r="G308" s="237" t="s">
        <v>14029</v>
      </c>
      <c r="H308" s="237" t="s">
        <v>1835</v>
      </c>
      <c r="I308" s="238" t="s">
        <v>1836</v>
      </c>
      <c r="J308" s="239" t="s">
        <v>1063</v>
      </c>
      <c r="K308" s="239" t="s">
        <v>1063</v>
      </c>
      <c r="L308" s="239" t="s">
        <v>1790</v>
      </c>
      <c r="M308" s="240" t="s">
        <v>1678</v>
      </c>
      <c r="N308" s="237" t="s">
        <v>1065</v>
      </c>
      <c r="O308" s="237" t="s">
        <v>3553</v>
      </c>
      <c r="P308" s="241"/>
      <c r="Q308" s="242">
        <v>22626.82</v>
      </c>
      <c r="R308" s="242"/>
    </row>
    <row r="309" spans="1:18" s="243" customFormat="1" ht="52.5" hidden="1">
      <c r="A309" s="234" t="s">
        <v>1875</v>
      </c>
      <c r="B309" s="234" t="s">
        <v>5850</v>
      </c>
      <c r="C309" s="235" t="s">
        <v>14029</v>
      </c>
      <c r="D309" s="236" t="s">
        <v>1181</v>
      </c>
      <c r="E309" s="236" t="s">
        <v>14722</v>
      </c>
      <c r="F309" s="237" t="s">
        <v>5850</v>
      </c>
      <c r="G309" s="237" t="s">
        <v>14029</v>
      </c>
      <c r="H309" s="237" t="s">
        <v>14173</v>
      </c>
      <c r="I309" s="238" t="s">
        <v>3892</v>
      </c>
      <c r="J309" s="239" t="s">
        <v>1063</v>
      </c>
      <c r="K309" s="239" t="s">
        <v>1063</v>
      </c>
      <c r="L309" s="239" t="s">
        <v>1790</v>
      </c>
      <c r="M309" s="240" t="s">
        <v>1678</v>
      </c>
      <c r="N309" s="237" t="s">
        <v>1065</v>
      </c>
      <c r="O309" s="237" t="s">
        <v>3553</v>
      </c>
      <c r="P309" s="241"/>
      <c r="Q309" s="242">
        <v>115445.5</v>
      </c>
      <c r="R309" s="242"/>
    </row>
    <row r="310" spans="1:18" s="243" customFormat="1" ht="52.5" hidden="1">
      <c r="A310" s="234" t="s">
        <v>2690</v>
      </c>
      <c r="B310" s="234" t="s">
        <v>2732</v>
      </c>
      <c r="C310" s="235" t="s">
        <v>14029</v>
      </c>
      <c r="D310" s="236" t="s">
        <v>1181</v>
      </c>
      <c r="E310" s="236" t="s">
        <v>1806</v>
      </c>
      <c r="F310" s="237" t="s">
        <v>2732</v>
      </c>
      <c r="G310" s="237" t="s">
        <v>14029</v>
      </c>
      <c r="H310" s="237" t="s">
        <v>14371</v>
      </c>
      <c r="I310" s="238" t="s">
        <v>1127</v>
      </c>
      <c r="J310" s="239" t="s">
        <v>1063</v>
      </c>
      <c r="K310" s="239" t="s">
        <v>1063</v>
      </c>
      <c r="L310" s="239" t="s">
        <v>1790</v>
      </c>
      <c r="M310" s="240" t="s">
        <v>1678</v>
      </c>
      <c r="N310" s="237" t="s">
        <v>1065</v>
      </c>
      <c r="O310" s="237" t="s">
        <v>3553</v>
      </c>
      <c r="P310" s="241"/>
      <c r="Q310" s="242">
        <v>2711</v>
      </c>
      <c r="R310" s="242"/>
    </row>
    <row r="311" spans="1:18" s="243" customFormat="1" ht="52.5" hidden="1">
      <c r="A311" s="234" t="s">
        <v>2694</v>
      </c>
      <c r="B311" s="234" t="s">
        <v>14723</v>
      </c>
      <c r="C311" s="235" t="s">
        <v>14029</v>
      </c>
      <c r="D311" s="236" t="s">
        <v>1181</v>
      </c>
      <c r="E311" s="236" t="s">
        <v>14724</v>
      </c>
      <c r="F311" s="237" t="s">
        <v>14723</v>
      </c>
      <c r="G311" s="237" t="s">
        <v>14029</v>
      </c>
      <c r="H311" s="237" t="s">
        <v>2502</v>
      </c>
      <c r="I311" s="238" t="s">
        <v>2503</v>
      </c>
      <c r="J311" s="239" t="s">
        <v>1063</v>
      </c>
      <c r="K311" s="239" t="s">
        <v>1063</v>
      </c>
      <c r="L311" s="239" t="s">
        <v>1790</v>
      </c>
      <c r="M311" s="240" t="s">
        <v>1678</v>
      </c>
      <c r="N311" s="237" t="s">
        <v>1065</v>
      </c>
      <c r="O311" s="237" t="s">
        <v>3553</v>
      </c>
      <c r="P311" s="241"/>
      <c r="Q311" s="242">
        <v>3000</v>
      </c>
      <c r="R311" s="242"/>
    </row>
    <row r="312" spans="1:18" s="243" customFormat="1" ht="52.5" hidden="1">
      <c r="A312" s="234" t="s">
        <v>2697</v>
      </c>
      <c r="B312" s="234" t="s">
        <v>14725</v>
      </c>
      <c r="C312" s="235" t="s">
        <v>14029</v>
      </c>
      <c r="D312" s="236" t="s">
        <v>1181</v>
      </c>
      <c r="E312" s="236" t="s">
        <v>14726</v>
      </c>
      <c r="F312" s="237" t="s">
        <v>14725</v>
      </c>
      <c r="G312" s="237" t="s">
        <v>14029</v>
      </c>
      <c r="H312" s="237" t="s">
        <v>1981</v>
      </c>
      <c r="I312" s="238" t="s">
        <v>1109</v>
      </c>
      <c r="J312" s="239" t="s">
        <v>1063</v>
      </c>
      <c r="K312" s="239" t="s">
        <v>1063</v>
      </c>
      <c r="L312" s="239" t="s">
        <v>2187</v>
      </c>
      <c r="M312" s="240" t="s">
        <v>1678</v>
      </c>
      <c r="N312" s="237" t="s">
        <v>1065</v>
      </c>
      <c r="O312" s="237" t="s">
        <v>3553</v>
      </c>
      <c r="P312" s="241"/>
      <c r="Q312" s="242">
        <v>37050</v>
      </c>
      <c r="R312" s="242"/>
    </row>
    <row r="313" spans="1:18" s="243" customFormat="1" ht="42" hidden="1">
      <c r="A313" s="234" t="s">
        <v>2700</v>
      </c>
      <c r="B313" s="234" t="s">
        <v>14727</v>
      </c>
      <c r="C313" s="235" t="s">
        <v>14728</v>
      </c>
      <c r="D313" s="236" t="s">
        <v>1055</v>
      </c>
      <c r="E313" s="236" t="s">
        <v>14729</v>
      </c>
      <c r="F313" s="237" t="s">
        <v>14730</v>
      </c>
      <c r="G313" s="237" t="s">
        <v>14031</v>
      </c>
      <c r="H313" s="237" t="s">
        <v>1077</v>
      </c>
      <c r="I313" s="238" t="s">
        <v>1078</v>
      </c>
      <c r="J313" s="239" t="s">
        <v>1690</v>
      </c>
      <c r="K313" s="239" t="s">
        <v>1691</v>
      </c>
      <c r="L313" s="239" t="s">
        <v>1063</v>
      </c>
      <c r="M313" s="240" t="s">
        <v>1769</v>
      </c>
      <c r="N313" s="237" t="s">
        <v>1065</v>
      </c>
      <c r="O313" s="237" t="s">
        <v>3553</v>
      </c>
      <c r="P313" s="241"/>
      <c r="Q313" s="242"/>
      <c r="R313" s="242">
        <v>3618.4</v>
      </c>
    </row>
    <row r="314" spans="1:18" s="243" customFormat="1" ht="42" hidden="1">
      <c r="A314" s="234" t="s">
        <v>2703</v>
      </c>
      <c r="B314" s="234" t="s">
        <v>14731</v>
      </c>
      <c r="C314" s="235" t="s">
        <v>14728</v>
      </c>
      <c r="D314" s="236" t="s">
        <v>1055</v>
      </c>
      <c r="E314" s="236" t="s">
        <v>14732</v>
      </c>
      <c r="F314" s="237" t="s">
        <v>14733</v>
      </c>
      <c r="G314" s="237" t="s">
        <v>14031</v>
      </c>
      <c r="H314" s="237" t="s">
        <v>1696</v>
      </c>
      <c r="I314" s="238" t="s">
        <v>1697</v>
      </c>
      <c r="J314" s="239" t="s">
        <v>1690</v>
      </c>
      <c r="K314" s="239" t="s">
        <v>1691</v>
      </c>
      <c r="L314" s="239" t="s">
        <v>1063</v>
      </c>
      <c r="M314" s="240" t="s">
        <v>1769</v>
      </c>
      <c r="N314" s="237" t="s">
        <v>1664</v>
      </c>
      <c r="O314" s="237" t="s">
        <v>1828</v>
      </c>
      <c r="P314" s="241"/>
      <c r="Q314" s="242"/>
      <c r="R314" s="242">
        <v>7957.59</v>
      </c>
    </row>
    <row r="315" spans="1:18" s="243" customFormat="1" ht="63" hidden="1">
      <c r="A315" s="234" t="s">
        <v>2706</v>
      </c>
      <c r="B315" s="234" t="s">
        <v>14734</v>
      </c>
      <c r="C315" s="235" t="s">
        <v>14728</v>
      </c>
      <c r="D315" s="236" t="s">
        <v>1055</v>
      </c>
      <c r="E315" s="236" t="s">
        <v>14735</v>
      </c>
      <c r="F315" s="237" t="s">
        <v>14736</v>
      </c>
      <c r="G315" s="237" t="s">
        <v>14031</v>
      </c>
      <c r="H315" s="237" t="s">
        <v>1077</v>
      </c>
      <c r="I315" s="238" t="s">
        <v>1078</v>
      </c>
      <c r="J315" s="239" t="s">
        <v>1690</v>
      </c>
      <c r="K315" s="239" t="s">
        <v>1691</v>
      </c>
      <c r="L315" s="239" t="s">
        <v>1063</v>
      </c>
      <c r="M315" s="240" t="s">
        <v>1769</v>
      </c>
      <c r="N315" s="237" t="s">
        <v>1065</v>
      </c>
      <c r="O315" s="237" t="s">
        <v>3553</v>
      </c>
      <c r="P315" s="241"/>
      <c r="Q315" s="242"/>
      <c r="R315" s="242">
        <v>10000</v>
      </c>
    </row>
    <row r="316" spans="1:18" s="243" customFormat="1" ht="52.5" hidden="1">
      <c r="A316" s="234" t="s">
        <v>2709</v>
      </c>
      <c r="B316" s="234" t="s">
        <v>14737</v>
      </c>
      <c r="C316" s="235" t="s">
        <v>14728</v>
      </c>
      <c r="D316" s="236" t="s">
        <v>1055</v>
      </c>
      <c r="E316" s="236" t="s">
        <v>14738</v>
      </c>
      <c r="F316" s="237" t="s">
        <v>14739</v>
      </c>
      <c r="G316" s="237" t="s">
        <v>14728</v>
      </c>
      <c r="H316" s="237" t="s">
        <v>1077</v>
      </c>
      <c r="I316" s="238" t="s">
        <v>1078</v>
      </c>
      <c r="J316" s="239" t="s">
        <v>1690</v>
      </c>
      <c r="K316" s="239" t="s">
        <v>1691</v>
      </c>
      <c r="L316" s="239" t="s">
        <v>1063</v>
      </c>
      <c r="M316" s="240" t="s">
        <v>1769</v>
      </c>
      <c r="N316" s="237" t="s">
        <v>1065</v>
      </c>
      <c r="O316" s="237" t="s">
        <v>3553</v>
      </c>
      <c r="P316" s="241"/>
      <c r="Q316" s="242"/>
      <c r="R316" s="242">
        <v>10000</v>
      </c>
    </row>
    <row r="317" spans="1:18" s="243" customFormat="1" ht="42">
      <c r="A317" s="234" t="s">
        <v>2712</v>
      </c>
      <c r="B317" s="234" t="s">
        <v>14740</v>
      </c>
      <c r="C317" s="235" t="s">
        <v>14741</v>
      </c>
      <c r="D317" s="236" t="s">
        <v>1055</v>
      </c>
      <c r="E317" s="236" t="s">
        <v>14742</v>
      </c>
      <c r="F317" s="237" t="s">
        <v>14743</v>
      </c>
      <c r="G317" s="237" t="s">
        <v>14728</v>
      </c>
      <c r="H317" s="237" t="s">
        <v>1696</v>
      </c>
      <c r="I317" s="238" t="s">
        <v>1697</v>
      </c>
      <c r="J317" s="239" t="s">
        <v>1096</v>
      </c>
      <c r="K317" s="239" t="s">
        <v>1062</v>
      </c>
      <c r="L317" s="239" t="s">
        <v>1063</v>
      </c>
      <c r="M317" s="240" t="s">
        <v>1064</v>
      </c>
      <c r="N317" s="237" t="s">
        <v>1065</v>
      </c>
      <c r="O317" s="237" t="s">
        <v>3553</v>
      </c>
      <c r="P317" s="241"/>
      <c r="Q317" s="233">
        <v>1</v>
      </c>
      <c r="R317" s="242">
        <v>433</v>
      </c>
    </row>
    <row r="318" spans="1:18" s="243" customFormat="1" ht="52.5">
      <c r="A318" s="234" t="s">
        <v>2714</v>
      </c>
      <c r="B318" s="234" t="s">
        <v>14744</v>
      </c>
      <c r="C318" s="235" t="s">
        <v>14741</v>
      </c>
      <c r="D318" s="236" t="s">
        <v>1055</v>
      </c>
      <c r="E318" s="236" t="s">
        <v>14745</v>
      </c>
      <c r="F318" s="237" t="s">
        <v>14746</v>
      </c>
      <c r="G318" s="237" t="s">
        <v>14728</v>
      </c>
      <c r="H318" s="237" t="s">
        <v>1077</v>
      </c>
      <c r="I318" s="238" t="s">
        <v>1078</v>
      </c>
      <c r="J318" s="239" t="s">
        <v>1061</v>
      </c>
      <c r="K318" s="239" t="s">
        <v>1062</v>
      </c>
      <c r="L318" s="239" t="s">
        <v>1063</v>
      </c>
      <c r="M318" s="240" t="s">
        <v>1064</v>
      </c>
      <c r="N318" s="237" t="s">
        <v>1065</v>
      </c>
      <c r="O318" s="237" t="s">
        <v>3553</v>
      </c>
      <c r="P318" s="241"/>
      <c r="Q318" s="233">
        <v>1</v>
      </c>
      <c r="R318" s="242">
        <v>129.6</v>
      </c>
    </row>
    <row r="319" spans="1:18" s="243" customFormat="1" ht="52.5">
      <c r="A319" s="234" t="s">
        <v>2719</v>
      </c>
      <c r="B319" s="234" t="s">
        <v>14747</v>
      </c>
      <c r="C319" s="235" t="s">
        <v>14741</v>
      </c>
      <c r="D319" s="236" t="s">
        <v>1055</v>
      </c>
      <c r="E319" s="236" t="s">
        <v>14748</v>
      </c>
      <c r="F319" s="237" t="s">
        <v>14749</v>
      </c>
      <c r="G319" s="237" t="s">
        <v>14728</v>
      </c>
      <c r="H319" s="237" t="s">
        <v>1077</v>
      </c>
      <c r="I319" s="238" t="s">
        <v>1078</v>
      </c>
      <c r="J319" s="239" t="s">
        <v>1096</v>
      </c>
      <c r="K319" s="239" t="s">
        <v>1062</v>
      </c>
      <c r="L319" s="239" t="s">
        <v>1063</v>
      </c>
      <c r="M319" s="240" t="s">
        <v>1064</v>
      </c>
      <c r="N319" s="237" t="s">
        <v>1065</v>
      </c>
      <c r="O319" s="237" t="s">
        <v>3553</v>
      </c>
      <c r="P319" s="241"/>
      <c r="Q319" s="233">
        <v>1</v>
      </c>
      <c r="R319" s="242">
        <v>288</v>
      </c>
    </row>
    <row r="320" spans="1:18" s="243" customFormat="1" ht="52.5" hidden="1">
      <c r="A320" s="234" t="s">
        <v>2724</v>
      </c>
      <c r="B320" s="234" t="s">
        <v>2616</v>
      </c>
      <c r="C320" s="235" t="s">
        <v>14031</v>
      </c>
      <c r="D320" s="236" t="s">
        <v>1181</v>
      </c>
      <c r="E320" s="236" t="s">
        <v>1806</v>
      </c>
      <c r="F320" s="237" t="s">
        <v>2616</v>
      </c>
      <c r="G320" s="237" t="s">
        <v>14031</v>
      </c>
      <c r="H320" s="237" t="s">
        <v>14371</v>
      </c>
      <c r="I320" s="238" t="s">
        <v>1127</v>
      </c>
      <c r="J320" s="239" t="s">
        <v>1063</v>
      </c>
      <c r="K320" s="239" t="s">
        <v>1063</v>
      </c>
      <c r="L320" s="239" t="s">
        <v>1790</v>
      </c>
      <c r="M320" s="240" t="s">
        <v>1678</v>
      </c>
      <c r="N320" s="237" t="s">
        <v>1065</v>
      </c>
      <c r="O320" s="237" t="s">
        <v>3553</v>
      </c>
      <c r="P320" s="241"/>
      <c r="Q320" s="242">
        <v>7264</v>
      </c>
      <c r="R320" s="242"/>
    </row>
    <row r="321" spans="1:18" s="243" customFormat="1" ht="42">
      <c r="A321" s="234" t="s">
        <v>2728</v>
      </c>
      <c r="B321" s="234" t="s">
        <v>14750</v>
      </c>
      <c r="C321" s="235" t="s">
        <v>14741</v>
      </c>
      <c r="D321" s="236" t="s">
        <v>1055</v>
      </c>
      <c r="E321" s="236" t="s">
        <v>14751</v>
      </c>
      <c r="F321" s="237" t="s">
        <v>14752</v>
      </c>
      <c r="G321" s="237" t="s">
        <v>14728</v>
      </c>
      <c r="H321" s="237" t="s">
        <v>833</v>
      </c>
      <c r="I321" s="238" t="s">
        <v>1267</v>
      </c>
      <c r="J321" s="239" t="s">
        <v>1239</v>
      </c>
      <c r="K321" s="239" t="s">
        <v>1062</v>
      </c>
      <c r="L321" s="239" t="s">
        <v>1063</v>
      </c>
      <c r="M321" s="240" t="s">
        <v>1064</v>
      </c>
      <c r="N321" s="237" t="s">
        <v>1065</v>
      </c>
      <c r="O321" s="237" t="s">
        <v>3553</v>
      </c>
      <c r="P321" s="241" t="s">
        <v>7115</v>
      </c>
      <c r="Q321" s="233">
        <v>1</v>
      </c>
      <c r="R321" s="242">
        <v>11000</v>
      </c>
    </row>
    <row r="322" spans="1:18" s="243" customFormat="1" ht="42" hidden="1">
      <c r="A322" s="234" t="s">
        <v>2732</v>
      </c>
      <c r="B322" s="234" t="s">
        <v>14753</v>
      </c>
      <c r="C322" s="235" t="s">
        <v>14741</v>
      </c>
      <c r="D322" s="236" t="s">
        <v>1055</v>
      </c>
      <c r="E322" s="236" t="s">
        <v>14754</v>
      </c>
      <c r="F322" s="237" t="s">
        <v>14755</v>
      </c>
      <c r="G322" s="237" t="s">
        <v>14728</v>
      </c>
      <c r="H322" s="237" t="s">
        <v>992</v>
      </c>
      <c r="I322" s="238" t="s">
        <v>2768</v>
      </c>
      <c r="J322" s="239" t="s">
        <v>1079</v>
      </c>
      <c r="K322" s="239" t="s">
        <v>1062</v>
      </c>
      <c r="L322" s="239" t="s">
        <v>1063</v>
      </c>
      <c r="M322" s="240" t="s">
        <v>1064</v>
      </c>
      <c r="N322" s="237" t="s">
        <v>1065</v>
      </c>
      <c r="O322" s="237" t="s">
        <v>3553</v>
      </c>
      <c r="P322" s="241" t="s">
        <v>2769</v>
      </c>
      <c r="Q322" s="242"/>
      <c r="R322" s="242">
        <v>40030</v>
      </c>
    </row>
    <row r="323" spans="1:18" s="243" customFormat="1" ht="42" hidden="1">
      <c r="A323" s="234" t="s">
        <v>2736</v>
      </c>
      <c r="B323" s="234" t="s">
        <v>14756</v>
      </c>
      <c r="C323" s="235" t="s">
        <v>14741</v>
      </c>
      <c r="D323" s="236" t="s">
        <v>1055</v>
      </c>
      <c r="E323" s="236" t="s">
        <v>14757</v>
      </c>
      <c r="F323" s="237" t="s">
        <v>14758</v>
      </c>
      <c r="G323" s="237" t="s">
        <v>14728</v>
      </c>
      <c r="H323" s="237" t="s">
        <v>1300</v>
      </c>
      <c r="I323" s="238" t="s">
        <v>1301</v>
      </c>
      <c r="J323" s="239" t="s">
        <v>1302</v>
      </c>
      <c r="K323" s="239" t="s">
        <v>1303</v>
      </c>
      <c r="L323" s="239" t="s">
        <v>1063</v>
      </c>
      <c r="M323" s="240" t="s">
        <v>1304</v>
      </c>
      <c r="N323" s="237" t="s">
        <v>1065</v>
      </c>
      <c r="O323" s="237" t="s">
        <v>3553</v>
      </c>
      <c r="P323" s="241" t="s">
        <v>2816</v>
      </c>
      <c r="Q323" s="242"/>
      <c r="R323" s="242">
        <v>22000</v>
      </c>
    </row>
    <row r="324" spans="1:18" s="243" customFormat="1" ht="52.5" hidden="1">
      <c r="A324" s="234" t="s">
        <v>2674</v>
      </c>
      <c r="B324" s="234" t="s">
        <v>14759</v>
      </c>
      <c r="C324" s="235" t="s">
        <v>14741</v>
      </c>
      <c r="D324" s="236" t="s">
        <v>1055</v>
      </c>
      <c r="E324" s="236" t="s">
        <v>14760</v>
      </c>
      <c r="F324" s="237" t="s">
        <v>14761</v>
      </c>
      <c r="G324" s="237" t="s">
        <v>14728</v>
      </c>
      <c r="H324" s="237" t="s">
        <v>921</v>
      </c>
      <c r="I324" s="238" t="s">
        <v>1078</v>
      </c>
      <c r="J324" s="239" t="s">
        <v>1079</v>
      </c>
      <c r="K324" s="239" t="s">
        <v>1062</v>
      </c>
      <c r="L324" s="239" t="s">
        <v>1063</v>
      </c>
      <c r="M324" s="240" t="s">
        <v>1064</v>
      </c>
      <c r="N324" s="237" t="s">
        <v>1065</v>
      </c>
      <c r="O324" s="237" t="s">
        <v>3553</v>
      </c>
      <c r="P324" s="241" t="s">
        <v>933</v>
      </c>
      <c r="Q324" s="242"/>
      <c r="R324" s="242">
        <v>1885.21</v>
      </c>
    </row>
    <row r="325" spans="1:18" s="243" customFormat="1" ht="42">
      <c r="A325" s="234" t="s">
        <v>2536</v>
      </c>
      <c r="B325" s="234" t="s">
        <v>14762</v>
      </c>
      <c r="C325" s="235" t="s">
        <v>14741</v>
      </c>
      <c r="D325" s="236" t="s">
        <v>1055</v>
      </c>
      <c r="E325" s="236" t="s">
        <v>14763</v>
      </c>
      <c r="F325" s="237" t="s">
        <v>14764</v>
      </c>
      <c r="G325" s="237" t="s">
        <v>14728</v>
      </c>
      <c r="H325" s="237" t="s">
        <v>12559</v>
      </c>
      <c r="I325" s="238" t="s">
        <v>12560</v>
      </c>
      <c r="J325" s="239" t="s">
        <v>1110</v>
      </c>
      <c r="K325" s="239" t="s">
        <v>1062</v>
      </c>
      <c r="L325" s="239" t="s">
        <v>1063</v>
      </c>
      <c r="M325" s="240" t="s">
        <v>1111</v>
      </c>
      <c r="N325" s="237" t="s">
        <v>1065</v>
      </c>
      <c r="O325" s="237" t="s">
        <v>3553</v>
      </c>
      <c r="P325" s="241"/>
      <c r="Q325" s="233">
        <v>1</v>
      </c>
      <c r="R325" s="242">
        <v>2600</v>
      </c>
    </row>
    <row r="326" spans="1:18" s="243" customFormat="1" ht="52.5" hidden="1">
      <c r="A326" s="234" t="s">
        <v>2740</v>
      </c>
      <c r="B326" s="234" t="s">
        <v>14765</v>
      </c>
      <c r="C326" s="235" t="s">
        <v>14031</v>
      </c>
      <c r="D326" s="236" t="s">
        <v>1181</v>
      </c>
      <c r="E326" s="236" t="s">
        <v>14766</v>
      </c>
      <c r="F326" s="237" t="s">
        <v>14765</v>
      </c>
      <c r="G326" s="237" t="s">
        <v>14031</v>
      </c>
      <c r="H326" s="237" t="s">
        <v>14767</v>
      </c>
      <c r="I326" s="238" t="s">
        <v>1078</v>
      </c>
      <c r="J326" s="239" t="s">
        <v>1063</v>
      </c>
      <c r="K326" s="239" t="s">
        <v>1063</v>
      </c>
      <c r="L326" s="239" t="s">
        <v>1790</v>
      </c>
      <c r="M326" s="240" t="s">
        <v>1678</v>
      </c>
      <c r="N326" s="237" t="s">
        <v>1065</v>
      </c>
      <c r="O326" s="237" t="s">
        <v>3553</v>
      </c>
      <c r="P326" s="241"/>
      <c r="Q326" s="242">
        <v>540</v>
      </c>
      <c r="R326" s="242"/>
    </row>
    <row r="327" spans="1:18" s="243" customFormat="1" ht="63" hidden="1">
      <c r="A327" s="234" t="s">
        <v>2741</v>
      </c>
      <c r="B327" s="234" t="s">
        <v>14768</v>
      </c>
      <c r="C327" s="235" t="s">
        <v>14031</v>
      </c>
      <c r="D327" s="236" t="s">
        <v>1181</v>
      </c>
      <c r="E327" s="236" t="s">
        <v>14769</v>
      </c>
      <c r="F327" s="237" t="s">
        <v>14768</v>
      </c>
      <c r="G327" s="237" t="s">
        <v>14031</v>
      </c>
      <c r="H327" s="237" t="s">
        <v>14770</v>
      </c>
      <c r="I327" s="238" t="s">
        <v>14771</v>
      </c>
      <c r="J327" s="239" t="s">
        <v>1063</v>
      </c>
      <c r="K327" s="239" t="s">
        <v>1063</v>
      </c>
      <c r="L327" s="239" t="s">
        <v>1790</v>
      </c>
      <c r="M327" s="240" t="s">
        <v>1678</v>
      </c>
      <c r="N327" s="237" t="s">
        <v>1065</v>
      </c>
      <c r="O327" s="237" t="s">
        <v>3553</v>
      </c>
      <c r="P327" s="241"/>
      <c r="Q327" s="242">
        <v>39364</v>
      </c>
      <c r="R327" s="242"/>
    </row>
    <row r="328" spans="1:18" s="243" customFormat="1" ht="52.5" hidden="1">
      <c r="A328" s="234" t="s">
        <v>2745</v>
      </c>
      <c r="B328" s="234" t="s">
        <v>14772</v>
      </c>
      <c r="C328" s="235" t="s">
        <v>14031</v>
      </c>
      <c r="D328" s="236" t="s">
        <v>1181</v>
      </c>
      <c r="E328" s="236" t="s">
        <v>14773</v>
      </c>
      <c r="F328" s="237" t="s">
        <v>14772</v>
      </c>
      <c r="G328" s="237" t="s">
        <v>14031</v>
      </c>
      <c r="H328" s="237" t="s">
        <v>1835</v>
      </c>
      <c r="I328" s="238" t="s">
        <v>1836</v>
      </c>
      <c r="J328" s="239" t="s">
        <v>1063</v>
      </c>
      <c r="K328" s="239" t="s">
        <v>1063</v>
      </c>
      <c r="L328" s="239" t="s">
        <v>1790</v>
      </c>
      <c r="M328" s="240" t="s">
        <v>1678</v>
      </c>
      <c r="N328" s="237" t="s">
        <v>1065</v>
      </c>
      <c r="O328" s="237" t="s">
        <v>3553</v>
      </c>
      <c r="P328" s="241"/>
      <c r="Q328" s="242">
        <v>11389.56</v>
      </c>
      <c r="R328" s="242"/>
    </row>
    <row r="329" spans="1:18" s="243" customFormat="1" ht="63" hidden="1">
      <c r="A329" s="234" t="s">
        <v>2749</v>
      </c>
      <c r="B329" s="234" t="s">
        <v>14774</v>
      </c>
      <c r="C329" s="235" t="s">
        <v>14031</v>
      </c>
      <c r="D329" s="236" t="s">
        <v>1181</v>
      </c>
      <c r="E329" s="236" t="s">
        <v>14775</v>
      </c>
      <c r="F329" s="237" t="s">
        <v>14774</v>
      </c>
      <c r="G329" s="237" t="s">
        <v>14031</v>
      </c>
      <c r="H329" s="237" t="s">
        <v>4077</v>
      </c>
      <c r="I329" s="238" t="s">
        <v>4078</v>
      </c>
      <c r="J329" s="239" t="s">
        <v>1063</v>
      </c>
      <c r="K329" s="239" t="s">
        <v>1063</v>
      </c>
      <c r="L329" s="239" t="s">
        <v>1790</v>
      </c>
      <c r="M329" s="240" t="s">
        <v>1678</v>
      </c>
      <c r="N329" s="237" t="s">
        <v>1065</v>
      </c>
      <c r="O329" s="237" t="s">
        <v>3553</v>
      </c>
      <c r="P329" s="241"/>
      <c r="Q329" s="242">
        <v>34352</v>
      </c>
      <c r="R329" s="242"/>
    </row>
    <row r="330" spans="1:18" s="243" customFormat="1" ht="42" hidden="1">
      <c r="A330" s="234" t="s">
        <v>2616</v>
      </c>
      <c r="B330" s="234" t="s">
        <v>14776</v>
      </c>
      <c r="C330" s="235" t="s">
        <v>14741</v>
      </c>
      <c r="D330" s="236" t="s">
        <v>1055</v>
      </c>
      <c r="E330" s="236" t="s">
        <v>14777</v>
      </c>
      <c r="F330" s="237" t="s">
        <v>14778</v>
      </c>
      <c r="G330" s="237" t="s">
        <v>14728</v>
      </c>
      <c r="H330" s="237" t="s">
        <v>1696</v>
      </c>
      <c r="I330" s="238" t="s">
        <v>1697</v>
      </c>
      <c r="J330" s="239" t="s">
        <v>1690</v>
      </c>
      <c r="K330" s="239" t="s">
        <v>1691</v>
      </c>
      <c r="L330" s="239" t="s">
        <v>1063</v>
      </c>
      <c r="M330" s="240" t="s">
        <v>1769</v>
      </c>
      <c r="N330" s="237" t="s">
        <v>1664</v>
      </c>
      <c r="O330" s="237" t="s">
        <v>1828</v>
      </c>
      <c r="P330" s="241"/>
      <c r="Q330" s="242"/>
      <c r="R330" s="242">
        <v>5748.93</v>
      </c>
    </row>
    <row r="331" spans="1:18" s="243" customFormat="1" ht="42" hidden="1">
      <c r="A331" s="234" t="s">
        <v>2755</v>
      </c>
      <c r="B331" s="234" t="s">
        <v>14779</v>
      </c>
      <c r="C331" s="235" t="s">
        <v>14741</v>
      </c>
      <c r="D331" s="236" t="s">
        <v>1055</v>
      </c>
      <c r="E331" s="236" t="s">
        <v>14780</v>
      </c>
      <c r="F331" s="237" t="s">
        <v>14781</v>
      </c>
      <c r="G331" s="237" t="s">
        <v>14728</v>
      </c>
      <c r="H331" s="237" t="s">
        <v>1696</v>
      </c>
      <c r="I331" s="238" t="s">
        <v>1697</v>
      </c>
      <c r="J331" s="239" t="s">
        <v>1690</v>
      </c>
      <c r="K331" s="239" t="s">
        <v>1691</v>
      </c>
      <c r="L331" s="239" t="s">
        <v>1063</v>
      </c>
      <c r="M331" s="240" t="s">
        <v>1769</v>
      </c>
      <c r="N331" s="237" t="s">
        <v>1065</v>
      </c>
      <c r="O331" s="237" t="s">
        <v>3553</v>
      </c>
      <c r="P331" s="241"/>
      <c r="Q331" s="242"/>
      <c r="R331" s="242">
        <v>42.83</v>
      </c>
    </row>
    <row r="332" spans="1:18" s="243" customFormat="1" ht="42" hidden="1">
      <c r="A332" s="234" t="s">
        <v>4354</v>
      </c>
      <c r="B332" s="234" t="s">
        <v>14782</v>
      </c>
      <c r="C332" s="235" t="s">
        <v>14741</v>
      </c>
      <c r="D332" s="236" t="s">
        <v>1055</v>
      </c>
      <c r="E332" s="236" t="s">
        <v>14783</v>
      </c>
      <c r="F332" s="237" t="s">
        <v>14784</v>
      </c>
      <c r="G332" s="237" t="s">
        <v>14728</v>
      </c>
      <c r="H332" s="237" t="s">
        <v>1696</v>
      </c>
      <c r="I332" s="238" t="s">
        <v>1697</v>
      </c>
      <c r="J332" s="239" t="s">
        <v>1690</v>
      </c>
      <c r="K332" s="239" t="s">
        <v>1691</v>
      </c>
      <c r="L332" s="239" t="s">
        <v>1063</v>
      </c>
      <c r="M332" s="240" t="s">
        <v>1769</v>
      </c>
      <c r="N332" s="237" t="s">
        <v>1065</v>
      </c>
      <c r="O332" s="237" t="s">
        <v>3553</v>
      </c>
      <c r="P332" s="241"/>
      <c r="Q332" s="242"/>
      <c r="R332" s="242">
        <v>14430.42</v>
      </c>
    </row>
    <row r="333" spans="1:18" s="243" customFormat="1" ht="42" hidden="1">
      <c r="A333" s="234" t="s">
        <v>4359</v>
      </c>
      <c r="B333" s="234" t="s">
        <v>14785</v>
      </c>
      <c r="C333" s="235" t="s">
        <v>14741</v>
      </c>
      <c r="D333" s="236" t="s">
        <v>1055</v>
      </c>
      <c r="E333" s="236" t="s">
        <v>14786</v>
      </c>
      <c r="F333" s="237" t="s">
        <v>14787</v>
      </c>
      <c r="G333" s="237" t="s">
        <v>14728</v>
      </c>
      <c r="H333" s="237" t="s">
        <v>1077</v>
      </c>
      <c r="I333" s="238" t="s">
        <v>1078</v>
      </c>
      <c r="J333" s="239" t="s">
        <v>1690</v>
      </c>
      <c r="K333" s="239" t="s">
        <v>1691</v>
      </c>
      <c r="L333" s="239" t="s">
        <v>1063</v>
      </c>
      <c r="M333" s="240" t="s">
        <v>1769</v>
      </c>
      <c r="N333" s="237" t="s">
        <v>1065</v>
      </c>
      <c r="O333" s="237" t="s">
        <v>3553</v>
      </c>
      <c r="P333" s="241"/>
      <c r="Q333" s="242"/>
      <c r="R333" s="242">
        <v>7110.19</v>
      </c>
    </row>
    <row r="334" spans="1:18" s="243" customFormat="1" ht="42" hidden="1">
      <c r="A334" s="234" t="s">
        <v>4363</v>
      </c>
      <c r="B334" s="234" t="s">
        <v>14788</v>
      </c>
      <c r="C334" s="235" t="s">
        <v>14741</v>
      </c>
      <c r="D334" s="236" t="s">
        <v>1055</v>
      </c>
      <c r="E334" s="236" t="s">
        <v>14789</v>
      </c>
      <c r="F334" s="237" t="s">
        <v>14790</v>
      </c>
      <c r="G334" s="237" t="s">
        <v>14728</v>
      </c>
      <c r="H334" s="237" t="s">
        <v>1077</v>
      </c>
      <c r="I334" s="238" t="s">
        <v>1078</v>
      </c>
      <c r="J334" s="239" t="s">
        <v>1690</v>
      </c>
      <c r="K334" s="239" t="s">
        <v>1691</v>
      </c>
      <c r="L334" s="239" t="s">
        <v>1063</v>
      </c>
      <c r="M334" s="240" t="s">
        <v>1769</v>
      </c>
      <c r="N334" s="237" t="s">
        <v>1065</v>
      </c>
      <c r="O334" s="237" t="s">
        <v>3553</v>
      </c>
      <c r="P334" s="241"/>
      <c r="Q334" s="242"/>
      <c r="R334" s="242">
        <v>32993.22</v>
      </c>
    </row>
    <row r="335" spans="1:18" s="243" customFormat="1" ht="42" hidden="1">
      <c r="A335" s="234" t="s">
        <v>4367</v>
      </c>
      <c r="B335" s="234" t="s">
        <v>14791</v>
      </c>
      <c r="C335" s="235" t="s">
        <v>14741</v>
      </c>
      <c r="D335" s="236" t="s">
        <v>1055</v>
      </c>
      <c r="E335" s="236" t="s">
        <v>14792</v>
      </c>
      <c r="F335" s="237" t="s">
        <v>14793</v>
      </c>
      <c r="G335" s="237" t="s">
        <v>14728</v>
      </c>
      <c r="H335" s="237" t="s">
        <v>1077</v>
      </c>
      <c r="I335" s="238" t="s">
        <v>1078</v>
      </c>
      <c r="J335" s="239" t="s">
        <v>1690</v>
      </c>
      <c r="K335" s="239" t="s">
        <v>1691</v>
      </c>
      <c r="L335" s="239" t="s">
        <v>1063</v>
      </c>
      <c r="M335" s="240" t="s">
        <v>1769</v>
      </c>
      <c r="N335" s="237" t="s">
        <v>1065</v>
      </c>
      <c r="O335" s="237" t="s">
        <v>3553</v>
      </c>
      <c r="P335" s="241"/>
      <c r="Q335" s="242"/>
      <c r="R335" s="242">
        <v>1907.55</v>
      </c>
    </row>
    <row r="336" spans="1:18" s="243" customFormat="1" ht="52.5" hidden="1">
      <c r="A336" s="234" t="s">
        <v>4371</v>
      </c>
      <c r="B336" s="234" t="s">
        <v>14794</v>
      </c>
      <c r="C336" s="235" t="s">
        <v>14741</v>
      </c>
      <c r="D336" s="236" t="s">
        <v>1055</v>
      </c>
      <c r="E336" s="236" t="s">
        <v>14795</v>
      </c>
      <c r="F336" s="237" t="s">
        <v>14796</v>
      </c>
      <c r="G336" s="237" t="s">
        <v>14728</v>
      </c>
      <c r="H336" s="237" t="s">
        <v>1696</v>
      </c>
      <c r="I336" s="238" t="s">
        <v>1697</v>
      </c>
      <c r="J336" s="239" t="s">
        <v>1703</v>
      </c>
      <c r="K336" s="239" t="s">
        <v>1704</v>
      </c>
      <c r="L336" s="239" t="s">
        <v>1063</v>
      </c>
      <c r="M336" s="240" t="s">
        <v>1769</v>
      </c>
      <c r="N336" s="237" t="s">
        <v>1065</v>
      </c>
      <c r="O336" s="237" t="s">
        <v>3553</v>
      </c>
      <c r="P336" s="241"/>
      <c r="Q336" s="242"/>
      <c r="R336" s="242">
        <v>121208.07</v>
      </c>
    </row>
    <row r="337" spans="1:18" s="243" customFormat="1" ht="52.5" hidden="1">
      <c r="A337" s="234" t="s">
        <v>4372</v>
      </c>
      <c r="B337" s="234" t="s">
        <v>14797</v>
      </c>
      <c r="C337" s="235" t="s">
        <v>14728</v>
      </c>
      <c r="D337" s="236" t="s">
        <v>1181</v>
      </c>
      <c r="E337" s="236" t="s">
        <v>1806</v>
      </c>
      <c r="F337" s="237" t="s">
        <v>14797</v>
      </c>
      <c r="G337" s="237" t="s">
        <v>14728</v>
      </c>
      <c r="H337" s="237" t="s">
        <v>14371</v>
      </c>
      <c r="I337" s="238" t="s">
        <v>1127</v>
      </c>
      <c r="J337" s="239" t="s">
        <v>1063</v>
      </c>
      <c r="K337" s="239" t="s">
        <v>1063</v>
      </c>
      <c r="L337" s="239" t="s">
        <v>1790</v>
      </c>
      <c r="M337" s="240" t="s">
        <v>1678</v>
      </c>
      <c r="N337" s="237" t="s">
        <v>1065</v>
      </c>
      <c r="O337" s="237" t="s">
        <v>3553</v>
      </c>
      <c r="P337" s="241"/>
      <c r="Q337" s="242">
        <v>10014</v>
      </c>
      <c r="R337" s="242"/>
    </row>
    <row r="338" spans="1:18" s="243" customFormat="1" ht="52.5" hidden="1">
      <c r="A338" s="234" t="s">
        <v>3720</v>
      </c>
      <c r="B338" s="234" t="s">
        <v>14798</v>
      </c>
      <c r="C338" s="235" t="s">
        <v>14799</v>
      </c>
      <c r="D338" s="236" t="s">
        <v>1181</v>
      </c>
      <c r="E338" s="236" t="s">
        <v>14800</v>
      </c>
      <c r="F338" s="237" t="s">
        <v>14798</v>
      </c>
      <c r="G338" s="237" t="s">
        <v>14728</v>
      </c>
      <c r="H338" s="237" t="s">
        <v>14801</v>
      </c>
      <c r="I338" s="238" t="s">
        <v>1078</v>
      </c>
      <c r="J338" s="239" t="s">
        <v>1063</v>
      </c>
      <c r="K338" s="239" t="s">
        <v>1063</v>
      </c>
      <c r="L338" s="239" t="s">
        <v>1790</v>
      </c>
      <c r="M338" s="240" t="s">
        <v>1678</v>
      </c>
      <c r="N338" s="237" t="s">
        <v>1065</v>
      </c>
      <c r="O338" s="237" t="s">
        <v>3553</v>
      </c>
      <c r="P338" s="241"/>
      <c r="Q338" s="242">
        <v>1200</v>
      </c>
      <c r="R338" s="242"/>
    </row>
    <row r="339" spans="1:18" s="243" customFormat="1" ht="63" hidden="1">
      <c r="A339" s="234" t="s">
        <v>4378</v>
      </c>
      <c r="B339" s="234" t="s">
        <v>14802</v>
      </c>
      <c r="C339" s="235" t="s">
        <v>14803</v>
      </c>
      <c r="D339" s="236" t="s">
        <v>1055</v>
      </c>
      <c r="E339" s="236" t="s">
        <v>14804</v>
      </c>
      <c r="F339" s="237" t="s">
        <v>14805</v>
      </c>
      <c r="G339" s="237" t="s">
        <v>14741</v>
      </c>
      <c r="H339" s="237" t="s">
        <v>1077</v>
      </c>
      <c r="I339" s="238" t="s">
        <v>1078</v>
      </c>
      <c r="J339" s="239" t="s">
        <v>1703</v>
      </c>
      <c r="K339" s="239" t="s">
        <v>1704</v>
      </c>
      <c r="L339" s="239" t="s">
        <v>1063</v>
      </c>
      <c r="M339" s="240" t="s">
        <v>1769</v>
      </c>
      <c r="N339" s="237" t="s">
        <v>1065</v>
      </c>
      <c r="O339" s="237" t="s">
        <v>3553</v>
      </c>
      <c r="P339" s="241"/>
      <c r="Q339" s="242"/>
      <c r="R339" s="242">
        <v>21049.56</v>
      </c>
    </row>
    <row r="340" spans="1:18" s="243" customFormat="1" ht="42" hidden="1">
      <c r="A340" s="234" t="s">
        <v>4381</v>
      </c>
      <c r="B340" s="234" t="s">
        <v>14806</v>
      </c>
      <c r="C340" s="235" t="s">
        <v>14803</v>
      </c>
      <c r="D340" s="236" t="s">
        <v>1055</v>
      </c>
      <c r="E340" s="236" t="s">
        <v>14120</v>
      </c>
      <c r="F340" s="237" t="s">
        <v>14807</v>
      </c>
      <c r="G340" s="237" t="s">
        <v>14741</v>
      </c>
      <c r="H340" s="237" t="s">
        <v>1701</v>
      </c>
      <c r="I340" s="238" t="s">
        <v>1702</v>
      </c>
      <c r="J340" s="239" t="s">
        <v>1690</v>
      </c>
      <c r="K340" s="239" t="s">
        <v>1691</v>
      </c>
      <c r="L340" s="239" t="s">
        <v>1063</v>
      </c>
      <c r="M340" s="240" t="s">
        <v>1769</v>
      </c>
      <c r="N340" s="237" t="s">
        <v>1664</v>
      </c>
      <c r="O340" s="237" t="s">
        <v>1828</v>
      </c>
      <c r="P340" s="241"/>
      <c r="Q340" s="242"/>
      <c r="R340" s="242">
        <v>2048</v>
      </c>
    </row>
    <row r="341" spans="1:18" s="243" customFormat="1" ht="42" hidden="1">
      <c r="A341" s="234" t="s">
        <v>4385</v>
      </c>
      <c r="B341" s="234" t="s">
        <v>14808</v>
      </c>
      <c r="C341" s="235" t="s">
        <v>14803</v>
      </c>
      <c r="D341" s="236" t="s">
        <v>1055</v>
      </c>
      <c r="E341" s="236" t="s">
        <v>14120</v>
      </c>
      <c r="F341" s="237" t="s">
        <v>14809</v>
      </c>
      <c r="G341" s="237" t="s">
        <v>14741</v>
      </c>
      <c r="H341" s="237" t="s">
        <v>1701</v>
      </c>
      <c r="I341" s="238" t="s">
        <v>1702</v>
      </c>
      <c r="J341" s="239" t="s">
        <v>1690</v>
      </c>
      <c r="K341" s="239" t="s">
        <v>1691</v>
      </c>
      <c r="L341" s="239" t="s">
        <v>1063</v>
      </c>
      <c r="M341" s="240" t="s">
        <v>1769</v>
      </c>
      <c r="N341" s="237" t="s">
        <v>1065</v>
      </c>
      <c r="O341" s="237" t="s">
        <v>1112</v>
      </c>
      <c r="P341" s="241"/>
      <c r="Q341" s="242"/>
      <c r="R341" s="242">
        <v>581</v>
      </c>
    </row>
    <row r="342" spans="1:18" s="243" customFormat="1" ht="42" hidden="1">
      <c r="A342" s="234" t="s">
        <v>4386</v>
      </c>
      <c r="B342" s="234" t="s">
        <v>14810</v>
      </c>
      <c r="C342" s="235" t="s">
        <v>14803</v>
      </c>
      <c r="D342" s="236" t="s">
        <v>1055</v>
      </c>
      <c r="E342" s="236" t="s">
        <v>14120</v>
      </c>
      <c r="F342" s="237" t="s">
        <v>14811</v>
      </c>
      <c r="G342" s="237" t="s">
        <v>14741</v>
      </c>
      <c r="H342" s="237" t="s">
        <v>1701</v>
      </c>
      <c r="I342" s="238" t="s">
        <v>1702</v>
      </c>
      <c r="J342" s="239" t="s">
        <v>1690</v>
      </c>
      <c r="K342" s="239" t="s">
        <v>1691</v>
      </c>
      <c r="L342" s="239" t="s">
        <v>1063</v>
      </c>
      <c r="M342" s="240" t="s">
        <v>1769</v>
      </c>
      <c r="N342" s="237" t="s">
        <v>1065</v>
      </c>
      <c r="O342" s="237" t="s">
        <v>3553</v>
      </c>
      <c r="P342" s="241"/>
      <c r="Q342" s="242"/>
      <c r="R342" s="242">
        <v>39</v>
      </c>
    </row>
    <row r="343" spans="1:18" s="243" customFormat="1" ht="42" hidden="1">
      <c r="A343" s="234" t="s">
        <v>1203</v>
      </c>
      <c r="B343" s="234" t="s">
        <v>14812</v>
      </c>
      <c r="C343" s="235" t="s">
        <v>14803</v>
      </c>
      <c r="D343" s="236" t="s">
        <v>1055</v>
      </c>
      <c r="E343" s="236" t="s">
        <v>14120</v>
      </c>
      <c r="F343" s="237" t="s">
        <v>14813</v>
      </c>
      <c r="G343" s="237" t="s">
        <v>14741</v>
      </c>
      <c r="H343" s="237" t="s">
        <v>1701</v>
      </c>
      <c r="I343" s="238" t="s">
        <v>1702</v>
      </c>
      <c r="J343" s="239" t="s">
        <v>1690</v>
      </c>
      <c r="K343" s="239" t="s">
        <v>1691</v>
      </c>
      <c r="L343" s="239" t="s">
        <v>1063</v>
      </c>
      <c r="M343" s="240" t="s">
        <v>1769</v>
      </c>
      <c r="N343" s="237" t="s">
        <v>1065</v>
      </c>
      <c r="O343" s="237" t="s">
        <v>3553</v>
      </c>
      <c r="P343" s="241"/>
      <c r="Q343" s="242"/>
      <c r="R343" s="242">
        <v>1907</v>
      </c>
    </row>
    <row r="344" spans="1:18" s="243" customFormat="1" ht="42" hidden="1">
      <c r="A344" s="234" t="s">
        <v>14814</v>
      </c>
      <c r="B344" s="234" t="s">
        <v>14815</v>
      </c>
      <c r="C344" s="235" t="s">
        <v>14803</v>
      </c>
      <c r="D344" s="236" t="s">
        <v>1055</v>
      </c>
      <c r="E344" s="236" t="s">
        <v>14816</v>
      </c>
      <c r="F344" s="237" t="s">
        <v>14817</v>
      </c>
      <c r="G344" s="237" t="s">
        <v>14741</v>
      </c>
      <c r="H344" s="237" t="s">
        <v>1701</v>
      </c>
      <c r="I344" s="238" t="s">
        <v>1702</v>
      </c>
      <c r="J344" s="239" t="s">
        <v>1703</v>
      </c>
      <c r="K344" s="239" t="s">
        <v>1704</v>
      </c>
      <c r="L344" s="239" t="s">
        <v>1063</v>
      </c>
      <c r="M344" s="240" t="s">
        <v>1769</v>
      </c>
      <c r="N344" s="237" t="s">
        <v>1065</v>
      </c>
      <c r="O344" s="237" t="s">
        <v>3553</v>
      </c>
      <c r="P344" s="241"/>
      <c r="Q344" s="242"/>
      <c r="R344" s="242">
        <v>44294</v>
      </c>
    </row>
    <row r="345" spans="1:18" s="243" customFormat="1" ht="42" hidden="1">
      <c r="A345" s="234" t="s">
        <v>8789</v>
      </c>
      <c r="B345" s="234" t="s">
        <v>14818</v>
      </c>
      <c r="C345" s="235" t="s">
        <v>14803</v>
      </c>
      <c r="D345" s="236" t="s">
        <v>1055</v>
      </c>
      <c r="E345" s="236" t="s">
        <v>14816</v>
      </c>
      <c r="F345" s="237" t="s">
        <v>14819</v>
      </c>
      <c r="G345" s="237" t="s">
        <v>14741</v>
      </c>
      <c r="H345" s="237" t="s">
        <v>1701</v>
      </c>
      <c r="I345" s="238" t="s">
        <v>1702</v>
      </c>
      <c r="J345" s="239" t="s">
        <v>1703</v>
      </c>
      <c r="K345" s="239" t="s">
        <v>1704</v>
      </c>
      <c r="L345" s="239" t="s">
        <v>1063</v>
      </c>
      <c r="M345" s="240" t="s">
        <v>1769</v>
      </c>
      <c r="N345" s="237" t="s">
        <v>1065</v>
      </c>
      <c r="O345" s="237" t="s">
        <v>3553</v>
      </c>
      <c r="P345" s="241"/>
      <c r="Q345" s="242"/>
      <c r="R345" s="242">
        <v>7448</v>
      </c>
    </row>
    <row r="346" spans="1:18" s="243" customFormat="1" ht="42" hidden="1">
      <c r="A346" s="234" t="s">
        <v>6751</v>
      </c>
      <c r="B346" s="234" t="s">
        <v>14820</v>
      </c>
      <c r="C346" s="235" t="s">
        <v>14803</v>
      </c>
      <c r="D346" s="236" t="s">
        <v>1055</v>
      </c>
      <c r="E346" s="236" t="s">
        <v>14120</v>
      </c>
      <c r="F346" s="237" t="s">
        <v>14821</v>
      </c>
      <c r="G346" s="237" t="s">
        <v>14741</v>
      </c>
      <c r="H346" s="237" t="s">
        <v>1701</v>
      </c>
      <c r="I346" s="238" t="s">
        <v>1702</v>
      </c>
      <c r="J346" s="239" t="s">
        <v>1690</v>
      </c>
      <c r="K346" s="239" t="s">
        <v>1691</v>
      </c>
      <c r="L346" s="239" t="s">
        <v>1063</v>
      </c>
      <c r="M346" s="240" t="s">
        <v>1769</v>
      </c>
      <c r="N346" s="237" t="s">
        <v>1065</v>
      </c>
      <c r="O346" s="237" t="s">
        <v>1112</v>
      </c>
      <c r="P346" s="241"/>
      <c r="Q346" s="242"/>
      <c r="R346" s="242">
        <v>1255</v>
      </c>
    </row>
    <row r="347" spans="1:18" s="243" customFormat="1" ht="52.5" hidden="1">
      <c r="A347" s="234" t="s">
        <v>14822</v>
      </c>
      <c r="B347" s="234" t="s">
        <v>14823</v>
      </c>
      <c r="C347" s="235" t="s">
        <v>14803</v>
      </c>
      <c r="D347" s="236" t="s">
        <v>1055</v>
      </c>
      <c r="E347" s="236" t="s">
        <v>14824</v>
      </c>
      <c r="F347" s="237" t="s">
        <v>14825</v>
      </c>
      <c r="G347" s="237" t="s">
        <v>14741</v>
      </c>
      <c r="H347" s="237" t="s">
        <v>1696</v>
      </c>
      <c r="I347" s="238" t="s">
        <v>1697</v>
      </c>
      <c r="J347" s="239" t="s">
        <v>1690</v>
      </c>
      <c r="K347" s="239" t="s">
        <v>1691</v>
      </c>
      <c r="L347" s="239" t="s">
        <v>1063</v>
      </c>
      <c r="M347" s="240" t="s">
        <v>1769</v>
      </c>
      <c r="N347" s="237" t="s">
        <v>1065</v>
      </c>
      <c r="O347" s="237" t="s">
        <v>1112</v>
      </c>
      <c r="P347" s="241"/>
      <c r="Q347" s="242"/>
      <c r="R347" s="242">
        <v>8395.17</v>
      </c>
    </row>
    <row r="348" spans="1:18" s="243" customFormat="1" ht="42" hidden="1">
      <c r="A348" s="234" t="s">
        <v>14826</v>
      </c>
      <c r="B348" s="234" t="s">
        <v>14827</v>
      </c>
      <c r="C348" s="235" t="s">
        <v>14803</v>
      </c>
      <c r="D348" s="236" t="s">
        <v>1055</v>
      </c>
      <c r="E348" s="236" t="s">
        <v>14120</v>
      </c>
      <c r="F348" s="237" t="s">
        <v>14828</v>
      </c>
      <c r="G348" s="237" t="s">
        <v>14741</v>
      </c>
      <c r="H348" s="237" t="s">
        <v>1701</v>
      </c>
      <c r="I348" s="238" t="s">
        <v>1702</v>
      </c>
      <c r="J348" s="239" t="s">
        <v>1690</v>
      </c>
      <c r="K348" s="239" t="s">
        <v>1691</v>
      </c>
      <c r="L348" s="239" t="s">
        <v>1063</v>
      </c>
      <c r="M348" s="240" t="s">
        <v>1769</v>
      </c>
      <c r="N348" s="237" t="s">
        <v>1065</v>
      </c>
      <c r="O348" s="237" t="s">
        <v>1112</v>
      </c>
      <c r="P348" s="241"/>
      <c r="Q348" s="242"/>
      <c r="R348" s="242">
        <v>33709</v>
      </c>
    </row>
    <row r="349" spans="1:18" s="243" customFormat="1" ht="63" hidden="1">
      <c r="A349" s="234" t="s">
        <v>14829</v>
      </c>
      <c r="B349" s="234" t="s">
        <v>14830</v>
      </c>
      <c r="C349" s="235" t="s">
        <v>14741</v>
      </c>
      <c r="D349" s="236" t="s">
        <v>1181</v>
      </c>
      <c r="E349" s="236" t="s">
        <v>14831</v>
      </c>
      <c r="F349" s="237" t="s">
        <v>14830</v>
      </c>
      <c r="G349" s="237" t="s">
        <v>14741</v>
      </c>
      <c r="H349" s="237" t="s">
        <v>2648</v>
      </c>
      <c r="I349" s="238" t="s">
        <v>2649</v>
      </c>
      <c r="J349" s="239" t="s">
        <v>1063</v>
      </c>
      <c r="K349" s="239" t="s">
        <v>1063</v>
      </c>
      <c r="L349" s="239" t="s">
        <v>1790</v>
      </c>
      <c r="M349" s="240" t="s">
        <v>1678</v>
      </c>
      <c r="N349" s="237" t="s">
        <v>1065</v>
      </c>
      <c r="O349" s="237" t="s">
        <v>3553</v>
      </c>
      <c r="P349" s="241"/>
      <c r="Q349" s="242">
        <v>2700</v>
      </c>
      <c r="R349" s="242"/>
    </row>
    <row r="350" spans="1:18" s="243" customFormat="1" ht="52.5" hidden="1">
      <c r="A350" s="234" t="s">
        <v>14832</v>
      </c>
      <c r="B350" s="234" t="s">
        <v>14833</v>
      </c>
      <c r="C350" s="235" t="s">
        <v>14741</v>
      </c>
      <c r="D350" s="236" t="s">
        <v>1181</v>
      </c>
      <c r="E350" s="236" t="s">
        <v>14834</v>
      </c>
      <c r="F350" s="237" t="s">
        <v>14833</v>
      </c>
      <c r="G350" s="237" t="s">
        <v>14741</v>
      </c>
      <c r="H350" s="237" t="s">
        <v>14835</v>
      </c>
      <c r="I350" s="238" t="s">
        <v>1078</v>
      </c>
      <c r="J350" s="239" t="s">
        <v>1063</v>
      </c>
      <c r="K350" s="239" t="s">
        <v>1063</v>
      </c>
      <c r="L350" s="239" t="s">
        <v>1790</v>
      </c>
      <c r="M350" s="240" t="s">
        <v>1678</v>
      </c>
      <c r="N350" s="237" t="s">
        <v>1065</v>
      </c>
      <c r="O350" s="237" t="s">
        <v>3553</v>
      </c>
      <c r="P350" s="241"/>
      <c r="Q350" s="242">
        <v>10000</v>
      </c>
      <c r="R350" s="242"/>
    </row>
    <row r="351" spans="1:18" s="243" customFormat="1" ht="52.5" hidden="1">
      <c r="A351" s="234" t="s">
        <v>14836</v>
      </c>
      <c r="B351" s="234" t="s">
        <v>2254</v>
      </c>
      <c r="C351" s="235" t="s">
        <v>14741</v>
      </c>
      <c r="D351" s="236" t="s">
        <v>1181</v>
      </c>
      <c r="E351" s="236" t="s">
        <v>1806</v>
      </c>
      <c r="F351" s="237" t="s">
        <v>2254</v>
      </c>
      <c r="G351" s="237" t="s">
        <v>14741</v>
      </c>
      <c r="H351" s="237" t="s">
        <v>14371</v>
      </c>
      <c r="I351" s="238" t="s">
        <v>1127</v>
      </c>
      <c r="J351" s="239" t="s">
        <v>1063</v>
      </c>
      <c r="K351" s="239" t="s">
        <v>1063</v>
      </c>
      <c r="L351" s="239" t="s">
        <v>1790</v>
      </c>
      <c r="M351" s="240" t="s">
        <v>1678</v>
      </c>
      <c r="N351" s="237" t="s">
        <v>1065</v>
      </c>
      <c r="O351" s="237" t="s">
        <v>3553</v>
      </c>
      <c r="P351" s="241"/>
      <c r="Q351" s="242">
        <v>6440</v>
      </c>
      <c r="R351" s="242"/>
    </row>
    <row r="352" spans="1:18" s="243" customFormat="1" ht="52.5" hidden="1">
      <c r="A352" s="234" t="s">
        <v>2254</v>
      </c>
      <c r="B352" s="234" t="s">
        <v>14837</v>
      </c>
      <c r="C352" s="235" t="s">
        <v>14741</v>
      </c>
      <c r="D352" s="236" t="s">
        <v>1181</v>
      </c>
      <c r="E352" s="236" t="s">
        <v>14838</v>
      </c>
      <c r="F352" s="237" t="s">
        <v>14837</v>
      </c>
      <c r="G352" s="237" t="s">
        <v>14741</v>
      </c>
      <c r="H352" s="237" t="s">
        <v>12739</v>
      </c>
      <c r="I352" s="238" t="s">
        <v>2723</v>
      </c>
      <c r="J352" s="239" t="s">
        <v>1063</v>
      </c>
      <c r="K352" s="239" t="s">
        <v>1063</v>
      </c>
      <c r="L352" s="239" t="s">
        <v>1790</v>
      </c>
      <c r="M352" s="240" t="s">
        <v>1678</v>
      </c>
      <c r="N352" s="237" t="s">
        <v>1065</v>
      </c>
      <c r="O352" s="237" t="s">
        <v>3553</v>
      </c>
      <c r="P352" s="241"/>
      <c r="Q352" s="242">
        <v>8379</v>
      </c>
      <c r="R352" s="242"/>
    </row>
    <row r="353" spans="1:18" s="243" customFormat="1" ht="52.5" hidden="1">
      <c r="A353" s="234" t="s">
        <v>14839</v>
      </c>
      <c r="B353" s="234" t="s">
        <v>14840</v>
      </c>
      <c r="C353" s="235" t="s">
        <v>14741</v>
      </c>
      <c r="D353" s="236" t="s">
        <v>1181</v>
      </c>
      <c r="E353" s="236" t="s">
        <v>1787</v>
      </c>
      <c r="F353" s="237" t="s">
        <v>14840</v>
      </c>
      <c r="G353" s="237" t="s">
        <v>14741</v>
      </c>
      <c r="H353" s="237" t="s">
        <v>1788</v>
      </c>
      <c r="I353" s="238" t="s">
        <v>1789</v>
      </c>
      <c r="J353" s="239" t="s">
        <v>1063</v>
      </c>
      <c r="K353" s="239" t="s">
        <v>1063</v>
      </c>
      <c r="L353" s="239" t="s">
        <v>1790</v>
      </c>
      <c r="M353" s="240" t="s">
        <v>1678</v>
      </c>
      <c r="N353" s="237" t="s">
        <v>1065</v>
      </c>
      <c r="O353" s="237" t="s">
        <v>3553</v>
      </c>
      <c r="P353" s="241"/>
      <c r="Q353" s="242">
        <v>246372.5</v>
      </c>
      <c r="R353" s="242"/>
    </row>
    <row r="354" spans="1:18" s="243" customFormat="1" ht="52.5" hidden="1">
      <c r="A354" s="234" t="s">
        <v>12733</v>
      </c>
      <c r="B354" s="234" t="s">
        <v>14841</v>
      </c>
      <c r="C354" s="235" t="s">
        <v>14803</v>
      </c>
      <c r="D354" s="236" t="s">
        <v>1181</v>
      </c>
      <c r="E354" s="236" t="s">
        <v>14842</v>
      </c>
      <c r="F354" s="237" t="s">
        <v>14841</v>
      </c>
      <c r="G354" s="237" t="s">
        <v>14803</v>
      </c>
      <c r="H354" s="237" t="s">
        <v>14843</v>
      </c>
      <c r="I354" s="238" t="s">
        <v>1078</v>
      </c>
      <c r="J354" s="239" t="s">
        <v>1063</v>
      </c>
      <c r="K354" s="239" t="s">
        <v>1063</v>
      </c>
      <c r="L354" s="239" t="s">
        <v>1790</v>
      </c>
      <c r="M354" s="240" t="s">
        <v>1678</v>
      </c>
      <c r="N354" s="237" t="s">
        <v>1065</v>
      </c>
      <c r="O354" s="237" t="s">
        <v>3553</v>
      </c>
      <c r="P354" s="241"/>
      <c r="Q354" s="242">
        <v>1750</v>
      </c>
      <c r="R354" s="242"/>
    </row>
    <row r="355" spans="1:18" s="243" customFormat="1" ht="52.5" hidden="1">
      <c r="A355" s="234" t="s">
        <v>14844</v>
      </c>
      <c r="B355" s="234" t="s">
        <v>10748</v>
      </c>
      <c r="C355" s="235" t="s">
        <v>14803</v>
      </c>
      <c r="D355" s="236" t="s">
        <v>1181</v>
      </c>
      <c r="E355" s="236" t="s">
        <v>14845</v>
      </c>
      <c r="F355" s="237" t="s">
        <v>10748</v>
      </c>
      <c r="G355" s="237" t="s">
        <v>14803</v>
      </c>
      <c r="H355" s="237" t="s">
        <v>14846</v>
      </c>
      <c r="I355" s="238" t="s">
        <v>14847</v>
      </c>
      <c r="J355" s="239" t="s">
        <v>1063</v>
      </c>
      <c r="K355" s="239" t="s">
        <v>1063</v>
      </c>
      <c r="L355" s="239" t="s">
        <v>1790</v>
      </c>
      <c r="M355" s="240" t="s">
        <v>1678</v>
      </c>
      <c r="N355" s="237" t="s">
        <v>1065</v>
      </c>
      <c r="O355" s="237" t="s">
        <v>3553</v>
      </c>
      <c r="P355" s="241"/>
      <c r="Q355" s="242">
        <v>10660</v>
      </c>
      <c r="R355" s="242"/>
    </row>
    <row r="356" spans="1:18" s="243" customFormat="1" ht="52.5" hidden="1">
      <c r="A356" s="234" t="s">
        <v>5254</v>
      </c>
      <c r="B356" s="234" t="s">
        <v>11366</v>
      </c>
      <c r="C356" s="235" t="s">
        <v>14803</v>
      </c>
      <c r="D356" s="236" t="s">
        <v>1181</v>
      </c>
      <c r="E356" s="236" t="s">
        <v>14848</v>
      </c>
      <c r="F356" s="237" t="s">
        <v>11366</v>
      </c>
      <c r="G356" s="237" t="s">
        <v>14803</v>
      </c>
      <c r="H356" s="237" t="s">
        <v>14849</v>
      </c>
      <c r="I356" s="238" t="s">
        <v>14850</v>
      </c>
      <c r="J356" s="239" t="s">
        <v>1063</v>
      </c>
      <c r="K356" s="239" t="s">
        <v>1063</v>
      </c>
      <c r="L356" s="239" t="s">
        <v>1790</v>
      </c>
      <c r="M356" s="240" t="s">
        <v>1678</v>
      </c>
      <c r="N356" s="237" t="s">
        <v>1065</v>
      </c>
      <c r="O356" s="237" t="s">
        <v>3553</v>
      </c>
      <c r="P356" s="241"/>
      <c r="Q356" s="242">
        <v>23750</v>
      </c>
      <c r="R356" s="242"/>
    </row>
    <row r="357" spans="1:18" s="243" customFormat="1" ht="63" hidden="1">
      <c r="A357" s="234" t="s">
        <v>14851</v>
      </c>
      <c r="B357" s="234" t="s">
        <v>14852</v>
      </c>
      <c r="C357" s="235" t="s">
        <v>14803</v>
      </c>
      <c r="D357" s="236" t="s">
        <v>1181</v>
      </c>
      <c r="E357" s="236" t="s">
        <v>14853</v>
      </c>
      <c r="F357" s="237" t="s">
        <v>14852</v>
      </c>
      <c r="G357" s="237" t="s">
        <v>14803</v>
      </c>
      <c r="H357" s="237" t="s">
        <v>14854</v>
      </c>
      <c r="I357" s="238" t="s">
        <v>14855</v>
      </c>
      <c r="J357" s="239" t="s">
        <v>1063</v>
      </c>
      <c r="K357" s="239" t="s">
        <v>1063</v>
      </c>
      <c r="L357" s="239" t="s">
        <v>1790</v>
      </c>
      <c r="M357" s="240" t="s">
        <v>1678</v>
      </c>
      <c r="N357" s="237" t="s">
        <v>1065</v>
      </c>
      <c r="O357" s="237" t="s">
        <v>3553</v>
      </c>
      <c r="P357" s="241"/>
      <c r="Q357" s="242">
        <v>2000</v>
      </c>
      <c r="R357" s="242"/>
    </row>
    <row r="358" spans="1:18" s="243" customFormat="1" ht="63" hidden="1">
      <c r="A358" s="234" t="s">
        <v>14856</v>
      </c>
      <c r="B358" s="234" t="s">
        <v>14857</v>
      </c>
      <c r="C358" s="235" t="s">
        <v>14803</v>
      </c>
      <c r="D358" s="236" t="s">
        <v>1181</v>
      </c>
      <c r="E358" s="236" t="s">
        <v>14858</v>
      </c>
      <c r="F358" s="237" t="s">
        <v>14857</v>
      </c>
      <c r="G358" s="237" t="s">
        <v>14803</v>
      </c>
      <c r="H358" s="237" t="s">
        <v>14854</v>
      </c>
      <c r="I358" s="238" t="s">
        <v>14855</v>
      </c>
      <c r="J358" s="239" t="s">
        <v>1063</v>
      </c>
      <c r="K358" s="239" t="s">
        <v>1063</v>
      </c>
      <c r="L358" s="239" t="s">
        <v>1790</v>
      </c>
      <c r="M358" s="240" t="s">
        <v>1678</v>
      </c>
      <c r="N358" s="237" t="s">
        <v>1065</v>
      </c>
      <c r="O358" s="237" t="s">
        <v>3553</v>
      </c>
      <c r="P358" s="241"/>
      <c r="Q358" s="242">
        <v>2000</v>
      </c>
      <c r="R358" s="242"/>
    </row>
    <row r="359" spans="1:18" s="243" customFormat="1" ht="63" hidden="1">
      <c r="A359" s="234" t="s">
        <v>14859</v>
      </c>
      <c r="B359" s="234" t="s">
        <v>14860</v>
      </c>
      <c r="C359" s="235" t="s">
        <v>14803</v>
      </c>
      <c r="D359" s="236" t="s">
        <v>1181</v>
      </c>
      <c r="E359" s="236" t="s">
        <v>14861</v>
      </c>
      <c r="F359" s="237" t="s">
        <v>14860</v>
      </c>
      <c r="G359" s="237" t="s">
        <v>14803</v>
      </c>
      <c r="H359" s="237" t="s">
        <v>14854</v>
      </c>
      <c r="I359" s="238" t="s">
        <v>14855</v>
      </c>
      <c r="J359" s="239" t="s">
        <v>1063</v>
      </c>
      <c r="K359" s="239" t="s">
        <v>1063</v>
      </c>
      <c r="L359" s="239" t="s">
        <v>1790</v>
      </c>
      <c r="M359" s="240" t="s">
        <v>1678</v>
      </c>
      <c r="N359" s="237" t="s">
        <v>1065</v>
      </c>
      <c r="O359" s="237" t="s">
        <v>3553</v>
      </c>
      <c r="P359" s="241"/>
      <c r="Q359" s="242">
        <v>2000</v>
      </c>
      <c r="R359" s="242"/>
    </row>
    <row r="360" spans="1:18" s="243" customFormat="1" ht="52.5" hidden="1">
      <c r="A360" s="234" t="s">
        <v>14862</v>
      </c>
      <c r="B360" s="234" t="s">
        <v>14863</v>
      </c>
      <c r="C360" s="235" t="s">
        <v>14864</v>
      </c>
      <c r="D360" s="236" t="s">
        <v>1181</v>
      </c>
      <c r="E360" s="236" t="s">
        <v>14865</v>
      </c>
      <c r="F360" s="237" t="s">
        <v>14863</v>
      </c>
      <c r="G360" s="237" t="s">
        <v>14864</v>
      </c>
      <c r="H360" s="237" t="s">
        <v>6674</v>
      </c>
      <c r="I360" s="238" t="s">
        <v>2369</v>
      </c>
      <c r="J360" s="239" t="s">
        <v>1063</v>
      </c>
      <c r="K360" s="239" t="s">
        <v>1063</v>
      </c>
      <c r="L360" s="239" t="s">
        <v>1790</v>
      </c>
      <c r="M360" s="240" t="s">
        <v>1678</v>
      </c>
      <c r="N360" s="237" t="s">
        <v>1065</v>
      </c>
      <c r="O360" s="237" t="s">
        <v>3553</v>
      </c>
      <c r="P360" s="241"/>
      <c r="Q360" s="242">
        <v>1500</v>
      </c>
      <c r="R360" s="242"/>
    </row>
    <row r="361" spans="1:18" s="243" customFormat="1" ht="52.5" hidden="1">
      <c r="A361" s="234" t="s">
        <v>5718</v>
      </c>
      <c r="B361" s="234" t="s">
        <v>12071</v>
      </c>
      <c r="C361" s="235" t="s">
        <v>14864</v>
      </c>
      <c r="D361" s="236" t="s">
        <v>1181</v>
      </c>
      <c r="E361" s="236" t="s">
        <v>14866</v>
      </c>
      <c r="F361" s="237" t="s">
        <v>12071</v>
      </c>
      <c r="G361" s="237" t="s">
        <v>14864</v>
      </c>
      <c r="H361" s="237" t="s">
        <v>4310</v>
      </c>
      <c r="I361" s="238" t="s">
        <v>4311</v>
      </c>
      <c r="J361" s="239" t="s">
        <v>1063</v>
      </c>
      <c r="K361" s="239" t="s">
        <v>1063</v>
      </c>
      <c r="L361" s="239" t="s">
        <v>1790</v>
      </c>
      <c r="M361" s="240" t="s">
        <v>1678</v>
      </c>
      <c r="N361" s="237" t="s">
        <v>1065</v>
      </c>
      <c r="O361" s="237" t="s">
        <v>3553</v>
      </c>
      <c r="P361" s="241"/>
      <c r="Q361" s="242">
        <v>12582</v>
      </c>
      <c r="R361" s="242"/>
    </row>
    <row r="362" spans="1:18" s="243" customFormat="1" ht="52.5" hidden="1">
      <c r="A362" s="234" t="s">
        <v>14867</v>
      </c>
      <c r="B362" s="234" t="s">
        <v>12077</v>
      </c>
      <c r="C362" s="235" t="s">
        <v>14864</v>
      </c>
      <c r="D362" s="236" t="s">
        <v>1181</v>
      </c>
      <c r="E362" s="236" t="s">
        <v>14868</v>
      </c>
      <c r="F362" s="237" t="s">
        <v>12077</v>
      </c>
      <c r="G362" s="237" t="s">
        <v>14864</v>
      </c>
      <c r="H362" s="237" t="s">
        <v>4310</v>
      </c>
      <c r="I362" s="238" t="s">
        <v>4311</v>
      </c>
      <c r="J362" s="239" t="s">
        <v>1063</v>
      </c>
      <c r="K362" s="239" t="s">
        <v>1063</v>
      </c>
      <c r="L362" s="239" t="s">
        <v>1790</v>
      </c>
      <c r="M362" s="240" t="s">
        <v>1678</v>
      </c>
      <c r="N362" s="237" t="s">
        <v>1065</v>
      </c>
      <c r="O362" s="237" t="s">
        <v>3553</v>
      </c>
      <c r="P362" s="241"/>
      <c r="Q362" s="242">
        <v>12906</v>
      </c>
      <c r="R362" s="242"/>
    </row>
    <row r="363" spans="1:18" s="224" customFormat="1" ht="42" hidden="1">
      <c r="A363" s="215" t="s">
        <v>1276</v>
      </c>
      <c r="B363" s="215" t="s">
        <v>14869</v>
      </c>
      <c r="C363" s="216" t="s">
        <v>14033</v>
      </c>
      <c r="D363" s="217" t="s">
        <v>1055</v>
      </c>
      <c r="E363" s="217" t="s">
        <v>14870</v>
      </c>
      <c r="F363" s="218" t="s">
        <v>14871</v>
      </c>
      <c r="G363" s="218" t="s">
        <v>14036</v>
      </c>
      <c r="H363" s="218" t="s">
        <v>8126</v>
      </c>
      <c r="I363" s="219" t="s">
        <v>8127</v>
      </c>
      <c r="J363" s="220" t="s">
        <v>1239</v>
      </c>
      <c r="K363" s="220" t="s">
        <v>1062</v>
      </c>
      <c r="L363" s="220" t="s">
        <v>1063</v>
      </c>
      <c r="M363" s="221" t="s">
        <v>1064</v>
      </c>
      <c r="N363" s="218" t="s">
        <v>1284</v>
      </c>
      <c r="O363" s="218" t="s">
        <v>3553</v>
      </c>
      <c r="P363" s="222" t="s">
        <v>11650</v>
      </c>
      <c r="Q363" s="223"/>
      <c r="R363" s="223">
        <v>30000</v>
      </c>
    </row>
    <row r="364" spans="1:18" s="224" customFormat="1" ht="52.5" hidden="1">
      <c r="A364" s="215" t="s">
        <v>1065</v>
      </c>
      <c r="B364" s="215" t="s">
        <v>14872</v>
      </c>
      <c r="C364" s="216" t="s">
        <v>14033</v>
      </c>
      <c r="D364" s="217" t="s">
        <v>1055</v>
      </c>
      <c r="E364" s="217" t="s">
        <v>14873</v>
      </c>
      <c r="F364" s="218" t="s">
        <v>14874</v>
      </c>
      <c r="G364" s="218" t="s">
        <v>14033</v>
      </c>
      <c r="H364" s="218" t="s">
        <v>1077</v>
      </c>
      <c r="I364" s="219" t="s">
        <v>1078</v>
      </c>
      <c r="J364" s="220" t="s">
        <v>1690</v>
      </c>
      <c r="K364" s="220" t="s">
        <v>1691</v>
      </c>
      <c r="L364" s="220" t="s">
        <v>1063</v>
      </c>
      <c r="M364" s="221" t="s">
        <v>1769</v>
      </c>
      <c r="N364" s="218" t="s">
        <v>1284</v>
      </c>
      <c r="O364" s="218" t="s">
        <v>3553</v>
      </c>
      <c r="P364" s="222"/>
      <c r="Q364" s="223"/>
      <c r="R364" s="223">
        <v>23327.54</v>
      </c>
    </row>
    <row r="365" spans="1:18" s="224" customFormat="1" ht="63" hidden="1">
      <c r="A365" s="215" t="s">
        <v>1663</v>
      </c>
      <c r="B365" s="215" t="s">
        <v>14875</v>
      </c>
      <c r="C365" s="216" t="s">
        <v>14033</v>
      </c>
      <c r="D365" s="217" t="s">
        <v>1055</v>
      </c>
      <c r="E365" s="217" t="s">
        <v>14876</v>
      </c>
      <c r="F365" s="218" t="s">
        <v>14877</v>
      </c>
      <c r="G365" s="218" t="s">
        <v>14033</v>
      </c>
      <c r="H365" s="218" t="s">
        <v>1077</v>
      </c>
      <c r="I365" s="219" t="s">
        <v>1078</v>
      </c>
      <c r="J365" s="220" t="s">
        <v>1690</v>
      </c>
      <c r="K365" s="220" t="s">
        <v>1691</v>
      </c>
      <c r="L365" s="220" t="s">
        <v>1063</v>
      </c>
      <c r="M365" s="221" t="s">
        <v>1769</v>
      </c>
      <c r="N365" s="218" t="s">
        <v>1284</v>
      </c>
      <c r="O365" s="218" t="s">
        <v>3553</v>
      </c>
      <c r="P365" s="222"/>
      <c r="Q365" s="223"/>
      <c r="R365" s="223">
        <v>9785.4699999999993</v>
      </c>
    </row>
    <row r="366" spans="1:18" s="224" customFormat="1" ht="42" hidden="1">
      <c r="A366" s="215" t="s">
        <v>1664</v>
      </c>
      <c r="B366" s="215" t="s">
        <v>14878</v>
      </c>
      <c r="C366" s="216" t="s">
        <v>14033</v>
      </c>
      <c r="D366" s="217" t="s">
        <v>1055</v>
      </c>
      <c r="E366" s="217" t="s">
        <v>14879</v>
      </c>
      <c r="F366" s="218" t="s">
        <v>14880</v>
      </c>
      <c r="G366" s="218" t="s">
        <v>14033</v>
      </c>
      <c r="H366" s="218" t="s">
        <v>1077</v>
      </c>
      <c r="I366" s="219" t="s">
        <v>1078</v>
      </c>
      <c r="J366" s="220" t="s">
        <v>1690</v>
      </c>
      <c r="K366" s="220" t="s">
        <v>1691</v>
      </c>
      <c r="L366" s="220" t="s">
        <v>1063</v>
      </c>
      <c r="M366" s="221" t="s">
        <v>1769</v>
      </c>
      <c r="N366" s="218" t="s">
        <v>1284</v>
      </c>
      <c r="O366" s="218" t="s">
        <v>3553</v>
      </c>
      <c r="P366" s="222"/>
      <c r="Q366" s="223"/>
      <c r="R366" s="223">
        <v>124575.06</v>
      </c>
    </row>
    <row r="367" spans="1:18" s="224" customFormat="1" ht="42" hidden="1">
      <c r="A367" s="215" t="s">
        <v>1665</v>
      </c>
      <c r="B367" s="215" t="s">
        <v>14881</v>
      </c>
      <c r="C367" s="216" t="s">
        <v>14033</v>
      </c>
      <c r="D367" s="217" t="s">
        <v>1055</v>
      </c>
      <c r="E367" s="217" t="s">
        <v>14882</v>
      </c>
      <c r="F367" s="218" t="s">
        <v>14883</v>
      </c>
      <c r="G367" s="218" t="s">
        <v>14033</v>
      </c>
      <c r="H367" s="218" t="s">
        <v>1077</v>
      </c>
      <c r="I367" s="219" t="s">
        <v>1078</v>
      </c>
      <c r="J367" s="220" t="s">
        <v>1690</v>
      </c>
      <c r="K367" s="220" t="s">
        <v>1691</v>
      </c>
      <c r="L367" s="220" t="s">
        <v>1063</v>
      </c>
      <c r="M367" s="221" t="s">
        <v>1769</v>
      </c>
      <c r="N367" s="218" t="s">
        <v>1284</v>
      </c>
      <c r="O367" s="218" t="s">
        <v>3553</v>
      </c>
      <c r="P367" s="222"/>
      <c r="Q367" s="223"/>
      <c r="R367" s="223">
        <v>28.13</v>
      </c>
    </row>
    <row r="368" spans="1:18" s="224" customFormat="1" ht="42" hidden="1">
      <c r="A368" s="215" t="s">
        <v>1705</v>
      </c>
      <c r="B368" s="215" t="s">
        <v>14884</v>
      </c>
      <c r="C368" s="216" t="s">
        <v>14033</v>
      </c>
      <c r="D368" s="217" t="s">
        <v>1055</v>
      </c>
      <c r="E368" s="217" t="s">
        <v>14885</v>
      </c>
      <c r="F368" s="218" t="s">
        <v>14886</v>
      </c>
      <c r="G368" s="218" t="s">
        <v>14033</v>
      </c>
      <c r="H368" s="218" t="s">
        <v>1077</v>
      </c>
      <c r="I368" s="219" t="s">
        <v>1078</v>
      </c>
      <c r="J368" s="220" t="s">
        <v>1690</v>
      </c>
      <c r="K368" s="220" t="s">
        <v>1691</v>
      </c>
      <c r="L368" s="220" t="s">
        <v>1063</v>
      </c>
      <c r="M368" s="221" t="s">
        <v>1769</v>
      </c>
      <c r="N368" s="218" t="s">
        <v>1284</v>
      </c>
      <c r="O368" s="218" t="s">
        <v>3553</v>
      </c>
      <c r="P368" s="222"/>
      <c r="Q368" s="223"/>
      <c r="R368" s="223">
        <v>22.7</v>
      </c>
    </row>
    <row r="369" spans="1:18" s="224" customFormat="1" ht="42" hidden="1">
      <c r="A369" s="215" t="s">
        <v>1284</v>
      </c>
      <c r="B369" s="215" t="s">
        <v>14887</v>
      </c>
      <c r="C369" s="216" t="s">
        <v>14033</v>
      </c>
      <c r="D369" s="217" t="s">
        <v>1055</v>
      </c>
      <c r="E369" s="217" t="s">
        <v>12791</v>
      </c>
      <c r="F369" s="218" t="s">
        <v>14888</v>
      </c>
      <c r="G369" s="218" t="s">
        <v>14033</v>
      </c>
      <c r="H369" s="218" t="s">
        <v>1701</v>
      </c>
      <c r="I369" s="219" t="s">
        <v>1702</v>
      </c>
      <c r="J369" s="220" t="s">
        <v>1690</v>
      </c>
      <c r="K369" s="220" t="s">
        <v>1691</v>
      </c>
      <c r="L369" s="220" t="s">
        <v>1063</v>
      </c>
      <c r="M369" s="221" t="s">
        <v>1769</v>
      </c>
      <c r="N369" s="218" t="s">
        <v>1284</v>
      </c>
      <c r="O369" s="218" t="s">
        <v>3553</v>
      </c>
      <c r="P369" s="222"/>
      <c r="Q369" s="223"/>
      <c r="R369" s="223">
        <v>4233</v>
      </c>
    </row>
    <row r="370" spans="1:18" s="224" customFormat="1" ht="42" hidden="1">
      <c r="A370" s="215" t="s">
        <v>1712</v>
      </c>
      <c r="B370" s="215" t="s">
        <v>14889</v>
      </c>
      <c r="C370" s="216" t="s">
        <v>14033</v>
      </c>
      <c r="D370" s="217" t="s">
        <v>1055</v>
      </c>
      <c r="E370" s="217" t="s">
        <v>14120</v>
      </c>
      <c r="F370" s="218" t="s">
        <v>14890</v>
      </c>
      <c r="G370" s="218" t="s">
        <v>14033</v>
      </c>
      <c r="H370" s="218" t="s">
        <v>1701</v>
      </c>
      <c r="I370" s="219" t="s">
        <v>1702</v>
      </c>
      <c r="J370" s="220" t="s">
        <v>1690</v>
      </c>
      <c r="K370" s="220" t="s">
        <v>1691</v>
      </c>
      <c r="L370" s="220" t="s">
        <v>1063</v>
      </c>
      <c r="M370" s="221" t="s">
        <v>1769</v>
      </c>
      <c r="N370" s="218" t="s">
        <v>1284</v>
      </c>
      <c r="O370" s="218" t="s">
        <v>3553</v>
      </c>
      <c r="P370" s="222"/>
      <c r="Q370" s="223"/>
      <c r="R370" s="223">
        <v>1462</v>
      </c>
    </row>
    <row r="371" spans="1:18" s="224" customFormat="1" ht="42" hidden="1">
      <c r="A371" s="215" t="s">
        <v>1718</v>
      </c>
      <c r="B371" s="215" t="s">
        <v>14891</v>
      </c>
      <c r="C371" s="216" t="s">
        <v>14033</v>
      </c>
      <c r="D371" s="217" t="s">
        <v>1055</v>
      </c>
      <c r="E371" s="217" t="s">
        <v>14892</v>
      </c>
      <c r="F371" s="218" t="s">
        <v>14893</v>
      </c>
      <c r="G371" s="218" t="s">
        <v>14033</v>
      </c>
      <c r="H371" s="218" t="s">
        <v>1077</v>
      </c>
      <c r="I371" s="219" t="s">
        <v>1078</v>
      </c>
      <c r="J371" s="220" t="s">
        <v>1690</v>
      </c>
      <c r="K371" s="220" t="s">
        <v>1691</v>
      </c>
      <c r="L371" s="220" t="s">
        <v>1063</v>
      </c>
      <c r="M371" s="221" t="s">
        <v>1769</v>
      </c>
      <c r="N371" s="218" t="s">
        <v>1284</v>
      </c>
      <c r="O371" s="218" t="s">
        <v>3553</v>
      </c>
      <c r="P371" s="222"/>
      <c r="Q371" s="223"/>
      <c r="R371" s="223">
        <v>33330.61</v>
      </c>
    </row>
    <row r="372" spans="1:18" s="224" customFormat="1" ht="52.5" hidden="1">
      <c r="A372" s="215" t="s">
        <v>1666</v>
      </c>
      <c r="B372" s="215" t="s">
        <v>14894</v>
      </c>
      <c r="C372" s="216" t="s">
        <v>14061</v>
      </c>
      <c r="D372" s="217" t="s">
        <v>1055</v>
      </c>
      <c r="E372" s="217" t="s">
        <v>14895</v>
      </c>
      <c r="F372" s="218" t="s">
        <v>14896</v>
      </c>
      <c r="G372" s="218" t="s">
        <v>14061</v>
      </c>
      <c r="H372" s="218" t="s">
        <v>1077</v>
      </c>
      <c r="I372" s="219" t="s">
        <v>1078</v>
      </c>
      <c r="J372" s="220" t="s">
        <v>1690</v>
      </c>
      <c r="K372" s="220" t="s">
        <v>1691</v>
      </c>
      <c r="L372" s="220" t="s">
        <v>1063</v>
      </c>
      <c r="M372" s="221" t="s">
        <v>1769</v>
      </c>
      <c r="N372" s="218" t="s">
        <v>1284</v>
      </c>
      <c r="O372" s="218" t="s">
        <v>3553</v>
      </c>
      <c r="P372" s="222"/>
      <c r="Q372" s="223"/>
      <c r="R372" s="223">
        <v>15559.44</v>
      </c>
    </row>
    <row r="373" spans="1:18" s="224" customFormat="1" ht="63" hidden="1">
      <c r="A373" s="215" t="s">
        <v>1667</v>
      </c>
      <c r="B373" s="215" t="s">
        <v>14897</v>
      </c>
      <c r="C373" s="216" t="s">
        <v>14061</v>
      </c>
      <c r="D373" s="217" t="s">
        <v>1055</v>
      </c>
      <c r="E373" s="217" t="s">
        <v>14898</v>
      </c>
      <c r="F373" s="218" t="s">
        <v>14899</v>
      </c>
      <c r="G373" s="218" t="s">
        <v>14061</v>
      </c>
      <c r="H373" s="218" t="s">
        <v>1077</v>
      </c>
      <c r="I373" s="219" t="s">
        <v>1078</v>
      </c>
      <c r="J373" s="220" t="s">
        <v>1690</v>
      </c>
      <c r="K373" s="220" t="s">
        <v>1691</v>
      </c>
      <c r="L373" s="220" t="s">
        <v>1063</v>
      </c>
      <c r="M373" s="221" t="s">
        <v>1769</v>
      </c>
      <c r="N373" s="218" t="s">
        <v>1284</v>
      </c>
      <c r="O373" s="218" t="s">
        <v>3553</v>
      </c>
      <c r="P373" s="222"/>
      <c r="Q373" s="223"/>
      <c r="R373" s="223">
        <v>25143.32</v>
      </c>
    </row>
    <row r="374" spans="1:18" s="224" customFormat="1" ht="52.5" hidden="1">
      <c r="A374" s="215" t="s">
        <v>1668</v>
      </c>
      <c r="B374" s="215" t="s">
        <v>14900</v>
      </c>
      <c r="C374" s="216" t="s">
        <v>14061</v>
      </c>
      <c r="D374" s="217" t="s">
        <v>1055</v>
      </c>
      <c r="E374" s="217" t="s">
        <v>14901</v>
      </c>
      <c r="F374" s="218" t="s">
        <v>14902</v>
      </c>
      <c r="G374" s="218" t="s">
        <v>14061</v>
      </c>
      <c r="H374" s="218" t="s">
        <v>1077</v>
      </c>
      <c r="I374" s="219" t="s">
        <v>1078</v>
      </c>
      <c r="J374" s="220" t="s">
        <v>1690</v>
      </c>
      <c r="K374" s="220" t="s">
        <v>1691</v>
      </c>
      <c r="L374" s="220" t="s">
        <v>1063</v>
      </c>
      <c r="M374" s="221" t="s">
        <v>1769</v>
      </c>
      <c r="N374" s="218" t="s">
        <v>1284</v>
      </c>
      <c r="O374" s="218" t="s">
        <v>3553</v>
      </c>
      <c r="P374" s="222"/>
      <c r="Q374" s="223"/>
      <c r="R374" s="223">
        <v>10.16</v>
      </c>
    </row>
    <row r="375" spans="1:18" s="224" customFormat="1" ht="42" hidden="1">
      <c r="A375" s="215" t="s">
        <v>1669</v>
      </c>
      <c r="B375" s="215" t="s">
        <v>14903</v>
      </c>
      <c r="C375" s="216" t="s">
        <v>14061</v>
      </c>
      <c r="D375" s="217" t="s">
        <v>1055</v>
      </c>
      <c r="E375" s="217" t="s">
        <v>14904</v>
      </c>
      <c r="F375" s="218" t="s">
        <v>14905</v>
      </c>
      <c r="G375" s="218" t="s">
        <v>14061</v>
      </c>
      <c r="H375" s="218" t="s">
        <v>1077</v>
      </c>
      <c r="I375" s="219" t="s">
        <v>1078</v>
      </c>
      <c r="J375" s="220" t="s">
        <v>1690</v>
      </c>
      <c r="K375" s="220" t="s">
        <v>1691</v>
      </c>
      <c r="L375" s="220" t="s">
        <v>1063</v>
      </c>
      <c r="M375" s="221" t="s">
        <v>1769</v>
      </c>
      <c r="N375" s="218" t="s">
        <v>1284</v>
      </c>
      <c r="O375" s="218" t="s">
        <v>3553</v>
      </c>
      <c r="P375" s="222"/>
      <c r="Q375" s="223"/>
      <c r="R375" s="223">
        <v>34166.82</v>
      </c>
    </row>
    <row r="376" spans="1:18" s="224" customFormat="1" ht="42" hidden="1">
      <c r="A376" s="215" t="s">
        <v>1670</v>
      </c>
      <c r="B376" s="215" t="s">
        <v>14906</v>
      </c>
      <c r="C376" s="216" t="s">
        <v>14061</v>
      </c>
      <c r="D376" s="217" t="s">
        <v>1055</v>
      </c>
      <c r="E376" s="217" t="s">
        <v>14907</v>
      </c>
      <c r="F376" s="218" t="s">
        <v>14908</v>
      </c>
      <c r="G376" s="218" t="s">
        <v>14061</v>
      </c>
      <c r="H376" s="218" t="s">
        <v>1696</v>
      </c>
      <c r="I376" s="219" t="s">
        <v>1697</v>
      </c>
      <c r="J376" s="220" t="s">
        <v>1690</v>
      </c>
      <c r="K376" s="220" t="s">
        <v>1691</v>
      </c>
      <c r="L376" s="220" t="s">
        <v>1063</v>
      </c>
      <c r="M376" s="221" t="s">
        <v>1769</v>
      </c>
      <c r="N376" s="218" t="s">
        <v>1284</v>
      </c>
      <c r="O376" s="218" t="s">
        <v>3553</v>
      </c>
      <c r="P376" s="222"/>
      <c r="Q376" s="223"/>
      <c r="R376" s="223">
        <v>31102.9</v>
      </c>
    </row>
    <row r="377" spans="1:18" s="224" customFormat="1" ht="42" hidden="1">
      <c r="A377" s="215" t="s">
        <v>1671</v>
      </c>
      <c r="B377" s="215" t="s">
        <v>14909</v>
      </c>
      <c r="C377" s="216" t="s">
        <v>14061</v>
      </c>
      <c r="D377" s="217" t="s">
        <v>1055</v>
      </c>
      <c r="E377" s="217" t="s">
        <v>14910</v>
      </c>
      <c r="F377" s="218" t="s">
        <v>14911</v>
      </c>
      <c r="G377" s="218" t="s">
        <v>14061</v>
      </c>
      <c r="H377" s="218" t="s">
        <v>1696</v>
      </c>
      <c r="I377" s="219" t="s">
        <v>1697</v>
      </c>
      <c r="J377" s="220" t="s">
        <v>1690</v>
      </c>
      <c r="K377" s="220" t="s">
        <v>1691</v>
      </c>
      <c r="L377" s="220" t="s">
        <v>1063</v>
      </c>
      <c r="M377" s="221" t="s">
        <v>1769</v>
      </c>
      <c r="N377" s="218" t="s">
        <v>1284</v>
      </c>
      <c r="O377" s="218" t="s">
        <v>3553</v>
      </c>
      <c r="P377" s="222"/>
      <c r="Q377" s="223"/>
      <c r="R377" s="223">
        <v>107.6</v>
      </c>
    </row>
    <row r="378" spans="1:18" s="224" customFormat="1" ht="42" hidden="1">
      <c r="A378" s="215" t="s">
        <v>1672</v>
      </c>
      <c r="B378" s="215" t="s">
        <v>14912</v>
      </c>
      <c r="C378" s="216" t="s">
        <v>14061</v>
      </c>
      <c r="D378" s="217" t="s">
        <v>1055</v>
      </c>
      <c r="E378" s="217" t="s">
        <v>14913</v>
      </c>
      <c r="F378" s="218" t="s">
        <v>14914</v>
      </c>
      <c r="G378" s="218" t="s">
        <v>14061</v>
      </c>
      <c r="H378" s="218" t="s">
        <v>1077</v>
      </c>
      <c r="I378" s="219" t="s">
        <v>1078</v>
      </c>
      <c r="J378" s="220" t="s">
        <v>1690</v>
      </c>
      <c r="K378" s="220" t="s">
        <v>1691</v>
      </c>
      <c r="L378" s="220" t="s">
        <v>1063</v>
      </c>
      <c r="M378" s="221" t="s">
        <v>1769</v>
      </c>
      <c r="N378" s="218" t="s">
        <v>1284</v>
      </c>
      <c r="O378" s="218" t="s">
        <v>3553</v>
      </c>
      <c r="P378" s="222"/>
      <c r="Q378" s="223"/>
      <c r="R378" s="223">
        <v>125.08</v>
      </c>
    </row>
    <row r="379" spans="1:18" s="224" customFormat="1" ht="52.5" hidden="1">
      <c r="A379" s="215" t="s">
        <v>1673</v>
      </c>
      <c r="B379" s="215" t="s">
        <v>14915</v>
      </c>
      <c r="C379" s="216" t="s">
        <v>14116</v>
      </c>
      <c r="D379" s="217" t="s">
        <v>1055</v>
      </c>
      <c r="E379" s="217" t="s">
        <v>14916</v>
      </c>
      <c r="F379" s="218" t="s">
        <v>14917</v>
      </c>
      <c r="G379" s="218" t="s">
        <v>14118</v>
      </c>
      <c r="H379" s="218" t="s">
        <v>1077</v>
      </c>
      <c r="I379" s="219" t="s">
        <v>1078</v>
      </c>
      <c r="J379" s="220" t="s">
        <v>1690</v>
      </c>
      <c r="K379" s="220" t="s">
        <v>1691</v>
      </c>
      <c r="L379" s="220" t="s">
        <v>1063</v>
      </c>
      <c r="M379" s="221" t="s">
        <v>1769</v>
      </c>
      <c r="N379" s="218" t="s">
        <v>1284</v>
      </c>
      <c r="O379" s="218" t="s">
        <v>3553</v>
      </c>
      <c r="P379" s="222"/>
      <c r="Q379" s="223"/>
      <c r="R379" s="223">
        <v>13379.16</v>
      </c>
    </row>
    <row r="380" spans="1:18" s="224" customFormat="1" ht="63" hidden="1">
      <c r="A380" s="215" t="s">
        <v>1286</v>
      </c>
      <c r="B380" s="215" t="s">
        <v>14918</v>
      </c>
      <c r="C380" s="216" t="s">
        <v>14116</v>
      </c>
      <c r="D380" s="217" t="s">
        <v>1055</v>
      </c>
      <c r="E380" s="217" t="s">
        <v>14919</v>
      </c>
      <c r="F380" s="218" t="s">
        <v>14920</v>
      </c>
      <c r="G380" s="218" t="s">
        <v>14118</v>
      </c>
      <c r="H380" s="218" t="s">
        <v>1077</v>
      </c>
      <c r="I380" s="219" t="s">
        <v>1078</v>
      </c>
      <c r="J380" s="220" t="s">
        <v>1690</v>
      </c>
      <c r="K380" s="220" t="s">
        <v>1691</v>
      </c>
      <c r="L380" s="220" t="s">
        <v>1063</v>
      </c>
      <c r="M380" s="221" t="s">
        <v>1769</v>
      </c>
      <c r="N380" s="218" t="s">
        <v>1284</v>
      </c>
      <c r="O380" s="218" t="s">
        <v>3553</v>
      </c>
      <c r="P380" s="222"/>
      <c r="Q380" s="223"/>
      <c r="R380" s="223">
        <v>19086.61</v>
      </c>
    </row>
    <row r="381" spans="1:18" s="224" customFormat="1" ht="52.5" hidden="1">
      <c r="A381" s="215" t="s">
        <v>1292</v>
      </c>
      <c r="B381" s="215" t="s">
        <v>14921</v>
      </c>
      <c r="C381" s="216" t="s">
        <v>14116</v>
      </c>
      <c r="D381" s="217" t="s">
        <v>1055</v>
      </c>
      <c r="E381" s="217" t="s">
        <v>14922</v>
      </c>
      <c r="F381" s="218" t="s">
        <v>14923</v>
      </c>
      <c r="G381" s="218" t="s">
        <v>14118</v>
      </c>
      <c r="H381" s="218" t="s">
        <v>1077</v>
      </c>
      <c r="I381" s="219" t="s">
        <v>1078</v>
      </c>
      <c r="J381" s="220" t="s">
        <v>1690</v>
      </c>
      <c r="K381" s="220" t="s">
        <v>1691</v>
      </c>
      <c r="L381" s="220" t="s">
        <v>1063</v>
      </c>
      <c r="M381" s="221" t="s">
        <v>1769</v>
      </c>
      <c r="N381" s="218" t="s">
        <v>1284</v>
      </c>
      <c r="O381" s="218" t="s">
        <v>3553</v>
      </c>
      <c r="P381" s="222"/>
      <c r="Q381" s="223"/>
      <c r="R381" s="223">
        <v>103.41</v>
      </c>
    </row>
    <row r="382" spans="1:18" s="224" customFormat="1" ht="42" hidden="1">
      <c r="A382" s="215" t="s">
        <v>1829</v>
      </c>
      <c r="B382" s="215" t="s">
        <v>14924</v>
      </c>
      <c r="C382" s="216" t="s">
        <v>14116</v>
      </c>
      <c r="D382" s="217" t="s">
        <v>1055</v>
      </c>
      <c r="E382" s="217" t="s">
        <v>12791</v>
      </c>
      <c r="F382" s="218" t="s">
        <v>14925</v>
      </c>
      <c r="G382" s="218" t="s">
        <v>14118</v>
      </c>
      <c r="H382" s="218" t="s">
        <v>1701</v>
      </c>
      <c r="I382" s="219" t="s">
        <v>1702</v>
      </c>
      <c r="J382" s="220" t="s">
        <v>1690</v>
      </c>
      <c r="K382" s="220" t="s">
        <v>1691</v>
      </c>
      <c r="L382" s="220" t="s">
        <v>1063</v>
      </c>
      <c r="M382" s="221" t="s">
        <v>1769</v>
      </c>
      <c r="N382" s="218" t="s">
        <v>1284</v>
      </c>
      <c r="O382" s="218" t="s">
        <v>3553</v>
      </c>
      <c r="P382" s="222"/>
      <c r="Q382" s="223"/>
      <c r="R382" s="223">
        <v>3073</v>
      </c>
    </row>
    <row r="383" spans="1:18" s="224" customFormat="1" ht="42" hidden="1">
      <c r="A383" s="215" t="s">
        <v>1296</v>
      </c>
      <c r="B383" s="215" t="s">
        <v>14926</v>
      </c>
      <c r="C383" s="216" t="s">
        <v>14116</v>
      </c>
      <c r="D383" s="217" t="s">
        <v>1055</v>
      </c>
      <c r="E383" s="217" t="s">
        <v>14120</v>
      </c>
      <c r="F383" s="218" t="s">
        <v>14927</v>
      </c>
      <c r="G383" s="218" t="s">
        <v>14118</v>
      </c>
      <c r="H383" s="218" t="s">
        <v>1701</v>
      </c>
      <c r="I383" s="219" t="s">
        <v>1702</v>
      </c>
      <c r="J383" s="220" t="s">
        <v>1690</v>
      </c>
      <c r="K383" s="220" t="s">
        <v>1691</v>
      </c>
      <c r="L383" s="220" t="s">
        <v>1063</v>
      </c>
      <c r="M383" s="221" t="s">
        <v>1769</v>
      </c>
      <c r="N383" s="218" t="s">
        <v>1284</v>
      </c>
      <c r="O383" s="218" t="s">
        <v>3553</v>
      </c>
      <c r="P383" s="222"/>
      <c r="Q383" s="223"/>
      <c r="R383" s="223">
        <v>3758</v>
      </c>
    </row>
    <row r="384" spans="1:18" s="224" customFormat="1" ht="42" hidden="1">
      <c r="A384" s="215" t="s">
        <v>1305</v>
      </c>
      <c r="B384" s="215" t="s">
        <v>14928</v>
      </c>
      <c r="C384" s="216" t="s">
        <v>14116</v>
      </c>
      <c r="D384" s="217" t="s">
        <v>1055</v>
      </c>
      <c r="E384" s="217" t="s">
        <v>12791</v>
      </c>
      <c r="F384" s="218" t="s">
        <v>14929</v>
      </c>
      <c r="G384" s="218" t="s">
        <v>14118</v>
      </c>
      <c r="H384" s="218" t="s">
        <v>1701</v>
      </c>
      <c r="I384" s="219" t="s">
        <v>1702</v>
      </c>
      <c r="J384" s="220" t="s">
        <v>1690</v>
      </c>
      <c r="K384" s="220" t="s">
        <v>1691</v>
      </c>
      <c r="L384" s="220" t="s">
        <v>1063</v>
      </c>
      <c r="M384" s="221" t="s">
        <v>1769</v>
      </c>
      <c r="N384" s="218" t="s">
        <v>1284</v>
      </c>
      <c r="O384" s="218" t="s">
        <v>3553</v>
      </c>
      <c r="P384" s="222"/>
      <c r="Q384" s="223"/>
      <c r="R384" s="223">
        <v>2746</v>
      </c>
    </row>
    <row r="385" spans="1:18" s="224" customFormat="1" ht="42" hidden="1">
      <c r="A385" s="215" t="s">
        <v>1311</v>
      </c>
      <c r="B385" s="215" t="s">
        <v>14930</v>
      </c>
      <c r="C385" s="216" t="s">
        <v>14116</v>
      </c>
      <c r="D385" s="217" t="s">
        <v>1055</v>
      </c>
      <c r="E385" s="217" t="s">
        <v>14120</v>
      </c>
      <c r="F385" s="218" t="s">
        <v>14931</v>
      </c>
      <c r="G385" s="218" t="s">
        <v>14118</v>
      </c>
      <c r="H385" s="218" t="s">
        <v>1701</v>
      </c>
      <c r="I385" s="219" t="s">
        <v>1702</v>
      </c>
      <c r="J385" s="220" t="s">
        <v>1690</v>
      </c>
      <c r="K385" s="220" t="s">
        <v>1691</v>
      </c>
      <c r="L385" s="220" t="s">
        <v>1063</v>
      </c>
      <c r="M385" s="221" t="s">
        <v>1769</v>
      </c>
      <c r="N385" s="218" t="s">
        <v>1284</v>
      </c>
      <c r="O385" s="218" t="s">
        <v>3553</v>
      </c>
      <c r="P385" s="222"/>
      <c r="Q385" s="223"/>
      <c r="R385" s="223">
        <v>2853</v>
      </c>
    </row>
    <row r="386" spans="1:18" s="224" customFormat="1" ht="63" hidden="1">
      <c r="A386" s="215" t="s">
        <v>1842</v>
      </c>
      <c r="B386" s="215" t="s">
        <v>14932</v>
      </c>
      <c r="C386" s="216" t="s">
        <v>14143</v>
      </c>
      <c r="D386" s="217" t="s">
        <v>1055</v>
      </c>
      <c r="E386" s="217" t="s">
        <v>14933</v>
      </c>
      <c r="F386" s="218" t="s">
        <v>14934</v>
      </c>
      <c r="G386" s="218" t="s">
        <v>14116</v>
      </c>
      <c r="H386" s="218" t="s">
        <v>1077</v>
      </c>
      <c r="I386" s="219" t="s">
        <v>1078</v>
      </c>
      <c r="J386" s="220" t="s">
        <v>1690</v>
      </c>
      <c r="K386" s="220" t="s">
        <v>1691</v>
      </c>
      <c r="L386" s="220" t="s">
        <v>1063</v>
      </c>
      <c r="M386" s="221" t="s">
        <v>1769</v>
      </c>
      <c r="N386" s="218" t="s">
        <v>1284</v>
      </c>
      <c r="O386" s="218" t="s">
        <v>3553</v>
      </c>
      <c r="P386" s="222"/>
      <c r="Q386" s="223"/>
      <c r="R386" s="223">
        <v>1999.01</v>
      </c>
    </row>
    <row r="387" spans="1:18" s="224" customFormat="1" ht="42" hidden="1">
      <c r="A387" s="215" t="s">
        <v>1845</v>
      </c>
      <c r="B387" s="215" t="s">
        <v>14935</v>
      </c>
      <c r="C387" s="216" t="s">
        <v>14143</v>
      </c>
      <c r="D387" s="217" t="s">
        <v>1055</v>
      </c>
      <c r="E387" s="217" t="s">
        <v>14120</v>
      </c>
      <c r="F387" s="218" t="s">
        <v>14936</v>
      </c>
      <c r="G387" s="218" t="s">
        <v>14116</v>
      </c>
      <c r="H387" s="218" t="s">
        <v>1701</v>
      </c>
      <c r="I387" s="219" t="s">
        <v>1702</v>
      </c>
      <c r="J387" s="220" t="s">
        <v>1690</v>
      </c>
      <c r="K387" s="220" t="s">
        <v>1691</v>
      </c>
      <c r="L387" s="220" t="s">
        <v>1063</v>
      </c>
      <c r="M387" s="221" t="s">
        <v>1769</v>
      </c>
      <c r="N387" s="218" t="s">
        <v>1284</v>
      </c>
      <c r="O387" s="218" t="s">
        <v>3553</v>
      </c>
      <c r="P387" s="222"/>
      <c r="Q387" s="223"/>
      <c r="R387" s="223">
        <v>299</v>
      </c>
    </row>
    <row r="388" spans="1:18" s="224" customFormat="1" ht="42" hidden="1">
      <c r="A388" s="215" t="s">
        <v>1848</v>
      </c>
      <c r="B388" s="215" t="s">
        <v>14937</v>
      </c>
      <c r="C388" s="216" t="s">
        <v>14143</v>
      </c>
      <c r="D388" s="217" t="s">
        <v>1055</v>
      </c>
      <c r="E388" s="217" t="s">
        <v>14938</v>
      </c>
      <c r="F388" s="218" t="s">
        <v>14939</v>
      </c>
      <c r="G388" s="218" t="s">
        <v>14116</v>
      </c>
      <c r="H388" s="218" t="s">
        <v>1077</v>
      </c>
      <c r="I388" s="219" t="s">
        <v>1078</v>
      </c>
      <c r="J388" s="220" t="s">
        <v>1690</v>
      </c>
      <c r="K388" s="220" t="s">
        <v>1691</v>
      </c>
      <c r="L388" s="220" t="s">
        <v>1063</v>
      </c>
      <c r="M388" s="221" t="s">
        <v>1769</v>
      </c>
      <c r="N388" s="218" t="s">
        <v>1284</v>
      </c>
      <c r="O388" s="218" t="s">
        <v>3553</v>
      </c>
      <c r="P388" s="222"/>
      <c r="Q388" s="223"/>
      <c r="R388" s="223">
        <v>43274.5</v>
      </c>
    </row>
    <row r="389" spans="1:18" s="224" customFormat="1" ht="42" hidden="1">
      <c r="A389" s="215" t="s">
        <v>1674</v>
      </c>
      <c r="B389" s="215" t="s">
        <v>14940</v>
      </c>
      <c r="C389" s="216" t="s">
        <v>14143</v>
      </c>
      <c r="D389" s="217" t="s">
        <v>1055</v>
      </c>
      <c r="E389" s="217" t="s">
        <v>14941</v>
      </c>
      <c r="F389" s="218" t="s">
        <v>14942</v>
      </c>
      <c r="G389" s="218" t="s">
        <v>14116</v>
      </c>
      <c r="H389" s="218" t="s">
        <v>1696</v>
      </c>
      <c r="I389" s="219" t="s">
        <v>1697</v>
      </c>
      <c r="J389" s="220" t="s">
        <v>1690</v>
      </c>
      <c r="K389" s="220" t="s">
        <v>1691</v>
      </c>
      <c r="L389" s="220" t="s">
        <v>1063</v>
      </c>
      <c r="M389" s="221" t="s">
        <v>1769</v>
      </c>
      <c r="N389" s="218" t="s">
        <v>1284</v>
      </c>
      <c r="O389" s="218" t="s">
        <v>3553</v>
      </c>
      <c r="P389" s="222"/>
      <c r="Q389" s="223"/>
      <c r="R389" s="223">
        <v>3919.79</v>
      </c>
    </row>
    <row r="390" spans="1:18" s="224" customFormat="1" ht="42" hidden="1">
      <c r="A390" s="215" t="s">
        <v>1853</v>
      </c>
      <c r="B390" s="215" t="s">
        <v>14943</v>
      </c>
      <c r="C390" s="216" t="s">
        <v>13937</v>
      </c>
      <c r="D390" s="217" t="s">
        <v>1055</v>
      </c>
      <c r="E390" s="217" t="s">
        <v>14120</v>
      </c>
      <c r="F390" s="218" t="s">
        <v>14944</v>
      </c>
      <c r="G390" s="218" t="s">
        <v>14143</v>
      </c>
      <c r="H390" s="218" t="s">
        <v>1701</v>
      </c>
      <c r="I390" s="219" t="s">
        <v>1702</v>
      </c>
      <c r="J390" s="220" t="s">
        <v>1690</v>
      </c>
      <c r="K390" s="220" t="s">
        <v>1691</v>
      </c>
      <c r="L390" s="220" t="s">
        <v>1063</v>
      </c>
      <c r="M390" s="221" t="s">
        <v>1769</v>
      </c>
      <c r="N390" s="218" t="s">
        <v>1284</v>
      </c>
      <c r="O390" s="218" t="s">
        <v>3553</v>
      </c>
      <c r="P390" s="222"/>
      <c r="Q390" s="223"/>
      <c r="R390" s="223">
        <v>1025</v>
      </c>
    </row>
    <row r="391" spans="1:18" s="224" customFormat="1" ht="63" hidden="1">
      <c r="A391" s="215" t="s">
        <v>1860</v>
      </c>
      <c r="B391" s="215" t="s">
        <v>14945</v>
      </c>
      <c r="C391" s="216" t="s">
        <v>13937</v>
      </c>
      <c r="D391" s="217" t="s">
        <v>1055</v>
      </c>
      <c r="E391" s="217" t="s">
        <v>14946</v>
      </c>
      <c r="F391" s="218" t="s">
        <v>14947</v>
      </c>
      <c r="G391" s="218" t="s">
        <v>14143</v>
      </c>
      <c r="H391" s="218" t="s">
        <v>1077</v>
      </c>
      <c r="I391" s="219" t="s">
        <v>1078</v>
      </c>
      <c r="J391" s="220" t="s">
        <v>1690</v>
      </c>
      <c r="K391" s="220" t="s">
        <v>1691</v>
      </c>
      <c r="L391" s="220" t="s">
        <v>1063</v>
      </c>
      <c r="M391" s="221" t="s">
        <v>1769</v>
      </c>
      <c r="N391" s="218" t="s">
        <v>1284</v>
      </c>
      <c r="O391" s="218" t="s">
        <v>3553</v>
      </c>
      <c r="P391" s="222"/>
      <c r="Q391" s="223"/>
      <c r="R391" s="223">
        <v>3486.3</v>
      </c>
    </row>
    <row r="392" spans="1:18" s="224" customFormat="1" ht="63" hidden="1">
      <c r="A392" s="215" t="s">
        <v>1864</v>
      </c>
      <c r="B392" s="215" t="s">
        <v>14948</v>
      </c>
      <c r="C392" s="216" t="s">
        <v>13937</v>
      </c>
      <c r="D392" s="217" t="s">
        <v>1055</v>
      </c>
      <c r="E392" s="217" t="s">
        <v>14949</v>
      </c>
      <c r="F392" s="218" t="s">
        <v>14950</v>
      </c>
      <c r="G392" s="218" t="s">
        <v>14143</v>
      </c>
      <c r="H392" s="218" t="s">
        <v>1077</v>
      </c>
      <c r="I392" s="219" t="s">
        <v>1078</v>
      </c>
      <c r="J392" s="220" t="s">
        <v>1690</v>
      </c>
      <c r="K392" s="220" t="s">
        <v>1691</v>
      </c>
      <c r="L392" s="220" t="s">
        <v>1063</v>
      </c>
      <c r="M392" s="221" t="s">
        <v>1769</v>
      </c>
      <c r="N392" s="218" t="s">
        <v>1284</v>
      </c>
      <c r="O392" s="218" t="s">
        <v>3553</v>
      </c>
      <c r="P392" s="222"/>
      <c r="Q392" s="223"/>
      <c r="R392" s="223">
        <v>3332.67</v>
      </c>
    </row>
    <row r="393" spans="1:18" s="224" customFormat="1" ht="42" hidden="1">
      <c r="A393" s="215" t="s">
        <v>1868</v>
      </c>
      <c r="B393" s="215" t="s">
        <v>14951</v>
      </c>
      <c r="C393" s="216" t="s">
        <v>13937</v>
      </c>
      <c r="D393" s="217" t="s">
        <v>1055</v>
      </c>
      <c r="E393" s="217" t="s">
        <v>14952</v>
      </c>
      <c r="F393" s="218" t="s">
        <v>14953</v>
      </c>
      <c r="G393" s="218" t="s">
        <v>13937</v>
      </c>
      <c r="H393" s="218" t="s">
        <v>1077</v>
      </c>
      <c r="I393" s="219" t="s">
        <v>1078</v>
      </c>
      <c r="J393" s="220" t="s">
        <v>1690</v>
      </c>
      <c r="K393" s="220" t="s">
        <v>1691</v>
      </c>
      <c r="L393" s="220" t="s">
        <v>1063</v>
      </c>
      <c r="M393" s="221" t="s">
        <v>1769</v>
      </c>
      <c r="N393" s="218" t="s">
        <v>1284</v>
      </c>
      <c r="O393" s="218" t="s">
        <v>3553</v>
      </c>
      <c r="P393" s="222"/>
      <c r="Q393" s="223"/>
      <c r="R393" s="223">
        <v>31611.56</v>
      </c>
    </row>
    <row r="394" spans="1:18" s="224" customFormat="1" ht="42" hidden="1">
      <c r="A394" s="215" t="s">
        <v>1870</v>
      </c>
      <c r="B394" s="215" t="s">
        <v>14954</v>
      </c>
      <c r="C394" s="216" t="s">
        <v>13937</v>
      </c>
      <c r="D394" s="217" t="s">
        <v>1055</v>
      </c>
      <c r="E394" s="217" t="s">
        <v>14955</v>
      </c>
      <c r="F394" s="218" t="s">
        <v>14956</v>
      </c>
      <c r="G394" s="218" t="s">
        <v>13937</v>
      </c>
      <c r="H394" s="218" t="s">
        <v>1077</v>
      </c>
      <c r="I394" s="219" t="s">
        <v>1078</v>
      </c>
      <c r="J394" s="220" t="s">
        <v>1690</v>
      </c>
      <c r="K394" s="220" t="s">
        <v>1691</v>
      </c>
      <c r="L394" s="220" t="s">
        <v>1063</v>
      </c>
      <c r="M394" s="221" t="s">
        <v>1769</v>
      </c>
      <c r="N394" s="218" t="s">
        <v>1284</v>
      </c>
      <c r="O394" s="218" t="s">
        <v>3553</v>
      </c>
      <c r="P394" s="222"/>
      <c r="Q394" s="223"/>
      <c r="R394" s="223">
        <v>85119.53</v>
      </c>
    </row>
    <row r="395" spans="1:18" s="224" customFormat="1" ht="42" hidden="1">
      <c r="A395" s="215" t="s">
        <v>1874</v>
      </c>
      <c r="B395" s="215" t="s">
        <v>14957</v>
      </c>
      <c r="C395" s="216" t="s">
        <v>13937</v>
      </c>
      <c r="D395" s="217" t="s">
        <v>1055</v>
      </c>
      <c r="E395" s="217" t="s">
        <v>14958</v>
      </c>
      <c r="F395" s="218" t="s">
        <v>14959</v>
      </c>
      <c r="G395" s="218" t="s">
        <v>13937</v>
      </c>
      <c r="H395" s="218" t="s">
        <v>1696</v>
      </c>
      <c r="I395" s="219" t="s">
        <v>1697</v>
      </c>
      <c r="J395" s="220" t="s">
        <v>1690</v>
      </c>
      <c r="K395" s="220" t="s">
        <v>1691</v>
      </c>
      <c r="L395" s="220" t="s">
        <v>1063</v>
      </c>
      <c r="M395" s="221" t="s">
        <v>1769</v>
      </c>
      <c r="N395" s="218" t="s">
        <v>1284</v>
      </c>
      <c r="O395" s="218" t="s">
        <v>3553</v>
      </c>
      <c r="P395" s="222"/>
      <c r="Q395" s="223"/>
      <c r="R395" s="223">
        <v>126211.59</v>
      </c>
    </row>
    <row r="396" spans="1:18" s="224" customFormat="1" ht="42" hidden="1">
      <c r="A396" s="215" t="s">
        <v>1879</v>
      </c>
      <c r="B396" s="215" t="s">
        <v>14960</v>
      </c>
      <c r="C396" s="216" t="s">
        <v>13939</v>
      </c>
      <c r="D396" s="217" t="s">
        <v>1055</v>
      </c>
      <c r="E396" s="217" t="s">
        <v>14961</v>
      </c>
      <c r="F396" s="218" t="s">
        <v>14962</v>
      </c>
      <c r="G396" s="218" t="s">
        <v>13937</v>
      </c>
      <c r="H396" s="218" t="s">
        <v>1696</v>
      </c>
      <c r="I396" s="219" t="s">
        <v>1697</v>
      </c>
      <c r="J396" s="220" t="s">
        <v>1690</v>
      </c>
      <c r="K396" s="220" t="s">
        <v>1691</v>
      </c>
      <c r="L396" s="220" t="s">
        <v>1063</v>
      </c>
      <c r="M396" s="221" t="s">
        <v>1769</v>
      </c>
      <c r="N396" s="218" t="s">
        <v>1284</v>
      </c>
      <c r="O396" s="218" t="s">
        <v>3553</v>
      </c>
      <c r="P396" s="222"/>
      <c r="Q396" s="223"/>
      <c r="R396" s="223">
        <v>191.5</v>
      </c>
    </row>
    <row r="397" spans="1:18" s="224" customFormat="1" ht="42" hidden="1">
      <c r="A397" s="215" t="s">
        <v>1884</v>
      </c>
      <c r="B397" s="215" t="s">
        <v>14963</v>
      </c>
      <c r="C397" s="216" t="s">
        <v>13939</v>
      </c>
      <c r="D397" s="217" t="s">
        <v>1055</v>
      </c>
      <c r="E397" s="217" t="s">
        <v>14964</v>
      </c>
      <c r="F397" s="218" t="s">
        <v>14965</v>
      </c>
      <c r="G397" s="218" t="s">
        <v>13937</v>
      </c>
      <c r="H397" s="218" t="s">
        <v>1077</v>
      </c>
      <c r="I397" s="219" t="s">
        <v>1078</v>
      </c>
      <c r="J397" s="220" t="s">
        <v>1690</v>
      </c>
      <c r="K397" s="220" t="s">
        <v>1691</v>
      </c>
      <c r="L397" s="220" t="s">
        <v>1063</v>
      </c>
      <c r="M397" s="221" t="s">
        <v>1769</v>
      </c>
      <c r="N397" s="218" t="s">
        <v>1284</v>
      </c>
      <c r="O397" s="218" t="s">
        <v>3553</v>
      </c>
      <c r="P397" s="222"/>
      <c r="Q397" s="223"/>
      <c r="R397" s="223">
        <v>221.78</v>
      </c>
    </row>
    <row r="398" spans="1:18" s="224" customFormat="1" ht="42" hidden="1">
      <c r="A398" s="215" t="s">
        <v>1887</v>
      </c>
      <c r="B398" s="215" t="s">
        <v>14966</v>
      </c>
      <c r="C398" s="216" t="s">
        <v>13939</v>
      </c>
      <c r="D398" s="217" t="s">
        <v>1055</v>
      </c>
      <c r="E398" s="217" t="s">
        <v>14967</v>
      </c>
      <c r="F398" s="218" t="s">
        <v>14968</v>
      </c>
      <c r="G398" s="218" t="s">
        <v>13937</v>
      </c>
      <c r="H398" s="218" t="s">
        <v>1696</v>
      </c>
      <c r="I398" s="219" t="s">
        <v>1697</v>
      </c>
      <c r="J398" s="220" t="s">
        <v>1690</v>
      </c>
      <c r="K398" s="220" t="s">
        <v>1691</v>
      </c>
      <c r="L398" s="220" t="s">
        <v>1063</v>
      </c>
      <c r="M398" s="221" t="s">
        <v>1769</v>
      </c>
      <c r="N398" s="218" t="s">
        <v>1284</v>
      </c>
      <c r="O398" s="218" t="s">
        <v>3553</v>
      </c>
      <c r="P398" s="222"/>
      <c r="Q398" s="223"/>
      <c r="R398" s="223">
        <v>202.13</v>
      </c>
    </row>
    <row r="399" spans="1:18" s="224" customFormat="1" ht="42" hidden="1">
      <c r="A399" s="215" t="s">
        <v>1892</v>
      </c>
      <c r="B399" s="215" t="s">
        <v>14969</v>
      </c>
      <c r="C399" s="216" t="s">
        <v>13939</v>
      </c>
      <c r="D399" s="217" t="s">
        <v>1055</v>
      </c>
      <c r="E399" s="217" t="s">
        <v>14970</v>
      </c>
      <c r="F399" s="218" t="s">
        <v>14971</v>
      </c>
      <c r="G399" s="218" t="s">
        <v>13937</v>
      </c>
      <c r="H399" s="218" t="s">
        <v>1077</v>
      </c>
      <c r="I399" s="219" t="s">
        <v>1078</v>
      </c>
      <c r="J399" s="220" t="s">
        <v>1690</v>
      </c>
      <c r="K399" s="220" t="s">
        <v>1691</v>
      </c>
      <c r="L399" s="220" t="s">
        <v>1063</v>
      </c>
      <c r="M399" s="221" t="s">
        <v>1769</v>
      </c>
      <c r="N399" s="218" t="s">
        <v>1284</v>
      </c>
      <c r="O399" s="218" t="s">
        <v>3553</v>
      </c>
      <c r="P399" s="222"/>
      <c r="Q399" s="223"/>
      <c r="R399" s="223">
        <v>137.02000000000001</v>
      </c>
    </row>
    <row r="400" spans="1:18" s="224" customFormat="1" ht="42" hidden="1">
      <c r="A400" s="215" t="s">
        <v>1896</v>
      </c>
      <c r="B400" s="215" t="s">
        <v>14972</v>
      </c>
      <c r="C400" s="216" t="s">
        <v>13939</v>
      </c>
      <c r="D400" s="217" t="s">
        <v>1055</v>
      </c>
      <c r="E400" s="217" t="s">
        <v>14973</v>
      </c>
      <c r="F400" s="218" t="s">
        <v>14974</v>
      </c>
      <c r="G400" s="218" t="s">
        <v>13939</v>
      </c>
      <c r="H400" s="218" t="s">
        <v>1077</v>
      </c>
      <c r="I400" s="219" t="s">
        <v>1078</v>
      </c>
      <c r="J400" s="220" t="s">
        <v>1690</v>
      </c>
      <c r="K400" s="220" t="s">
        <v>1691</v>
      </c>
      <c r="L400" s="220" t="s">
        <v>1063</v>
      </c>
      <c r="M400" s="221" t="s">
        <v>1769</v>
      </c>
      <c r="N400" s="218" t="s">
        <v>1284</v>
      </c>
      <c r="O400" s="218" t="s">
        <v>3553</v>
      </c>
      <c r="P400" s="222"/>
      <c r="Q400" s="223"/>
      <c r="R400" s="223">
        <v>245.9</v>
      </c>
    </row>
    <row r="401" spans="1:18" s="224" customFormat="1" ht="42" hidden="1">
      <c r="A401" s="215" t="s">
        <v>1900</v>
      </c>
      <c r="B401" s="215" t="s">
        <v>14975</v>
      </c>
      <c r="C401" s="216" t="s">
        <v>13939</v>
      </c>
      <c r="D401" s="217" t="s">
        <v>1055</v>
      </c>
      <c r="E401" s="217" t="s">
        <v>14976</v>
      </c>
      <c r="F401" s="218" t="s">
        <v>14977</v>
      </c>
      <c r="G401" s="218" t="s">
        <v>13939</v>
      </c>
      <c r="H401" s="218" t="s">
        <v>1077</v>
      </c>
      <c r="I401" s="219" t="s">
        <v>1078</v>
      </c>
      <c r="J401" s="220" t="s">
        <v>1690</v>
      </c>
      <c r="K401" s="220" t="s">
        <v>1691</v>
      </c>
      <c r="L401" s="220" t="s">
        <v>1063</v>
      </c>
      <c r="M401" s="221" t="s">
        <v>1769</v>
      </c>
      <c r="N401" s="218" t="s">
        <v>1284</v>
      </c>
      <c r="O401" s="218" t="s">
        <v>3553</v>
      </c>
      <c r="P401" s="222"/>
      <c r="Q401" s="223"/>
      <c r="R401" s="223">
        <v>62321.77</v>
      </c>
    </row>
    <row r="402" spans="1:18" s="224" customFormat="1" ht="42" hidden="1">
      <c r="A402" s="215" t="s">
        <v>1904</v>
      </c>
      <c r="B402" s="215" t="s">
        <v>14978</v>
      </c>
      <c r="C402" s="216" t="s">
        <v>13939</v>
      </c>
      <c r="D402" s="217" t="s">
        <v>1055</v>
      </c>
      <c r="E402" s="217" t="s">
        <v>14979</v>
      </c>
      <c r="F402" s="218" t="s">
        <v>14980</v>
      </c>
      <c r="G402" s="218" t="s">
        <v>13939</v>
      </c>
      <c r="H402" s="218" t="s">
        <v>1696</v>
      </c>
      <c r="I402" s="219" t="s">
        <v>1697</v>
      </c>
      <c r="J402" s="220" t="s">
        <v>1690</v>
      </c>
      <c r="K402" s="220" t="s">
        <v>1691</v>
      </c>
      <c r="L402" s="220" t="s">
        <v>1063</v>
      </c>
      <c r="M402" s="221" t="s">
        <v>1769</v>
      </c>
      <c r="N402" s="218" t="s">
        <v>1284</v>
      </c>
      <c r="O402" s="218" t="s">
        <v>3553</v>
      </c>
      <c r="P402" s="222"/>
      <c r="Q402" s="223"/>
      <c r="R402" s="223">
        <v>14272.26</v>
      </c>
    </row>
    <row r="403" spans="1:18" s="224" customFormat="1" ht="42" hidden="1">
      <c r="A403" s="215" t="s">
        <v>1908</v>
      </c>
      <c r="B403" s="215" t="s">
        <v>14981</v>
      </c>
      <c r="C403" s="216" t="s">
        <v>13939</v>
      </c>
      <c r="D403" s="217" t="s">
        <v>1055</v>
      </c>
      <c r="E403" s="217" t="s">
        <v>14982</v>
      </c>
      <c r="F403" s="218" t="s">
        <v>14983</v>
      </c>
      <c r="G403" s="218" t="s">
        <v>13939</v>
      </c>
      <c r="H403" s="218" t="s">
        <v>1696</v>
      </c>
      <c r="I403" s="219" t="s">
        <v>1697</v>
      </c>
      <c r="J403" s="220" t="s">
        <v>1690</v>
      </c>
      <c r="K403" s="220" t="s">
        <v>1691</v>
      </c>
      <c r="L403" s="220" t="s">
        <v>1063</v>
      </c>
      <c r="M403" s="221" t="s">
        <v>1769</v>
      </c>
      <c r="N403" s="218" t="s">
        <v>1284</v>
      </c>
      <c r="O403" s="218" t="s">
        <v>3553</v>
      </c>
      <c r="P403" s="222"/>
      <c r="Q403" s="223"/>
      <c r="R403" s="223">
        <v>31611.56</v>
      </c>
    </row>
    <row r="404" spans="1:18" s="224" customFormat="1" ht="42" hidden="1">
      <c r="A404" s="215" t="s">
        <v>1912</v>
      </c>
      <c r="B404" s="215" t="s">
        <v>14984</v>
      </c>
      <c r="C404" s="216" t="s">
        <v>13939</v>
      </c>
      <c r="D404" s="217" t="s">
        <v>1055</v>
      </c>
      <c r="E404" s="217" t="s">
        <v>14985</v>
      </c>
      <c r="F404" s="218" t="s">
        <v>14986</v>
      </c>
      <c r="G404" s="218" t="s">
        <v>13939</v>
      </c>
      <c r="H404" s="218" t="s">
        <v>1077</v>
      </c>
      <c r="I404" s="219" t="s">
        <v>1078</v>
      </c>
      <c r="J404" s="220" t="s">
        <v>1690</v>
      </c>
      <c r="K404" s="220" t="s">
        <v>1691</v>
      </c>
      <c r="L404" s="220" t="s">
        <v>1063</v>
      </c>
      <c r="M404" s="221" t="s">
        <v>1769</v>
      </c>
      <c r="N404" s="218" t="s">
        <v>1284</v>
      </c>
      <c r="O404" s="218" t="s">
        <v>3553</v>
      </c>
      <c r="P404" s="222"/>
      <c r="Q404" s="223"/>
      <c r="R404" s="223">
        <v>84.09</v>
      </c>
    </row>
    <row r="405" spans="1:18" s="224" customFormat="1" ht="52.5" hidden="1">
      <c r="A405" s="215" t="s">
        <v>1916</v>
      </c>
      <c r="B405" s="215" t="s">
        <v>14987</v>
      </c>
      <c r="C405" s="216" t="s">
        <v>13939</v>
      </c>
      <c r="D405" s="217" t="s">
        <v>1055</v>
      </c>
      <c r="E405" s="217" t="s">
        <v>14988</v>
      </c>
      <c r="F405" s="218" t="s">
        <v>11693</v>
      </c>
      <c r="G405" s="218" t="s">
        <v>13939</v>
      </c>
      <c r="H405" s="218" t="s">
        <v>1696</v>
      </c>
      <c r="I405" s="219" t="s">
        <v>1697</v>
      </c>
      <c r="J405" s="220" t="s">
        <v>1690</v>
      </c>
      <c r="K405" s="220" t="s">
        <v>1691</v>
      </c>
      <c r="L405" s="220" t="s">
        <v>1063</v>
      </c>
      <c r="M405" s="221" t="s">
        <v>1769</v>
      </c>
      <c r="N405" s="218" t="s">
        <v>1284</v>
      </c>
      <c r="O405" s="218" t="s">
        <v>3553</v>
      </c>
      <c r="P405" s="222"/>
      <c r="Q405" s="223"/>
      <c r="R405" s="223">
        <v>5239.1099999999997</v>
      </c>
    </row>
    <row r="406" spans="1:18" s="224" customFormat="1" ht="63" hidden="1">
      <c r="A406" s="215" t="s">
        <v>1919</v>
      </c>
      <c r="B406" s="215" t="s">
        <v>14989</v>
      </c>
      <c r="C406" s="216" t="s">
        <v>13939</v>
      </c>
      <c r="D406" s="217" t="s">
        <v>1055</v>
      </c>
      <c r="E406" s="217" t="s">
        <v>14990</v>
      </c>
      <c r="F406" s="218" t="s">
        <v>14991</v>
      </c>
      <c r="G406" s="218" t="s">
        <v>13939</v>
      </c>
      <c r="H406" s="218" t="s">
        <v>1077</v>
      </c>
      <c r="I406" s="219" t="s">
        <v>1078</v>
      </c>
      <c r="J406" s="220" t="s">
        <v>1690</v>
      </c>
      <c r="K406" s="220" t="s">
        <v>1691</v>
      </c>
      <c r="L406" s="220" t="s">
        <v>1063</v>
      </c>
      <c r="M406" s="221" t="s">
        <v>1769</v>
      </c>
      <c r="N406" s="218" t="s">
        <v>1284</v>
      </c>
      <c r="O406" s="218" t="s">
        <v>3553</v>
      </c>
      <c r="P406" s="222"/>
      <c r="Q406" s="223"/>
      <c r="R406" s="223">
        <v>4578.7700000000004</v>
      </c>
    </row>
    <row r="407" spans="1:18" s="224" customFormat="1" ht="63" hidden="1">
      <c r="A407" s="215" t="s">
        <v>1921</v>
      </c>
      <c r="B407" s="215" t="s">
        <v>14992</v>
      </c>
      <c r="C407" s="216" t="s">
        <v>13939</v>
      </c>
      <c r="D407" s="217" t="s">
        <v>1055</v>
      </c>
      <c r="E407" s="217" t="s">
        <v>14993</v>
      </c>
      <c r="F407" s="218" t="s">
        <v>14994</v>
      </c>
      <c r="G407" s="218" t="s">
        <v>13939</v>
      </c>
      <c r="H407" s="218" t="s">
        <v>1077</v>
      </c>
      <c r="I407" s="219" t="s">
        <v>1078</v>
      </c>
      <c r="J407" s="220" t="s">
        <v>1690</v>
      </c>
      <c r="K407" s="220" t="s">
        <v>1691</v>
      </c>
      <c r="L407" s="220" t="s">
        <v>1063</v>
      </c>
      <c r="M407" s="221" t="s">
        <v>1769</v>
      </c>
      <c r="N407" s="218" t="s">
        <v>1284</v>
      </c>
      <c r="O407" s="218" t="s">
        <v>3553</v>
      </c>
      <c r="P407" s="222"/>
      <c r="Q407" s="223"/>
      <c r="R407" s="223">
        <v>16542.54</v>
      </c>
    </row>
    <row r="408" spans="1:18" s="224" customFormat="1" ht="42" hidden="1">
      <c r="A408" s="215" t="s">
        <v>1926</v>
      </c>
      <c r="B408" s="215" t="s">
        <v>14995</v>
      </c>
      <c r="C408" s="216" t="s">
        <v>14202</v>
      </c>
      <c r="D408" s="217" t="s">
        <v>1055</v>
      </c>
      <c r="E408" s="217" t="s">
        <v>12791</v>
      </c>
      <c r="F408" s="218" t="s">
        <v>14996</v>
      </c>
      <c r="G408" s="218" t="s">
        <v>13939</v>
      </c>
      <c r="H408" s="218" t="s">
        <v>1701</v>
      </c>
      <c r="I408" s="219" t="s">
        <v>1702</v>
      </c>
      <c r="J408" s="220" t="s">
        <v>1690</v>
      </c>
      <c r="K408" s="220" t="s">
        <v>1691</v>
      </c>
      <c r="L408" s="220" t="s">
        <v>1063</v>
      </c>
      <c r="M408" s="221" t="s">
        <v>1769</v>
      </c>
      <c r="N408" s="218" t="s">
        <v>1284</v>
      </c>
      <c r="O408" s="218" t="s">
        <v>3553</v>
      </c>
      <c r="P408" s="222"/>
      <c r="Q408" s="223"/>
      <c r="R408" s="223">
        <v>684</v>
      </c>
    </row>
    <row r="409" spans="1:18" s="224" customFormat="1" ht="42" hidden="1">
      <c r="A409" s="215" t="s">
        <v>1315</v>
      </c>
      <c r="B409" s="215" t="s">
        <v>14997</v>
      </c>
      <c r="C409" s="216" t="s">
        <v>14202</v>
      </c>
      <c r="D409" s="217" t="s">
        <v>1055</v>
      </c>
      <c r="E409" s="217" t="s">
        <v>14120</v>
      </c>
      <c r="F409" s="218" t="s">
        <v>14998</v>
      </c>
      <c r="G409" s="218" t="s">
        <v>13939</v>
      </c>
      <c r="H409" s="218" t="s">
        <v>1701</v>
      </c>
      <c r="I409" s="219" t="s">
        <v>1702</v>
      </c>
      <c r="J409" s="220" t="s">
        <v>1690</v>
      </c>
      <c r="K409" s="220" t="s">
        <v>1691</v>
      </c>
      <c r="L409" s="220" t="s">
        <v>1063</v>
      </c>
      <c r="M409" s="221" t="s">
        <v>1769</v>
      </c>
      <c r="N409" s="218" t="s">
        <v>1284</v>
      </c>
      <c r="O409" s="218" t="s">
        <v>3553</v>
      </c>
      <c r="P409" s="222"/>
      <c r="Q409" s="223"/>
      <c r="R409" s="223">
        <v>3292</v>
      </c>
    </row>
    <row r="410" spans="1:18" s="224" customFormat="1" ht="42" hidden="1">
      <c r="A410" s="215" t="s">
        <v>1320</v>
      </c>
      <c r="B410" s="215" t="s">
        <v>14999</v>
      </c>
      <c r="C410" s="216" t="s">
        <v>14202</v>
      </c>
      <c r="D410" s="217" t="s">
        <v>1055</v>
      </c>
      <c r="E410" s="217" t="s">
        <v>15000</v>
      </c>
      <c r="F410" s="218" t="s">
        <v>15001</v>
      </c>
      <c r="G410" s="218" t="s">
        <v>14202</v>
      </c>
      <c r="H410" s="218" t="s">
        <v>1696</v>
      </c>
      <c r="I410" s="219" t="s">
        <v>1697</v>
      </c>
      <c r="J410" s="220" t="s">
        <v>1690</v>
      </c>
      <c r="K410" s="220" t="s">
        <v>1691</v>
      </c>
      <c r="L410" s="220" t="s">
        <v>1063</v>
      </c>
      <c r="M410" s="221" t="s">
        <v>1769</v>
      </c>
      <c r="N410" s="218" t="s">
        <v>1284</v>
      </c>
      <c r="O410" s="218" t="s">
        <v>3553</v>
      </c>
      <c r="P410" s="222"/>
      <c r="Q410" s="223"/>
      <c r="R410" s="223">
        <v>31611.56</v>
      </c>
    </row>
    <row r="411" spans="1:18" s="224" customFormat="1" ht="42" hidden="1">
      <c r="A411" s="215" t="s">
        <v>1327</v>
      </c>
      <c r="B411" s="215" t="s">
        <v>15002</v>
      </c>
      <c r="C411" s="216" t="s">
        <v>13941</v>
      </c>
      <c r="D411" s="217" t="s">
        <v>1055</v>
      </c>
      <c r="E411" s="217" t="s">
        <v>15003</v>
      </c>
      <c r="F411" s="218" t="s">
        <v>15004</v>
      </c>
      <c r="G411" s="218" t="s">
        <v>13941</v>
      </c>
      <c r="H411" s="218" t="s">
        <v>957</v>
      </c>
      <c r="I411" s="219" t="s">
        <v>1463</v>
      </c>
      <c r="J411" s="220" t="s">
        <v>1061</v>
      </c>
      <c r="K411" s="220" t="s">
        <v>1062</v>
      </c>
      <c r="L411" s="220" t="s">
        <v>1063</v>
      </c>
      <c r="M411" s="221" t="s">
        <v>1064</v>
      </c>
      <c r="N411" s="218" t="s">
        <v>1284</v>
      </c>
      <c r="O411" s="218" t="s">
        <v>3553</v>
      </c>
      <c r="P411" s="222" t="s">
        <v>959</v>
      </c>
      <c r="Q411" s="223"/>
      <c r="R411" s="223">
        <v>11732.25</v>
      </c>
    </row>
    <row r="412" spans="1:18" s="224" customFormat="1" ht="52.5" hidden="1">
      <c r="A412" s="215" t="s">
        <v>1052</v>
      </c>
      <c r="B412" s="215" t="s">
        <v>15005</v>
      </c>
      <c r="C412" s="216" t="s">
        <v>14202</v>
      </c>
      <c r="D412" s="217" t="s">
        <v>1181</v>
      </c>
      <c r="E412" s="217" t="s">
        <v>15006</v>
      </c>
      <c r="F412" s="218" t="s">
        <v>15005</v>
      </c>
      <c r="G412" s="218" t="s">
        <v>14202</v>
      </c>
      <c r="H412" s="218" t="s">
        <v>3247</v>
      </c>
      <c r="I412" s="219" t="s">
        <v>3248</v>
      </c>
      <c r="J412" s="220" t="s">
        <v>1063</v>
      </c>
      <c r="K412" s="220" t="s">
        <v>1063</v>
      </c>
      <c r="L412" s="220" t="s">
        <v>1790</v>
      </c>
      <c r="M412" s="221" t="s">
        <v>1678</v>
      </c>
      <c r="N412" s="218" t="s">
        <v>1284</v>
      </c>
      <c r="O412" s="218" t="s">
        <v>3553</v>
      </c>
      <c r="P412" s="222"/>
      <c r="Q412" s="223">
        <v>9500000</v>
      </c>
      <c r="R412" s="223"/>
    </row>
    <row r="413" spans="1:18" s="224" customFormat="1" ht="52.5" hidden="1">
      <c r="A413" s="215" t="s">
        <v>1068</v>
      </c>
      <c r="B413" s="215" t="s">
        <v>15007</v>
      </c>
      <c r="C413" s="216" t="s">
        <v>14202</v>
      </c>
      <c r="D413" s="217" t="s">
        <v>1181</v>
      </c>
      <c r="E413" s="217" t="s">
        <v>15008</v>
      </c>
      <c r="F413" s="218" t="s">
        <v>15007</v>
      </c>
      <c r="G413" s="218" t="s">
        <v>14202</v>
      </c>
      <c r="H413" s="218" t="s">
        <v>3244</v>
      </c>
      <c r="I413" s="219" t="s">
        <v>3245</v>
      </c>
      <c r="J413" s="220" t="s">
        <v>1063</v>
      </c>
      <c r="K413" s="220" t="s">
        <v>1063</v>
      </c>
      <c r="L413" s="220" t="s">
        <v>1790</v>
      </c>
      <c r="M413" s="221" t="s">
        <v>1678</v>
      </c>
      <c r="N413" s="218" t="s">
        <v>1284</v>
      </c>
      <c r="O413" s="218" t="s">
        <v>3553</v>
      </c>
      <c r="P413" s="222"/>
      <c r="Q413" s="223">
        <v>390000</v>
      </c>
      <c r="R413" s="223"/>
    </row>
    <row r="414" spans="1:18" s="224" customFormat="1" ht="52.5" hidden="1">
      <c r="A414" s="215" t="s">
        <v>1344</v>
      </c>
      <c r="B414" s="215" t="s">
        <v>15009</v>
      </c>
      <c r="C414" s="216" t="s">
        <v>14143</v>
      </c>
      <c r="D414" s="217" t="s">
        <v>1181</v>
      </c>
      <c r="E414" s="217" t="s">
        <v>15010</v>
      </c>
      <c r="F414" s="218" t="s">
        <v>15009</v>
      </c>
      <c r="G414" s="218" t="s">
        <v>14202</v>
      </c>
      <c r="H414" s="218" t="s">
        <v>1183</v>
      </c>
      <c r="I414" s="219" t="s">
        <v>1078</v>
      </c>
      <c r="J414" s="220" t="s">
        <v>1690</v>
      </c>
      <c r="K414" s="220" t="s">
        <v>1691</v>
      </c>
      <c r="L414" s="220" t="s">
        <v>1063</v>
      </c>
      <c r="M414" s="221" t="s">
        <v>1769</v>
      </c>
      <c r="N414" s="218" t="s">
        <v>1284</v>
      </c>
      <c r="O414" s="218" t="s">
        <v>3553</v>
      </c>
      <c r="P414" s="222"/>
      <c r="Q414" s="223">
        <v>1999.01</v>
      </c>
      <c r="R414" s="223"/>
    </row>
    <row r="415" spans="1:18" s="224" customFormat="1" ht="42" hidden="1">
      <c r="A415" s="215" t="s">
        <v>1350</v>
      </c>
      <c r="B415" s="215" t="s">
        <v>15011</v>
      </c>
      <c r="C415" s="216" t="s">
        <v>13955</v>
      </c>
      <c r="D415" s="217" t="s">
        <v>1055</v>
      </c>
      <c r="E415" s="217" t="s">
        <v>15012</v>
      </c>
      <c r="F415" s="218" t="s">
        <v>15013</v>
      </c>
      <c r="G415" s="218" t="s">
        <v>13941</v>
      </c>
      <c r="H415" s="218" t="s">
        <v>1696</v>
      </c>
      <c r="I415" s="219" t="s">
        <v>1697</v>
      </c>
      <c r="J415" s="220" t="s">
        <v>1690</v>
      </c>
      <c r="K415" s="220" t="s">
        <v>1691</v>
      </c>
      <c r="L415" s="220" t="s">
        <v>1063</v>
      </c>
      <c r="M415" s="221" t="s">
        <v>1769</v>
      </c>
      <c r="N415" s="218" t="s">
        <v>1284</v>
      </c>
      <c r="O415" s="218" t="s">
        <v>3553</v>
      </c>
      <c r="P415" s="222"/>
      <c r="Q415" s="223"/>
      <c r="R415" s="223">
        <v>2478281.89</v>
      </c>
    </row>
    <row r="416" spans="1:18" s="224" customFormat="1" ht="52.5" hidden="1">
      <c r="A416" s="215" t="s">
        <v>1958</v>
      </c>
      <c r="B416" s="215" t="s">
        <v>15014</v>
      </c>
      <c r="C416" s="216" t="s">
        <v>13955</v>
      </c>
      <c r="D416" s="217" t="s">
        <v>1055</v>
      </c>
      <c r="E416" s="217" t="s">
        <v>15015</v>
      </c>
      <c r="F416" s="218" t="s">
        <v>15016</v>
      </c>
      <c r="G416" s="218" t="s">
        <v>13941</v>
      </c>
      <c r="H416" s="218" t="s">
        <v>1077</v>
      </c>
      <c r="I416" s="219" t="s">
        <v>1078</v>
      </c>
      <c r="J416" s="220" t="s">
        <v>1690</v>
      </c>
      <c r="K416" s="220" t="s">
        <v>1691</v>
      </c>
      <c r="L416" s="220" t="s">
        <v>1063</v>
      </c>
      <c r="M416" s="221" t="s">
        <v>1769</v>
      </c>
      <c r="N416" s="218" t="s">
        <v>1284</v>
      </c>
      <c r="O416" s="218" t="s">
        <v>3553</v>
      </c>
      <c r="P416" s="222"/>
      <c r="Q416" s="223"/>
      <c r="R416" s="223">
        <v>3262922.09</v>
      </c>
    </row>
    <row r="417" spans="1:18" s="224" customFormat="1" ht="42" hidden="1">
      <c r="A417" s="215" t="s">
        <v>1962</v>
      </c>
      <c r="B417" s="215" t="s">
        <v>15017</v>
      </c>
      <c r="C417" s="216" t="s">
        <v>13955</v>
      </c>
      <c r="D417" s="217" t="s">
        <v>1055</v>
      </c>
      <c r="E417" s="217" t="s">
        <v>15018</v>
      </c>
      <c r="F417" s="218" t="s">
        <v>15019</v>
      </c>
      <c r="G417" s="218" t="s">
        <v>13941</v>
      </c>
      <c r="H417" s="218" t="s">
        <v>1696</v>
      </c>
      <c r="I417" s="219" t="s">
        <v>1697</v>
      </c>
      <c r="J417" s="220" t="s">
        <v>1690</v>
      </c>
      <c r="K417" s="220" t="s">
        <v>1691</v>
      </c>
      <c r="L417" s="220" t="s">
        <v>1063</v>
      </c>
      <c r="M417" s="221" t="s">
        <v>1769</v>
      </c>
      <c r="N417" s="218" t="s">
        <v>1284</v>
      </c>
      <c r="O417" s="218" t="s">
        <v>3553</v>
      </c>
      <c r="P417" s="222"/>
      <c r="Q417" s="223"/>
      <c r="R417" s="223">
        <v>133571.57</v>
      </c>
    </row>
    <row r="418" spans="1:18" s="224" customFormat="1" ht="52.5" hidden="1">
      <c r="A418" s="215" t="s">
        <v>1963</v>
      </c>
      <c r="B418" s="215" t="s">
        <v>15020</v>
      </c>
      <c r="C418" s="216" t="s">
        <v>13955</v>
      </c>
      <c r="D418" s="217" t="s">
        <v>1055</v>
      </c>
      <c r="E418" s="217" t="s">
        <v>15021</v>
      </c>
      <c r="F418" s="218" t="s">
        <v>15022</v>
      </c>
      <c r="G418" s="218" t="s">
        <v>13941</v>
      </c>
      <c r="H418" s="218" t="s">
        <v>1077</v>
      </c>
      <c r="I418" s="219" t="s">
        <v>1078</v>
      </c>
      <c r="J418" s="220" t="s">
        <v>1690</v>
      </c>
      <c r="K418" s="220" t="s">
        <v>1691</v>
      </c>
      <c r="L418" s="220" t="s">
        <v>1063</v>
      </c>
      <c r="M418" s="221" t="s">
        <v>1769</v>
      </c>
      <c r="N418" s="218" t="s">
        <v>1284</v>
      </c>
      <c r="O418" s="218" t="s">
        <v>3553</v>
      </c>
      <c r="P418" s="222"/>
      <c r="Q418" s="223"/>
      <c r="R418" s="223">
        <v>293926.77</v>
      </c>
    </row>
    <row r="419" spans="1:18" s="224" customFormat="1" ht="52.5" hidden="1">
      <c r="A419" s="215" t="s">
        <v>1966</v>
      </c>
      <c r="B419" s="215" t="s">
        <v>15023</v>
      </c>
      <c r="C419" s="216" t="s">
        <v>13955</v>
      </c>
      <c r="D419" s="217" t="s">
        <v>1055</v>
      </c>
      <c r="E419" s="217" t="s">
        <v>15024</v>
      </c>
      <c r="F419" s="218" t="s">
        <v>15025</v>
      </c>
      <c r="G419" s="218" t="s">
        <v>13941</v>
      </c>
      <c r="H419" s="218" t="s">
        <v>1077</v>
      </c>
      <c r="I419" s="219" t="s">
        <v>1078</v>
      </c>
      <c r="J419" s="220" t="s">
        <v>1690</v>
      </c>
      <c r="K419" s="220" t="s">
        <v>1691</v>
      </c>
      <c r="L419" s="220" t="s">
        <v>1063</v>
      </c>
      <c r="M419" s="221" t="s">
        <v>1769</v>
      </c>
      <c r="N419" s="218" t="s">
        <v>1284</v>
      </c>
      <c r="O419" s="218" t="s">
        <v>3553</v>
      </c>
      <c r="P419" s="222"/>
      <c r="Q419" s="223"/>
      <c r="R419" s="223">
        <v>15928.8</v>
      </c>
    </row>
    <row r="420" spans="1:18" s="224" customFormat="1" ht="42" hidden="1">
      <c r="A420" s="215" t="s">
        <v>1970</v>
      </c>
      <c r="B420" s="215" t="s">
        <v>15026</v>
      </c>
      <c r="C420" s="216" t="s">
        <v>13955</v>
      </c>
      <c r="D420" s="217" t="s">
        <v>1055</v>
      </c>
      <c r="E420" s="217" t="s">
        <v>15027</v>
      </c>
      <c r="F420" s="218" t="s">
        <v>15028</v>
      </c>
      <c r="G420" s="218" t="s">
        <v>13941</v>
      </c>
      <c r="H420" s="218" t="s">
        <v>1696</v>
      </c>
      <c r="I420" s="219" t="s">
        <v>1697</v>
      </c>
      <c r="J420" s="220" t="s">
        <v>1690</v>
      </c>
      <c r="K420" s="220" t="s">
        <v>1691</v>
      </c>
      <c r="L420" s="220" t="s">
        <v>1063</v>
      </c>
      <c r="M420" s="221" t="s">
        <v>1769</v>
      </c>
      <c r="N420" s="218" t="s">
        <v>1284</v>
      </c>
      <c r="O420" s="218" t="s">
        <v>3553</v>
      </c>
      <c r="P420" s="222"/>
      <c r="Q420" s="223"/>
      <c r="R420" s="223">
        <v>3968</v>
      </c>
    </row>
    <row r="421" spans="1:18" s="224" customFormat="1" ht="63" hidden="1">
      <c r="A421" s="215" t="s">
        <v>1072</v>
      </c>
      <c r="B421" s="215" t="s">
        <v>15029</v>
      </c>
      <c r="C421" s="216" t="s">
        <v>13955</v>
      </c>
      <c r="D421" s="217" t="s">
        <v>1055</v>
      </c>
      <c r="E421" s="217" t="s">
        <v>15030</v>
      </c>
      <c r="F421" s="218" t="s">
        <v>15031</v>
      </c>
      <c r="G421" s="218" t="s">
        <v>13941</v>
      </c>
      <c r="H421" s="218" t="s">
        <v>1077</v>
      </c>
      <c r="I421" s="219" t="s">
        <v>1078</v>
      </c>
      <c r="J421" s="220" t="s">
        <v>2211</v>
      </c>
      <c r="K421" s="220" t="s">
        <v>1691</v>
      </c>
      <c r="L421" s="220" t="s">
        <v>1063</v>
      </c>
      <c r="M421" s="221" t="s">
        <v>1769</v>
      </c>
      <c r="N421" s="218" t="s">
        <v>1284</v>
      </c>
      <c r="O421" s="218" t="s">
        <v>3553</v>
      </c>
      <c r="P421" s="222"/>
      <c r="Q421" s="223"/>
      <c r="R421" s="223">
        <v>118.66</v>
      </c>
    </row>
    <row r="422" spans="1:18" s="224" customFormat="1" ht="63" hidden="1">
      <c r="A422" s="215" t="s">
        <v>1978</v>
      </c>
      <c r="B422" s="215" t="s">
        <v>15032</v>
      </c>
      <c r="C422" s="216" t="s">
        <v>13955</v>
      </c>
      <c r="D422" s="217" t="s">
        <v>1055</v>
      </c>
      <c r="E422" s="217" t="s">
        <v>15033</v>
      </c>
      <c r="F422" s="218" t="s">
        <v>15034</v>
      </c>
      <c r="G422" s="218" t="s">
        <v>13941</v>
      </c>
      <c r="H422" s="218" t="s">
        <v>1077</v>
      </c>
      <c r="I422" s="219" t="s">
        <v>1078</v>
      </c>
      <c r="J422" s="220" t="s">
        <v>2211</v>
      </c>
      <c r="K422" s="220" t="s">
        <v>1691</v>
      </c>
      <c r="L422" s="220" t="s">
        <v>1063</v>
      </c>
      <c r="M422" s="221" t="s">
        <v>1769</v>
      </c>
      <c r="N422" s="218" t="s">
        <v>1284</v>
      </c>
      <c r="O422" s="218" t="s">
        <v>3553</v>
      </c>
      <c r="P422" s="222"/>
      <c r="Q422" s="223"/>
      <c r="R422" s="223">
        <v>29857.4</v>
      </c>
    </row>
    <row r="423" spans="1:18" s="224" customFormat="1" ht="63" hidden="1">
      <c r="A423" s="215" t="s">
        <v>1982</v>
      </c>
      <c r="B423" s="215" t="s">
        <v>15035</v>
      </c>
      <c r="C423" s="216" t="s">
        <v>13955</v>
      </c>
      <c r="D423" s="217" t="s">
        <v>1055</v>
      </c>
      <c r="E423" s="217" t="s">
        <v>15036</v>
      </c>
      <c r="F423" s="218" t="s">
        <v>15037</v>
      </c>
      <c r="G423" s="218" t="s">
        <v>13941</v>
      </c>
      <c r="H423" s="218" t="s">
        <v>1077</v>
      </c>
      <c r="I423" s="219" t="s">
        <v>1078</v>
      </c>
      <c r="J423" s="220" t="s">
        <v>2211</v>
      </c>
      <c r="K423" s="220" t="s">
        <v>1691</v>
      </c>
      <c r="L423" s="220" t="s">
        <v>1063</v>
      </c>
      <c r="M423" s="221" t="s">
        <v>1769</v>
      </c>
      <c r="N423" s="218" t="s">
        <v>1284</v>
      </c>
      <c r="O423" s="218" t="s">
        <v>3553</v>
      </c>
      <c r="P423" s="222"/>
      <c r="Q423" s="223"/>
      <c r="R423" s="223">
        <v>35.1</v>
      </c>
    </row>
    <row r="424" spans="1:18" s="224" customFormat="1" ht="63" hidden="1">
      <c r="A424" s="215" t="s">
        <v>1081</v>
      </c>
      <c r="B424" s="215" t="s">
        <v>15038</v>
      </c>
      <c r="C424" s="216" t="s">
        <v>13955</v>
      </c>
      <c r="D424" s="217" t="s">
        <v>1055</v>
      </c>
      <c r="E424" s="217" t="s">
        <v>15039</v>
      </c>
      <c r="F424" s="218" t="s">
        <v>15040</v>
      </c>
      <c r="G424" s="218" t="s">
        <v>13941</v>
      </c>
      <c r="H424" s="218" t="s">
        <v>1077</v>
      </c>
      <c r="I424" s="219" t="s">
        <v>1078</v>
      </c>
      <c r="J424" s="220" t="s">
        <v>2211</v>
      </c>
      <c r="K424" s="220" t="s">
        <v>1691</v>
      </c>
      <c r="L424" s="220" t="s">
        <v>1063</v>
      </c>
      <c r="M424" s="221" t="s">
        <v>1769</v>
      </c>
      <c r="N424" s="218" t="s">
        <v>1284</v>
      </c>
      <c r="O424" s="218" t="s">
        <v>3553</v>
      </c>
      <c r="P424" s="222"/>
      <c r="Q424" s="223"/>
      <c r="R424" s="223">
        <v>2876.18</v>
      </c>
    </row>
    <row r="425" spans="1:18" s="224" customFormat="1" ht="52.5" hidden="1">
      <c r="A425" s="215" t="s">
        <v>1090</v>
      </c>
      <c r="B425" s="215" t="s">
        <v>15041</v>
      </c>
      <c r="C425" s="216" t="s">
        <v>13955</v>
      </c>
      <c r="D425" s="217" t="s">
        <v>1055</v>
      </c>
      <c r="E425" s="217" t="s">
        <v>15042</v>
      </c>
      <c r="F425" s="218" t="s">
        <v>15043</v>
      </c>
      <c r="G425" s="218" t="s">
        <v>13941</v>
      </c>
      <c r="H425" s="218" t="s">
        <v>1696</v>
      </c>
      <c r="I425" s="219" t="s">
        <v>1697</v>
      </c>
      <c r="J425" s="220" t="s">
        <v>2211</v>
      </c>
      <c r="K425" s="220" t="s">
        <v>1691</v>
      </c>
      <c r="L425" s="220" t="s">
        <v>1063</v>
      </c>
      <c r="M425" s="221" t="s">
        <v>1769</v>
      </c>
      <c r="N425" s="218" t="s">
        <v>1284</v>
      </c>
      <c r="O425" s="218" t="s">
        <v>3553</v>
      </c>
      <c r="P425" s="222"/>
      <c r="Q425" s="223"/>
      <c r="R425" s="223">
        <v>43643.22</v>
      </c>
    </row>
    <row r="426" spans="1:18" s="224" customFormat="1" ht="42" hidden="1">
      <c r="A426" s="215" t="s">
        <v>1098</v>
      </c>
      <c r="B426" s="215" t="s">
        <v>15044</v>
      </c>
      <c r="C426" s="216" t="s">
        <v>13955</v>
      </c>
      <c r="D426" s="217" t="s">
        <v>1055</v>
      </c>
      <c r="E426" s="217" t="s">
        <v>15045</v>
      </c>
      <c r="F426" s="218" t="s">
        <v>1052</v>
      </c>
      <c r="G426" s="218" t="s">
        <v>13941</v>
      </c>
      <c r="H426" s="218" t="s">
        <v>2132</v>
      </c>
      <c r="I426" s="219" t="s">
        <v>2133</v>
      </c>
      <c r="J426" s="220" t="s">
        <v>1690</v>
      </c>
      <c r="K426" s="220" t="s">
        <v>1691</v>
      </c>
      <c r="L426" s="220" t="s">
        <v>1063</v>
      </c>
      <c r="M426" s="221" t="s">
        <v>1769</v>
      </c>
      <c r="N426" s="218" t="s">
        <v>1284</v>
      </c>
      <c r="O426" s="218" t="s">
        <v>3553</v>
      </c>
      <c r="P426" s="222"/>
      <c r="Q426" s="223"/>
      <c r="R426" s="223">
        <v>30843.39</v>
      </c>
    </row>
    <row r="427" spans="1:18" s="224" customFormat="1" ht="42" hidden="1">
      <c r="A427" s="215" t="s">
        <v>2002</v>
      </c>
      <c r="B427" s="215" t="s">
        <v>15046</v>
      </c>
      <c r="C427" s="216" t="s">
        <v>13955</v>
      </c>
      <c r="D427" s="217" t="s">
        <v>1055</v>
      </c>
      <c r="E427" s="217" t="s">
        <v>14307</v>
      </c>
      <c r="F427" s="218" t="s">
        <v>15047</v>
      </c>
      <c r="G427" s="218" t="s">
        <v>13941</v>
      </c>
      <c r="H427" s="218" t="s">
        <v>1701</v>
      </c>
      <c r="I427" s="219" t="s">
        <v>1702</v>
      </c>
      <c r="J427" s="220" t="s">
        <v>1703</v>
      </c>
      <c r="K427" s="220" t="s">
        <v>1704</v>
      </c>
      <c r="L427" s="220" t="s">
        <v>1063</v>
      </c>
      <c r="M427" s="221" t="s">
        <v>1769</v>
      </c>
      <c r="N427" s="218" t="s">
        <v>1284</v>
      </c>
      <c r="O427" s="218" t="s">
        <v>3553</v>
      </c>
      <c r="P427" s="222"/>
      <c r="Q427" s="223"/>
      <c r="R427" s="223">
        <v>154758.5</v>
      </c>
    </row>
    <row r="428" spans="1:18" s="224" customFormat="1" ht="42" hidden="1">
      <c r="A428" s="215" t="s">
        <v>2006</v>
      </c>
      <c r="B428" s="215" t="s">
        <v>15048</v>
      </c>
      <c r="C428" s="216" t="s">
        <v>13955</v>
      </c>
      <c r="D428" s="217" t="s">
        <v>1055</v>
      </c>
      <c r="E428" s="217" t="s">
        <v>14310</v>
      </c>
      <c r="F428" s="218" t="s">
        <v>15049</v>
      </c>
      <c r="G428" s="218" t="s">
        <v>13941</v>
      </c>
      <c r="H428" s="218" t="s">
        <v>1701</v>
      </c>
      <c r="I428" s="219" t="s">
        <v>1702</v>
      </c>
      <c r="J428" s="220" t="s">
        <v>1703</v>
      </c>
      <c r="K428" s="220" t="s">
        <v>1704</v>
      </c>
      <c r="L428" s="220" t="s">
        <v>1063</v>
      </c>
      <c r="M428" s="221" t="s">
        <v>1769</v>
      </c>
      <c r="N428" s="218" t="s">
        <v>1284</v>
      </c>
      <c r="O428" s="218" t="s">
        <v>3553</v>
      </c>
      <c r="P428" s="222"/>
      <c r="Q428" s="223"/>
      <c r="R428" s="223">
        <v>19604.169999999998</v>
      </c>
    </row>
    <row r="429" spans="1:18" s="224" customFormat="1" ht="63" hidden="1">
      <c r="A429" s="215" t="s">
        <v>2009</v>
      </c>
      <c r="B429" s="215" t="s">
        <v>15050</v>
      </c>
      <c r="C429" s="216" t="s">
        <v>13955</v>
      </c>
      <c r="D429" s="217" t="s">
        <v>1055</v>
      </c>
      <c r="E429" s="217" t="s">
        <v>14313</v>
      </c>
      <c r="F429" s="218" t="s">
        <v>15051</v>
      </c>
      <c r="G429" s="218" t="s">
        <v>13941</v>
      </c>
      <c r="H429" s="218" t="s">
        <v>7911</v>
      </c>
      <c r="I429" s="219" t="s">
        <v>1717</v>
      </c>
      <c r="J429" s="220" t="s">
        <v>1703</v>
      </c>
      <c r="K429" s="220" t="s">
        <v>1704</v>
      </c>
      <c r="L429" s="220" t="s">
        <v>1063</v>
      </c>
      <c r="M429" s="221" t="s">
        <v>1769</v>
      </c>
      <c r="N429" s="218" t="s">
        <v>1284</v>
      </c>
      <c r="O429" s="218" t="s">
        <v>3553</v>
      </c>
      <c r="P429" s="222"/>
      <c r="Q429" s="223"/>
      <c r="R429" s="223">
        <v>1406.89</v>
      </c>
    </row>
    <row r="430" spans="1:18" s="224" customFormat="1" ht="42" hidden="1">
      <c r="A430" s="215" t="s">
        <v>2011</v>
      </c>
      <c r="B430" s="215" t="s">
        <v>15052</v>
      </c>
      <c r="C430" s="216" t="s">
        <v>13955</v>
      </c>
      <c r="D430" s="217" t="s">
        <v>1055</v>
      </c>
      <c r="E430" s="217" t="s">
        <v>14316</v>
      </c>
      <c r="F430" s="218" t="s">
        <v>15053</v>
      </c>
      <c r="G430" s="218" t="s">
        <v>13941</v>
      </c>
      <c r="H430" s="218" t="s">
        <v>1701</v>
      </c>
      <c r="I430" s="219" t="s">
        <v>1702</v>
      </c>
      <c r="J430" s="220" t="s">
        <v>1703</v>
      </c>
      <c r="K430" s="220" t="s">
        <v>1704</v>
      </c>
      <c r="L430" s="220" t="s">
        <v>1063</v>
      </c>
      <c r="M430" s="221" t="s">
        <v>1769</v>
      </c>
      <c r="N430" s="218" t="s">
        <v>1284</v>
      </c>
      <c r="O430" s="218" t="s">
        <v>3553</v>
      </c>
      <c r="P430" s="222"/>
      <c r="Q430" s="223"/>
      <c r="R430" s="223">
        <v>35875.85</v>
      </c>
    </row>
    <row r="431" spans="1:18" s="224" customFormat="1" ht="42" hidden="1">
      <c r="A431" s="215" t="s">
        <v>2014</v>
      </c>
      <c r="B431" s="215" t="s">
        <v>15054</v>
      </c>
      <c r="C431" s="216" t="s">
        <v>13955</v>
      </c>
      <c r="D431" s="217" t="s">
        <v>1055</v>
      </c>
      <c r="E431" s="217" t="s">
        <v>14307</v>
      </c>
      <c r="F431" s="218" t="s">
        <v>15055</v>
      </c>
      <c r="G431" s="218" t="s">
        <v>13941</v>
      </c>
      <c r="H431" s="218" t="s">
        <v>1701</v>
      </c>
      <c r="I431" s="219" t="s">
        <v>1702</v>
      </c>
      <c r="J431" s="220" t="s">
        <v>1703</v>
      </c>
      <c r="K431" s="220" t="s">
        <v>1704</v>
      </c>
      <c r="L431" s="220" t="s">
        <v>1063</v>
      </c>
      <c r="M431" s="221" t="s">
        <v>1769</v>
      </c>
      <c r="N431" s="218" t="s">
        <v>1284</v>
      </c>
      <c r="O431" s="218" t="s">
        <v>3553</v>
      </c>
      <c r="P431" s="222"/>
      <c r="Q431" s="223"/>
      <c r="R431" s="223">
        <v>145.62</v>
      </c>
    </row>
    <row r="432" spans="1:18" s="224" customFormat="1" ht="42" hidden="1">
      <c r="A432" s="215" t="s">
        <v>2019</v>
      </c>
      <c r="B432" s="215" t="s">
        <v>15056</v>
      </c>
      <c r="C432" s="216" t="s">
        <v>13955</v>
      </c>
      <c r="D432" s="217" t="s">
        <v>1055</v>
      </c>
      <c r="E432" s="217" t="s">
        <v>14310</v>
      </c>
      <c r="F432" s="218" t="s">
        <v>15057</v>
      </c>
      <c r="G432" s="218" t="s">
        <v>13941</v>
      </c>
      <c r="H432" s="218" t="s">
        <v>1701</v>
      </c>
      <c r="I432" s="219" t="s">
        <v>1702</v>
      </c>
      <c r="J432" s="220" t="s">
        <v>1703</v>
      </c>
      <c r="K432" s="220" t="s">
        <v>1704</v>
      </c>
      <c r="L432" s="220" t="s">
        <v>1063</v>
      </c>
      <c r="M432" s="221" t="s">
        <v>1769</v>
      </c>
      <c r="N432" s="218" t="s">
        <v>1284</v>
      </c>
      <c r="O432" s="218" t="s">
        <v>3553</v>
      </c>
      <c r="P432" s="222"/>
      <c r="Q432" s="223"/>
      <c r="R432" s="223">
        <v>16.989999999999998</v>
      </c>
    </row>
    <row r="433" spans="1:18" s="224" customFormat="1" ht="63" hidden="1">
      <c r="A433" s="215" t="s">
        <v>2023</v>
      </c>
      <c r="B433" s="215" t="s">
        <v>15058</v>
      </c>
      <c r="C433" s="216" t="s">
        <v>13955</v>
      </c>
      <c r="D433" s="217" t="s">
        <v>1055</v>
      </c>
      <c r="E433" s="217" t="s">
        <v>14313</v>
      </c>
      <c r="F433" s="218" t="s">
        <v>15059</v>
      </c>
      <c r="G433" s="218" t="s">
        <v>13941</v>
      </c>
      <c r="H433" s="218" t="s">
        <v>7911</v>
      </c>
      <c r="I433" s="219" t="s">
        <v>1717</v>
      </c>
      <c r="J433" s="220" t="s">
        <v>1703</v>
      </c>
      <c r="K433" s="220" t="s">
        <v>1704</v>
      </c>
      <c r="L433" s="220" t="s">
        <v>1063</v>
      </c>
      <c r="M433" s="221" t="s">
        <v>1769</v>
      </c>
      <c r="N433" s="218" t="s">
        <v>1284</v>
      </c>
      <c r="O433" s="218" t="s">
        <v>3553</v>
      </c>
      <c r="P433" s="222"/>
      <c r="Q433" s="223"/>
      <c r="R433" s="223">
        <v>1.32</v>
      </c>
    </row>
    <row r="434" spans="1:18" s="224" customFormat="1" ht="42" hidden="1">
      <c r="A434" s="215" t="s">
        <v>2027</v>
      </c>
      <c r="B434" s="215" t="s">
        <v>15060</v>
      </c>
      <c r="C434" s="216" t="s">
        <v>13955</v>
      </c>
      <c r="D434" s="217" t="s">
        <v>1055</v>
      </c>
      <c r="E434" s="217" t="s">
        <v>14316</v>
      </c>
      <c r="F434" s="218" t="s">
        <v>15061</v>
      </c>
      <c r="G434" s="218" t="s">
        <v>13941</v>
      </c>
      <c r="H434" s="218" t="s">
        <v>1701</v>
      </c>
      <c r="I434" s="219" t="s">
        <v>1702</v>
      </c>
      <c r="J434" s="220" t="s">
        <v>1703</v>
      </c>
      <c r="K434" s="220" t="s">
        <v>1704</v>
      </c>
      <c r="L434" s="220" t="s">
        <v>1063</v>
      </c>
      <c r="M434" s="221" t="s">
        <v>1769</v>
      </c>
      <c r="N434" s="218" t="s">
        <v>1284</v>
      </c>
      <c r="O434" s="218" t="s">
        <v>3553</v>
      </c>
      <c r="P434" s="222"/>
      <c r="Q434" s="223"/>
      <c r="R434" s="223">
        <v>33.75</v>
      </c>
    </row>
    <row r="435" spans="1:18" s="224" customFormat="1" ht="42" hidden="1">
      <c r="A435" s="215" t="s">
        <v>2031</v>
      </c>
      <c r="B435" s="215" t="s">
        <v>15062</v>
      </c>
      <c r="C435" s="216" t="s">
        <v>13955</v>
      </c>
      <c r="D435" s="217" t="s">
        <v>1055</v>
      </c>
      <c r="E435" s="217" t="s">
        <v>14307</v>
      </c>
      <c r="F435" s="218" t="s">
        <v>15063</v>
      </c>
      <c r="G435" s="218" t="s">
        <v>13941</v>
      </c>
      <c r="H435" s="218" t="s">
        <v>1701</v>
      </c>
      <c r="I435" s="219" t="s">
        <v>1702</v>
      </c>
      <c r="J435" s="220" t="s">
        <v>1703</v>
      </c>
      <c r="K435" s="220" t="s">
        <v>1704</v>
      </c>
      <c r="L435" s="220" t="s">
        <v>1063</v>
      </c>
      <c r="M435" s="221" t="s">
        <v>1769</v>
      </c>
      <c r="N435" s="218" t="s">
        <v>1284</v>
      </c>
      <c r="O435" s="218" t="s">
        <v>3553</v>
      </c>
      <c r="P435" s="222"/>
      <c r="Q435" s="223"/>
      <c r="R435" s="223">
        <v>5060.05</v>
      </c>
    </row>
    <row r="436" spans="1:18" s="224" customFormat="1" ht="42" hidden="1">
      <c r="A436" s="215" t="s">
        <v>2035</v>
      </c>
      <c r="B436" s="215" t="s">
        <v>15064</v>
      </c>
      <c r="C436" s="216" t="s">
        <v>13955</v>
      </c>
      <c r="D436" s="217" t="s">
        <v>1055</v>
      </c>
      <c r="E436" s="217" t="s">
        <v>14310</v>
      </c>
      <c r="F436" s="218" t="s">
        <v>15065</v>
      </c>
      <c r="G436" s="218" t="s">
        <v>13941</v>
      </c>
      <c r="H436" s="218" t="s">
        <v>1701</v>
      </c>
      <c r="I436" s="219" t="s">
        <v>1702</v>
      </c>
      <c r="J436" s="220" t="s">
        <v>1703</v>
      </c>
      <c r="K436" s="220" t="s">
        <v>1704</v>
      </c>
      <c r="L436" s="220" t="s">
        <v>1063</v>
      </c>
      <c r="M436" s="221" t="s">
        <v>1769</v>
      </c>
      <c r="N436" s="218" t="s">
        <v>1284</v>
      </c>
      <c r="O436" s="218" t="s">
        <v>3553</v>
      </c>
      <c r="P436" s="222"/>
      <c r="Q436" s="223"/>
      <c r="R436" s="223">
        <v>653.96</v>
      </c>
    </row>
    <row r="437" spans="1:18" s="224" customFormat="1" ht="63" hidden="1">
      <c r="A437" s="215" t="s">
        <v>1357</v>
      </c>
      <c r="B437" s="215" t="s">
        <v>15066</v>
      </c>
      <c r="C437" s="216" t="s">
        <v>13955</v>
      </c>
      <c r="D437" s="217" t="s">
        <v>1055</v>
      </c>
      <c r="E437" s="217" t="s">
        <v>14313</v>
      </c>
      <c r="F437" s="218" t="s">
        <v>15067</v>
      </c>
      <c r="G437" s="218" t="s">
        <v>13941</v>
      </c>
      <c r="H437" s="218" t="s">
        <v>7911</v>
      </c>
      <c r="I437" s="219" t="s">
        <v>1717</v>
      </c>
      <c r="J437" s="220" t="s">
        <v>1703</v>
      </c>
      <c r="K437" s="220" t="s">
        <v>1704</v>
      </c>
      <c r="L437" s="220" t="s">
        <v>1063</v>
      </c>
      <c r="M437" s="221" t="s">
        <v>1769</v>
      </c>
      <c r="N437" s="218" t="s">
        <v>1284</v>
      </c>
      <c r="O437" s="218" t="s">
        <v>3553</v>
      </c>
      <c r="P437" s="222"/>
      <c r="Q437" s="223"/>
      <c r="R437" s="223">
        <v>46.02</v>
      </c>
    </row>
    <row r="438" spans="1:18" s="224" customFormat="1" ht="42" hidden="1">
      <c r="A438" s="215" t="s">
        <v>1364</v>
      </c>
      <c r="B438" s="215" t="s">
        <v>15068</v>
      </c>
      <c r="C438" s="216" t="s">
        <v>13955</v>
      </c>
      <c r="D438" s="217" t="s">
        <v>1055</v>
      </c>
      <c r="E438" s="217" t="s">
        <v>14316</v>
      </c>
      <c r="F438" s="218" t="s">
        <v>15069</v>
      </c>
      <c r="G438" s="218" t="s">
        <v>13941</v>
      </c>
      <c r="H438" s="218" t="s">
        <v>1701</v>
      </c>
      <c r="I438" s="219" t="s">
        <v>1702</v>
      </c>
      <c r="J438" s="220" t="s">
        <v>1703</v>
      </c>
      <c r="K438" s="220" t="s">
        <v>1704</v>
      </c>
      <c r="L438" s="220" t="s">
        <v>1063</v>
      </c>
      <c r="M438" s="221" t="s">
        <v>1769</v>
      </c>
      <c r="N438" s="218" t="s">
        <v>1284</v>
      </c>
      <c r="O438" s="218" t="s">
        <v>3553</v>
      </c>
      <c r="P438" s="222"/>
      <c r="Q438" s="223"/>
      <c r="R438" s="223">
        <v>1173</v>
      </c>
    </row>
    <row r="439" spans="1:18" s="224" customFormat="1" ht="42" hidden="1">
      <c r="A439" s="215" t="s">
        <v>1368</v>
      </c>
      <c r="B439" s="215" t="s">
        <v>15070</v>
      </c>
      <c r="C439" s="216" t="s">
        <v>13955</v>
      </c>
      <c r="D439" s="217" t="s">
        <v>1055</v>
      </c>
      <c r="E439" s="217" t="s">
        <v>14307</v>
      </c>
      <c r="F439" s="218" t="s">
        <v>15071</v>
      </c>
      <c r="G439" s="218" t="s">
        <v>13941</v>
      </c>
      <c r="H439" s="218" t="s">
        <v>1701</v>
      </c>
      <c r="I439" s="219" t="s">
        <v>1702</v>
      </c>
      <c r="J439" s="220" t="s">
        <v>1703</v>
      </c>
      <c r="K439" s="220" t="s">
        <v>1704</v>
      </c>
      <c r="L439" s="220" t="s">
        <v>1063</v>
      </c>
      <c r="M439" s="221" t="s">
        <v>1769</v>
      </c>
      <c r="N439" s="218" t="s">
        <v>1284</v>
      </c>
      <c r="O439" s="218" t="s">
        <v>3553</v>
      </c>
      <c r="P439" s="222"/>
      <c r="Q439" s="223"/>
      <c r="R439" s="223">
        <v>1004.05</v>
      </c>
    </row>
    <row r="440" spans="1:18" s="224" customFormat="1" ht="42" hidden="1">
      <c r="A440" s="215" t="s">
        <v>1372</v>
      </c>
      <c r="B440" s="215" t="s">
        <v>15072</v>
      </c>
      <c r="C440" s="216" t="s">
        <v>13955</v>
      </c>
      <c r="D440" s="217" t="s">
        <v>1055</v>
      </c>
      <c r="E440" s="217" t="s">
        <v>14323</v>
      </c>
      <c r="F440" s="218" t="s">
        <v>15073</v>
      </c>
      <c r="G440" s="218" t="s">
        <v>13941</v>
      </c>
      <c r="H440" s="218" t="s">
        <v>1701</v>
      </c>
      <c r="I440" s="219" t="s">
        <v>1702</v>
      </c>
      <c r="J440" s="220" t="s">
        <v>1703</v>
      </c>
      <c r="K440" s="220" t="s">
        <v>1704</v>
      </c>
      <c r="L440" s="220" t="s">
        <v>1063</v>
      </c>
      <c r="M440" s="221" t="s">
        <v>1769</v>
      </c>
      <c r="N440" s="218" t="s">
        <v>1284</v>
      </c>
      <c r="O440" s="218" t="s">
        <v>3553</v>
      </c>
      <c r="P440" s="222"/>
      <c r="Q440" s="223"/>
      <c r="R440" s="223">
        <v>17166.669999999998</v>
      </c>
    </row>
    <row r="441" spans="1:18" s="224" customFormat="1" ht="42" hidden="1">
      <c r="A441" s="215" t="s">
        <v>1376</v>
      </c>
      <c r="B441" s="215" t="s">
        <v>15074</v>
      </c>
      <c r="C441" s="216" t="s">
        <v>13955</v>
      </c>
      <c r="D441" s="217" t="s">
        <v>1055</v>
      </c>
      <c r="E441" s="217" t="s">
        <v>14310</v>
      </c>
      <c r="F441" s="218" t="s">
        <v>15075</v>
      </c>
      <c r="G441" s="218" t="s">
        <v>13941</v>
      </c>
      <c r="H441" s="218" t="s">
        <v>1701</v>
      </c>
      <c r="I441" s="219" t="s">
        <v>1702</v>
      </c>
      <c r="J441" s="220" t="s">
        <v>1703</v>
      </c>
      <c r="K441" s="220" t="s">
        <v>1704</v>
      </c>
      <c r="L441" s="220" t="s">
        <v>1063</v>
      </c>
      <c r="M441" s="221" t="s">
        <v>1769</v>
      </c>
      <c r="N441" s="218" t="s">
        <v>1284</v>
      </c>
      <c r="O441" s="218" t="s">
        <v>3553</v>
      </c>
      <c r="P441" s="222"/>
      <c r="Q441" s="223"/>
      <c r="R441" s="223">
        <v>279254.53000000003</v>
      </c>
    </row>
    <row r="442" spans="1:18" s="224" customFormat="1" ht="63" hidden="1">
      <c r="A442" s="215" t="s">
        <v>1380</v>
      </c>
      <c r="B442" s="215" t="s">
        <v>15076</v>
      </c>
      <c r="C442" s="216" t="s">
        <v>13955</v>
      </c>
      <c r="D442" s="217" t="s">
        <v>1055</v>
      </c>
      <c r="E442" s="217" t="s">
        <v>14313</v>
      </c>
      <c r="F442" s="218" t="s">
        <v>15077</v>
      </c>
      <c r="G442" s="218" t="s">
        <v>13941</v>
      </c>
      <c r="H442" s="218" t="s">
        <v>7911</v>
      </c>
      <c r="I442" s="219" t="s">
        <v>1717</v>
      </c>
      <c r="J442" s="220" t="s">
        <v>1703</v>
      </c>
      <c r="K442" s="220" t="s">
        <v>1704</v>
      </c>
      <c r="L442" s="220" t="s">
        <v>1063</v>
      </c>
      <c r="M442" s="221" t="s">
        <v>1769</v>
      </c>
      <c r="N442" s="218" t="s">
        <v>1284</v>
      </c>
      <c r="O442" s="218" t="s">
        <v>3553</v>
      </c>
      <c r="P442" s="222"/>
      <c r="Q442" s="223"/>
      <c r="R442" s="223">
        <v>19925.23</v>
      </c>
    </row>
    <row r="443" spans="1:18" s="224" customFormat="1" ht="42" hidden="1">
      <c r="A443" s="215" t="s">
        <v>1386</v>
      </c>
      <c r="B443" s="215" t="s">
        <v>15078</v>
      </c>
      <c r="C443" s="216" t="s">
        <v>13955</v>
      </c>
      <c r="D443" s="217" t="s">
        <v>1055</v>
      </c>
      <c r="E443" s="217" t="s">
        <v>14316</v>
      </c>
      <c r="F443" s="218" t="s">
        <v>15079</v>
      </c>
      <c r="G443" s="218" t="s">
        <v>13941</v>
      </c>
      <c r="H443" s="218" t="s">
        <v>1701</v>
      </c>
      <c r="I443" s="219" t="s">
        <v>1702</v>
      </c>
      <c r="J443" s="220" t="s">
        <v>1703</v>
      </c>
      <c r="K443" s="220" t="s">
        <v>1704</v>
      </c>
      <c r="L443" s="220" t="s">
        <v>1063</v>
      </c>
      <c r="M443" s="221" t="s">
        <v>1769</v>
      </c>
      <c r="N443" s="218" t="s">
        <v>1284</v>
      </c>
      <c r="O443" s="218" t="s">
        <v>3553</v>
      </c>
      <c r="P443" s="222"/>
      <c r="Q443" s="223"/>
      <c r="R443" s="223">
        <v>508094.24</v>
      </c>
    </row>
    <row r="444" spans="1:18" s="224" customFormat="1" ht="42" hidden="1">
      <c r="A444" s="215" t="s">
        <v>2061</v>
      </c>
      <c r="B444" s="215" t="s">
        <v>15080</v>
      </c>
      <c r="C444" s="216" t="s">
        <v>13955</v>
      </c>
      <c r="D444" s="217" t="s">
        <v>1055</v>
      </c>
      <c r="E444" s="217" t="s">
        <v>12791</v>
      </c>
      <c r="F444" s="218" t="s">
        <v>15081</v>
      </c>
      <c r="G444" s="218" t="s">
        <v>13941</v>
      </c>
      <c r="H444" s="218" t="s">
        <v>1701</v>
      </c>
      <c r="I444" s="219" t="s">
        <v>1702</v>
      </c>
      <c r="J444" s="220" t="s">
        <v>1690</v>
      </c>
      <c r="K444" s="220" t="s">
        <v>1691</v>
      </c>
      <c r="L444" s="220" t="s">
        <v>1063</v>
      </c>
      <c r="M444" s="221" t="s">
        <v>1769</v>
      </c>
      <c r="N444" s="218" t="s">
        <v>1284</v>
      </c>
      <c r="O444" s="218" t="s">
        <v>3553</v>
      </c>
      <c r="P444" s="222"/>
      <c r="Q444" s="223"/>
      <c r="R444" s="223">
        <v>1138528</v>
      </c>
    </row>
    <row r="445" spans="1:18" s="224" customFormat="1" ht="42" hidden="1">
      <c r="A445" s="215" t="s">
        <v>1104</v>
      </c>
      <c r="B445" s="215" t="s">
        <v>15082</v>
      </c>
      <c r="C445" s="216" t="s">
        <v>13955</v>
      </c>
      <c r="D445" s="217" t="s">
        <v>1055</v>
      </c>
      <c r="E445" s="217" t="s">
        <v>12791</v>
      </c>
      <c r="F445" s="218" t="s">
        <v>15083</v>
      </c>
      <c r="G445" s="218" t="s">
        <v>13941</v>
      </c>
      <c r="H445" s="218" t="s">
        <v>1701</v>
      </c>
      <c r="I445" s="219" t="s">
        <v>1702</v>
      </c>
      <c r="J445" s="220" t="s">
        <v>1690</v>
      </c>
      <c r="K445" s="220" t="s">
        <v>1691</v>
      </c>
      <c r="L445" s="220" t="s">
        <v>1063</v>
      </c>
      <c r="M445" s="221" t="s">
        <v>1769</v>
      </c>
      <c r="N445" s="218" t="s">
        <v>1284</v>
      </c>
      <c r="O445" s="218" t="s">
        <v>3553</v>
      </c>
      <c r="P445" s="222"/>
      <c r="Q445" s="223"/>
      <c r="R445" s="223">
        <v>87784</v>
      </c>
    </row>
    <row r="446" spans="1:18" s="224" customFormat="1" ht="42" hidden="1">
      <c r="A446" s="215" t="s">
        <v>1392</v>
      </c>
      <c r="B446" s="215" t="s">
        <v>15084</v>
      </c>
      <c r="C446" s="216" t="s">
        <v>13955</v>
      </c>
      <c r="D446" s="217" t="s">
        <v>1055</v>
      </c>
      <c r="E446" s="217" t="s">
        <v>12791</v>
      </c>
      <c r="F446" s="218" t="s">
        <v>15085</v>
      </c>
      <c r="G446" s="218" t="s">
        <v>13941</v>
      </c>
      <c r="H446" s="218" t="s">
        <v>1701</v>
      </c>
      <c r="I446" s="219" t="s">
        <v>1702</v>
      </c>
      <c r="J446" s="220" t="s">
        <v>1690</v>
      </c>
      <c r="K446" s="220" t="s">
        <v>1691</v>
      </c>
      <c r="L446" s="220" t="s">
        <v>1063</v>
      </c>
      <c r="M446" s="221" t="s">
        <v>1769</v>
      </c>
      <c r="N446" s="218" t="s">
        <v>1284</v>
      </c>
      <c r="O446" s="218" t="s">
        <v>3553</v>
      </c>
      <c r="P446" s="222"/>
      <c r="Q446" s="223"/>
      <c r="R446" s="223">
        <v>2849</v>
      </c>
    </row>
    <row r="447" spans="1:18" s="224" customFormat="1" ht="42" hidden="1">
      <c r="A447" s="215" t="s">
        <v>1399</v>
      </c>
      <c r="B447" s="215" t="s">
        <v>15086</v>
      </c>
      <c r="C447" s="216" t="s">
        <v>13955</v>
      </c>
      <c r="D447" s="217" t="s">
        <v>1055</v>
      </c>
      <c r="E447" s="217" t="s">
        <v>14336</v>
      </c>
      <c r="F447" s="218" t="s">
        <v>15087</v>
      </c>
      <c r="G447" s="218" t="s">
        <v>13941</v>
      </c>
      <c r="H447" s="218" t="s">
        <v>1701</v>
      </c>
      <c r="I447" s="219" t="s">
        <v>1702</v>
      </c>
      <c r="J447" s="220" t="s">
        <v>2211</v>
      </c>
      <c r="K447" s="220" t="s">
        <v>1691</v>
      </c>
      <c r="L447" s="220" t="s">
        <v>1063</v>
      </c>
      <c r="M447" s="221" t="s">
        <v>1769</v>
      </c>
      <c r="N447" s="218" t="s">
        <v>1284</v>
      </c>
      <c r="O447" s="218" t="s">
        <v>3553</v>
      </c>
      <c r="P447" s="222"/>
      <c r="Q447" s="223"/>
      <c r="R447" s="223">
        <v>9192</v>
      </c>
    </row>
    <row r="448" spans="1:18" s="224" customFormat="1" ht="42" hidden="1">
      <c r="A448" s="215" t="s">
        <v>1406</v>
      </c>
      <c r="B448" s="215" t="s">
        <v>15088</v>
      </c>
      <c r="C448" s="216" t="s">
        <v>13955</v>
      </c>
      <c r="D448" s="217" t="s">
        <v>1055</v>
      </c>
      <c r="E448" s="217" t="s">
        <v>14336</v>
      </c>
      <c r="F448" s="218" t="s">
        <v>15089</v>
      </c>
      <c r="G448" s="218" t="s">
        <v>13941</v>
      </c>
      <c r="H448" s="218" t="s">
        <v>1701</v>
      </c>
      <c r="I448" s="219" t="s">
        <v>1702</v>
      </c>
      <c r="J448" s="220" t="s">
        <v>2211</v>
      </c>
      <c r="K448" s="220" t="s">
        <v>1691</v>
      </c>
      <c r="L448" s="220" t="s">
        <v>1063</v>
      </c>
      <c r="M448" s="221" t="s">
        <v>1769</v>
      </c>
      <c r="N448" s="218" t="s">
        <v>1284</v>
      </c>
      <c r="O448" s="218" t="s">
        <v>3553</v>
      </c>
      <c r="P448" s="222"/>
      <c r="Q448" s="223"/>
      <c r="R448" s="223">
        <v>430</v>
      </c>
    </row>
    <row r="449" spans="1:18" s="224" customFormat="1" ht="42" hidden="1">
      <c r="A449" s="215" t="s">
        <v>1410</v>
      </c>
      <c r="B449" s="215" t="s">
        <v>15090</v>
      </c>
      <c r="C449" s="216" t="s">
        <v>13955</v>
      </c>
      <c r="D449" s="217" t="s">
        <v>1055</v>
      </c>
      <c r="E449" s="217" t="s">
        <v>14336</v>
      </c>
      <c r="F449" s="218" t="s">
        <v>15091</v>
      </c>
      <c r="G449" s="218" t="s">
        <v>13941</v>
      </c>
      <c r="H449" s="218" t="s">
        <v>1701</v>
      </c>
      <c r="I449" s="219" t="s">
        <v>1702</v>
      </c>
      <c r="J449" s="220" t="s">
        <v>2211</v>
      </c>
      <c r="K449" s="220" t="s">
        <v>1691</v>
      </c>
      <c r="L449" s="220" t="s">
        <v>1063</v>
      </c>
      <c r="M449" s="221" t="s">
        <v>1769</v>
      </c>
      <c r="N449" s="218" t="s">
        <v>1284</v>
      </c>
      <c r="O449" s="218" t="s">
        <v>3553</v>
      </c>
      <c r="P449" s="222"/>
      <c r="Q449" s="223"/>
      <c r="R449" s="223">
        <v>5</v>
      </c>
    </row>
    <row r="450" spans="1:18" s="224" customFormat="1" ht="42" hidden="1">
      <c r="A450" s="215" t="s">
        <v>1414</v>
      </c>
      <c r="B450" s="215" t="s">
        <v>15092</v>
      </c>
      <c r="C450" s="216" t="s">
        <v>13955</v>
      </c>
      <c r="D450" s="217" t="s">
        <v>1055</v>
      </c>
      <c r="E450" s="217" t="s">
        <v>14120</v>
      </c>
      <c r="F450" s="218" t="s">
        <v>15093</v>
      </c>
      <c r="G450" s="218" t="s">
        <v>13941</v>
      </c>
      <c r="H450" s="218" t="s">
        <v>1701</v>
      </c>
      <c r="I450" s="219" t="s">
        <v>1702</v>
      </c>
      <c r="J450" s="220" t="s">
        <v>1690</v>
      </c>
      <c r="K450" s="220" t="s">
        <v>1691</v>
      </c>
      <c r="L450" s="220" t="s">
        <v>1063</v>
      </c>
      <c r="M450" s="221" t="s">
        <v>1769</v>
      </c>
      <c r="N450" s="218" t="s">
        <v>1284</v>
      </c>
      <c r="O450" s="218" t="s">
        <v>3553</v>
      </c>
      <c r="P450" s="222"/>
      <c r="Q450" s="223"/>
      <c r="R450" s="223">
        <v>903</v>
      </c>
    </row>
    <row r="451" spans="1:18" s="224" customFormat="1" ht="42" hidden="1">
      <c r="A451" s="215" t="s">
        <v>1421</v>
      </c>
      <c r="B451" s="215" t="s">
        <v>15094</v>
      </c>
      <c r="C451" s="216" t="s">
        <v>13955</v>
      </c>
      <c r="D451" s="217" t="s">
        <v>1055</v>
      </c>
      <c r="E451" s="217" t="s">
        <v>14816</v>
      </c>
      <c r="F451" s="218" t="s">
        <v>15095</v>
      </c>
      <c r="G451" s="218" t="s">
        <v>13941</v>
      </c>
      <c r="H451" s="218" t="s">
        <v>1701</v>
      </c>
      <c r="I451" s="219" t="s">
        <v>1702</v>
      </c>
      <c r="J451" s="220" t="s">
        <v>2211</v>
      </c>
      <c r="K451" s="220" t="s">
        <v>1691</v>
      </c>
      <c r="L451" s="220" t="s">
        <v>1063</v>
      </c>
      <c r="M451" s="221" t="s">
        <v>1769</v>
      </c>
      <c r="N451" s="218" t="s">
        <v>1284</v>
      </c>
      <c r="O451" s="218" t="s">
        <v>3553</v>
      </c>
      <c r="P451" s="222"/>
      <c r="Q451" s="223"/>
      <c r="R451" s="223">
        <v>200</v>
      </c>
    </row>
    <row r="452" spans="1:18" s="224" customFormat="1" ht="63" hidden="1">
      <c r="A452" s="215" t="s">
        <v>1428</v>
      </c>
      <c r="B452" s="215" t="s">
        <v>15096</v>
      </c>
      <c r="C452" s="216" t="s">
        <v>13955</v>
      </c>
      <c r="D452" s="217" t="s">
        <v>1055</v>
      </c>
      <c r="E452" s="217" t="s">
        <v>15097</v>
      </c>
      <c r="F452" s="218" t="s">
        <v>15098</v>
      </c>
      <c r="G452" s="218" t="s">
        <v>13941</v>
      </c>
      <c r="H452" s="218" t="s">
        <v>1077</v>
      </c>
      <c r="I452" s="219" t="s">
        <v>1078</v>
      </c>
      <c r="J452" s="220" t="s">
        <v>1690</v>
      </c>
      <c r="K452" s="220" t="s">
        <v>1691</v>
      </c>
      <c r="L452" s="220" t="s">
        <v>1063</v>
      </c>
      <c r="M452" s="221" t="s">
        <v>1769</v>
      </c>
      <c r="N452" s="218" t="s">
        <v>1284</v>
      </c>
      <c r="O452" s="218" t="s">
        <v>3553</v>
      </c>
      <c r="P452" s="222"/>
      <c r="Q452" s="223"/>
      <c r="R452" s="223">
        <v>6044.16</v>
      </c>
    </row>
    <row r="453" spans="1:18" s="224" customFormat="1" ht="63" hidden="1">
      <c r="A453" s="215" t="s">
        <v>2084</v>
      </c>
      <c r="B453" s="215" t="s">
        <v>15099</v>
      </c>
      <c r="C453" s="216" t="s">
        <v>13955</v>
      </c>
      <c r="D453" s="217" t="s">
        <v>1055</v>
      </c>
      <c r="E453" s="217" t="s">
        <v>15100</v>
      </c>
      <c r="F453" s="218" t="s">
        <v>10980</v>
      </c>
      <c r="G453" s="218" t="s">
        <v>13941</v>
      </c>
      <c r="H453" s="218" t="s">
        <v>1077</v>
      </c>
      <c r="I453" s="219" t="s">
        <v>1078</v>
      </c>
      <c r="J453" s="220" t="s">
        <v>2211</v>
      </c>
      <c r="K453" s="220" t="s">
        <v>1691</v>
      </c>
      <c r="L453" s="220" t="s">
        <v>1063</v>
      </c>
      <c r="M453" s="221" t="s">
        <v>1769</v>
      </c>
      <c r="N453" s="218" t="s">
        <v>1284</v>
      </c>
      <c r="O453" s="218" t="s">
        <v>3553</v>
      </c>
      <c r="P453" s="222"/>
      <c r="Q453" s="223"/>
      <c r="R453" s="223">
        <v>1335.04</v>
      </c>
    </row>
    <row r="454" spans="1:18" s="224" customFormat="1" ht="52.5" hidden="1">
      <c r="A454" s="215" t="s">
        <v>2088</v>
      </c>
      <c r="B454" s="215" t="s">
        <v>8329</v>
      </c>
      <c r="C454" s="216" t="s">
        <v>13937</v>
      </c>
      <c r="D454" s="217" t="s">
        <v>1181</v>
      </c>
      <c r="E454" s="217" t="s">
        <v>15101</v>
      </c>
      <c r="F454" s="218" t="s">
        <v>8329</v>
      </c>
      <c r="G454" s="218" t="s">
        <v>13941</v>
      </c>
      <c r="H454" s="218" t="s">
        <v>1183</v>
      </c>
      <c r="I454" s="219" t="s">
        <v>1078</v>
      </c>
      <c r="J454" s="220" t="s">
        <v>1690</v>
      </c>
      <c r="K454" s="220" t="s">
        <v>1691</v>
      </c>
      <c r="L454" s="220" t="s">
        <v>1063</v>
      </c>
      <c r="M454" s="221" t="s">
        <v>1769</v>
      </c>
      <c r="N454" s="218" t="s">
        <v>1284</v>
      </c>
      <c r="O454" s="218" t="s">
        <v>3553</v>
      </c>
      <c r="P454" s="222"/>
      <c r="Q454" s="223">
        <v>31611.56</v>
      </c>
      <c r="R454" s="223"/>
    </row>
    <row r="455" spans="1:18" s="224" customFormat="1" ht="42" hidden="1">
      <c r="A455" s="215" t="s">
        <v>2092</v>
      </c>
      <c r="B455" s="215" t="s">
        <v>15102</v>
      </c>
      <c r="C455" s="216" t="s">
        <v>13987</v>
      </c>
      <c r="D455" s="217" t="s">
        <v>1055</v>
      </c>
      <c r="E455" s="217" t="s">
        <v>3924</v>
      </c>
      <c r="F455" s="218" t="s">
        <v>15103</v>
      </c>
      <c r="G455" s="218" t="s">
        <v>13955</v>
      </c>
      <c r="H455" s="218" t="s">
        <v>5518</v>
      </c>
      <c r="I455" s="219" t="s">
        <v>5519</v>
      </c>
      <c r="J455" s="220" t="s">
        <v>1690</v>
      </c>
      <c r="K455" s="220" t="s">
        <v>1691</v>
      </c>
      <c r="L455" s="220" t="s">
        <v>1063</v>
      </c>
      <c r="M455" s="221" t="s">
        <v>1769</v>
      </c>
      <c r="N455" s="218" t="s">
        <v>1284</v>
      </c>
      <c r="O455" s="218" t="s">
        <v>3553</v>
      </c>
      <c r="P455" s="222"/>
      <c r="Q455" s="223"/>
      <c r="R455" s="223">
        <v>9736.59</v>
      </c>
    </row>
    <row r="456" spans="1:18" s="224" customFormat="1" ht="73.5" hidden="1">
      <c r="A456" s="215" t="s">
        <v>2096</v>
      </c>
      <c r="B456" s="215" t="s">
        <v>15104</v>
      </c>
      <c r="C456" s="216" t="s">
        <v>13987</v>
      </c>
      <c r="D456" s="217" t="s">
        <v>1055</v>
      </c>
      <c r="E456" s="217" t="s">
        <v>2266</v>
      </c>
      <c r="F456" s="218" t="s">
        <v>15105</v>
      </c>
      <c r="G456" s="218" t="s">
        <v>13955</v>
      </c>
      <c r="H456" s="218" t="s">
        <v>2269</v>
      </c>
      <c r="I456" s="219" t="s">
        <v>2270</v>
      </c>
      <c r="J456" s="220" t="s">
        <v>1690</v>
      </c>
      <c r="K456" s="220" t="s">
        <v>1691</v>
      </c>
      <c r="L456" s="220" t="s">
        <v>1063</v>
      </c>
      <c r="M456" s="221" t="s">
        <v>1769</v>
      </c>
      <c r="N456" s="218" t="s">
        <v>1284</v>
      </c>
      <c r="O456" s="218" t="s">
        <v>3553</v>
      </c>
      <c r="P456" s="222"/>
      <c r="Q456" s="223"/>
      <c r="R456" s="223">
        <v>6735.3</v>
      </c>
    </row>
    <row r="457" spans="1:18" s="224" customFormat="1" ht="63" hidden="1">
      <c r="A457" s="215" t="s">
        <v>2100</v>
      </c>
      <c r="B457" s="215" t="s">
        <v>15106</v>
      </c>
      <c r="C457" s="216" t="s">
        <v>13987</v>
      </c>
      <c r="D457" s="217" t="s">
        <v>1055</v>
      </c>
      <c r="E457" s="217" t="s">
        <v>12915</v>
      </c>
      <c r="F457" s="218" t="s">
        <v>15107</v>
      </c>
      <c r="G457" s="218" t="s">
        <v>13955</v>
      </c>
      <c r="H457" s="218" t="s">
        <v>12913</v>
      </c>
      <c r="I457" s="219" t="s">
        <v>2270</v>
      </c>
      <c r="J457" s="220" t="s">
        <v>1690</v>
      </c>
      <c r="K457" s="220" t="s">
        <v>1691</v>
      </c>
      <c r="L457" s="220" t="s">
        <v>1063</v>
      </c>
      <c r="M457" s="221" t="s">
        <v>1769</v>
      </c>
      <c r="N457" s="218" t="s">
        <v>1284</v>
      </c>
      <c r="O457" s="218" t="s">
        <v>3553</v>
      </c>
      <c r="P457" s="222"/>
      <c r="Q457" s="223"/>
      <c r="R457" s="223">
        <v>12930.59</v>
      </c>
    </row>
    <row r="458" spans="1:18" s="224" customFormat="1" ht="42" hidden="1">
      <c r="A458" s="215" t="s">
        <v>2104</v>
      </c>
      <c r="B458" s="215" t="s">
        <v>15108</v>
      </c>
      <c r="C458" s="216" t="s">
        <v>13987</v>
      </c>
      <c r="D458" s="217" t="s">
        <v>1055</v>
      </c>
      <c r="E458" s="217" t="s">
        <v>3201</v>
      </c>
      <c r="F458" s="218" t="s">
        <v>15109</v>
      </c>
      <c r="G458" s="218" t="s">
        <v>13955</v>
      </c>
      <c r="H458" s="218" t="s">
        <v>1077</v>
      </c>
      <c r="I458" s="219" t="s">
        <v>1078</v>
      </c>
      <c r="J458" s="220" t="s">
        <v>1690</v>
      </c>
      <c r="K458" s="220" t="s">
        <v>1691</v>
      </c>
      <c r="L458" s="220" t="s">
        <v>1063</v>
      </c>
      <c r="M458" s="221" t="s">
        <v>1769</v>
      </c>
      <c r="N458" s="218" t="s">
        <v>1284</v>
      </c>
      <c r="O458" s="218" t="s">
        <v>3553</v>
      </c>
      <c r="P458" s="222"/>
      <c r="Q458" s="223"/>
      <c r="R458" s="223">
        <v>11510.38</v>
      </c>
    </row>
    <row r="459" spans="1:18" s="224" customFormat="1" ht="42" hidden="1">
      <c r="A459" s="215" t="s">
        <v>2108</v>
      </c>
      <c r="B459" s="215" t="s">
        <v>15110</v>
      </c>
      <c r="C459" s="216" t="s">
        <v>13987</v>
      </c>
      <c r="D459" s="217" t="s">
        <v>1055</v>
      </c>
      <c r="E459" s="217" t="s">
        <v>15111</v>
      </c>
      <c r="F459" s="218" t="s">
        <v>15112</v>
      </c>
      <c r="G459" s="218" t="s">
        <v>13955</v>
      </c>
      <c r="H459" s="218" t="s">
        <v>1077</v>
      </c>
      <c r="I459" s="219" t="s">
        <v>1078</v>
      </c>
      <c r="J459" s="220" t="s">
        <v>1690</v>
      </c>
      <c r="K459" s="220" t="s">
        <v>1691</v>
      </c>
      <c r="L459" s="220" t="s">
        <v>1063</v>
      </c>
      <c r="M459" s="221" t="s">
        <v>1769</v>
      </c>
      <c r="N459" s="218" t="s">
        <v>1284</v>
      </c>
      <c r="O459" s="218" t="s">
        <v>3553</v>
      </c>
      <c r="P459" s="222"/>
      <c r="Q459" s="223"/>
      <c r="R459" s="223">
        <v>243.51</v>
      </c>
    </row>
    <row r="460" spans="1:18" s="224" customFormat="1" ht="42" hidden="1">
      <c r="A460" s="215" t="s">
        <v>2113</v>
      </c>
      <c r="B460" s="215" t="s">
        <v>15113</v>
      </c>
      <c r="C460" s="216" t="s">
        <v>13987</v>
      </c>
      <c r="D460" s="217" t="s">
        <v>1055</v>
      </c>
      <c r="E460" s="217" t="s">
        <v>15114</v>
      </c>
      <c r="F460" s="218" t="s">
        <v>15115</v>
      </c>
      <c r="G460" s="218" t="s">
        <v>13955</v>
      </c>
      <c r="H460" s="218" t="s">
        <v>1077</v>
      </c>
      <c r="I460" s="219" t="s">
        <v>1078</v>
      </c>
      <c r="J460" s="220" t="s">
        <v>1690</v>
      </c>
      <c r="K460" s="220" t="s">
        <v>1691</v>
      </c>
      <c r="L460" s="220" t="s">
        <v>1063</v>
      </c>
      <c r="M460" s="221" t="s">
        <v>1769</v>
      </c>
      <c r="N460" s="218" t="s">
        <v>1284</v>
      </c>
      <c r="O460" s="218" t="s">
        <v>3553</v>
      </c>
      <c r="P460" s="222"/>
      <c r="Q460" s="223"/>
      <c r="R460" s="223">
        <v>18115.93</v>
      </c>
    </row>
    <row r="461" spans="1:18" s="224" customFormat="1" ht="42" hidden="1">
      <c r="A461" s="215" t="s">
        <v>2120</v>
      </c>
      <c r="B461" s="215" t="s">
        <v>15116</v>
      </c>
      <c r="C461" s="216" t="s">
        <v>13987</v>
      </c>
      <c r="D461" s="217" t="s">
        <v>1055</v>
      </c>
      <c r="E461" s="217" t="s">
        <v>15117</v>
      </c>
      <c r="F461" s="218" t="s">
        <v>15118</v>
      </c>
      <c r="G461" s="218" t="s">
        <v>13955</v>
      </c>
      <c r="H461" s="218" t="s">
        <v>1077</v>
      </c>
      <c r="I461" s="219" t="s">
        <v>1078</v>
      </c>
      <c r="J461" s="220" t="s">
        <v>1690</v>
      </c>
      <c r="K461" s="220" t="s">
        <v>1691</v>
      </c>
      <c r="L461" s="220" t="s">
        <v>1063</v>
      </c>
      <c r="M461" s="221" t="s">
        <v>1769</v>
      </c>
      <c r="N461" s="218" t="s">
        <v>1284</v>
      </c>
      <c r="O461" s="218" t="s">
        <v>3553</v>
      </c>
      <c r="P461" s="222"/>
      <c r="Q461" s="223"/>
      <c r="R461" s="223">
        <v>83348.37</v>
      </c>
    </row>
    <row r="462" spans="1:18" s="224" customFormat="1" ht="42" hidden="1">
      <c r="A462" s="215" t="s">
        <v>2124</v>
      </c>
      <c r="B462" s="215" t="s">
        <v>15119</v>
      </c>
      <c r="C462" s="216" t="s">
        <v>13987</v>
      </c>
      <c r="D462" s="217" t="s">
        <v>1055</v>
      </c>
      <c r="E462" s="217" t="s">
        <v>15120</v>
      </c>
      <c r="F462" s="218" t="s">
        <v>15121</v>
      </c>
      <c r="G462" s="218" t="s">
        <v>13955</v>
      </c>
      <c r="H462" s="218" t="s">
        <v>1696</v>
      </c>
      <c r="I462" s="219" t="s">
        <v>1697</v>
      </c>
      <c r="J462" s="220" t="s">
        <v>1690</v>
      </c>
      <c r="K462" s="220" t="s">
        <v>1691</v>
      </c>
      <c r="L462" s="220" t="s">
        <v>1063</v>
      </c>
      <c r="M462" s="221" t="s">
        <v>1769</v>
      </c>
      <c r="N462" s="218" t="s">
        <v>1284</v>
      </c>
      <c r="O462" s="218" t="s">
        <v>3553</v>
      </c>
      <c r="P462" s="222"/>
      <c r="Q462" s="223"/>
      <c r="R462" s="223">
        <v>61186.35</v>
      </c>
    </row>
    <row r="463" spans="1:18" s="224" customFormat="1" ht="42" hidden="1">
      <c r="A463" s="215" t="s">
        <v>2129</v>
      </c>
      <c r="B463" s="215" t="s">
        <v>15122</v>
      </c>
      <c r="C463" s="216" t="s">
        <v>13987</v>
      </c>
      <c r="D463" s="217" t="s">
        <v>1055</v>
      </c>
      <c r="E463" s="217" t="s">
        <v>15123</v>
      </c>
      <c r="F463" s="218" t="s">
        <v>15124</v>
      </c>
      <c r="G463" s="218" t="s">
        <v>13955</v>
      </c>
      <c r="H463" s="218" t="s">
        <v>1077</v>
      </c>
      <c r="I463" s="219" t="s">
        <v>1078</v>
      </c>
      <c r="J463" s="220" t="s">
        <v>1690</v>
      </c>
      <c r="K463" s="220" t="s">
        <v>1691</v>
      </c>
      <c r="L463" s="220" t="s">
        <v>1063</v>
      </c>
      <c r="M463" s="221" t="s">
        <v>1769</v>
      </c>
      <c r="N463" s="218" t="s">
        <v>1284</v>
      </c>
      <c r="O463" s="218" t="s">
        <v>3553</v>
      </c>
      <c r="P463" s="222"/>
      <c r="Q463" s="223"/>
      <c r="R463" s="223">
        <v>104.76</v>
      </c>
    </row>
    <row r="464" spans="1:18" s="224" customFormat="1" ht="42" hidden="1">
      <c r="A464" s="215" t="s">
        <v>2134</v>
      </c>
      <c r="B464" s="215" t="s">
        <v>15125</v>
      </c>
      <c r="C464" s="216" t="s">
        <v>13987</v>
      </c>
      <c r="D464" s="217" t="s">
        <v>1055</v>
      </c>
      <c r="E464" s="217" t="s">
        <v>14404</v>
      </c>
      <c r="F464" s="218" t="s">
        <v>15126</v>
      </c>
      <c r="G464" s="218" t="s">
        <v>13955</v>
      </c>
      <c r="H464" s="218" t="s">
        <v>2274</v>
      </c>
      <c r="I464" s="219" t="s">
        <v>2275</v>
      </c>
      <c r="J464" s="220" t="s">
        <v>1690</v>
      </c>
      <c r="K464" s="220" t="s">
        <v>1691</v>
      </c>
      <c r="L464" s="220" t="s">
        <v>1063</v>
      </c>
      <c r="M464" s="221" t="s">
        <v>1769</v>
      </c>
      <c r="N464" s="218" t="s">
        <v>1284</v>
      </c>
      <c r="O464" s="218" t="s">
        <v>3553</v>
      </c>
      <c r="P464" s="222"/>
      <c r="Q464" s="223"/>
      <c r="R464" s="223">
        <v>1869.15</v>
      </c>
    </row>
    <row r="465" spans="1:18" s="224" customFormat="1" ht="42" hidden="1">
      <c r="A465" s="215" t="s">
        <v>2138</v>
      </c>
      <c r="B465" s="215" t="s">
        <v>15127</v>
      </c>
      <c r="C465" s="216" t="s">
        <v>13987</v>
      </c>
      <c r="D465" s="217" t="s">
        <v>1055</v>
      </c>
      <c r="E465" s="217" t="s">
        <v>14404</v>
      </c>
      <c r="F465" s="218" t="s">
        <v>5489</v>
      </c>
      <c r="G465" s="218" t="s">
        <v>13955</v>
      </c>
      <c r="H465" s="218" t="s">
        <v>2274</v>
      </c>
      <c r="I465" s="219" t="s">
        <v>2275</v>
      </c>
      <c r="J465" s="220" t="s">
        <v>1690</v>
      </c>
      <c r="K465" s="220" t="s">
        <v>1691</v>
      </c>
      <c r="L465" s="220" t="s">
        <v>1063</v>
      </c>
      <c r="M465" s="221" t="s">
        <v>1769</v>
      </c>
      <c r="N465" s="218" t="s">
        <v>1284</v>
      </c>
      <c r="O465" s="218" t="s">
        <v>3553</v>
      </c>
      <c r="P465" s="222"/>
      <c r="Q465" s="223"/>
      <c r="R465" s="223">
        <v>18288.07</v>
      </c>
    </row>
    <row r="466" spans="1:18" s="224" customFormat="1" ht="42" hidden="1">
      <c r="A466" s="215" t="s">
        <v>2141</v>
      </c>
      <c r="B466" s="215" t="s">
        <v>15128</v>
      </c>
      <c r="C466" s="216" t="s">
        <v>13987</v>
      </c>
      <c r="D466" s="217" t="s">
        <v>1055</v>
      </c>
      <c r="E466" s="217" t="s">
        <v>14404</v>
      </c>
      <c r="F466" s="218" t="s">
        <v>15129</v>
      </c>
      <c r="G466" s="218" t="s">
        <v>13955</v>
      </c>
      <c r="H466" s="218" t="s">
        <v>2274</v>
      </c>
      <c r="I466" s="219" t="s">
        <v>2275</v>
      </c>
      <c r="J466" s="220" t="s">
        <v>1690</v>
      </c>
      <c r="K466" s="220" t="s">
        <v>1691</v>
      </c>
      <c r="L466" s="220" t="s">
        <v>1063</v>
      </c>
      <c r="M466" s="221" t="s">
        <v>1769</v>
      </c>
      <c r="N466" s="218" t="s">
        <v>1284</v>
      </c>
      <c r="O466" s="218" t="s">
        <v>3553</v>
      </c>
      <c r="P466" s="222"/>
      <c r="Q466" s="223"/>
      <c r="R466" s="223">
        <v>27.2</v>
      </c>
    </row>
    <row r="467" spans="1:18" s="224" customFormat="1" ht="73.5" hidden="1">
      <c r="A467" s="215" t="s">
        <v>2144</v>
      </c>
      <c r="B467" s="215" t="s">
        <v>15130</v>
      </c>
      <c r="C467" s="216" t="s">
        <v>13987</v>
      </c>
      <c r="D467" s="217" t="s">
        <v>1055</v>
      </c>
      <c r="E467" s="217" t="s">
        <v>15131</v>
      </c>
      <c r="F467" s="218" t="s">
        <v>15132</v>
      </c>
      <c r="G467" s="218" t="s">
        <v>13955</v>
      </c>
      <c r="H467" s="218" t="s">
        <v>2269</v>
      </c>
      <c r="I467" s="219" t="s">
        <v>2270</v>
      </c>
      <c r="J467" s="220" t="s">
        <v>1690</v>
      </c>
      <c r="K467" s="220" t="s">
        <v>1691</v>
      </c>
      <c r="L467" s="220" t="s">
        <v>1063</v>
      </c>
      <c r="M467" s="221" t="s">
        <v>1769</v>
      </c>
      <c r="N467" s="218" t="s">
        <v>1284</v>
      </c>
      <c r="O467" s="218" t="s">
        <v>3553</v>
      </c>
      <c r="P467" s="222"/>
      <c r="Q467" s="223"/>
      <c r="R467" s="223">
        <v>10831.95</v>
      </c>
    </row>
    <row r="468" spans="1:18" s="224" customFormat="1" ht="73.5" hidden="1">
      <c r="A468" s="215" t="s">
        <v>2147</v>
      </c>
      <c r="B468" s="215" t="s">
        <v>15133</v>
      </c>
      <c r="C468" s="216" t="s">
        <v>13987</v>
      </c>
      <c r="D468" s="217" t="s">
        <v>1055</v>
      </c>
      <c r="E468" s="217" t="s">
        <v>14407</v>
      </c>
      <c r="F468" s="218" t="s">
        <v>15134</v>
      </c>
      <c r="G468" s="218" t="s">
        <v>13955</v>
      </c>
      <c r="H468" s="218" t="s">
        <v>3218</v>
      </c>
      <c r="I468" s="219" t="s">
        <v>2270</v>
      </c>
      <c r="J468" s="220" t="s">
        <v>1690</v>
      </c>
      <c r="K468" s="220" t="s">
        <v>1691</v>
      </c>
      <c r="L468" s="220" t="s">
        <v>1063</v>
      </c>
      <c r="M468" s="221" t="s">
        <v>1769</v>
      </c>
      <c r="N468" s="218" t="s">
        <v>1284</v>
      </c>
      <c r="O468" s="218" t="s">
        <v>3553</v>
      </c>
      <c r="P468" s="222"/>
      <c r="Q468" s="223"/>
      <c r="R468" s="223">
        <v>1004.98</v>
      </c>
    </row>
    <row r="469" spans="1:18" s="224" customFormat="1" ht="42" hidden="1">
      <c r="A469" s="215" t="s">
        <v>2150</v>
      </c>
      <c r="B469" s="215" t="s">
        <v>15135</v>
      </c>
      <c r="C469" s="216" t="s">
        <v>13987</v>
      </c>
      <c r="D469" s="217" t="s">
        <v>1055</v>
      </c>
      <c r="E469" s="217" t="s">
        <v>14307</v>
      </c>
      <c r="F469" s="218" t="s">
        <v>15136</v>
      </c>
      <c r="G469" s="218" t="s">
        <v>13955</v>
      </c>
      <c r="H469" s="218" t="s">
        <v>1701</v>
      </c>
      <c r="I469" s="219" t="s">
        <v>1702</v>
      </c>
      <c r="J469" s="220" t="s">
        <v>1703</v>
      </c>
      <c r="K469" s="220" t="s">
        <v>1704</v>
      </c>
      <c r="L469" s="220" t="s">
        <v>1063</v>
      </c>
      <c r="M469" s="221" t="s">
        <v>1769</v>
      </c>
      <c r="N469" s="218" t="s">
        <v>1284</v>
      </c>
      <c r="O469" s="218" t="s">
        <v>3553</v>
      </c>
      <c r="P469" s="222"/>
      <c r="Q469" s="223"/>
      <c r="R469" s="223">
        <v>2189569.9300000002</v>
      </c>
    </row>
    <row r="470" spans="1:18" s="224" customFormat="1" ht="42" hidden="1">
      <c r="A470" s="215" t="s">
        <v>2154</v>
      </c>
      <c r="B470" s="215" t="s">
        <v>15137</v>
      </c>
      <c r="C470" s="216" t="s">
        <v>13987</v>
      </c>
      <c r="D470" s="217" t="s">
        <v>1055</v>
      </c>
      <c r="E470" s="217" t="s">
        <v>15138</v>
      </c>
      <c r="F470" s="218" t="s">
        <v>15139</v>
      </c>
      <c r="G470" s="218" t="s">
        <v>13987</v>
      </c>
      <c r="H470" s="218" t="s">
        <v>1077</v>
      </c>
      <c r="I470" s="219" t="s">
        <v>1078</v>
      </c>
      <c r="J470" s="220" t="s">
        <v>1690</v>
      </c>
      <c r="K470" s="220" t="s">
        <v>1691</v>
      </c>
      <c r="L470" s="220" t="s">
        <v>1063</v>
      </c>
      <c r="M470" s="221" t="s">
        <v>1769</v>
      </c>
      <c r="N470" s="218" t="s">
        <v>1284</v>
      </c>
      <c r="O470" s="218" t="s">
        <v>3553</v>
      </c>
      <c r="P470" s="222"/>
      <c r="Q470" s="223"/>
      <c r="R470" s="223">
        <v>38039.480000000003</v>
      </c>
    </row>
    <row r="471" spans="1:18" s="224" customFormat="1" ht="42" hidden="1">
      <c r="A471" s="215" t="s">
        <v>2157</v>
      </c>
      <c r="B471" s="215" t="s">
        <v>15140</v>
      </c>
      <c r="C471" s="216" t="s">
        <v>13987</v>
      </c>
      <c r="D471" s="217" t="s">
        <v>1055</v>
      </c>
      <c r="E471" s="217" t="s">
        <v>15141</v>
      </c>
      <c r="F471" s="218" t="s">
        <v>15142</v>
      </c>
      <c r="G471" s="218" t="s">
        <v>13987</v>
      </c>
      <c r="H471" s="218" t="s">
        <v>1696</v>
      </c>
      <c r="I471" s="219" t="s">
        <v>1697</v>
      </c>
      <c r="J471" s="220" t="s">
        <v>1690</v>
      </c>
      <c r="K471" s="220" t="s">
        <v>1691</v>
      </c>
      <c r="L471" s="220" t="s">
        <v>1063</v>
      </c>
      <c r="M471" s="221" t="s">
        <v>1769</v>
      </c>
      <c r="N471" s="218" t="s">
        <v>1284</v>
      </c>
      <c r="O471" s="218" t="s">
        <v>3553</v>
      </c>
      <c r="P471" s="222"/>
      <c r="Q471" s="223"/>
      <c r="R471" s="223">
        <v>25228.22</v>
      </c>
    </row>
    <row r="472" spans="1:18" s="224" customFormat="1" ht="42" hidden="1">
      <c r="A472" s="215" t="s">
        <v>2160</v>
      </c>
      <c r="B472" s="215" t="s">
        <v>15143</v>
      </c>
      <c r="C472" s="216" t="s">
        <v>13984</v>
      </c>
      <c r="D472" s="217" t="s">
        <v>1055</v>
      </c>
      <c r="E472" s="217" t="s">
        <v>15144</v>
      </c>
      <c r="F472" s="218" t="s">
        <v>15145</v>
      </c>
      <c r="G472" s="218" t="s">
        <v>13987</v>
      </c>
      <c r="H472" s="218" t="s">
        <v>1077</v>
      </c>
      <c r="I472" s="219" t="s">
        <v>1078</v>
      </c>
      <c r="J472" s="220" t="s">
        <v>1690</v>
      </c>
      <c r="K472" s="220" t="s">
        <v>1691</v>
      </c>
      <c r="L472" s="220" t="s">
        <v>1063</v>
      </c>
      <c r="M472" s="221" t="s">
        <v>1769</v>
      </c>
      <c r="N472" s="218" t="s">
        <v>1284</v>
      </c>
      <c r="O472" s="218" t="s">
        <v>3553</v>
      </c>
      <c r="P472" s="222"/>
      <c r="Q472" s="223"/>
      <c r="R472" s="223">
        <v>70.5</v>
      </c>
    </row>
    <row r="473" spans="1:18" s="224" customFormat="1" ht="42" hidden="1">
      <c r="A473" s="215" t="s">
        <v>1691</v>
      </c>
      <c r="B473" s="215" t="s">
        <v>15146</v>
      </c>
      <c r="C473" s="216" t="s">
        <v>13984</v>
      </c>
      <c r="D473" s="217" t="s">
        <v>1055</v>
      </c>
      <c r="E473" s="217" t="s">
        <v>15147</v>
      </c>
      <c r="F473" s="218" t="s">
        <v>15148</v>
      </c>
      <c r="G473" s="218" t="s">
        <v>13987</v>
      </c>
      <c r="H473" s="218" t="s">
        <v>1077</v>
      </c>
      <c r="I473" s="219" t="s">
        <v>1078</v>
      </c>
      <c r="J473" s="220" t="s">
        <v>1690</v>
      </c>
      <c r="K473" s="220" t="s">
        <v>1691</v>
      </c>
      <c r="L473" s="220" t="s">
        <v>1063</v>
      </c>
      <c r="M473" s="221" t="s">
        <v>1769</v>
      </c>
      <c r="N473" s="218" t="s">
        <v>1284</v>
      </c>
      <c r="O473" s="218" t="s">
        <v>3553</v>
      </c>
      <c r="P473" s="222"/>
      <c r="Q473" s="223"/>
      <c r="R473" s="223">
        <v>66.87</v>
      </c>
    </row>
    <row r="474" spans="1:18" s="224" customFormat="1" ht="52.5" hidden="1">
      <c r="A474" s="215" t="s">
        <v>1080</v>
      </c>
      <c r="B474" s="215" t="s">
        <v>15149</v>
      </c>
      <c r="C474" s="216" t="s">
        <v>13984</v>
      </c>
      <c r="D474" s="217" t="s">
        <v>1055</v>
      </c>
      <c r="E474" s="217" t="s">
        <v>15150</v>
      </c>
      <c r="F474" s="218" t="s">
        <v>15151</v>
      </c>
      <c r="G474" s="218" t="s">
        <v>13984</v>
      </c>
      <c r="H474" s="218" t="s">
        <v>1418</v>
      </c>
      <c r="I474" s="219" t="s">
        <v>1419</v>
      </c>
      <c r="J474" s="220" t="s">
        <v>1302</v>
      </c>
      <c r="K474" s="220" t="s">
        <v>1062</v>
      </c>
      <c r="L474" s="220" t="s">
        <v>1063</v>
      </c>
      <c r="M474" s="221" t="s">
        <v>1304</v>
      </c>
      <c r="N474" s="218" t="s">
        <v>1284</v>
      </c>
      <c r="O474" s="218" t="s">
        <v>3553</v>
      </c>
      <c r="P474" s="222" t="s">
        <v>3314</v>
      </c>
      <c r="Q474" s="223"/>
      <c r="R474" s="223">
        <v>8238.6</v>
      </c>
    </row>
    <row r="475" spans="1:18" s="224" customFormat="1" ht="42" hidden="1">
      <c r="A475" s="215" t="s">
        <v>2168</v>
      </c>
      <c r="B475" s="215" t="s">
        <v>15152</v>
      </c>
      <c r="C475" s="216" t="s">
        <v>13984</v>
      </c>
      <c r="D475" s="217" t="s">
        <v>1055</v>
      </c>
      <c r="E475" s="217" t="s">
        <v>15153</v>
      </c>
      <c r="F475" s="218" t="s">
        <v>15154</v>
      </c>
      <c r="G475" s="218" t="s">
        <v>13984</v>
      </c>
      <c r="H475" s="218" t="s">
        <v>1309</v>
      </c>
      <c r="I475" s="219" t="s">
        <v>1310</v>
      </c>
      <c r="J475" s="220" t="s">
        <v>1302</v>
      </c>
      <c r="K475" s="220" t="s">
        <v>1303</v>
      </c>
      <c r="L475" s="220" t="s">
        <v>1063</v>
      </c>
      <c r="M475" s="221" t="s">
        <v>1304</v>
      </c>
      <c r="N475" s="218" t="s">
        <v>1284</v>
      </c>
      <c r="O475" s="218" t="s">
        <v>3553</v>
      </c>
      <c r="P475" s="222" t="s">
        <v>8067</v>
      </c>
      <c r="Q475" s="223"/>
      <c r="R475" s="223">
        <v>15920</v>
      </c>
    </row>
    <row r="476" spans="1:18" s="224" customFormat="1" ht="42" hidden="1">
      <c r="A476" s="215" t="s">
        <v>2171</v>
      </c>
      <c r="B476" s="215" t="s">
        <v>15155</v>
      </c>
      <c r="C476" s="216" t="s">
        <v>13984</v>
      </c>
      <c r="D476" s="217" t="s">
        <v>1055</v>
      </c>
      <c r="E476" s="217" t="s">
        <v>15156</v>
      </c>
      <c r="F476" s="218" t="s">
        <v>15157</v>
      </c>
      <c r="G476" s="218" t="s">
        <v>13984</v>
      </c>
      <c r="H476" s="218" t="s">
        <v>1300</v>
      </c>
      <c r="I476" s="219" t="s">
        <v>1301</v>
      </c>
      <c r="J476" s="220" t="s">
        <v>1302</v>
      </c>
      <c r="K476" s="220" t="s">
        <v>1303</v>
      </c>
      <c r="L476" s="220" t="s">
        <v>1063</v>
      </c>
      <c r="M476" s="221" t="s">
        <v>1304</v>
      </c>
      <c r="N476" s="218" t="s">
        <v>1284</v>
      </c>
      <c r="O476" s="218" t="s">
        <v>3553</v>
      </c>
      <c r="P476" s="222" t="s">
        <v>2816</v>
      </c>
      <c r="Q476" s="223"/>
      <c r="R476" s="223">
        <v>25332.54</v>
      </c>
    </row>
    <row r="477" spans="1:18" s="224" customFormat="1" ht="42" hidden="1">
      <c r="A477" s="215" t="s">
        <v>1432</v>
      </c>
      <c r="B477" s="215" t="s">
        <v>14437</v>
      </c>
      <c r="C477" s="216" t="s">
        <v>13987</v>
      </c>
      <c r="D477" s="217" t="s">
        <v>1214</v>
      </c>
      <c r="E477" s="217" t="s">
        <v>14438</v>
      </c>
      <c r="F477" s="218" t="s">
        <v>15158</v>
      </c>
      <c r="G477" s="218" t="s">
        <v>13987</v>
      </c>
      <c r="H477" s="218" t="s">
        <v>3524</v>
      </c>
      <c r="I477" s="219" t="s">
        <v>2133</v>
      </c>
      <c r="J477" s="220" t="s">
        <v>1690</v>
      </c>
      <c r="K477" s="220" t="s">
        <v>1691</v>
      </c>
      <c r="L477" s="220" t="s">
        <v>1063</v>
      </c>
      <c r="M477" s="221" t="s">
        <v>1769</v>
      </c>
      <c r="N477" s="218" t="s">
        <v>1284</v>
      </c>
      <c r="O477" s="218" t="s">
        <v>3553</v>
      </c>
      <c r="P477" s="222"/>
      <c r="Q477" s="223">
        <v>103.41</v>
      </c>
      <c r="R477" s="223"/>
    </row>
    <row r="478" spans="1:18" s="224" customFormat="1" ht="42" hidden="1">
      <c r="A478" s="215" t="s">
        <v>1436</v>
      </c>
      <c r="B478" s="215" t="s">
        <v>15159</v>
      </c>
      <c r="C478" s="216" t="s">
        <v>14013</v>
      </c>
      <c r="D478" s="217" t="s">
        <v>1055</v>
      </c>
      <c r="E478" s="217" t="s">
        <v>15160</v>
      </c>
      <c r="F478" s="218" t="s">
        <v>15161</v>
      </c>
      <c r="G478" s="218" t="s">
        <v>13984</v>
      </c>
      <c r="H478" s="218" t="s">
        <v>1696</v>
      </c>
      <c r="I478" s="219" t="s">
        <v>1697</v>
      </c>
      <c r="J478" s="220" t="s">
        <v>1690</v>
      </c>
      <c r="K478" s="220" t="s">
        <v>1691</v>
      </c>
      <c r="L478" s="220" t="s">
        <v>1063</v>
      </c>
      <c r="M478" s="221" t="s">
        <v>1769</v>
      </c>
      <c r="N478" s="218" t="s">
        <v>1284</v>
      </c>
      <c r="O478" s="218" t="s">
        <v>3553</v>
      </c>
      <c r="P478" s="222"/>
      <c r="Q478" s="223"/>
      <c r="R478" s="223">
        <v>3181.04</v>
      </c>
    </row>
    <row r="479" spans="1:18" s="224" customFormat="1" ht="42" hidden="1">
      <c r="A479" s="215" t="s">
        <v>2178</v>
      </c>
      <c r="B479" s="215" t="s">
        <v>15162</v>
      </c>
      <c r="C479" s="216" t="s">
        <v>14013</v>
      </c>
      <c r="D479" s="217" t="s">
        <v>1055</v>
      </c>
      <c r="E479" s="217" t="s">
        <v>15163</v>
      </c>
      <c r="F479" s="218" t="s">
        <v>15164</v>
      </c>
      <c r="G479" s="218" t="s">
        <v>14013</v>
      </c>
      <c r="H479" s="218" t="s">
        <v>1077</v>
      </c>
      <c r="I479" s="219" t="s">
        <v>1078</v>
      </c>
      <c r="J479" s="220" t="s">
        <v>1690</v>
      </c>
      <c r="K479" s="220" t="s">
        <v>1691</v>
      </c>
      <c r="L479" s="220" t="s">
        <v>1063</v>
      </c>
      <c r="M479" s="221" t="s">
        <v>1769</v>
      </c>
      <c r="N479" s="218" t="s">
        <v>1284</v>
      </c>
      <c r="O479" s="218" t="s">
        <v>3553</v>
      </c>
      <c r="P479" s="222"/>
      <c r="Q479" s="223"/>
      <c r="R479" s="223">
        <v>2879.52</v>
      </c>
    </row>
    <row r="480" spans="1:18" s="224" customFormat="1" ht="52.5" hidden="1">
      <c r="A480" s="215" t="s">
        <v>2182</v>
      </c>
      <c r="B480" s="215" t="s">
        <v>15165</v>
      </c>
      <c r="C480" s="216" t="s">
        <v>14013</v>
      </c>
      <c r="D480" s="217" t="s">
        <v>1055</v>
      </c>
      <c r="E480" s="217" t="s">
        <v>15166</v>
      </c>
      <c r="F480" s="218" t="s">
        <v>15167</v>
      </c>
      <c r="G480" s="218" t="s">
        <v>14013</v>
      </c>
      <c r="H480" s="218" t="s">
        <v>1696</v>
      </c>
      <c r="I480" s="219" t="s">
        <v>1697</v>
      </c>
      <c r="J480" s="220" t="s">
        <v>1690</v>
      </c>
      <c r="K480" s="220" t="s">
        <v>1691</v>
      </c>
      <c r="L480" s="220" t="s">
        <v>1063</v>
      </c>
      <c r="M480" s="221" t="s">
        <v>1769</v>
      </c>
      <c r="N480" s="218" t="s">
        <v>1284</v>
      </c>
      <c r="O480" s="218" t="s">
        <v>3553</v>
      </c>
      <c r="P480" s="222"/>
      <c r="Q480" s="223"/>
      <c r="R480" s="223">
        <v>6600.32</v>
      </c>
    </row>
    <row r="481" spans="1:18" s="224" customFormat="1" ht="42" hidden="1">
      <c r="A481" s="215" t="s">
        <v>1704</v>
      </c>
      <c r="B481" s="215" t="s">
        <v>15168</v>
      </c>
      <c r="C481" s="216" t="s">
        <v>14013</v>
      </c>
      <c r="D481" s="217" t="s">
        <v>1055</v>
      </c>
      <c r="E481" s="217" t="s">
        <v>14120</v>
      </c>
      <c r="F481" s="218" t="s">
        <v>15169</v>
      </c>
      <c r="G481" s="218" t="s">
        <v>14013</v>
      </c>
      <c r="H481" s="218" t="s">
        <v>1701</v>
      </c>
      <c r="I481" s="219" t="s">
        <v>1702</v>
      </c>
      <c r="J481" s="220" t="s">
        <v>1690</v>
      </c>
      <c r="K481" s="220" t="s">
        <v>1691</v>
      </c>
      <c r="L481" s="220" t="s">
        <v>1063</v>
      </c>
      <c r="M481" s="221" t="s">
        <v>1769</v>
      </c>
      <c r="N481" s="218" t="s">
        <v>1284</v>
      </c>
      <c r="O481" s="218" t="s">
        <v>3553</v>
      </c>
      <c r="P481" s="222"/>
      <c r="Q481" s="223"/>
      <c r="R481" s="223">
        <v>986</v>
      </c>
    </row>
    <row r="482" spans="1:18" s="224" customFormat="1" ht="63" hidden="1">
      <c r="A482" s="215" t="s">
        <v>2187</v>
      </c>
      <c r="B482" s="215" t="s">
        <v>15170</v>
      </c>
      <c r="C482" s="216" t="s">
        <v>14013</v>
      </c>
      <c r="D482" s="217" t="s">
        <v>1055</v>
      </c>
      <c r="E482" s="217" t="s">
        <v>15171</v>
      </c>
      <c r="F482" s="218" t="s">
        <v>15172</v>
      </c>
      <c r="G482" s="218" t="s">
        <v>14013</v>
      </c>
      <c r="H482" s="218" t="s">
        <v>1077</v>
      </c>
      <c r="I482" s="219" t="s">
        <v>1078</v>
      </c>
      <c r="J482" s="220" t="s">
        <v>1690</v>
      </c>
      <c r="K482" s="220" t="s">
        <v>1691</v>
      </c>
      <c r="L482" s="220" t="s">
        <v>1063</v>
      </c>
      <c r="M482" s="221" t="s">
        <v>1769</v>
      </c>
      <c r="N482" s="218" t="s">
        <v>1284</v>
      </c>
      <c r="O482" s="218" t="s">
        <v>3553</v>
      </c>
      <c r="P482" s="222"/>
      <c r="Q482" s="223"/>
      <c r="R482" s="223">
        <v>1999.01</v>
      </c>
    </row>
    <row r="483" spans="1:18" s="224" customFormat="1" ht="52.5" hidden="1">
      <c r="A483" s="215" t="s">
        <v>2190</v>
      </c>
      <c r="B483" s="215" t="s">
        <v>15173</v>
      </c>
      <c r="C483" s="216" t="s">
        <v>13984</v>
      </c>
      <c r="D483" s="217" t="s">
        <v>1181</v>
      </c>
      <c r="E483" s="217" t="s">
        <v>15174</v>
      </c>
      <c r="F483" s="218" t="s">
        <v>15173</v>
      </c>
      <c r="G483" s="218" t="s">
        <v>13984</v>
      </c>
      <c r="H483" s="218" t="s">
        <v>4146</v>
      </c>
      <c r="I483" s="219" t="s">
        <v>1697</v>
      </c>
      <c r="J483" s="220" t="s">
        <v>1690</v>
      </c>
      <c r="K483" s="220" t="s">
        <v>1691</v>
      </c>
      <c r="L483" s="220" t="s">
        <v>1063</v>
      </c>
      <c r="M483" s="221" t="s">
        <v>1769</v>
      </c>
      <c r="N483" s="218" t="s">
        <v>1284</v>
      </c>
      <c r="O483" s="218" t="s">
        <v>3553</v>
      </c>
      <c r="P483" s="222"/>
      <c r="Q483" s="223">
        <v>508.66</v>
      </c>
      <c r="R483" s="223"/>
    </row>
    <row r="484" spans="1:18" s="224" customFormat="1" ht="63" hidden="1">
      <c r="A484" s="215" t="s">
        <v>2194</v>
      </c>
      <c r="B484" s="215" t="s">
        <v>15175</v>
      </c>
      <c r="C484" s="216" t="s">
        <v>13987</v>
      </c>
      <c r="D484" s="217" t="s">
        <v>1181</v>
      </c>
      <c r="E484" s="217" t="s">
        <v>15176</v>
      </c>
      <c r="F484" s="218" t="s">
        <v>15175</v>
      </c>
      <c r="G484" s="218" t="s">
        <v>14013</v>
      </c>
      <c r="H484" s="218" t="s">
        <v>3244</v>
      </c>
      <c r="I484" s="219" t="s">
        <v>3245</v>
      </c>
      <c r="J484" s="220" t="s">
        <v>1063</v>
      </c>
      <c r="K484" s="220" t="s">
        <v>1063</v>
      </c>
      <c r="L484" s="220" t="s">
        <v>1790</v>
      </c>
      <c r="M484" s="221" t="s">
        <v>1678</v>
      </c>
      <c r="N484" s="218" t="s">
        <v>1284</v>
      </c>
      <c r="O484" s="218" t="s">
        <v>3553</v>
      </c>
      <c r="P484" s="222"/>
      <c r="Q484" s="223">
        <v>42969.56</v>
      </c>
      <c r="R484" s="223"/>
    </row>
    <row r="485" spans="1:18" s="224" customFormat="1" ht="52.5" hidden="1">
      <c r="A485" s="215" t="s">
        <v>1114</v>
      </c>
      <c r="B485" s="215" t="s">
        <v>15177</v>
      </c>
      <c r="C485" s="216" t="s">
        <v>14013</v>
      </c>
      <c r="D485" s="217" t="s">
        <v>1181</v>
      </c>
      <c r="E485" s="217" t="s">
        <v>15178</v>
      </c>
      <c r="F485" s="218" t="s">
        <v>15177</v>
      </c>
      <c r="G485" s="218" t="s">
        <v>14013</v>
      </c>
      <c r="H485" s="218" t="s">
        <v>3247</v>
      </c>
      <c r="I485" s="219" t="s">
        <v>3248</v>
      </c>
      <c r="J485" s="220" t="s">
        <v>1063</v>
      </c>
      <c r="K485" s="220" t="s">
        <v>1063</v>
      </c>
      <c r="L485" s="220" t="s">
        <v>1790</v>
      </c>
      <c r="M485" s="221" t="s">
        <v>1678</v>
      </c>
      <c r="N485" s="218" t="s">
        <v>1284</v>
      </c>
      <c r="O485" s="218" t="s">
        <v>3553</v>
      </c>
      <c r="P485" s="222"/>
      <c r="Q485" s="223">
        <v>1050881.42</v>
      </c>
      <c r="R485" s="223"/>
    </row>
    <row r="486" spans="1:18" s="224" customFormat="1" ht="52.5" hidden="1">
      <c r="A486" s="215" t="s">
        <v>1123</v>
      </c>
      <c r="B486" s="215" t="s">
        <v>15179</v>
      </c>
      <c r="C486" s="216" t="s">
        <v>13987</v>
      </c>
      <c r="D486" s="217" t="s">
        <v>1181</v>
      </c>
      <c r="E486" s="217" t="s">
        <v>15180</v>
      </c>
      <c r="F486" s="218" t="s">
        <v>15179</v>
      </c>
      <c r="G486" s="218" t="s">
        <v>14013</v>
      </c>
      <c r="H486" s="218" t="s">
        <v>3244</v>
      </c>
      <c r="I486" s="219" t="s">
        <v>3245</v>
      </c>
      <c r="J486" s="220" t="s">
        <v>1063</v>
      </c>
      <c r="K486" s="220" t="s">
        <v>1063</v>
      </c>
      <c r="L486" s="220" t="s">
        <v>1790</v>
      </c>
      <c r="M486" s="221" t="s">
        <v>1678</v>
      </c>
      <c r="N486" s="218" t="s">
        <v>1284</v>
      </c>
      <c r="O486" s="218" t="s">
        <v>3553</v>
      </c>
      <c r="P486" s="222"/>
      <c r="Q486" s="223">
        <v>86978.16</v>
      </c>
      <c r="R486" s="223"/>
    </row>
    <row r="487" spans="1:18" s="224" customFormat="1" ht="52.5" hidden="1">
      <c r="A487" s="215" t="s">
        <v>1129</v>
      </c>
      <c r="B487" s="215" t="s">
        <v>15181</v>
      </c>
      <c r="C487" s="216" t="s">
        <v>14013</v>
      </c>
      <c r="D487" s="217" t="s">
        <v>1181</v>
      </c>
      <c r="E487" s="217" t="s">
        <v>15182</v>
      </c>
      <c r="F487" s="218" t="s">
        <v>15181</v>
      </c>
      <c r="G487" s="218" t="s">
        <v>14013</v>
      </c>
      <c r="H487" s="218" t="s">
        <v>3247</v>
      </c>
      <c r="I487" s="219" t="s">
        <v>3248</v>
      </c>
      <c r="J487" s="220" t="s">
        <v>1063</v>
      </c>
      <c r="K487" s="220" t="s">
        <v>1063</v>
      </c>
      <c r="L487" s="220" t="s">
        <v>1790</v>
      </c>
      <c r="M487" s="221" t="s">
        <v>1678</v>
      </c>
      <c r="N487" s="218" t="s">
        <v>1284</v>
      </c>
      <c r="O487" s="218" t="s">
        <v>3553</v>
      </c>
      <c r="P487" s="222"/>
      <c r="Q487" s="223">
        <v>1296152.8999999999</v>
      </c>
      <c r="R487" s="223"/>
    </row>
    <row r="488" spans="1:18" s="224" customFormat="1" ht="42">
      <c r="A488" s="215" t="s">
        <v>1133</v>
      </c>
      <c r="B488" s="215" t="s">
        <v>15183</v>
      </c>
      <c r="C488" s="216" t="s">
        <v>14029</v>
      </c>
      <c r="D488" s="217" t="s">
        <v>1055</v>
      </c>
      <c r="E488" s="217" t="s">
        <v>15184</v>
      </c>
      <c r="F488" s="218" t="s">
        <v>15185</v>
      </c>
      <c r="G488" s="218" t="s">
        <v>14010</v>
      </c>
      <c r="H488" s="218" t="s">
        <v>1403</v>
      </c>
      <c r="I488" s="219" t="s">
        <v>1404</v>
      </c>
      <c r="J488" s="220" t="s">
        <v>1079</v>
      </c>
      <c r="K488" s="220" t="s">
        <v>1062</v>
      </c>
      <c r="L488" s="220" t="s">
        <v>1063</v>
      </c>
      <c r="M488" s="221" t="s">
        <v>1064</v>
      </c>
      <c r="N488" s="218" t="s">
        <v>1284</v>
      </c>
      <c r="O488" s="218" t="s">
        <v>3553</v>
      </c>
      <c r="P488" s="222" t="s">
        <v>13049</v>
      </c>
      <c r="Q488" s="233">
        <v>1</v>
      </c>
      <c r="R488" s="223">
        <v>7000</v>
      </c>
    </row>
    <row r="489" spans="1:18" s="224" customFormat="1" ht="42">
      <c r="A489" s="215" t="s">
        <v>1140</v>
      </c>
      <c r="B489" s="215" t="s">
        <v>15186</v>
      </c>
      <c r="C489" s="216" t="s">
        <v>14029</v>
      </c>
      <c r="D489" s="217" t="s">
        <v>1055</v>
      </c>
      <c r="E489" s="217" t="s">
        <v>15187</v>
      </c>
      <c r="F489" s="218" t="s">
        <v>15188</v>
      </c>
      <c r="G489" s="218" t="s">
        <v>14010</v>
      </c>
      <c r="H489" s="218" t="s">
        <v>1396</v>
      </c>
      <c r="I489" s="219" t="s">
        <v>1397</v>
      </c>
      <c r="J489" s="220" t="s">
        <v>1079</v>
      </c>
      <c r="K489" s="220" t="s">
        <v>1062</v>
      </c>
      <c r="L489" s="220" t="s">
        <v>1063</v>
      </c>
      <c r="M489" s="221" t="s">
        <v>1064</v>
      </c>
      <c r="N489" s="218" t="s">
        <v>1284</v>
      </c>
      <c r="O489" s="218" t="s">
        <v>3553</v>
      </c>
      <c r="P489" s="222" t="s">
        <v>13049</v>
      </c>
      <c r="Q489" s="233">
        <v>1</v>
      </c>
      <c r="R489" s="223">
        <v>16000</v>
      </c>
    </row>
    <row r="490" spans="1:18" s="224" customFormat="1" ht="42" hidden="1">
      <c r="A490" s="215" t="s">
        <v>1440</v>
      </c>
      <c r="B490" s="215" t="s">
        <v>15189</v>
      </c>
      <c r="C490" s="216" t="s">
        <v>14029</v>
      </c>
      <c r="D490" s="217" t="s">
        <v>1055</v>
      </c>
      <c r="E490" s="217" t="s">
        <v>15190</v>
      </c>
      <c r="F490" s="218" t="s">
        <v>15191</v>
      </c>
      <c r="G490" s="218" t="s">
        <v>14010</v>
      </c>
      <c r="H490" s="218" t="s">
        <v>657</v>
      </c>
      <c r="I490" s="219" t="s">
        <v>1384</v>
      </c>
      <c r="J490" s="220" t="s">
        <v>1239</v>
      </c>
      <c r="K490" s="220" t="s">
        <v>1062</v>
      </c>
      <c r="L490" s="220" t="s">
        <v>1063</v>
      </c>
      <c r="M490" s="221" t="s">
        <v>1064</v>
      </c>
      <c r="N490" s="218" t="s">
        <v>1284</v>
      </c>
      <c r="O490" s="218" t="s">
        <v>3553</v>
      </c>
      <c r="P490" s="222" t="s">
        <v>1385</v>
      </c>
      <c r="Q490" s="223"/>
      <c r="R490" s="223">
        <v>5929.59</v>
      </c>
    </row>
    <row r="491" spans="1:18" s="224" customFormat="1" ht="52.5" hidden="1">
      <c r="A491" s="215" t="s">
        <v>1444</v>
      </c>
      <c r="B491" s="215" t="s">
        <v>15192</v>
      </c>
      <c r="C491" s="216" t="s">
        <v>14029</v>
      </c>
      <c r="D491" s="217" t="s">
        <v>1055</v>
      </c>
      <c r="E491" s="217" t="s">
        <v>15193</v>
      </c>
      <c r="F491" s="218" t="s">
        <v>15194</v>
      </c>
      <c r="G491" s="218" t="s">
        <v>14010</v>
      </c>
      <c r="H491" s="218" t="s">
        <v>1335</v>
      </c>
      <c r="I491" s="219" t="s">
        <v>1336</v>
      </c>
      <c r="J491" s="220" t="s">
        <v>1239</v>
      </c>
      <c r="K491" s="220" t="s">
        <v>1062</v>
      </c>
      <c r="L491" s="220" t="s">
        <v>1063</v>
      </c>
      <c r="M491" s="221" t="s">
        <v>1064</v>
      </c>
      <c r="N491" s="218" t="s">
        <v>1284</v>
      </c>
      <c r="O491" s="218" t="s">
        <v>3553</v>
      </c>
      <c r="P491" s="222" t="s">
        <v>6113</v>
      </c>
      <c r="Q491" s="223"/>
      <c r="R491" s="223">
        <v>41520</v>
      </c>
    </row>
    <row r="492" spans="1:18" s="224" customFormat="1" ht="42" hidden="1">
      <c r="A492" s="215" t="s">
        <v>1790</v>
      </c>
      <c r="B492" s="215" t="s">
        <v>15195</v>
      </c>
      <c r="C492" s="216" t="s">
        <v>14029</v>
      </c>
      <c r="D492" s="217" t="s">
        <v>1055</v>
      </c>
      <c r="E492" s="217" t="s">
        <v>15196</v>
      </c>
      <c r="F492" s="218" t="s">
        <v>15197</v>
      </c>
      <c r="G492" s="218" t="s">
        <v>14010</v>
      </c>
      <c r="H492" s="218" t="s">
        <v>992</v>
      </c>
      <c r="I492" s="219" t="s">
        <v>2768</v>
      </c>
      <c r="J492" s="220" t="s">
        <v>1061</v>
      </c>
      <c r="K492" s="220" t="s">
        <v>1062</v>
      </c>
      <c r="L492" s="220" t="s">
        <v>1063</v>
      </c>
      <c r="M492" s="221" t="s">
        <v>1064</v>
      </c>
      <c r="N492" s="218" t="s">
        <v>1284</v>
      </c>
      <c r="O492" s="218" t="s">
        <v>3553</v>
      </c>
      <c r="P492" s="222" t="s">
        <v>2769</v>
      </c>
      <c r="Q492" s="223"/>
      <c r="R492" s="223">
        <v>40030</v>
      </c>
    </row>
    <row r="493" spans="1:18" s="224" customFormat="1" ht="52.5" hidden="1">
      <c r="A493" s="215" t="s">
        <v>2214</v>
      </c>
      <c r="B493" s="215" t="s">
        <v>15198</v>
      </c>
      <c r="C493" s="216" t="s">
        <v>14029</v>
      </c>
      <c r="D493" s="217" t="s">
        <v>1055</v>
      </c>
      <c r="E493" s="217" t="s">
        <v>15199</v>
      </c>
      <c r="F493" s="218" t="s">
        <v>15200</v>
      </c>
      <c r="G493" s="218" t="s">
        <v>14010</v>
      </c>
      <c r="H493" s="218" t="s">
        <v>1639</v>
      </c>
      <c r="I493" s="219" t="s">
        <v>1640</v>
      </c>
      <c r="J493" s="220" t="s">
        <v>1239</v>
      </c>
      <c r="K493" s="220" t="s">
        <v>1062</v>
      </c>
      <c r="L493" s="220" t="s">
        <v>1063</v>
      </c>
      <c r="M493" s="221" t="s">
        <v>1064</v>
      </c>
      <c r="N493" s="218" t="s">
        <v>1284</v>
      </c>
      <c r="O493" s="218" t="s">
        <v>3553</v>
      </c>
      <c r="P493" s="222" t="s">
        <v>1641</v>
      </c>
      <c r="Q493" s="223"/>
      <c r="R493" s="223">
        <v>1068</v>
      </c>
    </row>
    <row r="494" spans="1:18" s="224" customFormat="1" ht="42" hidden="1">
      <c r="A494" s="215" t="s">
        <v>1453</v>
      </c>
      <c r="B494" s="215" t="s">
        <v>15201</v>
      </c>
      <c r="C494" s="216" t="s">
        <v>14029</v>
      </c>
      <c r="D494" s="217" t="s">
        <v>1055</v>
      </c>
      <c r="E494" s="217" t="s">
        <v>15202</v>
      </c>
      <c r="F494" s="218" t="s">
        <v>15203</v>
      </c>
      <c r="G494" s="218" t="s">
        <v>14010</v>
      </c>
      <c r="H494" s="218" t="s">
        <v>9306</v>
      </c>
      <c r="I494" s="219" t="s">
        <v>9307</v>
      </c>
      <c r="J494" s="220" t="s">
        <v>1079</v>
      </c>
      <c r="K494" s="220" t="s">
        <v>1062</v>
      </c>
      <c r="L494" s="220" t="s">
        <v>1063</v>
      </c>
      <c r="M494" s="221" t="s">
        <v>1064</v>
      </c>
      <c r="N494" s="218" t="s">
        <v>1284</v>
      </c>
      <c r="O494" s="218" t="s">
        <v>3553</v>
      </c>
      <c r="P494" s="222" t="s">
        <v>9308</v>
      </c>
      <c r="Q494" s="223"/>
      <c r="R494" s="223">
        <v>165135.5</v>
      </c>
    </row>
    <row r="495" spans="1:18" s="224" customFormat="1" ht="42">
      <c r="A495" s="215" t="s">
        <v>2221</v>
      </c>
      <c r="B495" s="215" t="s">
        <v>15204</v>
      </c>
      <c r="C495" s="216" t="s">
        <v>14029</v>
      </c>
      <c r="D495" s="217" t="s">
        <v>1055</v>
      </c>
      <c r="E495" s="217" t="s">
        <v>15205</v>
      </c>
      <c r="F495" s="218" t="s">
        <v>15206</v>
      </c>
      <c r="G495" s="218" t="s">
        <v>14010</v>
      </c>
      <c r="H495" s="218" t="s">
        <v>1646</v>
      </c>
      <c r="I495" s="219" t="s">
        <v>1647</v>
      </c>
      <c r="J495" s="220" t="s">
        <v>1239</v>
      </c>
      <c r="K495" s="220" t="s">
        <v>1062</v>
      </c>
      <c r="L495" s="220" t="s">
        <v>1063</v>
      </c>
      <c r="M495" s="221" t="s">
        <v>1064</v>
      </c>
      <c r="N495" s="218" t="s">
        <v>1284</v>
      </c>
      <c r="O495" s="218" t="s">
        <v>3553</v>
      </c>
      <c r="P495" s="222" t="s">
        <v>11923</v>
      </c>
      <c r="Q495" s="233">
        <v>1</v>
      </c>
      <c r="R495" s="223">
        <v>14400</v>
      </c>
    </row>
    <row r="496" spans="1:18" s="224" customFormat="1" ht="42" hidden="1">
      <c r="A496" s="215" t="s">
        <v>1145</v>
      </c>
      <c r="B496" s="215" t="s">
        <v>15207</v>
      </c>
      <c r="C496" s="216" t="s">
        <v>14029</v>
      </c>
      <c r="D496" s="217" t="s">
        <v>1055</v>
      </c>
      <c r="E496" s="217" t="s">
        <v>15208</v>
      </c>
      <c r="F496" s="218" t="s">
        <v>15209</v>
      </c>
      <c r="G496" s="218" t="s">
        <v>14010</v>
      </c>
      <c r="H496" s="218" t="s">
        <v>307</v>
      </c>
      <c r="I496" s="219" t="s">
        <v>1348</v>
      </c>
      <c r="J496" s="220" t="s">
        <v>1079</v>
      </c>
      <c r="K496" s="220" t="s">
        <v>1062</v>
      </c>
      <c r="L496" s="220" t="s">
        <v>1063</v>
      </c>
      <c r="M496" s="221" t="s">
        <v>1064</v>
      </c>
      <c r="N496" s="218" t="s">
        <v>1284</v>
      </c>
      <c r="O496" s="218" t="s">
        <v>3553</v>
      </c>
      <c r="P496" s="222" t="s">
        <v>1349</v>
      </c>
      <c r="Q496" s="223"/>
      <c r="R496" s="223">
        <v>117240</v>
      </c>
    </row>
    <row r="497" spans="1:18" s="224" customFormat="1" ht="52.5" hidden="1">
      <c r="A497" s="215" t="s">
        <v>1150</v>
      </c>
      <c r="B497" s="215" t="s">
        <v>15210</v>
      </c>
      <c r="C497" s="216" t="s">
        <v>14029</v>
      </c>
      <c r="D497" s="217" t="s">
        <v>1055</v>
      </c>
      <c r="E497" s="217" t="s">
        <v>15211</v>
      </c>
      <c r="F497" s="218" t="s">
        <v>15212</v>
      </c>
      <c r="G497" s="218" t="s">
        <v>14010</v>
      </c>
      <c r="H497" s="218" t="s">
        <v>2820</v>
      </c>
      <c r="I497" s="219" t="s">
        <v>2821</v>
      </c>
      <c r="J497" s="220" t="s">
        <v>1079</v>
      </c>
      <c r="K497" s="220" t="s">
        <v>1062</v>
      </c>
      <c r="L497" s="220" t="s">
        <v>1063</v>
      </c>
      <c r="M497" s="221" t="s">
        <v>1064</v>
      </c>
      <c r="N497" s="218" t="s">
        <v>1284</v>
      </c>
      <c r="O497" s="218" t="s">
        <v>3553</v>
      </c>
      <c r="P497" s="222" t="s">
        <v>7337</v>
      </c>
      <c r="Q497" s="223"/>
      <c r="R497" s="223">
        <v>4200</v>
      </c>
    </row>
    <row r="498" spans="1:18" s="224" customFormat="1" ht="52.5" hidden="1">
      <c r="A498" s="215" t="s">
        <v>1467</v>
      </c>
      <c r="B498" s="215" t="s">
        <v>15213</v>
      </c>
      <c r="C498" s="216" t="s">
        <v>14029</v>
      </c>
      <c r="D498" s="217" t="s">
        <v>1055</v>
      </c>
      <c r="E498" s="217" t="s">
        <v>15214</v>
      </c>
      <c r="F498" s="218" t="s">
        <v>15215</v>
      </c>
      <c r="G498" s="218" t="s">
        <v>14010</v>
      </c>
      <c r="H498" s="218" t="s">
        <v>1418</v>
      </c>
      <c r="I498" s="219" t="s">
        <v>1419</v>
      </c>
      <c r="J498" s="220" t="s">
        <v>1302</v>
      </c>
      <c r="K498" s="220" t="s">
        <v>1062</v>
      </c>
      <c r="L498" s="220" t="s">
        <v>1063</v>
      </c>
      <c r="M498" s="221" t="s">
        <v>1304</v>
      </c>
      <c r="N498" s="218" t="s">
        <v>1284</v>
      </c>
      <c r="O498" s="218" t="s">
        <v>3553</v>
      </c>
      <c r="P498" s="222" t="s">
        <v>3314</v>
      </c>
      <c r="Q498" s="223"/>
      <c r="R498" s="223">
        <v>4000</v>
      </c>
    </row>
    <row r="499" spans="1:18" s="224" customFormat="1" ht="52.5" hidden="1">
      <c r="A499" s="215" t="s">
        <v>1473</v>
      </c>
      <c r="B499" s="215" t="s">
        <v>15216</v>
      </c>
      <c r="C499" s="216" t="s">
        <v>14029</v>
      </c>
      <c r="D499" s="217" t="s">
        <v>1055</v>
      </c>
      <c r="E499" s="217" t="s">
        <v>15217</v>
      </c>
      <c r="F499" s="218" t="s">
        <v>15218</v>
      </c>
      <c r="G499" s="218" t="s">
        <v>14010</v>
      </c>
      <c r="H499" s="218" t="s">
        <v>1282</v>
      </c>
      <c r="I499" s="219" t="s">
        <v>1283</v>
      </c>
      <c r="J499" s="220" t="s">
        <v>1239</v>
      </c>
      <c r="K499" s="220" t="s">
        <v>1062</v>
      </c>
      <c r="L499" s="220" t="s">
        <v>1063</v>
      </c>
      <c r="M499" s="221" t="s">
        <v>1064</v>
      </c>
      <c r="N499" s="218" t="s">
        <v>1284</v>
      </c>
      <c r="O499" s="218" t="s">
        <v>3553</v>
      </c>
      <c r="P499" s="222" t="s">
        <v>6167</v>
      </c>
      <c r="Q499" s="223"/>
      <c r="R499" s="223">
        <v>27200</v>
      </c>
    </row>
    <row r="500" spans="1:18" s="224" customFormat="1" ht="42">
      <c r="A500" s="215" t="s">
        <v>1476</v>
      </c>
      <c r="B500" s="215" t="s">
        <v>15219</v>
      </c>
      <c r="C500" s="216" t="s">
        <v>14029</v>
      </c>
      <c r="D500" s="217" t="s">
        <v>1055</v>
      </c>
      <c r="E500" s="217" t="s">
        <v>15220</v>
      </c>
      <c r="F500" s="218" t="s">
        <v>15221</v>
      </c>
      <c r="G500" s="218" t="s">
        <v>14010</v>
      </c>
      <c r="H500" s="218" t="s">
        <v>1324</v>
      </c>
      <c r="I500" s="219" t="s">
        <v>1325</v>
      </c>
      <c r="J500" s="220" t="s">
        <v>1239</v>
      </c>
      <c r="K500" s="220" t="s">
        <v>1062</v>
      </c>
      <c r="L500" s="220" t="s">
        <v>1063</v>
      </c>
      <c r="M500" s="221" t="s">
        <v>1064</v>
      </c>
      <c r="N500" s="218" t="s">
        <v>1284</v>
      </c>
      <c r="O500" s="218" t="s">
        <v>3553</v>
      </c>
      <c r="P500" s="222" t="s">
        <v>1480</v>
      </c>
      <c r="Q500" s="233">
        <v>1</v>
      </c>
      <c r="R500" s="223">
        <v>300</v>
      </c>
    </row>
    <row r="501" spans="1:18" s="224" customFormat="1" ht="42">
      <c r="A501" s="215" t="s">
        <v>1154</v>
      </c>
      <c r="B501" s="215" t="s">
        <v>15222</v>
      </c>
      <c r="C501" s="216" t="s">
        <v>14029</v>
      </c>
      <c r="D501" s="217" t="s">
        <v>1055</v>
      </c>
      <c r="E501" s="217" t="s">
        <v>15223</v>
      </c>
      <c r="F501" s="218" t="s">
        <v>15224</v>
      </c>
      <c r="G501" s="218" t="s">
        <v>14010</v>
      </c>
      <c r="H501" s="218" t="s">
        <v>1324</v>
      </c>
      <c r="I501" s="219" t="s">
        <v>1325</v>
      </c>
      <c r="J501" s="220" t="s">
        <v>1079</v>
      </c>
      <c r="K501" s="220" t="s">
        <v>1062</v>
      </c>
      <c r="L501" s="220" t="s">
        <v>1063</v>
      </c>
      <c r="M501" s="221" t="s">
        <v>1064</v>
      </c>
      <c r="N501" s="218" t="s">
        <v>1284</v>
      </c>
      <c r="O501" s="218" t="s">
        <v>3553</v>
      </c>
      <c r="P501" s="222" t="s">
        <v>15225</v>
      </c>
      <c r="Q501" s="233">
        <v>1</v>
      </c>
      <c r="R501" s="223">
        <v>32621</v>
      </c>
    </row>
    <row r="502" spans="1:18" s="224" customFormat="1" ht="42">
      <c r="A502" s="215" t="s">
        <v>1484</v>
      </c>
      <c r="B502" s="215" t="s">
        <v>15226</v>
      </c>
      <c r="C502" s="216" t="s">
        <v>14029</v>
      </c>
      <c r="D502" s="217" t="s">
        <v>1055</v>
      </c>
      <c r="E502" s="217" t="s">
        <v>15227</v>
      </c>
      <c r="F502" s="218" t="s">
        <v>9768</v>
      </c>
      <c r="G502" s="218" t="s">
        <v>14010</v>
      </c>
      <c r="H502" s="218" t="s">
        <v>1324</v>
      </c>
      <c r="I502" s="219" t="s">
        <v>1325</v>
      </c>
      <c r="J502" s="220" t="s">
        <v>1239</v>
      </c>
      <c r="K502" s="220" t="s">
        <v>1062</v>
      </c>
      <c r="L502" s="220" t="s">
        <v>1063</v>
      </c>
      <c r="M502" s="221" t="s">
        <v>1064</v>
      </c>
      <c r="N502" s="218" t="s">
        <v>1284</v>
      </c>
      <c r="O502" s="218" t="s">
        <v>3553</v>
      </c>
      <c r="P502" s="222" t="s">
        <v>1331</v>
      </c>
      <c r="Q502" s="233">
        <v>1</v>
      </c>
      <c r="R502" s="223">
        <v>2551</v>
      </c>
    </row>
    <row r="503" spans="1:18" s="224" customFormat="1" ht="42">
      <c r="A503" s="215" t="s">
        <v>1491</v>
      </c>
      <c r="B503" s="215" t="s">
        <v>15228</v>
      </c>
      <c r="C503" s="216" t="s">
        <v>14029</v>
      </c>
      <c r="D503" s="217" t="s">
        <v>1055</v>
      </c>
      <c r="E503" s="217" t="s">
        <v>15229</v>
      </c>
      <c r="F503" s="218" t="s">
        <v>15230</v>
      </c>
      <c r="G503" s="218" t="s">
        <v>14010</v>
      </c>
      <c r="H503" s="218" t="s">
        <v>1646</v>
      </c>
      <c r="I503" s="219" t="s">
        <v>1647</v>
      </c>
      <c r="J503" s="220" t="s">
        <v>1239</v>
      </c>
      <c r="K503" s="220" t="s">
        <v>1062</v>
      </c>
      <c r="L503" s="220" t="s">
        <v>1063</v>
      </c>
      <c r="M503" s="221" t="s">
        <v>1064</v>
      </c>
      <c r="N503" s="218" t="s">
        <v>1284</v>
      </c>
      <c r="O503" s="218" t="s">
        <v>3553</v>
      </c>
      <c r="P503" s="222" t="s">
        <v>1648</v>
      </c>
      <c r="Q503" s="233">
        <v>1</v>
      </c>
      <c r="R503" s="223">
        <v>9315</v>
      </c>
    </row>
    <row r="504" spans="1:18" s="224" customFormat="1" ht="42" hidden="1">
      <c r="A504" s="215" t="s">
        <v>1496</v>
      </c>
      <c r="B504" s="215" t="s">
        <v>15231</v>
      </c>
      <c r="C504" s="216" t="s">
        <v>14029</v>
      </c>
      <c r="D504" s="217" t="s">
        <v>1055</v>
      </c>
      <c r="E504" s="217" t="s">
        <v>15232</v>
      </c>
      <c r="F504" s="218" t="s">
        <v>15233</v>
      </c>
      <c r="G504" s="218" t="s">
        <v>14010</v>
      </c>
      <c r="H504" s="244" t="s">
        <v>1290</v>
      </c>
      <c r="I504" s="219" t="s">
        <v>1291</v>
      </c>
      <c r="J504" s="220" t="s">
        <v>1239</v>
      </c>
      <c r="K504" s="220" t="s">
        <v>1062</v>
      </c>
      <c r="L504" s="220" t="s">
        <v>1063</v>
      </c>
      <c r="M504" s="221" t="s">
        <v>1064</v>
      </c>
      <c r="N504" s="218" t="s">
        <v>1284</v>
      </c>
      <c r="O504" s="218" t="s">
        <v>3553</v>
      </c>
      <c r="P504" s="222"/>
      <c r="Q504" s="223"/>
      <c r="R504" s="223">
        <v>18841.5</v>
      </c>
    </row>
    <row r="505" spans="1:18" s="224" customFormat="1" ht="42" hidden="1">
      <c r="A505" s="215" t="s">
        <v>1503</v>
      </c>
      <c r="B505" s="215" t="s">
        <v>15234</v>
      </c>
      <c r="C505" s="216" t="s">
        <v>14029</v>
      </c>
      <c r="D505" s="217" t="s">
        <v>1055</v>
      </c>
      <c r="E505" s="217" t="s">
        <v>15235</v>
      </c>
      <c r="F505" s="218" t="s">
        <v>15236</v>
      </c>
      <c r="G505" s="218" t="s">
        <v>14010</v>
      </c>
      <c r="H505" s="218" t="s">
        <v>1354</v>
      </c>
      <c r="I505" s="219" t="s">
        <v>1355</v>
      </c>
      <c r="J505" s="220" t="s">
        <v>1079</v>
      </c>
      <c r="K505" s="220" t="s">
        <v>1062</v>
      </c>
      <c r="L505" s="220" t="s">
        <v>1063</v>
      </c>
      <c r="M505" s="221" t="s">
        <v>1064</v>
      </c>
      <c r="N505" s="218" t="s">
        <v>1284</v>
      </c>
      <c r="O505" s="218" t="s">
        <v>3553</v>
      </c>
      <c r="P505" s="222" t="s">
        <v>15237</v>
      </c>
      <c r="Q505" s="223"/>
      <c r="R505" s="223">
        <v>67301.179999999993</v>
      </c>
    </row>
    <row r="506" spans="1:18" s="224" customFormat="1" ht="52.5" hidden="1">
      <c r="A506" s="215" t="s">
        <v>1162</v>
      </c>
      <c r="B506" s="215" t="s">
        <v>15238</v>
      </c>
      <c r="C506" s="216" t="s">
        <v>14010</v>
      </c>
      <c r="D506" s="217" t="s">
        <v>1214</v>
      </c>
      <c r="E506" s="217" t="s">
        <v>15239</v>
      </c>
      <c r="F506" s="218" t="s">
        <v>15238</v>
      </c>
      <c r="G506" s="218" t="s">
        <v>14010</v>
      </c>
      <c r="H506" s="218" t="s">
        <v>1470</v>
      </c>
      <c r="I506" s="219" t="s">
        <v>1471</v>
      </c>
      <c r="J506" s="220" t="s">
        <v>1239</v>
      </c>
      <c r="K506" s="220" t="s">
        <v>1062</v>
      </c>
      <c r="L506" s="220" t="s">
        <v>1063</v>
      </c>
      <c r="M506" s="221" t="s">
        <v>1064</v>
      </c>
      <c r="N506" s="218" t="s">
        <v>1284</v>
      </c>
      <c r="O506" s="218" t="s">
        <v>3553</v>
      </c>
      <c r="P506" s="222" t="s">
        <v>6208</v>
      </c>
      <c r="Q506" s="223"/>
      <c r="R506" s="223">
        <v>300</v>
      </c>
    </row>
    <row r="507" spans="1:18" s="224" customFormat="1" ht="42" hidden="1">
      <c r="A507" s="215" t="s">
        <v>1172</v>
      </c>
      <c r="B507" s="215" t="s">
        <v>15240</v>
      </c>
      <c r="C507" s="216" t="s">
        <v>14029</v>
      </c>
      <c r="D507" s="217" t="s">
        <v>1055</v>
      </c>
      <c r="E507" s="217" t="s">
        <v>15241</v>
      </c>
      <c r="F507" s="218" t="s">
        <v>15242</v>
      </c>
      <c r="G507" s="218" t="s">
        <v>14029</v>
      </c>
      <c r="H507" s="218" t="s">
        <v>1696</v>
      </c>
      <c r="I507" s="219" t="s">
        <v>1697</v>
      </c>
      <c r="J507" s="220" t="s">
        <v>1690</v>
      </c>
      <c r="K507" s="220" t="s">
        <v>1691</v>
      </c>
      <c r="L507" s="220" t="s">
        <v>1063</v>
      </c>
      <c r="M507" s="221" t="s">
        <v>1769</v>
      </c>
      <c r="N507" s="218" t="s">
        <v>1284</v>
      </c>
      <c r="O507" s="218" t="s">
        <v>3553</v>
      </c>
      <c r="P507" s="222"/>
      <c r="Q507" s="223"/>
      <c r="R507" s="223">
        <v>76515.7</v>
      </c>
    </row>
    <row r="508" spans="1:18" s="224" customFormat="1" ht="42" hidden="1">
      <c r="A508" s="215" t="s">
        <v>1515</v>
      </c>
      <c r="B508" s="215" t="s">
        <v>15243</v>
      </c>
      <c r="C508" s="216" t="s">
        <v>14029</v>
      </c>
      <c r="D508" s="217" t="s">
        <v>1055</v>
      </c>
      <c r="E508" s="217" t="s">
        <v>15244</v>
      </c>
      <c r="F508" s="218" t="s">
        <v>15245</v>
      </c>
      <c r="G508" s="218" t="s">
        <v>14029</v>
      </c>
      <c r="H508" s="218" t="s">
        <v>1077</v>
      </c>
      <c r="I508" s="219" t="s">
        <v>1078</v>
      </c>
      <c r="J508" s="220" t="s">
        <v>1690</v>
      </c>
      <c r="K508" s="220" t="s">
        <v>1691</v>
      </c>
      <c r="L508" s="220" t="s">
        <v>1063</v>
      </c>
      <c r="M508" s="221" t="s">
        <v>1769</v>
      </c>
      <c r="N508" s="218" t="s">
        <v>1284</v>
      </c>
      <c r="O508" s="218" t="s">
        <v>3553</v>
      </c>
      <c r="P508" s="222"/>
      <c r="Q508" s="223"/>
      <c r="R508" s="223">
        <v>165273.65</v>
      </c>
    </row>
    <row r="509" spans="1:18" s="224" customFormat="1" ht="42" hidden="1">
      <c r="A509" s="215" t="s">
        <v>1522</v>
      </c>
      <c r="B509" s="215" t="s">
        <v>15246</v>
      </c>
      <c r="C509" s="216" t="s">
        <v>14029</v>
      </c>
      <c r="D509" s="217" t="s">
        <v>1055</v>
      </c>
      <c r="E509" s="217" t="s">
        <v>15247</v>
      </c>
      <c r="F509" s="218" t="s">
        <v>15248</v>
      </c>
      <c r="G509" s="218" t="s">
        <v>14029</v>
      </c>
      <c r="H509" s="218" t="s">
        <v>1077</v>
      </c>
      <c r="I509" s="219" t="s">
        <v>1078</v>
      </c>
      <c r="J509" s="220" t="s">
        <v>1690</v>
      </c>
      <c r="K509" s="220" t="s">
        <v>1691</v>
      </c>
      <c r="L509" s="220" t="s">
        <v>1063</v>
      </c>
      <c r="M509" s="221" t="s">
        <v>1769</v>
      </c>
      <c r="N509" s="218" t="s">
        <v>1284</v>
      </c>
      <c r="O509" s="218" t="s">
        <v>3553</v>
      </c>
      <c r="P509" s="222"/>
      <c r="Q509" s="223"/>
      <c r="R509" s="223">
        <v>87.63</v>
      </c>
    </row>
    <row r="510" spans="1:18" s="224" customFormat="1" ht="42" hidden="1">
      <c r="A510" s="215" t="s">
        <v>1179</v>
      </c>
      <c r="B510" s="215" t="s">
        <v>15249</v>
      </c>
      <c r="C510" s="216" t="s">
        <v>14029</v>
      </c>
      <c r="D510" s="217" t="s">
        <v>1055</v>
      </c>
      <c r="E510" s="217" t="s">
        <v>15250</v>
      </c>
      <c r="F510" s="218" t="s">
        <v>15251</v>
      </c>
      <c r="G510" s="218" t="s">
        <v>14029</v>
      </c>
      <c r="H510" s="218" t="s">
        <v>1696</v>
      </c>
      <c r="I510" s="219" t="s">
        <v>1697</v>
      </c>
      <c r="J510" s="220" t="s">
        <v>1690</v>
      </c>
      <c r="K510" s="220" t="s">
        <v>1691</v>
      </c>
      <c r="L510" s="220" t="s">
        <v>1063</v>
      </c>
      <c r="M510" s="221" t="s">
        <v>1769</v>
      </c>
      <c r="N510" s="218" t="s">
        <v>1284</v>
      </c>
      <c r="O510" s="218" t="s">
        <v>3553</v>
      </c>
      <c r="P510" s="222"/>
      <c r="Q510" s="223"/>
      <c r="R510" s="223">
        <v>376.09</v>
      </c>
    </row>
    <row r="511" spans="1:18" s="224" customFormat="1" ht="52.5" hidden="1">
      <c r="A511" s="215" t="s">
        <v>1531</v>
      </c>
      <c r="B511" s="215" t="s">
        <v>15252</v>
      </c>
      <c r="C511" s="216" t="s">
        <v>14029</v>
      </c>
      <c r="D511" s="217" t="s">
        <v>1055</v>
      </c>
      <c r="E511" s="217" t="s">
        <v>15253</v>
      </c>
      <c r="F511" s="218" t="s">
        <v>15254</v>
      </c>
      <c r="G511" s="218" t="s">
        <v>14029</v>
      </c>
      <c r="H511" s="218" t="s">
        <v>1696</v>
      </c>
      <c r="I511" s="219" t="s">
        <v>1697</v>
      </c>
      <c r="J511" s="220" t="s">
        <v>1690</v>
      </c>
      <c r="K511" s="220" t="s">
        <v>1691</v>
      </c>
      <c r="L511" s="220" t="s">
        <v>1063</v>
      </c>
      <c r="M511" s="221" t="s">
        <v>1769</v>
      </c>
      <c r="N511" s="218" t="s">
        <v>1284</v>
      </c>
      <c r="O511" s="218" t="s">
        <v>3553</v>
      </c>
      <c r="P511" s="222"/>
      <c r="Q511" s="223"/>
      <c r="R511" s="223">
        <v>12987.83</v>
      </c>
    </row>
    <row r="512" spans="1:18" s="224" customFormat="1" ht="63" hidden="1">
      <c r="A512" s="215" t="s">
        <v>1538</v>
      </c>
      <c r="B512" s="215" t="s">
        <v>15255</v>
      </c>
      <c r="C512" s="216" t="s">
        <v>14029</v>
      </c>
      <c r="D512" s="217" t="s">
        <v>1055</v>
      </c>
      <c r="E512" s="217" t="s">
        <v>15256</v>
      </c>
      <c r="F512" s="218" t="s">
        <v>15257</v>
      </c>
      <c r="G512" s="218" t="s">
        <v>14029</v>
      </c>
      <c r="H512" s="218" t="s">
        <v>1077</v>
      </c>
      <c r="I512" s="219" t="s">
        <v>1078</v>
      </c>
      <c r="J512" s="220" t="s">
        <v>1690</v>
      </c>
      <c r="K512" s="220" t="s">
        <v>1691</v>
      </c>
      <c r="L512" s="220" t="s">
        <v>1063</v>
      </c>
      <c r="M512" s="221" t="s">
        <v>1769</v>
      </c>
      <c r="N512" s="218" t="s">
        <v>1284</v>
      </c>
      <c r="O512" s="218" t="s">
        <v>3553</v>
      </c>
      <c r="P512" s="222"/>
      <c r="Q512" s="223"/>
      <c r="R512" s="223">
        <v>12802.87</v>
      </c>
    </row>
    <row r="513" spans="1:18" s="224" customFormat="1" ht="42" hidden="1">
      <c r="A513" s="215" t="s">
        <v>1542</v>
      </c>
      <c r="B513" s="215" t="s">
        <v>15258</v>
      </c>
      <c r="C513" s="216" t="s">
        <v>14031</v>
      </c>
      <c r="D513" s="217" t="s">
        <v>1055</v>
      </c>
      <c r="E513" s="217" t="s">
        <v>15259</v>
      </c>
      <c r="F513" s="218" t="s">
        <v>15260</v>
      </c>
      <c r="G513" s="218" t="s">
        <v>14029</v>
      </c>
      <c r="H513" s="218" t="s">
        <v>1077</v>
      </c>
      <c r="I513" s="219" t="s">
        <v>1078</v>
      </c>
      <c r="J513" s="220" t="s">
        <v>1690</v>
      </c>
      <c r="K513" s="220" t="s">
        <v>1691</v>
      </c>
      <c r="L513" s="220" t="s">
        <v>1063</v>
      </c>
      <c r="M513" s="221" t="s">
        <v>1769</v>
      </c>
      <c r="N513" s="218" t="s">
        <v>1284</v>
      </c>
      <c r="O513" s="218" t="s">
        <v>3553</v>
      </c>
      <c r="P513" s="222"/>
      <c r="Q513" s="223"/>
      <c r="R513" s="223">
        <v>30.01</v>
      </c>
    </row>
    <row r="514" spans="1:18" s="224" customFormat="1" ht="42" hidden="1">
      <c r="A514" s="215" t="s">
        <v>1545</v>
      </c>
      <c r="B514" s="215" t="s">
        <v>15261</v>
      </c>
      <c r="C514" s="216" t="s">
        <v>14031</v>
      </c>
      <c r="D514" s="217" t="s">
        <v>1055</v>
      </c>
      <c r="E514" s="217" t="s">
        <v>15262</v>
      </c>
      <c r="F514" s="218" t="s">
        <v>15263</v>
      </c>
      <c r="G514" s="218" t="s">
        <v>14029</v>
      </c>
      <c r="H514" s="218" t="s">
        <v>1696</v>
      </c>
      <c r="I514" s="219" t="s">
        <v>1697</v>
      </c>
      <c r="J514" s="220" t="s">
        <v>1690</v>
      </c>
      <c r="K514" s="220" t="s">
        <v>1691</v>
      </c>
      <c r="L514" s="220" t="s">
        <v>1063</v>
      </c>
      <c r="M514" s="221" t="s">
        <v>1769</v>
      </c>
      <c r="N514" s="218" t="s">
        <v>1284</v>
      </c>
      <c r="O514" s="218" t="s">
        <v>3553</v>
      </c>
      <c r="P514" s="222"/>
      <c r="Q514" s="223"/>
      <c r="R514" s="223">
        <v>320.60000000000002</v>
      </c>
    </row>
    <row r="515" spans="1:18" s="224" customFormat="1" ht="42" hidden="1">
      <c r="A515" s="215" t="s">
        <v>1551</v>
      </c>
      <c r="B515" s="215" t="s">
        <v>15264</v>
      </c>
      <c r="C515" s="216" t="s">
        <v>14031</v>
      </c>
      <c r="D515" s="217" t="s">
        <v>1055</v>
      </c>
      <c r="E515" s="217" t="s">
        <v>14120</v>
      </c>
      <c r="F515" s="218" t="s">
        <v>15265</v>
      </c>
      <c r="G515" s="218" t="s">
        <v>14029</v>
      </c>
      <c r="H515" s="218" t="s">
        <v>1701</v>
      </c>
      <c r="I515" s="219" t="s">
        <v>1702</v>
      </c>
      <c r="J515" s="220" t="s">
        <v>1690</v>
      </c>
      <c r="K515" s="220" t="s">
        <v>1691</v>
      </c>
      <c r="L515" s="220" t="s">
        <v>1063</v>
      </c>
      <c r="M515" s="221" t="s">
        <v>1769</v>
      </c>
      <c r="N515" s="218" t="s">
        <v>1284</v>
      </c>
      <c r="O515" s="218" t="s">
        <v>3553</v>
      </c>
      <c r="P515" s="222"/>
      <c r="Q515" s="223"/>
      <c r="R515" s="223">
        <v>3881</v>
      </c>
    </row>
    <row r="516" spans="1:18" s="224" customFormat="1" ht="42" hidden="1">
      <c r="A516" s="215" t="s">
        <v>1556</v>
      </c>
      <c r="B516" s="215" t="s">
        <v>15266</v>
      </c>
      <c r="C516" s="216" t="s">
        <v>14031</v>
      </c>
      <c r="D516" s="217" t="s">
        <v>1055</v>
      </c>
      <c r="E516" s="217" t="s">
        <v>15267</v>
      </c>
      <c r="F516" s="218" t="s">
        <v>1966</v>
      </c>
      <c r="G516" s="218" t="s">
        <v>14031</v>
      </c>
      <c r="H516" s="218" t="s">
        <v>2132</v>
      </c>
      <c r="I516" s="219" t="s">
        <v>2133</v>
      </c>
      <c r="J516" s="220" t="s">
        <v>1690</v>
      </c>
      <c r="K516" s="220" t="s">
        <v>1691</v>
      </c>
      <c r="L516" s="220" t="s">
        <v>1063</v>
      </c>
      <c r="M516" s="221" t="s">
        <v>1769</v>
      </c>
      <c r="N516" s="218" t="s">
        <v>1284</v>
      </c>
      <c r="O516" s="218" t="s">
        <v>3553</v>
      </c>
      <c r="P516" s="222"/>
      <c r="Q516" s="223"/>
      <c r="R516" s="223">
        <v>32000</v>
      </c>
    </row>
    <row r="517" spans="1:18" s="224" customFormat="1" ht="52.5" hidden="1">
      <c r="A517" s="215" t="s">
        <v>1563</v>
      </c>
      <c r="B517" s="215" t="s">
        <v>15268</v>
      </c>
      <c r="C517" s="216" t="s">
        <v>14031</v>
      </c>
      <c r="D517" s="217" t="s">
        <v>1055</v>
      </c>
      <c r="E517" s="217" t="s">
        <v>15269</v>
      </c>
      <c r="F517" s="218" t="s">
        <v>15270</v>
      </c>
      <c r="G517" s="218" t="s">
        <v>14031</v>
      </c>
      <c r="H517" s="218" t="s">
        <v>1077</v>
      </c>
      <c r="I517" s="219" t="s">
        <v>1078</v>
      </c>
      <c r="J517" s="220" t="s">
        <v>1690</v>
      </c>
      <c r="K517" s="220" t="s">
        <v>1691</v>
      </c>
      <c r="L517" s="220" t="s">
        <v>1063</v>
      </c>
      <c r="M517" s="221" t="s">
        <v>1769</v>
      </c>
      <c r="N517" s="218" t="s">
        <v>1284</v>
      </c>
      <c r="O517" s="218" t="s">
        <v>3553</v>
      </c>
      <c r="P517" s="222"/>
      <c r="Q517" s="223"/>
      <c r="R517" s="223">
        <v>1031000</v>
      </c>
    </row>
    <row r="518" spans="1:18" s="224" customFormat="1" ht="42" hidden="1">
      <c r="A518" s="215" t="s">
        <v>1570</v>
      </c>
      <c r="B518" s="215" t="s">
        <v>15271</v>
      </c>
      <c r="C518" s="216" t="s">
        <v>14031</v>
      </c>
      <c r="D518" s="217" t="s">
        <v>1055</v>
      </c>
      <c r="E518" s="217" t="s">
        <v>15272</v>
      </c>
      <c r="F518" s="218" t="s">
        <v>15273</v>
      </c>
      <c r="G518" s="218" t="s">
        <v>14031</v>
      </c>
      <c r="H518" s="218" t="s">
        <v>1696</v>
      </c>
      <c r="I518" s="219" t="s">
        <v>1697</v>
      </c>
      <c r="J518" s="220" t="s">
        <v>1690</v>
      </c>
      <c r="K518" s="220" t="s">
        <v>1691</v>
      </c>
      <c r="L518" s="220" t="s">
        <v>1063</v>
      </c>
      <c r="M518" s="221" t="s">
        <v>1769</v>
      </c>
      <c r="N518" s="218" t="s">
        <v>1284</v>
      </c>
      <c r="O518" s="218" t="s">
        <v>3553</v>
      </c>
      <c r="P518" s="222"/>
      <c r="Q518" s="223"/>
      <c r="R518" s="223">
        <v>702000</v>
      </c>
    </row>
    <row r="519" spans="1:18" s="224" customFormat="1" ht="42" hidden="1">
      <c r="A519" s="215" t="s">
        <v>1574</v>
      </c>
      <c r="B519" s="215" t="s">
        <v>15274</v>
      </c>
      <c r="C519" s="216" t="s">
        <v>14741</v>
      </c>
      <c r="D519" s="217" t="s">
        <v>1055</v>
      </c>
      <c r="E519" s="217" t="s">
        <v>15275</v>
      </c>
      <c r="F519" s="218" t="s">
        <v>15276</v>
      </c>
      <c r="G519" s="218" t="s">
        <v>14728</v>
      </c>
      <c r="H519" s="218" t="s">
        <v>1696</v>
      </c>
      <c r="I519" s="219" t="s">
        <v>1697</v>
      </c>
      <c r="J519" s="220" t="s">
        <v>1690</v>
      </c>
      <c r="K519" s="220" t="s">
        <v>1691</v>
      </c>
      <c r="L519" s="220" t="s">
        <v>1063</v>
      </c>
      <c r="M519" s="221" t="s">
        <v>1769</v>
      </c>
      <c r="N519" s="218" t="s">
        <v>1284</v>
      </c>
      <c r="O519" s="218" t="s">
        <v>3553</v>
      </c>
      <c r="P519" s="222"/>
      <c r="Q519" s="223"/>
      <c r="R519" s="223">
        <v>101.74</v>
      </c>
    </row>
    <row r="520" spans="1:18" s="224" customFormat="1" ht="42" hidden="1">
      <c r="A520" s="215" t="s">
        <v>1184</v>
      </c>
      <c r="B520" s="215" t="s">
        <v>15277</v>
      </c>
      <c r="C520" s="216" t="s">
        <v>14741</v>
      </c>
      <c r="D520" s="217" t="s">
        <v>1055</v>
      </c>
      <c r="E520" s="217" t="s">
        <v>15278</v>
      </c>
      <c r="F520" s="218" t="s">
        <v>15279</v>
      </c>
      <c r="G520" s="218" t="s">
        <v>14728</v>
      </c>
      <c r="H520" s="218" t="s">
        <v>1077</v>
      </c>
      <c r="I520" s="219" t="s">
        <v>1078</v>
      </c>
      <c r="J520" s="220" t="s">
        <v>1690</v>
      </c>
      <c r="K520" s="220" t="s">
        <v>1691</v>
      </c>
      <c r="L520" s="220" t="s">
        <v>1063</v>
      </c>
      <c r="M520" s="221" t="s">
        <v>1769</v>
      </c>
      <c r="N520" s="218" t="s">
        <v>1284</v>
      </c>
      <c r="O520" s="218" t="s">
        <v>3553</v>
      </c>
      <c r="P520" s="222"/>
      <c r="Q520" s="223"/>
      <c r="R520" s="223">
        <v>16.47</v>
      </c>
    </row>
    <row r="521" spans="1:18" s="224" customFormat="1" ht="42" hidden="1">
      <c r="A521" s="215" t="s">
        <v>1192</v>
      </c>
      <c r="B521" s="215" t="s">
        <v>15280</v>
      </c>
      <c r="C521" s="216" t="s">
        <v>14741</v>
      </c>
      <c r="D521" s="217" t="s">
        <v>1055</v>
      </c>
      <c r="E521" s="217" t="s">
        <v>15281</v>
      </c>
      <c r="F521" s="218" t="s">
        <v>15282</v>
      </c>
      <c r="G521" s="218" t="s">
        <v>14728</v>
      </c>
      <c r="H521" s="218" t="s">
        <v>1077</v>
      </c>
      <c r="I521" s="219" t="s">
        <v>1078</v>
      </c>
      <c r="J521" s="220" t="s">
        <v>1690</v>
      </c>
      <c r="K521" s="220" t="s">
        <v>1691</v>
      </c>
      <c r="L521" s="220" t="s">
        <v>1063</v>
      </c>
      <c r="M521" s="221" t="s">
        <v>1769</v>
      </c>
      <c r="N521" s="218" t="s">
        <v>1284</v>
      </c>
      <c r="O521" s="218" t="s">
        <v>3553</v>
      </c>
      <c r="P521" s="222"/>
      <c r="Q521" s="223"/>
      <c r="R521" s="223">
        <v>37.28</v>
      </c>
    </row>
    <row r="522" spans="1:18" s="224" customFormat="1" ht="52.5" hidden="1">
      <c r="A522" s="215" t="s">
        <v>1198</v>
      </c>
      <c r="B522" s="215" t="s">
        <v>15283</v>
      </c>
      <c r="C522" s="216" t="s">
        <v>14803</v>
      </c>
      <c r="D522" s="217" t="s">
        <v>1055</v>
      </c>
      <c r="E522" s="217" t="s">
        <v>15284</v>
      </c>
      <c r="F522" s="218" t="s">
        <v>15285</v>
      </c>
      <c r="G522" s="218" t="s">
        <v>14741</v>
      </c>
      <c r="H522" s="218" t="s">
        <v>1696</v>
      </c>
      <c r="I522" s="219" t="s">
        <v>1697</v>
      </c>
      <c r="J522" s="220" t="s">
        <v>1690</v>
      </c>
      <c r="K522" s="220" t="s">
        <v>1691</v>
      </c>
      <c r="L522" s="220" t="s">
        <v>1063</v>
      </c>
      <c r="M522" s="221" t="s">
        <v>1769</v>
      </c>
      <c r="N522" s="218" t="s">
        <v>1284</v>
      </c>
      <c r="O522" s="218" t="s">
        <v>3553</v>
      </c>
      <c r="P522" s="222"/>
      <c r="Q522" s="223"/>
      <c r="R522" s="223">
        <v>1805.71</v>
      </c>
    </row>
    <row r="523" spans="1:18" s="224" customFormat="1" ht="42" hidden="1">
      <c r="A523" s="215" t="s">
        <v>1205</v>
      </c>
      <c r="B523" s="215" t="s">
        <v>15286</v>
      </c>
      <c r="C523" s="216" t="s">
        <v>14803</v>
      </c>
      <c r="D523" s="217" t="s">
        <v>1055</v>
      </c>
      <c r="E523" s="217" t="s">
        <v>14120</v>
      </c>
      <c r="F523" s="218" t="s">
        <v>15287</v>
      </c>
      <c r="G523" s="218" t="s">
        <v>14741</v>
      </c>
      <c r="H523" s="218" t="s">
        <v>1701</v>
      </c>
      <c r="I523" s="219" t="s">
        <v>1702</v>
      </c>
      <c r="J523" s="220" t="s">
        <v>1690</v>
      </c>
      <c r="K523" s="220" t="s">
        <v>1691</v>
      </c>
      <c r="L523" s="220" t="s">
        <v>1063</v>
      </c>
      <c r="M523" s="221" t="s">
        <v>1769</v>
      </c>
      <c r="N523" s="218" t="s">
        <v>1284</v>
      </c>
      <c r="O523" s="218" t="s">
        <v>3553</v>
      </c>
      <c r="P523" s="222"/>
      <c r="Q523" s="223"/>
      <c r="R523" s="223">
        <v>263</v>
      </c>
    </row>
    <row r="524" spans="1:18" s="224" customFormat="1" ht="42" hidden="1">
      <c r="A524" s="215" t="s">
        <v>1212</v>
      </c>
      <c r="B524" s="215" t="s">
        <v>15288</v>
      </c>
      <c r="C524" s="216" t="s">
        <v>14803</v>
      </c>
      <c r="D524" s="217" t="s">
        <v>1055</v>
      </c>
      <c r="E524" s="217" t="s">
        <v>14120</v>
      </c>
      <c r="F524" s="218" t="s">
        <v>15289</v>
      </c>
      <c r="G524" s="218" t="s">
        <v>14741</v>
      </c>
      <c r="H524" s="218" t="s">
        <v>1701</v>
      </c>
      <c r="I524" s="219" t="s">
        <v>1702</v>
      </c>
      <c r="J524" s="220" t="s">
        <v>1690</v>
      </c>
      <c r="K524" s="220" t="s">
        <v>1691</v>
      </c>
      <c r="L524" s="220" t="s">
        <v>1063</v>
      </c>
      <c r="M524" s="221" t="s">
        <v>1769</v>
      </c>
      <c r="N524" s="218" t="s">
        <v>1284</v>
      </c>
      <c r="O524" s="218" t="s">
        <v>3553</v>
      </c>
      <c r="P524" s="222"/>
      <c r="Q524" s="223"/>
      <c r="R524" s="223">
        <v>160</v>
      </c>
    </row>
    <row r="525" spans="1:18" s="224" customFormat="1" ht="52.5" hidden="1">
      <c r="A525" s="215" t="s">
        <v>1219</v>
      </c>
      <c r="B525" s="215" t="s">
        <v>15290</v>
      </c>
      <c r="C525" s="216" t="s">
        <v>14803</v>
      </c>
      <c r="D525" s="217" t="s">
        <v>1181</v>
      </c>
      <c r="E525" s="217" t="s">
        <v>15291</v>
      </c>
      <c r="F525" s="218" t="s">
        <v>15290</v>
      </c>
      <c r="G525" s="218" t="s">
        <v>14803</v>
      </c>
      <c r="H525" s="218" t="s">
        <v>3351</v>
      </c>
      <c r="I525" s="219" t="s">
        <v>3352</v>
      </c>
      <c r="J525" s="220" t="s">
        <v>1063</v>
      </c>
      <c r="K525" s="220" t="s">
        <v>1063</v>
      </c>
      <c r="L525" s="220" t="s">
        <v>1790</v>
      </c>
      <c r="M525" s="221" t="s">
        <v>1678</v>
      </c>
      <c r="N525" s="218" t="s">
        <v>1284</v>
      </c>
      <c r="O525" s="218" t="s">
        <v>3553</v>
      </c>
      <c r="P525" s="222"/>
      <c r="Q525" s="223">
        <v>8604.56</v>
      </c>
      <c r="R525" s="223"/>
    </row>
    <row r="526" spans="1:18">
      <c r="A526" s="250"/>
      <c r="B526" s="250"/>
      <c r="C526" s="250"/>
      <c r="D526" s="337"/>
      <c r="E526" s="337"/>
      <c r="F526" s="250"/>
      <c r="G526" s="250"/>
      <c r="H526" s="250"/>
      <c r="I526" s="251"/>
      <c r="J526" s="250"/>
      <c r="K526" s="250"/>
      <c r="L526" s="250"/>
      <c r="M526" s="252"/>
      <c r="N526" s="250"/>
      <c r="O526" s="250"/>
      <c r="P526" s="337"/>
      <c r="Q526" s="352">
        <f>SUBTOTAL(9,Q26:Q503)</f>
        <v>28</v>
      </c>
      <c r="R526" s="352">
        <f>SUBTOTAL(9,R26:R525)</f>
        <v>364812.25</v>
      </c>
    </row>
    <row r="527" spans="1:18" ht="42" customHeight="1">
      <c r="A527" s="250"/>
      <c r="B527" s="250"/>
      <c r="C527" s="250"/>
      <c r="D527" s="337"/>
      <c r="E527" s="337"/>
      <c r="F527" s="250"/>
      <c r="G527" s="250"/>
      <c r="H527" s="250"/>
      <c r="I527" s="251"/>
      <c r="J527" s="250"/>
      <c r="K527" s="250"/>
      <c r="L527" s="250"/>
      <c r="M527" s="252"/>
      <c r="N527" s="250"/>
      <c r="O527" s="250"/>
      <c r="P527" s="337"/>
      <c r="Q527" s="253"/>
      <c r="R527" s="253"/>
    </row>
    <row r="528" spans="1:18" ht="42" customHeight="1">
      <c r="A528" s="250"/>
      <c r="B528" s="250"/>
      <c r="C528" s="250"/>
      <c r="D528" s="337"/>
      <c r="E528" s="337"/>
      <c r="F528" s="250"/>
      <c r="G528" s="250"/>
      <c r="H528" s="250"/>
      <c r="I528" s="251"/>
      <c r="J528" s="250"/>
      <c r="K528" s="250"/>
      <c r="L528" s="250"/>
      <c r="M528" s="252"/>
      <c r="N528" s="250"/>
      <c r="O528" s="250"/>
      <c r="P528" s="337"/>
      <c r="Q528" s="253"/>
      <c r="R528" s="253"/>
    </row>
    <row r="529" spans="1:18" ht="42" customHeight="1">
      <c r="A529" s="250"/>
      <c r="B529" s="250"/>
      <c r="C529" s="250"/>
      <c r="D529" s="337"/>
      <c r="E529" s="337"/>
      <c r="F529" s="250"/>
      <c r="G529" s="250"/>
      <c r="H529" s="250"/>
      <c r="I529" s="251"/>
      <c r="J529" s="250"/>
      <c r="K529" s="250"/>
      <c r="L529" s="250"/>
      <c r="M529" s="252"/>
      <c r="N529" s="250"/>
      <c r="O529" s="250"/>
      <c r="P529" s="337"/>
      <c r="Q529" s="253"/>
      <c r="R529" s="253"/>
    </row>
    <row r="530" spans="1:18" ht="42" customHeight="1">
      <c r="A530" s="250"/>
      <c r="B530" s="250"/>
      <c r="C530" s="250"/>
      <c r="D530" s="337"/>
      <c r="E530" s="337"/>
      <c r="F530" s="250"/>
      <c r="G530" s="250"/>
      <c r="H530" s="250"/>
      <c r="I530" s="251"/>
      <c r="J530" s="250"/>
      <c r="K530" s="250"/>
      <c r="L530" s="250"/>
      <c r="M530" s="252"/>
      <c r="N530" s="250"/>
      <c r="O530" s="250"/>
      <c r="P530" s="337"/>
      <c r="Q530" s="253"/>
      <c r="R530" s="253"/>
    </row>
    <row r="531" spans="1:18" ht="42" customHeight="1">
      <c r="A531" s="250"/>
      <c r="B531" s="250"/>
      <c r="C531" s="250"/>
      <c r="D531" s="337"/>
      <c r="E531" s="337"/>
      <c r="F531" s="250"/>
      <c r="G531" s="250"/>
      <c r="H531" s="250"/>
      <c r="I531" s="251"/>
      <c r="J531" s="250"/>
      <c r="K531" s="250"/>
      <c r="L531" s="250"/>
      <c r="M531" s="252"/>
      <c r="N531" s="250"/>
      <c r="O531" s="250"/>
      <c r="P531" s="337"/>
      <c r="Q531" s="253"/>
      <c r="R531" s="253"/>
    </row>
    <row r="532" spans="1:18" ht="42" customHeight="1">
      <c r="A532" s="250"/>
      <c r="B532" s="250"/>
      <c r="C532" s="250"/>
      <c r="D532" s="337"/>
      <c r="E532" s="337"/>
      <c r="F532" s="250"/>
      <c r="G532" s="250"/>
      <c r="H532" s="250"/>
      <c r="I532" s="251"/>
      <c r="J532" s="250"/>
      <c r="K532" s="250"/>
      <c r="L532" s="250"/>
      <c r="M532" s="252"/>
      <c r="N532" s="250"/>
      <c r="O532" s="250"/>
      <c r="P532" s="337"/>
      <c r="Q532" s="253"/>
      <c r="R532" s="253"/>
    </row>
    <row r="533" spans="1:18" ht="42" customHeight="1">
      <c r="A533" s="250"/>
      <c r="B533" s="250"/>
      <c r="C533" s="250"/>
      <c r="D533" s="337"/>
      <c r="E533" s="337"/>
      <c r="F533" s="250"/>
      <c r="G533" s="250"/>
      <c r="H533" s="250"/>
      <c r="I533" s="251"/>
      <c r="J533" s="250"/>
      <c r="K533" s="250"/>
      <c r="L533" s="250"/>
      <c r="M533" s="252"/>
      <c r="N533" s="250"/>
      <c r="O533" s="250"/>
      <c r="P533" s="337"/>
      <c r="Q533" s="253"/>
      <c r="R533" s="253"/>
    </row>
    <row r="534" spans="1:18" ht="42" customHeight="1">
      <c r="A534" s="250"/>
      <c r="B534" s="250"/>
      <c r="C534" s="250"/>
      <c r="D534" s="337"/>
      <c r="E534" s="337"/>
      <c r="F534" s="250"/>
      <c r="G534" s="250"/>
      <c r="H534" s="250"/>
      <c r="I534" s="251"/>
      <c r="J534" s="250"/>
      <c r="K534" s="250"/>
      <c r="L534" s="250"/>
      <c r="M534" s="252"/>
      <c r="N534" s="250"/>
      <c r="O534" s="250"/>
      <c r="P534" s="337"/>
      <c r="Q534" s="253"/>
      <c r="R534" s="253"/>
    </row>
    <row r="535" spans="1:18">
      <c r="A535" s="250"/>
      <c r="B535" s="250"/>
      <c r="C535" s="250"/>
      <c r="D535" s="337"/>
      <c r="E535" s="337"/>
      <c r="F535" s="250"/>
      <c r="G535" s="250"/>
      <c r="H535" s="250"/>
      <c r="I535" s="251"/>
      <c r="J535" s="250"/>
      <c r="K535" s="250"/>
      <c r="L535" s="250"/>
      <c r="M535" s="252"/>
      <c r="N535" s="250"/>
      <c r="O535" s="250"/>
      <c r="P535" s="337"/>
      <c r="Q535" s="253"/>
      <c r="R535" s="253"/>
    </row>
    <row r="536" spans="1:18" ht="42" customHeight="1">
      <c r="A536" s="250"/>
      <c r="B536" s="250"/>
      <c r="C536" s="250"/>
      <c r="D536" s="337"/>
      <c r="E536" s="337"/>
      <c r="F536" s="250"/>
      <c r="G536" s="250"/>
      <c r="H536" s="250"/>
      <c r="I536" s="251"/>
      <c r="J536" s="250"/>
      <c r="K536" s="250"/>
      <c r="L536" s="250"/>
      <c r="M536" s="252"/>
      <c r="N536" s="250"/>
      <c r="O536" s="250"/>
      <c r="P536" s="337"/>
      <c r="Q536" s="253"/>
      <c r="R536" s="253"/>
    </row>
    <row r="537" spans="1:18" ht="42" customHeight="1">
      <c r="A537" s="250"/>
      <c r="B537" s="250"/>
      <c r="C537" s="250"/>
      <c r="D537" s="337"/>
      <c r="E537" s="337"/>
      <c r="F537" s="250"/>
      <c r="G537" s="250"/>
      <c r="H537" s="250"/>
      <c r="I537" s="251"/>
      <c r="J537" s="250"/>
      <c r="K537" s="250"/>
      <c r="L537" s="250"/>
      <c r="M537" s="252"/>
      <c r="N537" s="250"/>
      <c r="O537" s="250"/>
      <c r="P537" s="337"/>
      <c r="Q537" s="253"/>
      <c r="R537" s="253"/>
    </row>
    <row r="538" spans="1:18" ht="42" customHeight="1">
      <c r="A538" s="250"/>
      <c r="B538" s="250"/>
      <c r="C538" s="250"/>
      <c r="D538" s="337"/>
      <c r="E538" s="337"/>
      <c r="F538" s="250"/>
      <c r="G538" s="250"/>
      <c r="H538" s="250"/>
      <c r="I538" s="251"/>
      <c r="J538" s="250"/>
      <c r="K538" s="250"/>
      <c r="L538" s="250"/>
      <c r="M538" s="252"/>
      <c r="N538" s="250"/>
      <c r="O538" s="250"/>
      <c r="P538" s="337"/>
      <c r="Q538" s="253"/>
      <c r="R538" s="253"/>
    </row>
    <row r="539" spans="1:18" ht="42" customHeight="1">
      <c r="A539" s="250"/>
      <c r="B539" s="250"/>
      <c r="C539" s="250"/>
      <c r="D539" s="337"/>
      <c r="E539" s="337"/>
      <c r="F539" s="250"/>
      <c r="G539" s="250"/>
      <c r="H539" s="250"/>
      <c r="I539" s="251"/>
      <c r="J539" s="250"/>
      <c r="K539" s="250"/>
      <c r="L539" s="250"/>
      <c r="M539" s="252"/>
      <c r="N539" s="250"/>
      <c r="O539" s="250"/>
      <c r="P539" s="337"/>
      <c r="Q539" s="253"/>
      <c r="R539" s="253"/>
    </row>
    <row r="540" spans="1:18" ht="52.5" customHeight="1">
      <c r="A540" s="250"/>
      <c r="B540" s="250"/>
      <c r="C540" s="250"/>
      <c r="D540" s="337"/>
      <c r="E540" s="337"/>
      <c r="F540" s="250"/>
      <c r="G540" s="250"/>
      <c r="H540" s="250"/>
      <c r="I540" s="251"/>
      <c r="J540" s="250"/>
      <c r="K540" s="250"/>
      <c r="L540" s="250"/>
      <c r="M540" s="252"/>
      <c r="N540" s="250"/>
      <c r="O540" s="250"/>
      <c r="P540" s="337"/>
      <c r="Q540" s="253"/>
      <c r="R540" s="253"/>
    </row>
    <row r="541" spans="1:18">
      <c r="A541" s="250"/>
      <c r="B541" s="250"/>
      <c r="C541" s="250"/>
      <c r="D541" s="337"/>
      <c r="E541" s="337"/>
      <c r="F541" s="250"/>
      <c r="G541" s="250"/>
      <c r="H541" s="250"/>
      <c r="I541" s="251"/>
      <c r="J541" s="250"/>
      <c r="K541" s="250"/>
      <c r="L541" s="250"/>
      <c r="M541" s="252"/>
      <c r="N541" s="250"/>
      <c r="O541" s="250"/>
      <c r="P541" s="337"/>
      <c r="Q541" s="253"/>
      <c r="R541" s="253"/>
    </row>
    <row r="542" spans="1:18">
      <c r="A542" s="250"/>
      <c r="B542" s="250"/>
      <c r="C542" s="250"/>
      <c r="D542" s="337"/>
      <c r="E542" s="337"/>
      <c r="F542" s="250"/>
      <c r="G542" s="250"/>
      <c r="H542" s="250"/>
      <c r="I542" s="251"/>
      <c r="J542" s="250"/>
      <c r="K542" s="250"/>
      <c r="L542" s="250"/>
      <c r="M542" s="252"/>
      <c r="N542" s="250"/>
      <c r="O542" s="250"/>
      <c r="P542" s="337"/>
      <c r="Q542" s="253"/>
      <c r="R542" s="253"/>
    </row>
    <row r="543" spans="1:18" ht="42" customHeight="1">
      <c r="A543" s="250"/>
      <c r="B543" s="250"/>
      <c r="C543" s="250"/>
      <c r="D543" s="337"/>
      <c r="E543" s="337"/>
      <c r="F543" s="250"/>
      <c r="G543" s="250"/>
      <c r="H543" s="250"/>
      <c r="I543" s="251"/>
      <c r="J543" s="250"/>
      <c r="K543" s="250"/>
      <c r="L543" s="250"/>
      <c r="M543" s="252"/>
      <c r="N543" s="250"/>
      <c r="O543" s="250"/>
      <c r="P543" s="337"/>
      <c r="Q543" s="253"/>
      <c r="R543" s="253"/>
    </row>
    <row r="544" spans="1:18" ht="42" customHeight="1">
      <c r="A544" s="250"/>
      <c r="B544" s="250"/>
      <c r="C544" s="250"/>
      <c r="D544" s="337"/>
      <c r="E544" s="337"/>
      <c r="F544" s="250"/>
      <c r="G544" s="250"/>
      <c r="H544" s="250"/>
      <c r="I544" s="251"/>
      <c r="J544" s="250"/>
      <c r="K544" s="250"/>
      <c r="L544" s="250"/>
      <c r="M544" s="252"/>
      <c r="N544" s="250"/>
      <c r="O544" s="250"/>
      <c r="P544" s="337"/>
      <c r="Q544" s="253"/>
      <c r="R544" s="253"/>
    </row>
    <row r="545" spans="1:18" ht="63" customHeight="1">
      <c r="A545" s="250"/>
      <c r="B545" s="250"/>
      <c r="C545" s="250"/>
      <c r="D545" s="337"/>
      <c r="E545" s="337"/>
      <c r="F545" s="250"/>
      <c r="G545" s="250"/>
      <c r="H545" s="250"/>
      <c r="I545" s="251"/>
      <c r="J545" s="250"/>
      <c r="K545" s="250"/>
      <c r="L545" s="250"/>
      <c r="M545" s="252"/>
      <c r="N545" s="250"/>
      <c r="O545" s="250"/>
      <c r="P545" s="337"/>
      <c r="Q545" s="253"/>
      <c r="R545" s="253"/>
    </row>
    <row r="546" spans="1:18" ht="42" customHeight="1">
      <c r="A546" s="250"/>
      <c r="B546" s="250"/>
      <c r="C546" s="250"/>
      <c r="D546" s="337"/>
      <c r="E546" s="337"/>
      <c r="F546" s="250"/>
      <c r="G546" s="250"/>
      <c r="H546" s="250"/>
      <c r="I546" s="251"/>
      <c r="J546" s="250"/>
      <c r="K546" s="250"/>
      <c r="L546" s="250"/>
      <c r="M546" s="252"/>
      <c r="N546" s="250"/>
      <c r="O546" s="250"/>
      <c r="P546" s="337"/>
      <c r="Q546" s="253"/>
      <c r="R546" s="253"/>
    </row>
    <row r="547" spans="1:18" ht="42" customHeight="1">
      <c r="A547" s="250"/>
      <c r="B547" s="250"/>
      <c r="C547" s="250"/>
      <c r="D547" s="337"/>
      <c r="E547" s="337"/>
      <c r="F547" s="250"/>
      <c r="G547" s="250"/>
      <c r="H547" s="250"/>
      <c r="I547" s="251"/>
      <c r="J547" s="250"/>
      <c r="K547" s="250"/>
      <c r="L547" s="250"/>
      <c r="M547" s="252"/>
      <c r="N547" s="250"/>
      <c r="O547" s="250"/>
      <c r="P547" s="337"/>
      <c r="Q547" s="253"/>
      <c r="R547" s="253"/>
    </row>
    <row r="548" spans="1:18" ht="42" customHeight="1">
      <c r="A548" s="250"/>
      <c r="B548" s="250"/>
      <c r="C548" s="250"/>
      <c r="D548" s="337"/>
      <c r="E548" s="337"/>
      <c r="F548" s="250"/>
      <c r="G548" s="250"/>
      <c r="H548" s="250"/>
      <c r="I548" s="251"/>
      <c r="J548" s="250"/>
      <c r="K548" s="250"/>
      <c r="L548" s="250"/>
      <c r="M548" s="252"/>
      <c r="N548" s="250"/>
      <c r="O548" s="250"/>
      <c r="P548" s="337"/>
      <c r="Q548" s="253"/>
      <c r="R548" s="253"/>
    </row>
    <row r="549" spans="1:18" ht="42" customHeight="1">
      <c r="A549" s="250"/>
      <c r="B549" s="250"/>
      <c r="C549" s="250"/>
      <c r="D549" s="337"/>
      <c r="E549" s="337"/>
      <c r="F549" s="250"/>
      <c r="G549" s="250"/>
      <c r="H549" s="250"/>
      <c r="I549" s="251"/>
      <c r="J549" s="250"/>
      <c r="K549" s="250"/>
      <c r="L549" s="250"/>
      <c r="M549" s="252"/>
      <c r="N549" s="250"/>
      <c r="O549" s="250"/>
      <c r="P549" s="337"/>
      <c r="Q549" s="253"/>
      <c r="R549" s="253"/>
    </row>
    <row r="550" spans="1:18" ht="42" customHeight="1">
      <c r="A550" s="250"/>
      <c r="B550" s="250"/>
      <c r="C550" s="250"/>
      <c r="D550" s="337"/>
      <c r="E550" s="337"/>
      <c r="F550" s="250"/>
      <c r="G550" s="250"/>
      <c r="H550" s="250"/>
      <c r="I550" s="251"/>
      <c r="J550" s="250"/>
      <c r="K550" s="250"/>
      <c r="L550" s="250"/>
      <c r="M550" s="252"/>
      <c r="N550" s="250"/>
      <c r="O550" s="250"/>
      <c r="P550" s="337"/>
      <c r="Q550" s="253"/>
      <c r="R550" s="253"/>
    </row>
    <row r="551" spans="1:18" ht="42" customHeight="1">
      <c r="A551" s="250"/>
      <c r="B551" s="250"/>
      <c r="C551" s="250"/>
      <c r="D551" s="337"/>
      <c r="E551" s="337"/>
      <c r="F551" s="250"/>
      <c r="G551" s="250"/>
      <c r="H551" s="250"/>
      <c r="I551" s="251"/>
      <c r="J551" s="250"/>
      <c r="K551" s="250"/>
      <c r="L551" s="250"/>
      <c r="M551" s="252"/>
      <c r="N551" s="250"/>
      <c r="O551" s="250"/>
      <c r="P551" s="337"/>
      <c r="Q551" s="253"/>
      <c r="R551" s="253"/>
    </row>
    <row r="552" spans="1:18" ht="42" customHeight="1">
      <c r="A552" s="250"/>
      <c r="B552" s="250"/>
      <c r="C552" s="250"/>
      <c r="D552" s="337"/>
      <c r="E552" s="337"/>
      <c r="F552" s="250"/>
      <c r="G552" s="250"/>
      <c r="H552" s="250"/>
      <c r="I552" s="251"/>
      <c r="J552" s="250"/>
      <c r="K552" s="250"/>
      <c r="L552" s="250"/>
      <c r="M552" s="252"/>
      <c r="N552" s="250"/>
      <c r="O552" s="250"/>
      <c r="P552" s="337"/>
      <c r="Q552" s="253"/>
      <c r="R552" s="253"/>
    </row>
    <row r="553" spans="1:18" ht="42" customHeight="1">
      <c r="A553" s="250"/>
      <c r="B553" s="250"/>
      <c r="C553" s="250"/>
      <c r="D553" s="337"/>
      <c r="E553" s="337"/>
      <c r="F553" s="250"/>
      <c r="G553" s="250"/>
      <c r="H553" s="250"/>
      <c r="I553" s="251"/>
      <c r="J553" s="250"/>
      <c r="K553" s="250"/>
      <c r="L553" s="250"/>
      <c r="M553" s="252"/>
      <c r="N553" s="250"/>
      <c r="O553" s="250"/>
      <c r="P553" s="337"/>
      <c r="Q553" s="253"/>
      <c r="R553" s="253"/>
    </row>
    <row r="554" spans="1:18" ht="42" customHeight="1">
      <c r="A554" s="250"/>
      <c r="B554" s="250"/>
      <c r="C554" s="250"/>
      <c r="D554" s="337"/>
      <c r="E554" s="337"/>
      <c r="F554" s="250"/>
      <c r="G554" s="250"/>
      <c r="H554" s="250"/>
      <c r="I554" s="251"/>
      <c r="J554" s="250"/>
      <c r="K554" s="250"/>
      <c r="L554" s="250"/>
      <c r="M554" s="252"/>
      <c r="N554" s="250"/>
      <c r="O554" s="250"/>
      <c r="P554" s="337"/>
      <c r="Q554" s="253"/>
      <c r="R554" s="253"/>
    </row>
    <row r="555" spans="1:18" ht="42" customHeight="1">
      <c r="A555" s="250"/>
      <c r="B555" s="250"/>
      <c r="C555" s="250"/>
      <c r="D555" s="337"/>
      <c r="E555" s="337"/>
      <c r="F555" s="250"/>
      <c r="G555" s="250"/>
      <c r="H555" s="250"/>
      <c r="I555" s="251"/>
      <c r="J555" s="250"/>
      <c r="K555" s="250"/>
      <c r="L555" s="250"/>
      <c r="M555" s="252"/>
      <c r="N555" s="250"/>
      <c r="O555" s="250"/>
      <c r="P555" s="337"/>
      <c r="Q555" s="253"/>
      <c r="R555" s="253"/>
    </row>
    <row r="556" spans="1:18" ht="42" customHeight="1">
      <c r="A556" s="250"/>
      <c r="B556" s="250"/>
      <c r="C556" s="250"/>
      <c r="D556" s="337"/>
      <c r="E556" s="337"/>
      <c r="F556" s="250"/>
      <c r="G556" s="250"/>
      <c r="H556" s="250"/>
      <c r="I556" s="251"/>
      <c r="J556" s="250"/>
      <c r="K556" s="250"/>
      <c r="L556" s="250"/>
      <c r="M556" s="252"/>
      <c r="N556" s="250"/>
      <c r="O556" s="250"/>
      <c r="P556" s="337"/>
      <c r="Q556" s="253"/>
      <c r="R556" s="253"/>
    </row>
    <row r="557" spans="1:18" ht="42" customHeight="1">
      <c r="A557" s="250"/>
      <c r="B557" s="250"/>
      <c r="C557" s="250"/>
      <c r="D557" s="337"/>
      <c r="E557" s="337"/>
      <c r="F557" s="250"/>
      <c r="G557" s="250"/>
      <c r="H557" s="250"/>
      <c r="I557" s="251"/>
      <c r="J557" s="250"/>
      <c r="K557" s="250"/>
      <c r="L557" s="250"/>
      <c r="M557" s="252"/>
      <c r="N557" s="250"/>
      <c r="O557" s="250"/>
      <c r="P557" s="337"/>
      <c r="Q557" s="253"/>
      <c r="R557" s="253"/>
    </row>
    <row r="558" spans="1:18" ht="42" customHeight="1">
      <c r="A558" s="250"/>
      <c r="B558" s="250"/>
      <c r="C558" s="250"/>
      <c r="D558" s="337"/>
      <c r="E558" s="337"/>
      <c r="F558" s="250"/>
      <c r="G558" s="250"/>
      <c r="H558" s="250"/>
      <c r="I558" s="251"/>
      <c r="J558" s="250"/>
      <c r="K558" s="250"/>
      <c r="L558" s="250"/>
      <c r="M558" s="252"/>
      <c r="N558" s="250"/>
      <c r="O558" s="250"/>
      <c r="P558" s="337"/>
      <c r="Q558" s="253"/>
      <c r="R558" s="253"/>
    </row>
    <row r="559" spans="1:18" ht="42" customHeight="1">
      <c r="A559" s="250"/>
      <c r="B559" s="250"/>
      <c r="C559" s="250"/>
      <c r="D559" s="337"/>
      <c r="E559" s="337"/>
      <c r="F559" s="250"/>
      <c r="G559" s="250"/>
      <c r="H559" s="250"/>
      <c r="I559" s="251"/>
      <c r="J559" s="250"/>
      <c r="K559" s="250"/>
      <c r="L559" s="250"/>
      <c r="M559" s="252"/>
      <c r="N559" s="250"/>
      <c r="O559" s="250"/>
      <c r="P559" s="337"/>
      <c r="Q559" s="253"/>
      <c r="R559" s="253"/>
    </row>
    <row r="560" spans="1:18" ht="42" customHeight="1">
      <c r="A560" s="250"/>
      <c r="B560" s="250"/>
      <c r="C560" s="250"/>
      <c r="D560" s="337"/>
      <c r="E560" s="337"/>
      <c r="F560" s="250"/>
      <c r="G560" s="250"/>
      <c r="H560" s="250"/>
      <c r="I560" s="251"/>
      <c r="J560" s="250"/>
      <c r="K560" s="250"/>
      <c r="L560" s="250"/>
      <c r="M560" s="252"/>
      <c r="N560" s="250"/>
      <c r="O560" s="250"/>
      <c r="P560" s="337"/>
      <c r="Q560" s="253"/>
      <c r="R560" s="253"/>
    </row>
    <row r="561" spans="1:18" ht="42" customHeight="1">
      <c r="A561" s="250"/>
      <c r="B561" s="250"/>
      <c r="C561" s="250"/>
      <c r="D561" s="337"/>
      <c r="E561" s="337"/>
      <c r="F561" s="250"/>
      <c r="G561" s="250"/>
      <c r="H561" s="250"/>
      <c r="I561" s="251"/>
      <c r="J561" s="250"/>
      <c r="K561" s="250"/>
      <c r="L561" s="250"/>
      <c r="M561" s="252"/>
      <c r="N561" s="250"/>
      <c r="O561" s="250"/>
      <c r="P561" s="337"/>
      <c r="Q561" s="253"/>
      <c r="R561" s="253"/>
    </row>
    <row r="562" spans="1:18" ht="42" customHeight="1">
      <c r="A562" s="250"/>
      <c r="B562" s="250"/>
      <c r="C562" s="250"/>
      <c r="D562" s="337"/>
      <c r="E562" s="337"/>
      <c r="F562" s="250"/>
      <c r="G562" s="250"/>
      <c r="H562" s="250"/>
      <c r="I562" s="251"/>
      <c r="J562" s="250"/>
      <c r="K562" s="250"/>
      <c r="L562" s="250"/>
      <c r="M562" s="252"/>
      <c r="N562" s="250"/>
      <c r="O562" s="250"/>
      <c r="P562" s="337"/>
      <c r="Q562" s="253"/>
      <c r="R562" s="253"/>
    </row>
    <row r="563" spans="1:18" ht="42" customHeight="1">
      <c r="A563" s="250"/>
      <c r="B563" s="250"/>
      <c r="C563" s="250"/>
      <c r="D563" s="337"/>
      <c r="E563" s="337"/>
      <c r="F563" s="250"/>
      <c r="G563" s="250"/>
      <c r="H563" s="250"/>
      <c r="I563" s="251"/>
      <c r="J563" s="250"/>
      <c r="K563" s="250"/>
      <c r="L563" s="250"/>
      <c r="M563" s="252"/>
      <c r="N563" s="250"/>
      <c r="O563" s="250"/>
      <c r="P563" s="337"/>
      <c r="Q563" s="253"/>
      <c r="R563" s="253"/>
    </row>
    <row r="564" spans="1:18" ht="42" customHeight="1">
      <c r="A564" s="250"/>
      <c r="B564" s="250"/>
      <c r="C564" s="250"/>
      <c r="D564" s="337"/>
      <c r="E564" s="337"/>
      <c r="F564" s="250"/>
      <c r="G564" s="250"/>
      <c r="H564" s="250"/>
      <c r="I564" s="251"/>
      <c r="J564" s="250"/>
      <c r="K564" s="250"/>
      <c r="L564" s="250"/>
      <c r="M564" s="252"/>
      <c r="N564" s="250"/>
      <c r="O564" s="250"/>
      <c r="P564" s="337"/>
      <c r="Q564" s="253"/>
      <c r="R564" s="253"/>
    </row>
    <row r="565" spans="1:18" ht="42" customHeight="1">
      <c r="A565" s="250"/>
      <c r="B565" s="250"/>
      <c r="C565" s="250"/>
      <c r="D565" s="337"/>
      <c r="E565" s="337"/>
      <c r="F565" s="250"/>
      <c r="G565" s="250"/>
      <c r="H565" s="250"/>
      <c r="I565" s="251"/>
      <c r="J565" s="250"/>
      <c r="K565" s="250"/>
      <c r="L565" s="250"/>
      <c r="M565" s="252"/>
      <c r="N565" s="250"/>
      <c r="O565" s="250"/>
      <c r="P565" s="337"/>
      <c r="Q565" s="253"/>
      <c r="R565" s="253"/>
    </row>
    <row r="566" spans="1:18" ht="42" customHeight="1">
      <c r="A566" s="250"/>
      <c r="B566" s="250"/>
      <c r="C566" s="250"/>
      <c r="D566" s="337"/>
      <c r="E566" s="337"/>
      <c r="F566" s="250"/>
      <c r="G566" s="250"/>
      <c r="H566" s="250"/>
      <c r="I566" s="251"/>
      <c r="J566" s="250"/>
      <c r="K566" s="250"/>
      <c r="L566" s="250"/>
      <c r="M566" s="252"/>
      <c r="N566" s="250"/>
      <c r="O566" s="250"/>
      <c r="P566" s="337"/>
      <c r="Q566" s="253"/>
      <c r="R566" s="253"/>
    </row>
    <row r="567" spans="1:18" ht="42" customHeight="1">
      <c r="A567" s="250"/>
      <c r="B567" s="250"/>
      <c r="C567" s="250"/>
      <c r="D567" s="337"/>
      <c r="E567" s="337"/>
      <c r="F567" s="250"/>
      <c r="G567" s="250"/>
      <c r="H567" s="250"/>
      <c r="I567" s="251"/>
      <c r="J567" s="250"/>
      <c r="K567" s="250"/>
      <c r="L567" s="250"/>
      <c r="M567" s="252"/>
      <c r="N567" s="250"/>
      <c r="O567" s="250"/>
      <c r="P567" s="337"/>
      <c r="Q567" s="253"/>
      <c r="R567" s="253"/>
    </row>
    <row r="568" spans="1:18" ht="52.5" customHeight="1">
      <c r="A568" s="250"/>
      <c r="B568" s="250"/>
      <c r="C568" s="250"/>
      <c r="D568" s="337"/>
      <c r="E568" s="337"/>
      <c r="F568" s="250"/>
      <c r="G568" s="250"/>
      <c r="H568" s="250"/>
      <c r="I568" s="251"/>
      <c r="J568" s="250"/>
      <c r="K568" s="250"/>
      <c r="L568" s="250"/>
      <c r="M568" s="252"/>
      <c r="N568" s="250"/>
      <c r="O568" s="250"/>
      <c r="P568" s="337"/>
      <c r="Q568" s="253"/>
      <c r="R568" s="253"/>
    </row>
    <row r="569" spans="1:18" ht="42" customHeight="1">
      <c r="A569" s="250"/>
      <c r="B569" s="250"/>
      <c r="C569" s="250"/>
      <c r="D569" s="337"/>
      <c r="E569" s="337"/>
      <c r="F569" s="250"/>
      <c r="G569" s="250"/>
      <c r="H569" s="250"/>
      <c r="I569" s="251"/>
      <c r="J569" s="250"/>
      <c r="K569" s="250"/>
      <c r="L569" s="250"/>
      <c r="M569" s="252"/>
      <c r="N569" s="250"/>
      <c r="O569" s="250"/>
      <c r="P569" s="337"/>
      <c r="Q569" s="253"/>
      <c r="R569" s="253"/>
    </row>
    <row r="570" spans="1:18" ht="42" customHeight="1">
      <c r="A570" s="250"/>
      <c r="B570" s="250"/>
      <c r="C570" s="250"/>
      <c r="D570" s="337"/>
      <c r="E570" s="337"/>
      <c r="F570" s="250"/>
      <c r="G570" s="250"/>
      <c r="H570" s="250"/>
      <c r="I570" s="251"/>
      <c r="J570" s="250"/>
      <c r="K570" s="250"/>
      <c r="L570" s="250"/>
      <c r="M570" s="252"/>
      <c r="N570" s="250"/>
      <c r="O570" s="250"/>
      <c r="P570" s="337"/>
      <c r="Q570" s="253"/>
      <c r="R570" s="253"/>
    </row>
    <row r="571" spans="1:18" ht="52.5" customHeight="1">
      <c r="A571" s="250"/>
      <c r="B571" s="250"/>
      <c r="C571" s="250"/>
      <c r="D571" s="337"/>
      <c r="E571" s="337"/>
      <c r="F571" s="250"/>
      <c r="G571" s="250"/>
      <c r="H571" s="250"/>
      <c r="I571" s="251"/>
      <c r="J571" s="250"/>
      <c r="K571" s="250"/>
      <c r="L571" s="250"/>
      <c r="M571" s="252"/>
      <c r="N571" s="250"/>
      <c r="O571" s="250"/>
      <c r="P571" s="337"/>
      <c r="Q571" s="253"/>
      <c r="R571" s="253"/>
    </row>
    <row r="572" spans="1:18" ht="42" customHeight="1">
      <c r="A572" s="250"/>
      <c r="B572" s="250"/>
      <c r="C572" s="250"/>
      <c r="D572" s="337"/>
      <c r="E572" s="337"/>
      <c r="F572" s="250"/>
      <c r="G572" s="250"/>
      <c r="H572" s="250"/>
      <c r="I572" s="251"/>
      <c r="J572" s="250"/>
      <c r="K572" s="250"/>
      <c r="L572" s="250"/>
      <c r="M572" s="252"/>
      <c r="N572" s="250"/>
      <c r="O572" s="250"/>
      <c r="P572" s="337"/>
      <c r="Q572" s="253"/>
      <c r="R572" s="253"/>
    </row>
    <row r="573" spans="1:18" ht="42" customHeight="1">
      <c r="A573" s="250"/>
      <c r="B573" s="250"/>
      <c r="C573" s="250"/>
      <c r="D573" s="337"/>
      <c r="E573" s="337"/>
      <c r="F573" s="250"/>
      <c r="G573" s="250"/>
      <c r="H573" s="250"/>
      <c r="I573" s="251"/>
      <c r="J573" s="250"/>
      <c r="K573" s="250"/>
      <c r="L573" s="250"/>
      <c r="M573" s="252"/>
      <c r="N573" s="250"/>
      <c r="O573" s="250"/>
      <c r="P573" s="337"/>
      <c r="Q573" s="253"/>
      <c r="R573" s="253"/>
    </row>
    <row r="574" spans="1:18" ht="42" customHeight="1">
      <c r="A574" s="250"/>
      <c r="B574" s="250"/>
      <c r="C574" s="250"/>
      <c r="D574" s="337"/>
      <c r="E574" s="337"/>
      <c r="F574" s="250"/>
      <c r="G574" s="250"/>
      <c r="H574" s="250"/>
      <c r="I574" s="251"/>
      <c r="J574" s="250"/>
      <c r="K574" s="250"/>
      <c r="L574" s="250"/>
      <c r="M574" s="252"/>
      <c r="N574" s="250"/>
      <c r="O574" s="250"/>
      <c r="P574" s="337"/>
      <c r="Q574" s="253"/>
      <c r="R574" s="253"/>
    </row>
    <row r="575" spans="1:18" ht="42" customHeight="1">
      <c r="A575" s="250"/>
      <c r="B575" s="250"/>
      <c r="C575" s="250"/>
      <c r="D575" s="337"/>
      <c r="E575" s="337"/>
      <c r="F575" s="250"/>
      <c r="G575" s="250"/>
      <c r="H575" s="250"/>
      <c r="I575" s="251"/>
      <c r="J575" s="250"/>
      <c r="K575" s="250"/>
      <c r="L575" s="250"/>
      <c r="M575" s="252"/>
      <c r="N575" s="250"/>
      <c r="O575" s="250"/>
      <c r="P575" s="337"/>
      <c r="Q575" s="253"/>
      <c r="R575" s="253"/>
    </row>
    <row r="576" spans="1:18" ht="42" customHeight="1">
      <c r="A576" s="250"/>
      <c r="B576" s="250"/>
      <c r="C576" s="250"/>
      <c r="D576" s="337"/>
      <c r="E576" s="337"/>
      <c r="F576" s="250"/>
      <c r="G576" s="250"/>
      <c r="H576" s="250"/>
      <c r="I576" s="251"/>
      <c r="J576" s="250"/>
      <c r="K576" s="250"/>
      <c r="L576" s="250"/>
      <c r="M576" s="252"/>
      <c r="N576" s="250"/>
      <c r="O576" s="250"/>
      <c r="P576" s="337"/>
      <c r="Q576" s="253"/>
      <c r="R576" s="253"/>
    </row>
    <row r="577" spans="1:18" ht="42" customHeight="1">
      <c r="A577" s="250"/>
      <c r="B577" s="250"/>
      <c r="C577" s="250"/>
      <c r="D577" s="337"/>
      <c r="E577" s="337"/>
      <c r="F577" s="250"/>
      <c r="G577" s="250"/>
      <c r="H577" s="250"/>
      <c r="I577" s="251"/>
      <c r="J577" s="250"/>
      <c r="K577" s="250"/>
      <c r="L577" s="250"/>
      <c r="M577" s="252"/>
      <c r="N577" s="250"/>
      <c r="O577" s="250"/>
      <c r="P577" s="337"/>
      <c r="Q577" s="253"/>
      <c r="R577" s="253"/>
    </row>
    <row r="578" spans="1:18" ht="52.5" customHeight="1">
      <c r="A578" s="250"/>
      <c r="B578" s="250"/>
      <c r="C578" s="250"/>
      <c r="D578" s="337"/>
      <c r="E578" s="337"/>
      <c r="F578" s="250"/>
      <c r="G578" s="250"/>
      <c r="H578" s="250"/>
      <c r="I578" s="251"/>
      <c r="J578" s="250"/>
      <c r="K578" s="250"/>
      <c r="L578" s="250"/>
      <c r="M578" s="252"/>
      <c r="N578" s="250"/>
      <c r="O578" s="250"/>
      <c r="P578" s="337"/>
      <c r="Q578" s="253"/>
      <c r="R578" s="253"/>
    </row>
    <row r="579" spans="1:18" ht="52.5" customHeight="1">
      <c r="A579" s="250"/>
      <c r="B579" s="250"/>
      <c r="C579" s="250"/>
      <c r="D579" s="337"/>
      <c r="E579" s="337"/>
      <c r="F579" s="250"/>
      <c r="G579" s="250"/>
      <c r="H579" s="250"/>
      <c r="I579" s="251"/>
      <c r="J579" s="250"/>
      <c r="K579" s="250"/>
      <c r="L579" s="250"/>
      <c r="M579" s="252"/>
      <c r="N579" s="250"/>
      <c r="O579" s="250"/>
      <c r="P579" s="337"/>
      <c r="Q579" s="253"/>
      <c r="R579" s="253"/>
    </row>
    <row r="580" spans="1:18" ht="42" customHeight="1">
      <c r="A580" s="250"/>
      <c r="B580" s="250"/>
      <c r="C580" s="250"/>
      <c r="D580" s="337"/>
      <c r="E580" s="337"/>
      <c r="F580" s="250"/>
      <c r="G580" s="250"/>
      <c r="H580" s="250"/>
      <c r="I580" s="251"/>
      <c r="J580" s="250"/>
      <c r="K580" s="250"/>
      <c r="L580" s="250"/>
      <c r="M580" s="252"/>
      <c r="N580" s="250"/>
      <c r="O580" s="250"/>
      <c r="P580" s="337"/>
      <c r="Q580" s="253"/>
      <c r="R580" s="253"/>
    </row>
    <row r="581" spans="1:18" ht="42" customHeight="1">
      <c r="A581" s="250"/>
      <c r="B581" s="250"/>
      <c r="C581" s="250"/>
      <c r="D581" s="337"/>
      <c r="E581" s="337"/>
      <c r="F581" s="250"/>
      <c r="G581" s="250"/>
      <c r="H581" s="250"/>
      <c r="I581" s="251"/>
      <c r="J581" s="250"/>
      <c r="K581" s="250"/>
      <c r="L581" s="250"/>
      <c r="M581" s="252"/>
      <c r="N581" s="250"/>
      <c r="O581" s="250"/>
      <c r="P581" s="337"/>
      <c r="Q581" s="253"/>
      <c r="R581" s="253"/>
    </row>
    <row r="582" spans="1:18" ht="52.5" customHeight="1">
      <c r="A582" s="250"/>
      <c r="B582" s="250"/>
      <c r="C582" s="250"/>
      <c r="D582" s="337"/>
      <c r="E582" s="337"/>
      <c r="F582" s="250"/>
      <c r="G582" s="250"/>
      <c r="H582" s="250"/>
      <c r="I582" s="251"/>
      <c r="J582" s="250"/>
      <c r="K582" s="250"/>
      <c r="L582" s="250"/>
      <c r="M582" s="252"/>
      <c r="N582" s="250"/>
      <c r="O582" s="250"/>
      <c r="P582" s="337"/>
      <c r="Q582" s="253"/>
      <c r="R582" s="253"/>
    </row>
    <row r="583" spans="1:18" ht="52.5" customHeight="1">
      <c r="A583" s="250"/>
      <c r="B583" s="250"/>
      <c r="C583" s="250"/>
      <c r="D583" s="337"/>
      <c r="E583" s="337"/>
      <c r="F583" s="250"/>
      <c r="G583" s="250"/>
      <c r="H583" s="250"/>
      <c r="I583" s="251"/>
      <c r="J583" s="250"/>
      <c r="K583" s="250"/>
      <c r="L583" s="250"/>
      <c r="M583" s="252"/>
      <c r="N583" s="250"/>
      <c r="O583" s="250"/>
      <c r="P583" s="337"/>
      <c r="Q583" s="253"/>
      <c r="R583" s="253"/>
    </row>
    <row r="584" spans="1:18" ht="42" customHeight="1">
      <c r="A584" s="250"/>
      <c r="B584" s="250"/>
      <c r="C584" s="250"/>
      <c r="D584" s="337"/>
      <c r="E584" s="337"/>
      <c r="F584" s="250"/>
      <c r="G584" s="250"/>
      <c r="H584" s="250"/>
      <c r="I584" s="251"/>
      <c r="J584" s="250"/>
      <c r="K584" s="250"/>
      <c r="L584" s="250"/>
      <c r="M584" s="252"/>
      <c r="N584" s="250"/>
      <c r="O584" s="250"/>
      <c r="P584" s="337"/>
      <c r="Q584" s="253"/>
      <c r="R584" s="253"/>
    </row>
    <row r="585" spans="1:18" ht="42" customHeight="1">
      <c r="A585" s="250"/>
      <c r="B585" s="250"/>
      <c r="C585" s="250"/>
      <c r="D585" s="337"/>
      <c r="E585" s="337"/>
      <c r="F585" s="250"/>
      <c r="G585" s="250"/>
      <c r="H585" s="250"/>
      <c r="I585" s="251"/>
      <c r="J585" s="250"/>
      <c r="K585" s="250"/>
      <c r="L585" s="250"/>
      <c r="M585" s="252"/>
      <c r="N585" s="250"/>
      <c r="O585" s="250"/>
      <c r="P585" s="337"/>
      <c r="Q585" s="253"/>
      <c r="R585" s="253"/>
    </row>
    <row r="586" spans="1:18" ht="42" customHeight="1">
      <c r="A586" s="250"/>
      <c r="B586" s="250"/>
      <c r="C586" s="250"/>
      <c r="D586" s="337"/>
      <c r="E586" s="337"/>
      <c r="F586" s="250"/>
      <c r="G586" s="250"/>
      <c r="H586" s="250"/>
      <c r="I586" s="251"/>
      <c r="J586" s="250"/>
      <c r="K586" s="250"/>
      <c r="L586" s="250"/>
      <c r="M586" s="252"/>
      <c r="N586" s="250"/>
      <c r="O586" s="250"/>
      <c r="P586" s="337"/>
      <c r="Q586" s="253"/>
      <c r="R586" s="253"/>
    </row>
    <row r="587" spans="1:18" ht="52.5" customHeight="1">
      <c r="A587" s="250"/>
      <c r="B587" s="250"/>
      <c r="C587" s="250"/>
      <c r="D587" s="337"/>
      <c r="E587" s="337"/>
      <c r="F587" s="250"/>
      <c r="G587" s="250"/>
      <c r="H587" s="250"/>
      <c r="I587" s="251"/>
      <c r="J587" s="250"/>
      <c r="K587" s="250"/>
      <c r="L587" s="250"/>
      <c r="M587" s="252"/>
      <c r="N587" s="250"/>
      <c r="O587" s="250"/>
      <c r="P587" s="337"/>
      <c r="Q587" s="253"/>
      <c r="R587" s="253"/>
    </row>
    <row r="588" spans="1:18" ht="63" customHeight="1">
      <c r="A588" s="250"/>
      <c r="B588" s="250"/>
      <c r="C588" s="250"/>
      <c r="D588" s="337"/>
      <c r="E588" s="337"/>
      <c r="F588" s="250"/>
      <c r="G588" s="250"/>
      <c r="H588" s="250"/>
      <c r="I588" s="251"/>
      <c r="J588" s="250"/>
      <c r="K588" s="250"/>
      <c r="L588" s="250"/>
      <c r="M588" s="252"/>
      <c r="N588" s="250"/>
      <c r="O588" s="250"/>
      <c r="P588" s="337"/>
      <c r="Q588" s="253"/>
      <c r="R588" s="253"/>
    </row>
    <row r="589" spans="1:18" ht="52.5" customHeight="1">
      <c r="A589" s="250"/>
      <c r="B589" s="250"/>
      <c r="C589" s="250"/>
      <c r="D589" s="337"/>
      <c r="E589" s="337"/>
      <c r="F589" s="250"/>
      <c r="G589" s="250"/>
      <c r="H589" s="250"/>
      <c r="I589" s="251"/>
      <c r="J589" s="250"/>
      <c r="K589" s="250"/>
      <c r="L589" s="250"/>
      <c r="M589" s="252"/>
      <c r="N589" s="250"/>
      <c r="O589" s="250"/>
      <c r="P589" s="337"/>
      <c r="Q589" s="253"/>
      <c r="R589" s="253"/>
    </row>
    <row r="590" spans="1:18" ht="63" customHeight="1">
      <c r="A590" s="250"/>
      <c r="B590" s="250"/>
      <c r="C590" s="250"/>
      <c r="D590" s="337"/>
      <c r="E590" s="337"/>
      <c r="F590" s="250"/>
      <c r="G590" s="250"/>
      <c r="H590" s="250"/>
      <c r="I590" s="251"/>
      <c r="J590" s="250"/>
      <c r="K590" s="250"/>
      <c r="L590" s="250"/>
      <c r="M590" s="252"/>
      <c r="N590" s="250"/>
      <c r="O590" s="250"/>
      <c r="P590" s="337"/>
      <c r="Q590" s="253"/>
      <c r="R590" s="253"/>
    </row>
    <row r="591" spans="1:18" ht="42" customHeight="1">
      <c r="A591" s="250"/>
      <c r="B591" s="250"/>
      <c r="C591" s="250"/>
      <c r="D591" s="337"/>
      <c r="E591" s="337"/>
      <c r="F591" s="250"/>
      <c r="G591" s="250"/>
      <c r="H591" s="250"/>
      <c r="I591" s="251"/>
      <c r="J591" s="250"/>
      <c r="K591" s="250"/>
      <c r="L591" s="250"/>
      <c r="M591" s="252"/>
      <c r="N591" s="250"/>
      <c r="O591" s="250"/>
      <c r="P591" s="337"/>
      <c r="Q591" s="253"/>
      <c r="R591" s="253"/>
    </row>
    <row r="592" spans="1:18" ht="42" customHeight="1">
      <c r="A592" s="250"/>
      <c r="B592" s="250"/>
      <c r="C592" s="250"/>
      <c r="D592" s="337"/>
      <c r="E592" s="337"/>
      <c r="F592" s="250"/>
      <c r="G592" s="250"/>
      <c r="H592" s="250"/>
      <c r="I592" s="251"/>
      <c r="J592" s="250"/>
      <c r="K592" s="250"/>
      <c r="L592" s="250"/>
      <c r="M592" s="252"/>
      <c r="N592" s="250"/>
      <c r="O592" s="250"/>
      <c r="P592" s="337"/>
      <c r="Q592" s="253"/>
      <c r="R592" s="253"/>
    </row>
    <row r="593" spans="1:18">
      <c r="A593" s="250"/>
      <c r="B593" s="250"/>
      <c r="C593" s="250"/>
      <c r="D593" s="337"/>
      <c r="E593" s="337"/>
      <c r="F593" s="250"/>
      <c r="G593" s="250"/>
      <c r="H593" s="250"/>
      <c r="I593" s="251"/>
      <c r="J593" s="250"/>
      <c r="K593" s="250"/>
      <c r="L593" s="250"/>
      <c r="M593" s="252"/>
      <c r="N593" s="250"/>
      <c r="O593" s="250"/>
      <c r="P593" s="337"/>
      <c r="Q593" s="253"/>
      <c r="R593" s="253"/>
    </row>
    <row r="594" spans="1:18" ht="42" customHeight="1">
      <c r="A594" s="250"/>
      <c r="B594" s="250"/>
      <c r="C594" s="250"/>
      <c r="D594" s="337"/>
      <c r="E594" s="337"/>
      <c r="F594" s="250"/>
      <c r="G594" s="250"/>
      <c r="H594" s="250"/>
      <c r="I594" s="251"/>
      <c r="J594" s="250"/>
      <c r="K594" s="250"/>
      <c r="L594" s="250"/>
      <c r="M594" s="252"/>
      <c r="N594" s="250"/>
      <c r="O594" s="250"/>
      <c r="P594" s="337"/>
      <c r="Q594" s="253"/>
      <c r="R594" s="253"/>
    </row>
    <row r="595" spans="1:18" ht="42" customHeight="1">
      <c r="A595" s="250"/>
      <c r="B595" s="250"/>
      <c r="C595" s="250"/>
      <c r="D595" s="337"/>
      <c r="E595" s="337"/>
      <c r="F595" s="250"/>
      <c r="G595" s="250"/>
      <c r="H595" s="250"/>
      <c r="I595" s="251"/>
      <c r="J595" s="250"/>
      <c r="K595" s="250"/>
      <c r="L595" s="250"/>
      <c r="M595" s="252"/>
      <c r="N595" s="250"/>
      <c r="O595" s="250"/>
      <c r="P595" s="337"/>
      <c r="Q595" s="253"/>
      <c r="R595" s="253"/>
    </row>
  </sheetData>
  <autoFilter ref="A1:R525">
    <filterColumn colId="7">
      <filters>
        <filter val="Индивидуальный предприниматель Митюгин Александр Викторович"/>
        <filter val="ИП Тарасенко Роман Олегович"/>
        <filter val="Иркутское отделение №8586 ПАО Сбербанк"/>
        <filter val="ОАО &quot;Дезирс&quot;"/>
        <filter val="ООО &quot;АНГАРСКАЯ МЕДИЦИНСКАЯ КОМПАНИЯ&quot;"/>
        <filter val="ООО &quot;Гарант- Специалист&quot;"/>
        <filter val="ООО &quot;ДезМастер&quot;"/>
        <filter val="ООО &quot;Зеон&quot;"/>
        <filter val="ООО &quot;Зуботехнический центр&quot;"/>
        <filter val="ООО &quot;Лабора&quot;"/>
        <filter val="ООО &quot;Фарватер&quot;"/>
        <filter val="ООО &quot;ЭРИДАН&quot;"/>
        <filter val="ООО ОА &quot;СЭЙВ&quot;"/>
        <filter val="ООО Охранное агенство &quot;Арсенал&quot;"/>
        <filter val="ООО ЦТО &quot;Сэйв-сервис&quot;"/>
        <filter val="ФИЛИАЛ N5440 ВТБ 24 (ПАО) Г НОВОСИБИРСК"/>
      </filters>
    </filterColumn>
    <filterColumn colId="9">
      <filters>
        <filter val="221"/>
        <filter val="223"/>
        <filter val="224"/>
        <filter val="225"/>
        <filter val="226"/>
        <filter val="310"/>
        <filter val="341"/>
        <filter val="343"/>
        <filter val="346"/>
      </filters>
    </filterColumn>
    <filterColumn colId="15">
      <filters blank="1">
        <filter val="№ 029/26112021/001 от 26.11.2021"/>
        <filter val="№ 040/2021 от 26.01.2021"/>
        <filter val="№ 08546-1 от 01.07.2021"/>
        <filter val="№ 1025/д от 01.07.2021"/>
        <filter val="№ 110521/3у от 08.06.2021"/>
        <filter val="№ 125 от 01.01.2021"/>
        <filter val="№ 3331 от 11.01.2021"/>
        <filter val="№ 3-696 от 01.07.2021"/>
        <filter val="№ 3-842 от 11.01.2021"/>
        <filter val="№ 392021 от 16.09.2021"/>
        <filter val="№ 4061 от 13.08.2021"/>
        <filter val="№ 5-6 от 11.01.2021"/>
        <filter val="№ ТЦ-39/2021 (Р) от 07.10.2021"/>
        <filter val="№ Ф/38-0166-03-ТП от 17.02.2021"/>
        <filter val="№ фг451 от 11.01.2021"/>
      </filters>
    </filterColumn>
  </autoFilter>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dimension ref="A2:O13"/>
  <sheetViews>
    <sheetView workbookViewId="0"/>
  </sheetViews>
  <sheetFormatPr defaultRowHeight="15"/>
  <cols>
    <col min="1" max="1" width="26.5703125" customWidth="1"/>
    <col min="2" max="13" width="10.5703125" customWidth="1"/>
  </cols>
  <sheetData>
    <row r="2" spans="1:15" s="76" customFormat="1">
      <c r="B2" s="109">
        <v>2021</v>
      </c>
      <c r="D2" s="80"/>
      <c r="N2" s="77"/>
      <c r="O2" s="77"/>
    </row>
    <row r="3" spans="1:15" s="76" customFormat="1">
      <c r="N3" s="77"/>
      <c r="O3" s="77"/>
    </row>
    <row r="4" spans="1:15" s="76" customFormat="1">
      <c r="A4" s="102"/>
      <c r="B4" s="102" t="s">
        <v>24</v>
      </c>
      <c r="C4" s="102" t="s">
        <v>70</v>
      </c>
      <c r="D4" s="102" t="s">
        <v>251</v>
      </c>
      <c r="E4" s="102" t="s">
        <v>252</v>
      </c>
      <c r="F4" s="102" t="s">
        <v>253</v>
      </c>
      <c r="G4" s="102" t="s">
        <v>142</v>
      </c>
      <c r="H4" s="102" t="s">
        <v>200</v>
      </c>
      <c r="I4" s="102" t="s">
        <v>210</v>
      </c>
      <c r="J4" s="102" t="s">
        <v>249</v>
      </c>
      <c r="K4" s="102" t="s">
        <v>254</v>
      </c>
      <c r="L4" s="102" t="s">
        <v>255</v>
      </c>
      <c r="M4" s="102" t="s">
        <v>6</v>
      </c>
      <c r="N4" s="78"/>
      <c r="O4" s="78"/>
    </row>
    <row r="5" spans="1:15" s="93" customFormat="1">
      <c r="A5" s="110" t="s">
        <v>1000</v>
      </c>
      <c r="B5" s="108">
        <v>225986.33000000002</v>
      </c>
      <c r="C5" s="108">
        <v>668806.84000000008</v>
      </c>
      <c r="D5" s="108">
        <v>325196.19999999995</v>
      </c>
      <c r="E5" s="108">
        <v>694394.04</v>
      </c>
      <c r="F5" s="108"/>
      <c r="G5" s="108"/>
      <c r="H5" s="108"/>
      <c r="I5" s="108"/>
      <c r="J5" s="108"/>
      <c r="K5" s="108"/>
      <c r="L5" s="108"/>
      <c r="M5" s="108"/>
      <c r="N5" s="92"/>
      <c r="O5" s="92"/>
    </row>
    <row r="6" spans="1:15" s="93" customFormat="1">
      <c r="A6" s="110" t="s">
        <v>1003</v>
      </c>
      <c r="B6" s="108">
        <v>2376692.41</v>
      </c>
      <c r="C6" s="108">
        <v>6058464.7699999996</v>
      </c>
      <c r="D6" s="108">
        <v>3050988.42</v>
      </c>
      <c r="E6" s="108">
        <v>5883361.4100000001</v>
      </c>
      <c r="F6" s="108"/>
      <c r="G6" s="108"/>
      <c r="H6" s="108"/>
      <c r="I6" s="108"/>
      <c r="J6" s="108"/>
      <c r="K6" s="108"/>
      <c r="L6" s="108"/>
      <c r="M6" s="108"/>
      <c r="N6" s="94"/>
      <c r="O6" s="92"/>
    </row>
    <row r="7" spans="1:15" s="76" customFormat="1">
      <c r="A7" s="110"/>
      <c r="B7" s="108">
        <f t="shared" ref="B7:M7" si="0">SUM(B5:B6)</f>
        <v>2602678.7400000002</v>
      </c>
      <c r="C7" s="108">
        <f t="shared" si="0"/>
        <v>6727271.6099999994</v>
      </c>
      <c r="D7" s="108">
        <f t="shared" si="0"/>
        <v>3376184.62</v>
      </c>
      <c r="E7" s="108">
        <f t="shared" si="0"/>
        <v>6577755.4500000002</v>
      </c>
      <c r="F7" s="108">
        <f t="shared" si="0"/>
        <v>0</v>
      </c>
      <c r="G7" s="108">
        <f t="shared" si="0"/>
        <v>0</v>
      </c>
      <c r="H7" s="108">
        <f t="shared" si="0"/>
        <v>0</v>
      </c>
      <c r="I7" s="108">
        <f t="shared" si="0"/>
        <v>0</v>
      </c>
      <c r="J7" s="108">
        <f t="shared" si="0"/>
        <v>0</v>
      </c>
      <c r="K7" s="108">
        <f t="shared" si="0"/>
        <v>0</v>
      </c>
      <c r="L7" s="108">
        <f t="shared" si="0"/>
        <v>0</v>
      </c>
      <c r="M7" s="108">
        <f t="shared" si="0"/>
        <v>0</v>
      </c>
      <c r="N7" s="79"/>
      <c r="O7" s="79"/>
    </row>
    <row r="8" spans="1:15" s="76" customFormat="1">
      <c r="A8" s="111"/>
      <c r="N8" s="77"/>
      <c r="O8" s="79"/>
    </row>
    <row r="9" spans="1:15" s="76" customFormat="1">
      <c r="A9" s="111"/>
      <c r="N9" s="77"/>
      <c r="O9" s="79"/>
    </row>
    <row r="10" spans="1:15" s="76" customFormat="1">
      <c r="A10" s="112"/>
      <c r="B10" s="102" t="s">
        <v>24</v>
      </c>
      <c r="C10" s="102" t="s">
        <v>70</v>
      </c>
      <c r="D10" s="102" t="s">
        <v>251</v>
      </c>
      <c r="E10" s="102" t="s">
        <v>252</v>
      </c>
      <c r="F10" s="102" t="s">
        <v>253</v>
      </c>
      <c r="G10" s="102" t="s">
        <v>142</v>
      </c>
      <c r="H10" s="102" t="s">
        <v>200</v>
      </c>
      <c r="I10" s="102" t="s">
        <v>210</v>
      </c>
      <c r="J10" s="102" t="s">
        <v>249</v>
      </c>
      <c r="K10" s="102" t="s">
        <v>254</v>
      </c>
      <c r="L10" s="102" t="s">
        <v>255</v>
      </c>
      <c r="M10" s="102" t="s">
        <v>6</v>
      </c>
      <c r="N10" s="78"/>
      <c r="O10" s="79"/>
    </row>
    <row r="11" spans="1:15" s="93" customFormat="1">
      <c r="A11" s="99" t="s">
        <v>1001</v>
      </c>
      <c r="B11" s="106">
        <v>21</v>
      </c>
      <c r="C11" s="106">
        <v>35</v>
      </c>
      <c r="D11" s="106">
        <v>28</v>
      </c>
      <c r="E11" s="106" t="s">
        <v>1874</v>
      </c>
      <c r="F11" s="106"/>
      <c r="G11" s="106"/>
      <c r="H11" s="106"/>
      <c r="I11" s="106"/>
      <c r="J11" s="106"/>
      <c r="K11" s="106"/>
      <c r="L11" s="106"/>
      <c r="M11" s="106"/>
      <c r="N11" s="92"/>
      <c r="O11" s="92"/>
    </row>
    <row r="12" spans="1:15" s="93" customFormat="1">
      <c r="A12" s="99" t="s">
        <v>1002</v>
      </c>
      <c r="B12" s="106">
        <v>9</v>
      </c>
      <c r="C12" s="106">
        <v>13</v>
      </c>
      <c r="D12" s="106">
        <v>12</v>
      </c>
      <c r="E12" s="106" t="s">
        <v>1672</v>
      </c>
      <c r="F12" s="106"/>
      <c r="G12" s="106"/>
      <c r="H12" s="106"/>
      <c r="I12" s="106"/>
      <c r="J12" s="106"/>
      <c r="K12" s="106"/>
      <c r="L12" s="106"/>
      <c r="M12" s="106"/>
      <c r="N12" s="94"/>
      <c r="O12" s="94"/>
    </row>
    <row r="13" spans="1:15">
      <c r="A13" s="99"/>
      <c r="B13" s="106">
        <f>SUM(B11:B12)</f>
        <v>30</v>
      </c>
      <c r="C13" s="106">
        <f t="shared" ref="C13:M13" si="1">SUM(C11:C12)</f>
        <v>48</v>
      </c>
      <c r="D13" s="106">
        <f t="shared" si="1"/>
        <v>40</v>
      </c>
      <c r="E13" s="106">
        <f t="shared" si="1"/>
        <v>0</v>
      </c>
      <c r="F13" s="106">
        <f t="shared" si="1"/>
        <v>0</v>
      </c>
      <c r="G13" s="106">
        <f t="shared" si="1"/>
        <v>0</v>
      </c>
      <c r="H13" s="106">
        <f t="shared" si="1"/>
        <v>0</v>
      </c>
      <c r="I13" s="106">
        <f t="shared" si="1"/>
        <v>0</v>
      </c>
      <c r="J13" s="106">
        <f t="shared" si="1"/>
        <v>0</v>
      </c>
      <c r="K13" s="106">
        <f t="shared" si="1"/>
        <v>0</v>
      </c>
      <c r="L13" s="106">
        <f t="shared" si="1"/>
        <v>0</v>
      </c>
      <c r="M13" s="106">
        <f t="shared" si="1"/>
        <v>0</v>
      </c>
    </row>
  </sheetData>
  <pageMargins left="0.70866141732283472" right="0.70866141732283472" top="0.74803149606299213" bottom="0.74803149606299213" header="0.31496062992125984" footer="0.31496062992125984"/>
  <pageSetup paperSize="9" scale="80" orientation="landscape" verticalDpi="0" r:id="rId1"/>
</worksheet>
</file>

<file path=xl/worksheets/sheet2.xml><?xml version="1.0" encoding="utf-8"?>
<worksheet xmlns="http://schemas.openxmlformats.org/spreadsheetml/2006/main" xmlns:r="http://schemas.openxmlformats.org/officeDocument/2006/relationships">
  <dimension ref="A3:XEZ544"/>
  <sheetViews>
    <sheetView topLeftCell="A534" workbookViewId="0">
      <selection activeCell="A543" sqref="A543"/>
    </sheetView>
  </sheetViews>
  <sheetFormatPr defaultRowHeight="15"/>
  <cols>
    <col min="1" max="1" width="3.85546875" customWidth="1"/>
    <col min="2" max="2" width="51" customWidth="1"/>
    <col min="3" max="3" width="17.140625" customWidth="1"/>
    <col min="4" max="4" width="7.140625" customWidth="1"/>
    <col min="5" max="5" width="7.5703125" customWidth="1"/>
    <col min="6" max="6" width="10.28515625" customWidth="1"/>
    <col min="7" max="7" width="13" customWidth="1"/>
    <col min="8" max="8" width="13.28515625" customWidth="1"/>
    <col min="9" max="9" width="12.5703125" style="14" customWidth="1"/>
    <col min="10" max="10" width="19.85546875" customWidth="1"/>
    <col min="11" max="11" width="10" bestFit="1" customWidth="1"/>
    <col min="13" max="13" width="12" customWidth="1"/>
    <col min="16" max="16" width="9.5703125" bestFit="1" customWidth="1"/>
    <col min="17" max="17" width="20.85546875" customWidth="1"/>
  </cols>
  <sheetData>
    <row r="3" spans="1:11">
      <c r="B3" t="s">
        <v>39</v>
      </c>
      <c r="H3" s="9" t="s">
        <v>21</v>
      </c>
    </row>
    <row r="4" spans="1:11" ht="34.5">
      <c r="A4" s="1">
        <v>1</v>
      </c>
      <c r="B4" s="1" t="s">
        <v>8</v>
      </c>
      <c r="C4" s="1"/>
      <c r="D4" s="5" t="s">
        <v>9</v>
      </c>
      <c r="E4" s="2"/>
      <c r="F4" s="1"/>
      <c r="G4" s="12">
        <v>1289342</v>
      </c>
      <c r="H4" s="12">
        <v>1289342</v>
      </c>
      <c r="I4" s="346" t="s">
        <v>7</v>
      </c>
      <c r="J4" s="346"/>
      <c r="K4" s="346"/>
    </row>
    <row r="5" spans="1:11">
      <c r="A5" s="1">
        <v>2</v>
      </c>
      <c r="B5" s="1" t="s">
        <v>10</v>
      </c>
      <c r="C5" s="1"/>
      <c r="D5" s="2" t="s">
        <v>11</v>
      </c>
      <c r="E5" s="2"/>
      <c r="F5" s="1"/>
      <c r="G5" s="12">
        <v>740249.5</v>
      </c>
      <c r="H5" s="12">
        <v>1480500</v>
      </c>
      <c r="I5" s="347" t="s">
        <v>12</v>
      </c>
      <c r="J5" s="348"/>
      <c r="K5" s="349"/>
    </row>
    <row r="6" spans="1:11">
      <c r="A6" s="1">
        <v>3</v>
      </c>
      <c r="B6" s="1" t="s">
        <v>14</v>
      </c>
      <c r="C6" s="1"/>
      <c r="D6" s="2" t="s">
        <v>15</v>
      </c>
      <c r="E6" s="2"/>
      <c r="F6" s="1"/>
      <c r="G6" s="12">
        <v>426626.64</v>
      </c>
      <c r="H6" s="12">
        <v>467630.46</v>
      </c>
      <c r="I6" s="347" t="s">
        <v>13</v>
      </c>
      <c r="J6" s="348"/>
      <c r="K6" s="349"/>
    </row>
    <row r="7" spans="1:11">
      <c r="A7" s="1">
        <v>1</v>
      </c>
      <c r="B7" s="8" t="s">
        <v>29</v>
      </c>
      <c r="C7" s="1"/>
      <c r="D7" s="10" t="s">
        <v>16</v>
      </c>
      <c r="E7" s="3"/>
      <c r="F7" s="1"/>
      <c r="G7" s="13">
        <v>2323833</v>
      </c>
      <c r="H7" s="13">
        <v>2323833</v>
      </c>
      <c r="I7" s="90"/>
      <c r="J7" s="11" t="s">
        <v>26</v>
      </c>
      <c r="K7" s="6"/>
    </row>
    <row r="8" spans="1:11">
      <c r="A8" s="1">
        <v>2</v>
      </c>
      <c r="B8" s="8" t="s">
        <v>30</v>
      </c>
      <c r="C8" s="1"/>
      <c r="D8" s="10" t="s">
        <v>17</v>
      </c>
      <c r="E8" s="3"/>
      <c r="F8" s="1"/>
      <c r="G8" s="13">
        <v>539199</v>
      </c>
      <c r="H8" s="13">
        <v>539199</v>
      </c>
      <c r="I8" s="90"/>
      <c r="J8" s="11" t="s">
        <v>26</v>
      </c>
      <c r="K8" s="6"/>
    </row>
    <row r="9" spans="1:11">
      <c r="A9" s="1">
        <v>3</v>
      </c>
      <c r="B9" s="8" t="s">
        <v>31</v>
      </c>
      <c r="C9" s="1"/>
      <c r="D9" s="10" t="s">
        <v>28</v>
      </c>
      <c r="E9" s="3"/>
      <c r="F9" s="1"/>
      <c r="G9" s="13">
        <v>1332660.54</v>
      </c>
      <c r="H9" s="13">
        <v>1339357.3333333333</v>
      </c>
      <c r="I9" s="90"/>
      <c r="J9" s="11" t="s">
        <v>27</v>
      </c>
      <c r="K9" s="7"/>
    </row>
    <row r="10" spans="1:11">
      <c r="A10" s="1">
        <v>4</v>
      </c>
      <c r="B10" s="8" t="s">
        <v>32</v>
      </c>
      <c r="C10" s="1"/>
      <c r="D10" s="10" t="s">
        <v>18</v>
      </c>
      <c r="E10" s="3"/>
      <c r="F10" s="1"/>
      <c r="G10" s="13">
        <v>455860</v>
      </c>
      <c r="H10" s="13">
        <v>499330</v>
      </c>
      <c r="I10" s="90"/>
      <c r="J10" s="11" t="s">
        <v>33</v>
      </c>
      <c r="K10" s="6"/>
    </row>
    <row r="11" spans="1:11">
      <c r="A11" s="1">
        <v>5</v>
      </c>
      <c r="B11" s="8" t="s">
        <v>35</v>
      </c>
      <c r="C11" s="1"/>
      <c r="D11" s="10" t="s">
        <v>34</v>
      </c>
      <c r="E11" s="3"/>
      <c r="F11" s="1"/>
      <c r="G11" s="13">
        <v>151000</v>
      </c>
      <c r="H11" s="13">
        <v>151974.9</v>
      </c>
      <c r="I11" s="90"/>
      <c r="J11" s="11" t="s">
        <v>5</v>
      </c>
      <c r="K11" s="6"/>
    </row>
    <row r="12" spans="1:11">
      <c r="A12" s="1">
        <v>6</v>
      </c>
      <c r="B12" s="8" t="s">
        <v>36</v>
      </c>
      <c r="C12" s="1"/>
      <c r="D12" s="10" t="s">
        <v>22</v>
      </c>
      <c r="E12" s="3"/>
      <c r="F12" s="1"/>
      <c r="G12" s="13">
        <v>56500</v>
      </c>
      <c r="H12" s="13">
        <v>56533.33</v>
      </c>
      <c r="I12" s="91"/>
      <c r="J12" s="11" t="s">
        <v>5</v>
      </c>
      <c r="K12" s="6"/>
    </row>
    <row r="13" spans="1:11">
      <c r="A13" s="1">
        <v>7</v>
      </c>
      <c r="B13" s="8" t="s">
        <v>37</v>
      </c>
      <c r="C13" s="1"/>
      <c r="D13" s="10" t="s">
        <v>23</v>
      </c>
      <c r="E13" s="3"/>
      <c r="F13" s="1"/>
      <c r="G13" s="13">
        <v>119000</v>
      </c>
      <c r="H13" s="13">
        <v>125413.36</v>
      </c>
      <c r="I13" s="91"/>
      <c r="J13" s="11" t="s">
        <v>38</v>
      </c>
      <c r="K13" s="6"/>
    </row>
    <row r="14" spans="1:11">
      <c r="A14" s="1">
        <v>8</v>
      </c>
      <c r="B14" s="1"/>
      <c r="C14" s="1"/>
      <c r="D14" s="1"/>
      <c r="E14" s="1"/>
      <c r="F14" s="1"/>
      <c r="G14" s="4">
        <f>SUM(G7:G13)</f>
        <v>4978052.54</v>
      </c>
      <c r="H14" s="4">
        <f>SUM(H7:H13)</f>
        <v>5035640.9233333338</v>
      </c>
      <c r="I14" s="4"/>
      <c r="J14" s="1"/>
      <c r="K14" s="1"/>
    </row>
    <row r="15" spans="1:11">
      <c r="H15" s="14">
        <f>H14-G14</f>
        <v>57588.383333333768</v>
      </c>
    </row>
    <row r="16" spans="1:11">
      <c r="G16" s="14">
        <f>G4+G5+G6</f>
        <v>2456218.14</v>
      </c>
      <c r="H16" s="14">
        <f>H4+H5+H6</f>
        <v>3237472.46</v>
      </c>
      <c r="I16" s="14">
        <f>H16-G16</f>
        <v>781254.31999999983</v>
      </c>
    </row>
    <row r="17" spans="1:15">
      <c r="B17" t="s">
        <v>40</v>
      </c>
      <c r="F17" t="s">
        <v>21</v>
      </c>
      <c r="G17" t="s">
        <v>47</v>
      </c>
      <c r="H17" t="s">
        <v>46</v>
      </c>
      <c r="I17" s="14" t="s">
        <v>45</v>
      </c>
      <c r="J17" t="s">
        <v>48</v>
      </c>
    </row>
    <row r="18" spans="1:15" s="9" customFormat="1" ht="25.5">
      <c r="A18" s="8">
        <v>1</v>
      </c>
      <c r="B18" s="23" t="s">
        <v>41</v>
      </c>
      <c r="C18" s="24" t="s">
        <v>42</v>
      </c>
      <c r="D18" s="24"/>
      <c r="E18" s="24"/>
      <c r="F18" s="25">
        <v>25520</v>
      </c>
      <c r="G18" s="26" t="s">
        <v>43</v>
      </c>
      <c r="H18" s="26">
        <v>43144</v>
      </c>
      <c r="I18" s="25">
        <v>19990</v>
      </c>
      <c r="J18" s="24" t="s">
        <v>44</v>
      </c>
      <c r="K18" s="25">
        <f t="shared" ref="K18:K25" si="0">F18-I18</f>
        <v>5530</v>
      </c>
      <c r="L18" s="27">
        <f t="shared" ref="L18:L25" si="1">100-(I18/F18)*100</f>
        <v>21.669278996865202</v>
      </c>
      <c r="M18" s="28">
        <v>2</v>
      </c>
      <c r="N18" s="28">
        <v>0</v>
      </c>
    </row>
    <row r="19" spans="1:15" s="9" customFormat="1" ht="25.5">
      <c r="A19" s="8">
        <v>2</v>
      </c>
      <c r="B19" s="23" t="s">
        <v>49</v>
      </c>
      <c r="C19" s="24" t="s">
        <v>42</v>
      </c>
      <c r="D19" s="24"/>
      <c r="E19" s="24"/>
      <c r="F19" s="25">
        <v>263928</v>
      </c>
      <c r="G19" s="26" t="s">
        <v>50</v>
      </c>
      <c r="H19" s="26">
        <v>43136</v>
      </c>
      <c r="I19" s="25">
        <v>220807</v>
      </c>
      <c r="J19" s="24" t="s">
        <v>51</v>
      </c>
      <c r="K19" s="25">
        <f t="shared" si="0"/>
        <v>43121</v>
      </c>
      <c r="L19" s="27">
        <f t="shared" si="1"/>
        <v>16.338167985208088</v>
      </c>
      <c r="M19" s="28">
        <v>2</v>
      </c>
      <c r="N19" s="28">
        <v>0</v>
      </c>
    </row>
    <row r="20" spans="1:15" s="9" customFormat="1" ht="25.5">
      <c r="A20" s="8">
        <v>3</v>
      </c>
      <c r="B20" s="23" t="s">
        <v>52</v>
      </c>
      <c r="C20" s="24" t="s">
        <v>42</v>
      </c>
      <c r="D20" s="24"/>
      <c r="E20" s="24"/>
      <c r="F20" s="25">
        <v>166793.12</v>
      </c>
      <c r="G20" s="26" t="s">
        <v>53</v>
      </c>
      <c r="H20" s="26">
        <v>43139</v>
      </c>
      <c r="I20" s="25">
        <v>134184</v>
      </c>
      <c r="J20" s="24" t="s">
        <v>54</v>
      </c>
      <c r="K20" s="25">
        <f t="shared" si="0"/>
        <v>32609.119999999995</v>
      </c>
      <c r="L20" s="27">
        <f t="shared" si="1"/>
        <v>19.550638539527284</v>
      </c>
      <c r="M20" s="28">
        <v>3</v>
      </c>
      <c r="N20" s="28">
        <v>0</v>
      </c>
    </row>
    <row r="21" spans="1:15" s="9" customFormat="1" ht="25.5">
      <c r="A21" s="8">
        <v>4</v>
      </c>
      <c r="B21" s="24" t="s">
        <v>55</v>
      </c>
      <c r="C21" s="29" t="s">
        <v>56</v>
      </c>
      <c r="D21" s="30" t="s">
        <v>57</v>
      </c>
      <c r="E21" s="31" t="s">
        <v>58</v>
      </c>
      <c r="F21" s="25">
        <v>478178</v>
      </c>
      <c r="G21" s="29" t="s">
        <v>59</v>
      </c>
      <c r="H21" s="26">
        <v>43137</v>
      </c>
      <c r="I21" s="25">
        <v>449000</v>
      </c>
      <c r="J21" s="24" t="s">
        <v>26</v>
      </c>
      <c r="K21" s="25">
        <f t="shared" si="0"/>
        <v>29178</v>
      </c>
      <c r="L21" s="27">
        <f t="shared" si="1"/>
        <v>6.1019118403607138</v>
      </c>
      <c r="M21" s="28">
        <v>1</v>
      </c>
      <c r="N21" s="28">
        <v>0</v>
      </c>
    </row>
    <row r="22" spans="1:15" s="9" customFormat="1" ht="38.25">
      <c r="A22" s="8">
        <v>5</v>
      </c>
      <c r="B22" s="24" t="s">
        <v>60</v>
      </c>
      <c r="C22" s="32" t="s">
        <v>56</v>
      </c>
      <c r="D22" s="30" t="s">
        <v>57</v>
      </c>
      <c r="E22" s="30" t="s">
        <v>61</v>
      </c>
      <c r="F22" s="25">
        <v>108045</v>
      </c>
      <c r="G22" s="32" t="s">
        <v>62</v>
      </c>
      <c r="H22" s="26">
        <v>43144</v>
      </c>
      <c r="I22" s="25">
        <v>99855</v>
      </c>
      <c r="J22" s="24" t="s">
        <v>63</v>
      </c>
      <c r="K22" s="25">
        <f t="shared" si="0"/>
        <v>8190</v>
      </c>
      <c r="L22" s="27">
        <f t="shared" si="1"/>
        <v>7.5801749271137027</v>
      </c>
      <c r="M22" s="28">
        <v>1</v>
      </c>
      <c r="N22" s="28">
        <v>0</v>
      </c>
    </row>
    <row r="23" spans="1:15" s="9" customFormat="1" ht="14.25" customHeight="1">
      <c r="A23" s="8">
        <v>6</v>
      </c>
      <c r="B23" s="24" t="s">
        <v>64</v>
      </c>
      <c r="C23" s="32" t="s">
        <v>65</v>
      </c>
      <c r="D23" s="30" t="s">
        <v>57</v>
      </c>
      <c r="E23" s="30" t="s">
        <v>61</v>
      </c>
      <c r="F23" s="25">
        <v>1325064</v>
      </c>
      <c r="G23" s="32" t="s">
        <v>66</v>
      </c>
      <c r="H23" s="26">
        <v>43146</v>
      </c>
      <c r="I23" s="25">
        <v>1325064</v>
      </c>
      <c r="J23" s="24" t="s">
        <v>67</v>
      </c>
      <c r="K23" s="25">
        <f t="shared" si="0"/>
        <v>0</v>
      </c>
      <c r="L23" s="27">
        <f t="shared" si="1"/>
        <v>0</v>
      </c>
      <c r="M23" s="28">
        <v>1</v>
      </c>
      <c r="N23" s="28">
        <v>0</v>
      </c>
    </row>
    <row r="24" spans="1:15" s="9" customFormat="1" ht="25.5">
      <c r="A24" s="8">
        <v>7</v>
      </c>
      <c r="B24" s="24" t="s">
        <v>68</v>
      </c>
      <c r="C24" s="32" t="s">
        <v>65</v>
      </c>
      <c r="D24" s="30" t="s">
        <v>57</v>
      </c>
      <c r="E24" s="30" t="s">
        <v>61</v>
      </c>
      <c r="F24" s="25">
        <v>1148068</v>
      </c>
      <c r="G24" s="32" t="s">
        <v>69</v>
      </c>
      <c r="H24" s="26">
        <v>43146</v>
      </c>
      <c r="I24" s="25">
        <v>1148068</v>
      </c>
      <c r="J24" s="24" t="s">
        <v>67</v>
      </c>
      <c r="K24" s="25">
        <f t="shared" si="0"/>
        <v>0</v>
      </c>
      <c r="L24" s="27">
        <f t="shared" si="1"/>
        <v>0</v>
      </c>
      <c r="M24" s="28">
        <v>1</v>
      </c>
      <c r="N24" s="28">
        <v>0</v>
      </c>
    </row>
    <row r="25" spans="1:15" s="22" customFormat="1" ht="12.75">
      <c r="A25" s="20"/>
      <c r="B25" s="20"/>
      <c r="C25" s="20"/>
      <c r="D25" s="20"/>
      <c r="E25" s="20"/>
      <c r="F25" s="21">
        <f>SUM(F18:F24)</f>
        <v>3515596.12</v>
      </c>
      <c r="G25" s="20"/>
      <c r="H25" s="20"/>
      <c r="I25" s="21">
        <f>SUM(I18:I24)</f>
        <v>3396968</v>
      </c>
      <c r="J25" s="20"/>
      <c r="K25" s="18">
        <f t="shared" si="0"/>
        <v>118628.12000000011</v>
      </c>
      <c r="L25" s="19">
        <f t="shared" si="1"/>
        <v>3.3743386882563726</v>
      </c>
      <c r="M25" s="20"/>
      <c r="N25" s="20"/>
    </row>
    <row r="27" spans="1:15" ht="15.75">
      <c r="B27" s="34" t="s">
        <v>72</v>
      </c>
    </row>
    <row r="28" spans="1:15" s="9" customFormat="1" ht="25.5">
      <c r="A28" s="24">
        <v>1</v>
      </c>
      <c r="B28" s="24" t="s">
        <v>73</v>
      </c>
      <c r="C28" s="32" t="s">
        <v>65</v>
      </c>
      <c r="D28" s="30" t="s">
        <v>71</v>
      </c>
      <c r="E28" s="30" t="s">
        <v>74</v>
      </c>
      <c r="F28" s="25">
        <v>582194</v>
      </c>
      <c r="G28" s="32" t="s">
        <v>75</v>
      </c>
      <c r="H28" s="26">
        <v>43171</v>
      </c>
      <c r="I28" s="25">
        <v>280000</v>
      </c>
      <c r="J28" s="24" t="s">
        <v>76</v>
      </c>
      <c r="K28" s="25">
        <f t="shared" ref="K28:K34" si="2">F28-I28</f>
        <v>302194</v>
      </c>
      <c r="L28" s="27">
        <f t="shared" ref="L28:L34" si="3">100-(I28/F28)*100</f>
        <v>51.9060656757026</v>
      </c>
      <c r="M28" s="28">
        <v>7</v>
      </c>
      <c r="N28" s="28">
        <v>1</v>
      </c>
      <c r="O28" s="35" t="s">
        <v>77</v>
      </c>
    </row>
    <row r="29" spans="1:15" s="9" customFormat="1" ht="63.75">
      <c r="A29" s="24">
        <v>2</v>
      </c>
      <c r="B29" s="24" t="s">
        <v>78</v>
      </c>
      <c r="C29" s="32" t="s">
        <v>65</v>
      </c>
      <c r="D29" s="30" t="s">
        <v>71</v>
      </c>
      <c r="E29" s="30" t="s">
        <v>79</v>
      </c>
      <c r="F29" s="25">
        <v>4122200</v>
      </c>
      <c r="G29" s="32" t="s">
        <v>80</v>
      </c>
      <c r="H29" s="26">
        <v>43171</v>
      </c>
      <c r="I29" s="25">
        <v>4122200</v>
      </c>
      <c r="J29" s="24" t="s">
        <v>26</v>
      </c>
      <c r="K29" s="25">
        <f t="shared" si="2"/>
        <v>0</v>
      </c>
      <c r="L29" s="27">
        <f t="shared" si="3"/>
        <v>0</v>
      </c>
      <c r="M29" s="28">
        <v>1</v>
      </c>
      <c r="N29" s="28">
        <v>0</v>
      </c>
      <c r="O29" s="35" t="s">
        <v>81</v>
      </c>
    </row>
    <row r="30" spans="1:15" s="9" customFormat="1" ht="25.5">
      <c r="A30" s="24">
        <v>3</v>
      </c>
      <c r="B30" s="24" t="s">
        <v>82</v>
      </c>
      <c r="C30" s="32" t="s">
        <v>65</v>
      </c>
      <c r="D30" s="30" t="s">
        <v>71</v>
      </c>
      <c r="E30" s="30" t="s">
        <v>61</v>
      </c>
      <c r="F30" s="25">
        <v>563411.69999999995</v>
      </c>
      <c r="G30" s="32" t="s">
        <v>83</v>
      </c>
      <c r="H30" s="26">
        <v>43171</v>
      </c>
      <c r="I30" s="25">
        <v>563411.69999999995</v>
      </c>
      <c r="J30" s="24" t="s">
        <v>84</v>
      </c>
      <c r="K30" s="25">
        <f t="shared" si="2"/>
        <v>0</v>
      </c>
      <c r="L30" s="27">
        <f t="shared" si="3"/>
        <v>0</v>
      </c>
      <c r="M30" s="28">
        <v>1</v>
      </c>
      <c r="N30" s="28">
        <v>0</v>
      </c>
      <c r="O30" s="35" t="s">
        <v>81</v>
      </c>
    </row>
    <row r="31" spans="1:15" s="9" customFormat="1" ht="25.5">
      <c r="A31" s="24">
        <v>4</v>
      </c>
      <c r="B31" s="24" t="s">
        <v>85</v>
      </c>
      <c r="C31" s="32" t="s">
        <v>65</v>
      </c>
      <c r="D31" s="30" t="s">
        <v>71</v>
      </c>
      <c r="E31" s="30" t="s">
        <v>74</v>
      </c>
      <c r="F31" s="25">
        <v>838459.49</v>
      </c>
      <c r="G31" s="32" t="s">
        <v>86</v>
      </c>
      <c r="H31" s="26">
        <v>43171</v>
      </c>
      <c r="I31" s="25">
        <v>838459.49</v>
      </c>
      <c r="J31" s="24" t="s">
        <v>87</v>
      </c>
      <c r="K31" s="25">
        <f t="shared" si="2"/>
        <v>0</v>
      </c>
      <c r="L31" s="27">
        <f t="shared" si="3"/>
        <v>0</v>
      </c>
      <c r="M31" s="28">
        <v>1</v>
      </c>
      <c r="N31" s="28">
        <v>0</v>
      </c>
      <c r="O31" s="35" t="s">
        <v>81</v>
      </c>
    </row>
    <row r="32" spans="1:15" s="9" customFormat="1" ht="25.5">
      <c r="A32" s="24">
        <v>5</v>
      </c>
      <c r="B32" s="24" t="s">
        <v>88</v>
      </c>
      <c r="C32" s="32" t="s">
        <v>65</v>
      </c>
      <c r="D32" s="30" t="s">
        <v>71</v>
      </c>
      <c r="E32" s="30" t="s">
        <v>74</v>
      </c>
      <c r="F32" s="25">
        <v>611389.19999999995</v>
      </c>
      <c r="G32" s="32" t="s">
        <v>89</v>
      </c>
      <c r="H32" s="26">
        <v>43174</v>
      </c>
      <c r="I32" s="25">
        <v>513566.8</v>
      </c>
      <c r="J32" s="24" t="s">
        <v>90</v>
      </c>
      <c r="K32" s="25">
        <f t="shared" si="2"/>
        <v>97822.399999999965</v>
      </c>
      <c r="L32" s="27">
        <f t="shared" si="3"/>
        <v>16.000020935927552</v>
      </c>
      <c r="M32" s="28">
        <v>2</v>
      </c>
      <c r="N32" s="28">
        <v>0</v>
      </c>
      <c r="O32" s="35" t="s">
        <v>81</v>
      </c>
    </row>
    <row r="33" spans="1:15" s="9" customFormat="1" ht="38.25">
      <c r="A33" s="24">
        <v>6</v>
      </c>
      <c r="B33" s="24" t="s">
        <v>91</v>
      </c>
      <c r="C33" s="32" t="s">
        <v>56</v>
      </c>
      <c r="D33" s="30" t="s">
        <v>71</v>
      </c>
      <c r="E33" s="30" t="s">
        <v>74</v>
      </c>
      <c r="F33" s="25">
        <v>492018.39</v>
      </c>
      <c r="G33" s="32" t="s">
        <v>92</v>
      </c>
      <c r="H33" s="26">
        <v>43173</v>
      </c>
      <c r="I33" s="25">
        <v>169999</v>
      </c>
      <c r="J33" s="24" t="s">
        <v>93</v>
      </c>
      <c r="K33" s="25">
        <f t="shared" si="2"/>
        <v>322019.39</v>
      </c>
      <c r="L33" s="27">
        <f t="shared" si="3"/>
        <v>65.448649185653409</v>
      </c>
      <c r="M33" s="28">
        <v>6</v>
      </c>
      <c r="N33" s="28">
        <v>0</v>
      </c>
      <c r="O33" s="35" t="s">
        <v>81</v>
      </c>
    </row>
    <row r="34" spans="1:15">
      <c r="A34" s="1"/>
      <c r="B34" s="1"/>
      <c r="C34" s="1"/>
      <c r="D34" s="1"/>
      <c r="E34" s="1"/>
      <c r="F34" s="21">
        <f>SUM(F28:F33)</f>
        <v>7209672.7800000003</v>
      </c>
      <c r="G34" s="1"/>
      <c r="H34" s="1"/>
      <c r="I34" s="21">
        <f>SUM(I28:I33)</f>
        <v>6487636.9900000002</v>
      </c>
      <c r="J34" s="1"/>
      <c r="K34" s="18">
        <f t="shared" si="2"/>
        <v>722035.79</v>
      </c>
      <c r="L34" s="19">
        <f t="shared" si="3"/>
        <v>10.01482053392165</v>
      </c>
      <c r="M34" s="1"/>
      <c r="N34" s="1"/>
      <c r="O34" s="1"/>
    </row>
    <row r="36" spans="1:15" ht="15.75">
      <c r="B36" s="39" t="s">
        <v>94</v>
      </c>
    </row>
    <row r="37" spans="1:15" s="40" customFormat="1" ht="25.5">
      <c r="A37" s="24">
        <v>1</v>
      </c>
      <c r="B37" s="24" t="s">
        <v>95</v>
      </c>
      <c r="C37" s="32" t="s">
        <v>56</v>
      </c>
      <c r="D37" s="30" t="s">
        <v>58</v>
      </c>
      <c r="E37" s="30" t="s">
        <v>61</v>
      </c>
      <c r="F37" s="25">
        <v>206037.71</v>
      </c>
      <c r="G37" s="32" t="s">
        <v>96</v>
      </c>
      <c r="H37" s="26">
        <v>43217</v>
      </c>
      <c r="I37" s="25">
        <v>195725</v>
      </c>
      <c r="J37" s="24" t="s">
        <v>97</v>
      </c>
      <c r="K37" s="25">
        <f t="shared" ref="K37:K43" si="4">F37-I37</f>
        <v>10312.709999999992</v>
      </c>
      <c r="L37" s="27">
        <f t="shared" ref="L37:L43" si="5">100-(I37/F37)*100</f>
        <v>5.0052536499265159</v>
      </c>
      <c r="M37" s="28">
        <v>1</v>
      </c>
      <c r="N37" s="28">
        <v>0</v>
      </c>
      <c r="O37" s="35"/>
    </row>
    <row r="38" spans="1:15" s="40" customFormat="1" ht="38.25">
      <c r="A38" s="24">
        <v>2</v>
      </c>
      <c r="B38" s="24" t="s">
        <v>98</v>
      </c>
      <c r="C38" s="32" t="s">
        <v>56</v>
      </c>
      <c r="D38" s="30" t="s">
        <v>58</v>
      </c>
      <c r="E38" s="30" t="s">
        <v>61</v>
      </c>
      <c r="F38" s="25">
        <v>293334.28999999998</v>
      </c>
      <c r="G38" s="32" t="s">
        <v>99</v>
      </c>
      <c r="H38" s="26">
        <v>43217</v>
      </c>
      <c r="I38" s="25">
        <v>290000</v>
      </c>
      <c r="J38" s="24" t="s">
        <v>84</v>
      </c>
      <c r="K38" s="25">
        <f t="shared" si="4"/>
        <v>3334.289999999979</v>
      </c>
      <c r="L38" s="27">
        <f t="shared" si="5"/>
        <v>1.1366860655806619</v>
      </c>
      <c r="M38" s="28">
        <v>2</v>
      </c>
      <c r="N38" s="28">
        <v>0</v>
      </c>
      <c r="O38" s="35"/>
    </row>
    <row r="39" spans="1:15" s="40" customFormat="1" ht="38.25">
      <c r="A39" s="24">
        <v>3</v>
      </c>
      <c r="B39" s="24" t="s">
        <v>100</v>
      </c>
      <c r="C39" s="32" t="s">
        <v>56</v>
      </c>
      <c r="D39" s="30" t="s">
        <v>58</v>
      </c>
      <c r="E39" s="30" t="s">
        <v>101</v>
      </c>
      <c r="F39" s="25">
        <v>190710.55</v>
      </c>
      <c r="G39" s="32" t="s">
        <v>102</v>
      </c>
      <c r="H39" s="26">
        <v>43217</v>
      </c>
      <c r="I39" s="25">
        <v>190704</v>
      </c>
      <c r="J39" s="24" t="s">
        <v>103</v>
      </c>
      <c r="K39" s="25">
        <f t="shared" si="4"/>
        <v>6.5499999999883585</v>
      </c>
      <c r="L39" s="27">
        <f t="shared" si="5"/>
        <v>3.434524204351419E-3</v>
      </c>
      <c r="M39" s="28">
        <v>1</v>
      </c>
      <c r="N39" s="28">
        <v>0</v>
      </c>
      <c r="O39" s="35"/>
    </row>
    <row r="40" spans="1:15" s="40" customFormat="1" ht="25.5">
      <c r="A40" s="24">
        <v>4</v>
      </c>
      <c r="B40" s="24" t="s">
        <v>104</v>
      </c>
      <c r="C40" s="32" t="s">
        <v>56</v>
      </c>
      <c r="D40" s="30" t="s">
        <v>58</v>
      </c>
      <c r="E40" s="30" t="s">
        <v>61</v>
      </c>
      <c r="F40" s="25">
        <v>111661.53</v>
      </c>
      <c r="G40" s="32" t="s">
        <v>105</v>
      </c>
      <c r="H40" s="26">
        <v>43217</v>
      </c>
      <c r="I40" s="25">
        <v>38635</v>
      </c>
      <c r="J40" s="24" t="s">
        <v>106</v>
      </c>
      <c r="K40" s="25">
        <f t="shared" si="4"/>
        <v>73026.53</v>
      </c>
      <c r="L40" s="27">
        <f t="shared" si="5"/>
        <v>65.399900932756339</v>
      </c>
      <c r="M40" s="28">
        <v>3</v>
      </c>
      <c r="N40" s="28">
        <v>0</v>
      </c>
      <c r="O40" s="35"/>
    </row>
    <row r="41" spans="1:15" s="40" customFormat="1" ht="38.25">
      <c r="A41" s="24">
        <v>5</v>
      </c>
      <c r="B41" s="24" t="s">
        <v>108</v>
      </c>
      <c r="C41" s="32" t="s">
        <v>56</v>
      </c>
      <c r="D41" s="30" t="s">
        <v>58</v>
      </c>
      <c r="E41" s="30" t="s">
        <v>107</v>
      </c>
      <c r="F41" s="25">
        <v>56499.9</v>
      </c>
      <c r="G41" s="32" t="s">
        <v>109</v>
      </c>
      <c r="H41" s="26">
        <v>43218</v>
      </c>
      <c r="I41" s="25">
        <v>54000</v>
      </c>
      <c r="J41" s="24" t="s">
        <v>110</v>
      </c>
      <c r="K41" s="25">
        <f t="shared" si="4"/>
        <v>2499.9000000000015</v>
      </c>
      <c r="L41" s="27">
        <f t="shared" si="5"/>
        <v>4.4246096010789415</v>
      </c>
      <c r="M41" s="28">
        <v>2</v>
      </c>
      <c r="N41" s="28">
        <v>0</v>
      </c>
      <c r="O41" s="35"/>
    </row>
    <row r="42" spans="1:15" s="40" customFormat="1" ht="76.5">
      <c r="A42" s="24">
        <v>6</v>
      </c>
      <c r="B42" s="24" t="s">
        <v>111</v>
      </c>
      <c r="C42" s="32" t="s">
        <v>56</v>
      </c>
      <c r="D42" s="30" t="s">
        <v>58</v>
      </c>
      <c r="E42" s="30" t="s">
        <v>112</v>
      </c>
      <c r="F42" s="25">
        <v>27900</v>
      </c>
      <c r="G42" s="32" t="s">
        <v>113</v>
      </c>
      <c r="H42" s="26">
        <v>43218</v>
      </c>
      <c r="I42" s="25">
        <v>27900</v>
      </c>
      <c r="J42" s="24" t="s">
        <v>114</v>
      </c>
      <c r="K42" s="25">
        <f t="shared" si="4"/>
        <v>0</v>
      </c>
      <c r="L42" s="27">
        <f t="shared" si="5"/>
        <v>0</v>
      </c>
      <c r="M42" s="28">
        <v>1</v>
      </c>
      <c r="N42" s="28">
        <v>0</v>
      </c>
      <c r="O42" s="35"/>
    </row>
    <row r="43" spans="1:15" s="40" customFormat="1" ht="25.5">
      <c r="A43" s="24">
        <v>7</v>
      </c>
      <c r="B43" s="24" t="s">
        <v>115</v>
      </c>
      <c r="C43" s="32" t="s">
        <v>56</v>
      </c>
      <c r="D43" s="30" t="s">
        <v>58</v>
      </c>
      <c r="E43" s="30" t="s">
        <v>107</v>
      </c>
      <c r="F43" s="25">
        <v>78570</v>
      </c>
      <c r="G43" s="32" t="s">
        <v>116</v>
      </c>
      <c r="H43" s="26">
        <v>43218</v>
      </c>
      <c r="I43" s="25">
        <v>48600</v>
      </c>
      <c r="J43" s="24" t="s">
        <v>117</v>
      </c>
      <c r="K43" s="25">
        <f t="shared" si="4"/>
        <v>29970</v>
      </c>
      <c r="L43" s="27">
        <f t="shared" si="5"/>
        <v>38.144329896907216</v>
      </c>
      <c r="M43" s="28">
        <v>1</v>
      </c>
      <c r="N43" s="28">
        <v>0</v>
      </c>
      <c r="O43" s="35"/>
    </row>
    <row r="44" spans="1:15">
      <c r="I44" s="14">
        <f>SUM(I37:I43)</f>
        <v>845564</v>
      </c>
    </row>
    <row r="45" spans="1:15" ht="15.75">
      <c r="B45" s="39" t="s">
        <v>140</v>
      </c>
    </row>
    <row r="46" spans="1:15" ht="25.5">
      <c r="A46" s="36">
        <v>1</v>
      </c>
      <c r="B46" s="36" t="s">
        <v>118</v>
      </c>
      <c r="C46" s="41" t="s">
        <v>56</v>
      </c>
      <c r="D46" s="37" t="s">
        <v>58</v>
      </c>
      <c r="E46" s="37" t="s">
        <v>61</v>
      </c>
      <c r="F46" s="18">
        <v>212166.09</v>
      </c>
      <c r="G46" s="41" t="s">
        <v>119</v>
      </c>
      <c r="H46" s="38">
        <v>43223</v>
      </c>
      <c r="I46" s="18">
        <v>197500</v>
      </c>
      <c r="J46" s="36" t="s">
        <v>97</v>
      </c>
      <c r="K46" s="18">
        <f t="shared" ref="K46:K54" si="6">F46-I46</f>
        <v>14666.089999999997</v>
      </c>
      <c r="L46" s="19">
        <f t="shared" ref="L46:L54" si="7">100-(I46/F46)*100</f>
        <v>6.9125513883957552</v>
      </c>
      <c r="M46" s="42">
        <v>1</v>
      </c>
      <c r="N46" s="42">
        <v>0</v>
      </c>
      <c r="O46" s="43"/>
    </row>
    <row r="47" spans="1:15" ht="25.5">
      <c r="A47" s="36">
        <v>2</v>
      </c>
      <c r="B47" s="36" t="s">
        <v>120</v>
      </c>
      <c r="C47" s="41" t="s">
        <v>56</v>
      </c>
      <c r="D47" s="37" t="s">
        <v>58</v>
      </c>
      <c r="E47" s="37" t="s">
        <v>107</v>
      </c>
      <c r="F47" s="18">
        <v>367200</v>
      </c>
      <c r="G47" s="41" t="s">
        <v>121</v>
      </c>
      <c r="H47" s="38">
        <v>43223</v>
      </c>
      <c r="I47" s="18">
        <v>367200</v>
      </c>
      <c r="J47" s="36" t="s">
        <v>4</v>
      </c>
      <c r="K47" s="18">
        <f t="shared" si="6"/>
        <v>0</v>
      </c>
      <c r="L47" s="19">
        <f t="shared" si="7"/>
        <v>0</v>
      </c>
      <c r="M47" s="42">
        <v>1</v>
      </c>
      <c r="N47" s="42">
        <v>0</v>
      </c>
      <c r="O47" s="43"/>
    </row>
    <row r="48" spans="1:15" ht="51">
      <c r="A48" s="36">
        <v>3</v>
      </c>
      <c r="B48" s="36" t="s">
        <v>122</v>
      </c>
      <c r="C48" s="41" t="s">
        <v>56</v>
      </c>
      <c r="D48" s="37" t="s">
        <v>58</v>
      </c>
      <c r="E48" s="37" t="s">
        <v>123</v>
      </c>
      <c r="F48" s="18">
        <v>156440</v>
      </c>
      <c r="G48" s="41" t="s">
        <v>124</v>
      </c>
      <c r="H48" s="38">
        <v>43223</v>
      </c>
      <c r="I48" s="18">
        <v>82812</v>
      </c>
      <c r="J48" s="36" t="s">
        <v>125</v>
      </c>
      <c r="K48" s="18">
        <f t="shared" si="6"/>
        <v>73628</v>
      </c>
      <c r="L48" s="19">
        <f t="shared" si="7"/>
        <v>47.064689337765273</v>
      </c>
      <c r="M48" s="42">
        <v>2</v>
      </c>
      <c r="N48" s="42">
        <v>0</v>
      </c>
      <c r="O48" s="43"/>
    </row>
    <row r="49" spans="1:16" ht="25.5">
      <c r="A49" s="36">
        <v>4</v>
      </c>
      <c r="B49" s="36" t="s">
        <v>126</v>
      </c>
      <c r="C49" s="41" t="s">
        <v>65</v>
      </c>
      <c r="D49" s="37" t="s">
        <v>58</v>
      </c>
      <c r="E49" s="37" t="s">
        <v>107</v>
      </c>
      <c r="F49" s="18">
        <v>1137111.49</v>
      </c>
      <c r="G49" s="41" t="s">
        <v>127</v>
      </c>
      <c r="H49" s="38">
        <v>43241</v>
      </c>
      <c r="I49" s="18">
        <v>1137111.49</v>
      </c>
      <c r="J49" s="36" t="s">
        <v>128</v>
      </c>
      <c r="K49" s="18">
        <f t="shared" si="6"/>
        <v>0</v>
      </c>
      <c r="L49" s="19">
        <f t="shared" si="7"/>
        <v>0</v>
      </c>
      <c r="M49" s="42">
        <v>1</v>
      </c>
      <c r="N49" s="42">
        <v>0</v>
      </c>
      <c r="O49" s="43"/>
    </row>
    <row r="50" spans="1:16" ht="25.5">
      <c r="A50" s="36">
        <v>5</v>
      </c>
      <c r="B50" s="36" t="s">
        <v>129</v>
      </c>
      <c r="C50" s="41" t="s">
        <v>56</v>
      </c>
      <c r="D50" s="37" t="s">
        <v>58</v>
      </c>
      <c r="E50" s="37" t="s">
        <v>61</v>
      </c>
      <c r="F50" s="18">
        <v>435947.62</v>
      </c>
      <c r="G50" s="41" t="s">
        <v>130</v>
      </c>
      <c r="H50" s="38">
        <v>43234</v>
      </c>
      <c r="I50" s="18">
        <v>415037.6</v>
      </c>
      <c r="J50" s="36" t="s">
        <v>131</v>
      </c>
      <c r="K50" s="18">
        <f t="shared" si="6"/>
        <v>20910.020000000019</v>
      </c>
      <c r="L50" s="19">
        <f t="shared" si="7"/>
        <v>4.7964523811369872</v>
      </c>
      <c r="M50" s="42">
        <v>2</v>
      </c>
      <c r="N50" s="42">
        <v>0</v>
      </c>
      <c r="O50" s="43"/>
    </row>
    <row r="51" spans="1:16" ht="25.5">
      <c r="A51" s="36">
        <v>6</v>
      </c>
      <c r="B51" s="36" t="s">
        <v>132</v>
      </c>
      <c r="C51" s="41" t="s">
        <v>56</v>
      </c>
      <c r="D51" s="37" t="s">
        <v>58</v>
      </c>
      <c r="E51" s="37" t="s">
        <v>107</v>
      </c>
      <c r="F51" s="18">
        <v>258369.45</v>
      </c>
      <c r="G51" s="41" t="s">
        <v>133</v>
      </c>
      <c r="H51" s="38">
        <v>43237</v>
      </c>
      <c r="I51" s="18">
        <v>247310</v>
      </c>
      <c r="J51" s="36" t="s">
        <v>97</v>
      </c>
      <c r="K51" s="18">
        <f t="shared" si="6"/>
        <v>11059.450000000012</v>
      </c>
      <c r="L51" s="19">
        <f t="shared" si="7"/>
        <v>4.2804789807773318</v>
      </c>
      <c r="M51" s="42">
        <v>1</v>
      </c>
      <c r="N51" s="42">
        <v>0</v>
      </c>
      <c r="O51" s="43"/>
    </row>
    <row r="52" spans="1:16" ht="38.25">
      <c r="A52" s="36">
        <v>7</v>
      </c>
      <c r="B52" s="36" t="s">
        <v>134</v>
      </c>
      <c r="C52" s="41" t="s">
        <v>65</v>
      </c>
      <c r="D52" s="37" t="s">
        <v>58</v>
      </c>
      <c r="E52" s="37" t="s">
        <v>112</v>
      </c>
      <c r="F52" s="18">
        <v>1596352.32</v>
      </c>
      <c r="G52" s="41" t="s">
        <v>135</v>
      </c>
      <c r="H52" s="38">
        <v>43241</v>
      </c>
      <c r="I52" s="18">
        <v>1596352.32</v>
      </c>
      <c r="J52" s="36" t="s">
        <v>136</v>
      </c>
      <c r="K52" s="18">
        <f t="shared" si="6"/>
        <v>0</v>
      </c>
      <c r="L52" s="19">
        <f t="shared" si="7"/>
        <v>0</v>
      </c>
      <c r="M52" s="42">
        <v>1</v>
      </c>
      <c r="N52" s="42">
        <v>0</v>
      </c>
      <c r="O52" s="43"/>
    </row>
    <row r="53" spans="1:16" ht="25.5">
      <c r="A53" s="36">
        <v>8</v>
      </c>
      <c r="B53" s="36" t="s">
        <v>126</v>
      </c>
      <c r="C53" s="41" t="s">
        <v>65</v>
      </c>
      <c r="D53" s="37" t="s">
        <v>58</v>
      </c>
      <c r="E53" s="37" t="s">
        <v>107</v>
      </c>
      <c r="F53" s="18">
        <v>1137111.49</v>
      </c>
      <c r="G53" s="41" t="s">
        <v>127</v>
      </c>
      <c r="H53" s="38">
        <v>43241</v>
      </c>
      <c r="I53" s="18">
        <v>1137111.49</v>
      </c>
      <c r="J53" s="36" t="s">
        <v>128</v>
      </c>
      <c r="K53" s="18">
        <f t="shared" si="6"/>
        <v>0</v>
      </c>
      <c r="L53" s="19">
        <f t="shared" si="7"/>
        <v>0</v>
      </c>
      <c r="M53" s="42">
        <v>1</v>
      </c>
      <c r="N53" s="42">
        <v>0</v>
      </c>
      <c r="O53" s="43"/>
    </row>
    <row r="54" spans="1:16" ht="25.5">
      <c r="A54" s="36">
        <v>9</v>
      </c>
      <c r="B54" s="36" t="s">
        <v>137</v>
      </c>
      <c r="C54" s="41" t="s">
        <v>65</v>
      </c>
      <c r="D54" s="37" t="s">
        <v>58</v>
      </c>
      <c r="E54" s="37" t="s">
        <v>101</v>
      </c>
      <c r="F54" s="18">
        <v>812523.59</v>
      </c>
      <c r="G54" s="41" t="s">
        <v>138</v>
      </c>
      <c r="H54" s="38">
        <v>43245</v>
      </c>
      <c r="I54" s="18">
        <v>808460</v>
      </c>
      <c r="J54" s="36" t="s">
        <v>139</v>
      </c>
      <c r="K54" s="18">
        <f t="shared" si="6"/>
        <v>4063.5899999999674</v>
      </c>
      <c r="L54" s="19">
        <f t="shared" si="7"/>
        <v>0.50011963344965693</v>
      </c>
      <c r="M54" s="42">
        <v>2</v>
      </c>
      <c r="N54" s="42">
        <v>0</v>
      </c>
      <c r="O54" s="43"/>
    </row>
    <row r="55" spans="1:16">
      <c r="I55" s="14">
        <f>SUM(I46:I54)</f>
        <v>5988894.9000000004</v>
      </c>
    </row>
    <row r="56" spans="1:16" ht="30">
      <c r="B56" s="39" t="s">
        <v>142</v>
      </c>
      <c r="M56" s="45" t="s">
        <v>199</v>
      </c>
    </row>
    <row r="57" spans="1:16" ht="15.75">
      <c r="B57" s="39"/>
      <c r="M57" s="45"/>
    </row>
    <row r="58" spans="1:16" s="44" customFormat="1" ht="25.5">
      <c r="A58" s="36">
        <v>1</v>
      </c>
      <c r="B58" s="24" t="s">
        <v>143</v>
      </c>
      <c r="C58" s="41" t="s">
        <v>56</v>
      </c>
      <c r="D58" s="37" t="s">
        <v>58</v>
      </c>
      <c r="E58" s="37" t="s">
        <v>61</v>
      </c>
      <c r="F58" s="18">
        <v>100291.4</v>
      </c>
      <c r="G58" s="41" t="s">
        <v>144</v>
      </c>
      <c r="H58" s="26">
        <v>43264</v>
      </c>
      <c r="I58" s="18">
        <v>94936</v>
      </c>
      <c r="J58" s="36" t="s">
        <v>145</v>
      </c>
      <c r="K58" s="18">
        <f t="shared" ref="K58:K77" si="8">F58-I58</f>
        <v>5355.3999999999942</v>
      </c>
      <c r="L58" s="19">
        <f t="shared" ref="L58:L77" si="9">100-(I58/F58)*100</f>
        <v>5.3398397070935175</v>
      </c>
      <c r="M58" s="42">
        <v>1</v>
      </c>
      <c r="N58" s="42">
        <v>0</v>
      </c>
      <c r="O58" s="43"/>
      <c r="P58" s="44" t="s">
        <v>146</v>
      </c>
    </row>
    <row r="59" spans="1:16" s="44" customFormat="1" ht="25.5">
      <c r="A59" s="36">
        <v>2</v>
      </c>
      <c r="B59" s="24" t="s">
        <v>147</v>
      </c>
      <c r="C59" s="41" t="s">
        <v>56</v>
      </c>
      <c r="D59" s="37" t="s">
        <v>58</v>
      </c>
      <c r="E59" s="37" t="s">
        <v>61</v>
      </c>
      <c r="F59" s="18">
        <v>122487</v>
      </c>
      <c r="G59" s="41" t="s">
        <v>148</v>
      </c>
      <c r="H59" s="26">
        <v>43265</v>
      </c>
      <c r="I59" s="18">
        <v>122487</v>
      </c>
      <c r="J59" s="36" t="s">
        <v>149</v>
      </c>
      <c r="K59" s="18">
        <f t="shared" si="8"/>
        <v>0</v>
      </c>
      <c r="L59" s="19">
        <f t="shared" si="9"/>
        <v>0</v>
      </c>
      <c r="M59" s="42">
        <v>1</v>
      </c>
      <c r="N59" s="42">
        <v>0</v>
      </c>
      <c r="O59" s="43"/>
    </row>
    <row r="60" spans="1:16" s="44" customFormat="1" ht="25.5">
      <c r="A60" s="36">
        <v>3</v>
      </c>
      <c r="B60" s="24" t="s">
        <v>150</v>
      </c>
      <c r="C60" s="41" t="s">
        <v>56</v>
      </c>
      <c r="D60" s="37" t="s">
        <v>58</v>
      </c>
      <c r="E60" s="37" t="s">
        <v>61</v>
      </c>
      <c r="F60" s="18">
        <v>128187</v>
      </c>
      <c r="G60" s="41" t="s">
        <v>151</v>
      </c>
      <c r="H60" s="26">
        <v>43260</v>
      </c>
      <c r="I60" s="18">
        <v>128187</v>
      </c>
      <c r="J60" s="36" t="s">
        <v>149</v>
      </c>
      <c r="K60" s="18">
        <f t="shared" si="8"/>
        <v>0</v>
      </c>
      <c r="L60" s="19">
        <f t="shared" si="9"/>
        <v>0</v>
      </c>
      <c r="M60" s="42">
        <v>1</v>
      </c>
      <c r="N60" s="42">
        <v>0</v>
      </c>
      <c r="O60" s="43"/>
    </row>
    <row r="61" spans="1:16" s="44" customFormat="1" ht="38.25">
      <c r="A61" s="36">
        <v>4</v>
      </c>
      <c r="B61" s="24" t="s">
        <v>152</v>
      </c>
      <c r="C61" s="41" t="s">
        <v>56</v>
      </c>
      <c r="D61" s="37" t="s">
        <v>58</v>
      </c>
      <c r="E61" s="37" t="s">
        <v>61</v>
      </c>
      <c r="F61" s="18">
        <v>3300</v>
      </c>
      <c r="G61" s="41" t="s">
        <v>153</v>
      </c>
      <c r="H61" s="26">
        <v>43260</v>
      </c>
      <c r="I61" s="18">
        <v>3300</v>
      </c>
      <c r="J61" s="36" t="s">
        <v>149</v>
      </c>
      <c r="K61" s="18">
        <f t="shared" si="8"/>
        <v>0</v>
      </c>
      <c r="L61" s="19">
        <f t="shared" si="9"/>
        <v>0</v>
      </c>
      <c r="M61" s="42">
        <v>1</v>
      </c>
      <c r="N61" s="42">
        <v>0</v>
      </c>
      <c r="O61" s="43"/>
    </row>
    <row r="62" spans="1:16" s="44" customFormat="1" ht="25.5">
      <c r="A62" s="36">
        <v>5</v>
      </c>
      <c r="B62" s="24" t="s">
        <v>154</v>
      </c>
      <c r="C62" s="41" t="s">
        <v>56</v>
      </c>
      <c r="D62" s="37" t="s">
        <v>58</v>
      </c>
      <c r="E62" s="37" t="s">
        <v>61</v>
      </c>
      <c r="F62" s="18">
        <v>105672</v>
      </c>
      <c r="G62" s="41" t="s">
        <v>155</v>
      </c>
      <c r="H62" s="26">
        <v>43260</v>
      </c>
      <c r="I62" s="18">
        <v>105672</v>
      </c>
      <c r="J62" s="36" t="s">
        <v>149</v>
      </c>
      <c r="K62" s="18">
        <f t="shared" si="8"/>
        <v>0</v>
      </c>
      <c r="L62" s="19">
        <f t="shared" si="9"/>
        <v>0</v>
      </c>
      <c r="M62" s="42">
        <v>1</v>
      </c>
      <c r="N62" s="42">
        <v>0</v>
      </c>
      <c r="O62" s="43"/>
    </row>
    <row r="63" spans="1:16" s="44" customFormat="1" ht="25.5">
      <c r="A63" s="36">
        <v>6</v>
      </c>
      <c r="B63" s="24" t="s">
        <v>156</v>
      </c>
      <c r="C63" s="41" t="s">
        <v>65</v>
      </c>
      <c r="D63" s="37" t="s">
        <v>58</v>
      </c>
      <c r="E63" s="37" t="s">
        <v>107</v>
      </c>
      <c r="F63" s="18">
        <v>689640.8</v>
      </c>
      <c r="G63" s="41" t="s">
        <v>157</v>
      </c>
      <c r="H63" s="26">
        <v>43255</v>
      </c>
      <c r="I63" s="18">
        <v>689640.8</v>
      </c>
      <c r="J63" s="36" t="s">
        <v>97</v>
      </c>
      <c r="K63" s="18">
        <f t="shared" si="8"/>
        <v>0</v>
      </c>
      <c r="L63" s="19">
        <f t="shared" si="9"/>
        <v>0</v>
      </c>
      <c r="M63" s="42">
        <v>1</v>
      </c>
      <c r="N63" s="42">
        <v>0</v>
      </c>
      <c r="O63" s="43"/>
    </row>
    <row r="64" spans="1:16" s="44" customFormat="1" ht="25.5">
      <c r="A64" s="36">
        <v>7</v>
      </c>
      <c r="B64" s="24" t="s">
        <v>158</v>
      </c>
      <c r="C64" s="41" t="s">
        <v>65</v>
      </c>
      <c r="D64" s="37" t="s">
        <v>141</v>
      </c>
      <c r="E64" s="37" t="s">
        <v>101</v>
      </c>
      <c r="F64" s="18">
        <v>1087285.1299999999</v>
      </c>
      <c r="G64" s="41" t="s">
        <v>159</v>
      </c>
      <c r="H64" s="26">
        <v>43255</v>
      </c>
      <c r="I64" s="18">
        <v>607000</v>
      </c>
      <c r="J64" s="36" t="s">
        <v>160</v>
      </c>
      <c r="K64" s="18">
        <f t="shared" si="8"/>
        <v>480285.12999999989</v>
      </c>
      <c r="L64" s="19">
        <f t="shared" si="9"/>
        <v>44.172877633303045</v>
      </c>
      <c r="M64" s="42">
        <v>3</v>
      </c>
      <c r="N64" s="42">
        <v>0</v>
      </c>
      <c r="O64" s="43"/>
    </row>
    <row r="65" spans="1:15" s="44" customFormat="1" ht="25.5">
      <c r="A65" s="36">
        <v>8</v>
      </c>
      <c r="B65" s="24" t="s">
        <v>161</v>
      </c>
      <c r="C65" s="41" t="s">
        <v>65</v>
      </c>
      <c r="D65" s="37" t="s">
        <v>141</v>
      </c>
      <c r="E65" s="37" t="s">
        <v>162</v>
      </c>
      <c r="F65" s="18">
        <v>1230674</v>
      </c>
      <c r="G65" s="41" t="s">
        <v>163</v>
      </c>
      <c r="H65" s="26">
        <v>43255</v>
      </c>
      <c r="I65" s="18">
        <v>711944.29</v>
      </c>
      <c r="J65" s="36" t="s">
        <v>164</v>
      </c>
      <c r="K65" s="18">
        <f t="shared" si="8"/>
        <v>518729.70999999996</v>
      </c>
      <c r="L65" s="19">
        <f t="shared" si="9"/>
        <v>42.150050297641769</v>
      </c>
      <c r="M65" s="42">
        <v>3</v>
      </c>
      <c r="N65" s="42">
        <v>0</v>
      </c>
      <c r="O65" s="43"/>
    </row>
    <row r="66" spans="1:15" s="44" customFormat="1" ht="25.5">
      <c r="A66" s="36">
        <v>9</v>
      </c>
      <c r="B66" s="24" t="s">
        <v>165</v>
      </c>
      <c r="C66" s="41" t="s">
        <v>56</v>
      </c>
      <c r="D66" s="37" t="s">
        <v>141</v>
      </c>
      <c r="E66" s="37" t="s">
        <v>101</v>
      </c>
      <c r="F66" s="18">
        <v>409989.45</v>
      </c>
      <c r="G66" s="41" t="s">
        <v>166</v>
      </c>
      <c r="H66" s="26">
        <v>43252</v>
      </c>
      <c r="I66" s="18">
        <v>225450</v>
      </c>
      <c r="J66" s="36" t="s">
        <v>51</v>
      </c>
      <c r="K66" s="18">
        <f t="shared" si="8"/>
        <v>184539.45</v>
      </c>
      <c r="L66" s="19">
        <f t="shared" si="9"/>
        <v>45.010780155440585</v>
      </c>
      <c r="M66" s="42">
        <v>3</v>
      </c>
      <c r="N66" s="42">
        <v>0</v>
      </c>
      <c r="O66" s="43"/>
    </row>
    <row r="67" spans="1:15" s="44" customFormat="1" ht="38.25">
      <c r="A67" s="36">
        <v>10</v>
      </c>
      <c r="B67" s="24" t="s">
        <v>167</v>
      </c>
      <c r="C67" s="41" t="s">
        <v>65</v>
      </c>
      <c r="D67" s="37" t="s">
        <v>141</v>
      </c>
      <c r="E67" s="37" t="s">
        <v>168</v>
      </c>
      <c r="F67" s="18">
        <v>1144263</v>
      </c>
      <c r="G67" s="41" t="s">
        <v>169</v>
      </c>
      <c r="H67" s="26">
        <v>43252</v>
      </c>
      <c r="I67" s="18">
        <v>1144263</v>
      </c>
      <c r="J67" s="36" t="s">
        <v>103</v>
      </c>
      <c r="K67" s="18">
        <f t="shared" si="8"/>
        <v>0</v>
      </c>
      <c r="L67" s="19">
        <f t="shared" si="9"/>
        <v>0</v>
      </c>
      <c r="M67" s="42">
        <v>1</v>
      </c>
      <c r="N67" s="42">
        <v>0</v>
      </c>
      <c r="O67" s="43"/>
    </row>
    <row r="68" spans="1:15" s="44" customFormat="1" ht="25.5">
      <c r="A68" s="36">
        <v>11</v>
      </c>
      <c r="B68" s="24" t="s">
        <v>170</v>
      </c>
      <c r="C68" s="41" t="s">
        <v>56</v>
      </c>
      <c r="D68" s="37" t="s">
        <v>141</v>
      </c>
      <c r="E68" s="37" t="s">
        <v>101</v>
      </c>
      <c r="F68" s="18">
        <v>360845.98</v>
      </c>
      <c r="G68" s="41" t="s">
        <v>171</v>
      </c>
      <c r="H68" s="26">
        <v>43252</v>
      </c>
      <c r="I68" s="18">
        <v>144977.44</v>
      </c>
      <c r="J68" s="36" t="s">
        <v>51</v>
      </c>
      <c r="K68" s="18">
        <f t="shared" si="8"/>
        <v>215868.53999999998</v>
      </c>
      <c r="L68" s="19">
        <f t="shared" si="9"/>
        <v>59.822902835165294</v>
      </c>
      <c r="M68" s="42">
        <v>4</v>
      </c>
      <c r="N68" s="42">
        <v>0</v>
      </c>
      <c r="O68" s="43"/>
    </row>
    <row r="69" spans="1:15" s="44" customFormat="1" ht="25.5">
      <c r="A69" s="36">
        <v>12</v>
      </c>
      <c r="B69" s="24" t="s">
        <v>172</v>
      </c>
      <c r="C69" s="41" t="s">
        <v>56</v>
      </c>
      <c r="D69" s="37" t="s">
        <v>141</v>
      </c>
      <c r="E69" s="37" t="s">
        <v>173</v>
      </c>
      <c r="F69" s="18">
        <v>30846.68</v>
      </c>
      <c r="G69" s="41" t="s">
        <v>174</v>
      </c>
      <c r="H69" s="26">
        <v>43255</v>
      </c>
      <c r="I69" s="18">
        <v>29400</v>
      </c>
      <c r="J69" s="36" t="s">
        <v>175</v>
      </c>
      <c r="K69" s="18">
        <f t="shared" si="8"/>
        <v>1446.6800000000003</v>
      </c>
      <c r="L69" s="19">
        <f t="shared" si="9"/>
        <v>4.6899050400237599</v>
      </c>
      <c r="M69" s="42">
        <v>1</v>
      </c>
      <c r="N69" s="42">
        <v>0</v>
      </c>
      <c r="O69" s="43"/>
    </row>
    <row r="70" spans="1:15" s="44" customFormat="1" ht="38.25">
      <c r="A70" s="36">
        <v>13</v>
      </c>
      <c r="B70" s="24" t="s">
        <v>176</v>
      </c>
      <c r="C70" s="41" t="s">
        <v>56</v>
      </c>
      <c r="D70" s="37" t="s">
        <v>141</v>
      </c>
      <c r="E70" s="37" t="s">
        <v>79</v>
      </c>
      <c r="F70" s="18">
        <v>47886.9</v>
      </c>
      <c r="G70" s="41" t="s">
        <v>177</v>
      </c>
      <c r="H70" s="26">
        <v>43259</v>
      </c>
      <c r="I70" s="18">
        <v>46657.8</v>
      </c>
      <c r="J70" s="36" t="s">
        <v>178</v>
      </c>
      <c r="K70" s="18">
        <f t="shared" si="8"/>
        <v>1229.0999999999985</v>
      </c>
      <c r="L70" s="19">
        <f t="shared" si="9"/>
        <v>2.5666727226026183</v>
      </c>
      <c r="M70" s="42">
        <v>1</v>
      </c>
      <c r="N70" s="42">
        <v>0</v>
      </c>
      <c r="O70" s="43"/>
    </row>
    <row r="71" spans="1:15" s="44" customFormat="1" ht="25.5">
      <c r="A71" s="36">
        <v>14</v>
      </c>
      <c r="B71" s="24" t="s">
        <v>88</v>
      </c>
      <c r="C71" s="41" t="s">
        <v>65</v>
      </c>
      <c r="D71" s="37" t="s">
        <v>141</v>
      </c>
      <c r="E71" s="37" t="s">
        <v>101</v>
      </c>
      <c r="F71" s="18">
        <v>728433.32</v>
      </c>
      <c r="G71" s="41" t="s">
        <v>179</v>
      </c>
      <c r="H71" s="26">
        <v>43266</v>
      </c>
      <c r="I71" s="18">
        <v>728433.32</v>
      </c>
      <c r="J71" s="36" t="s">
        <v>97</v>
      </c>
      <c r="K71" s="18">
        <f t="shared" si="8"/>
        <v>0</v>
      </c>
      <c r="L71" s="19">
        <f t="shared" si="9"/>
        <v>0</v>
      </c>
      <c r="M71" s="42">
        <v>1</v>
      </c>
      <c r="N71" s="42">
        <v>0</v>
      </c>
      <c r="O71" s="43"/>
    </row>
    <row r="72" spans="1:15" s="44" customFormat="1" ht="38.25">
      <c r="A72" s="36">
        <v>15</v>
      </c>
      <c r="B72" s="24" t="s">
        <v>180</v>
      </c>
      <c r="C72" s="41" t="s">
        <v>56</v>
      </c>
      <c r="D72" s="37" t="s">
        <v>141</v>
      </c>
      <c r="E72" s="37" t="s">
        <v>61</v>
      </c>
      <c r="F72" s="18">
        <v>499966.32</v>
      </c>
      <c r="G72" s="41" t="s">
        <v>181</v>
      </c>
      <c r="H72" s="26">
        <v>43269</v>
      </c>
      <c r="I72" s="18">
        <v>498565.2</v>
      </c>
      <c r="J72" s="36" t="s">
        <v>182</v>
      </c>
      <c r="K72" s="18">
        <f t="shared" si="8"/>
        <v>1401.1199999999953</v>
      </c>
      <c r="L72" s="19">
        <f t="shared" si="9"/>
        <v>0.28024287716020524</v>
      </c>
      <c r="M72" s="42">
        <v>2</v>
      </c>
      <c r="N72" s="42">
        <v>0</v>
      </c>
      <c r="O72" s="43"/>
    </row>
    <row r="73" spans="1:15" s="44" customFormat="1" ht="25.5">
      <c r="A73" s="36">
        <v>16</v>
      </c>
      <c r="B73" s="24" t="s">
        <v>183</v>
      </c>
      <c r="C73" s="41" t="s">
        <v>56</v>
      </c>
      <c r="D73" s="37" t="s">
        <v>141</v>
      </c>
      <c r="E73" s="37" t="s">
        <v>61</v>
      </c>
      <c r="F73" s="18">
        <v>322484.37</v>
      </c>
      <c r="G73" s="41" t="s">
        <v>184</v>
      </c>
      <c r="H73" s="26">
        <v>43269</v>
      </c>
      <c r="I73" s="18">
        <v>291789</v>
      </c>
      <c r="J73" s="36" t="s">
        <v>185</v>
      </c>
      <c r="K73" s="18">
        <f t="shared" si="8"/>
        <v>30695.369999999995</v>
      </c>
      <c r="L73" s="19">
        <f t="shared" si="9"/>
        <v>9.5184054966756975</v>
      </c>
      <c r="M73" s="42">
        <v>1</v>
      </c>
      <c r="N73" s="42">
        <v>0</v>
      </c>
      <c r="O73" s="43"/>
    </row>
    <row r="74" spans="1:15" s="44" customFormat="1" ht="25.5">
      <c r="A74" s="36">
        <v>17</v>
      </c>
      <c r="B74" s="24" t="s">
        <v>186</v>
      </c>
      <c r="C74" s="41" t="s">
        <v>56</v>
      </c>
      <c r="D74" s="37" t="s">
        <v>79</v>
      </c>
      <c r="E74" s="37" t="s">
        <v>162</v>
      </c>
      <c r="F74" s="18">
        <v>50100</v>
      </c>
      <c r="G74" s="41" t="s">
        <v>187</v>
      </c>
      <c r="H74" s="26">
        <v>43279</v>
      </c>
      <c r="I74" s="18">
        <v>32400</v>
      </c>
      <c r="J74" s="36" t="s">
        <v>51</v>
      </c>
      <c r="K74" s="18">
        <f t="shared" si="8"/>
        <v>17700</v>
      </c>
      <c r="L74" s="19">
        <f t="shared" si="9"/>
        <v>35.329341317365277</v>
      </c>
      <c r="M74" s="42">
        <v>3</v>
      </c>
      <c r="N74" s="42">
        <v>1</v>
      </c>
      <c r="O74" s="43" t="s">
        <v>188</v>
      </c>
    </row>
    <row r="75" spans="1:15" s="44" customFormat="1" ht="25.5">
      <c r="A75" s="36">
        <v>18</v>
      </c>
      <c r="B75" s="24" t="s">
        <v>189</v>
      </c>
      <c r="C75" s="41" t="s">
        <v>56</v>
      </c>
      <c r="D75" s="37" t="s">
        <v>79</v>
      </c>
      <c r="E75" s="37" t="s">
        <v>190</v>
      </c>
      <c r="F75" s="18">
        <v>499715</v>
      </c>
      <c r="G75" s="41" t="s">
        <v>191</v>
      </c>
      <c r="H75" s="26">
        <v>43279</v>
      </c>
      <c r="I75" s="18">
        <v>365250</v>
      </c>
      <c r="J75" s="36" t="s">
        <v>192</v>
      </c>
      <c r="K75" s="18">
        <f t="shared" si="8"/>
        <v>134465</v>
      </c>
      <c r="L75" s="19">
        <f t="shared" si="9"/>
        <v>26.908337752518946</v>
      </c>
      <c r="M75" s="42">
        <v>2</v>
      </c>
      <c r="N75" s="42">
        <v>0</v>
      </c>
      <c r="O75" s="43"/>
    </row>
    <row r="76" spans="1:15" s="44" customFormat="1" ht="25.5">
      <c r="A76" s="36">
        <v>19</v>
      </c>
      <c r="B76" s="24" t="s">
        <v>193</v>
      </c>
      <c r="C76" s="41" t="s">
        <v>56</v>
      </c>
      <c r="D76" s="37" t="s">
        <v>79</v>
      </c>
      <c r="E76" s="37" t="s">
        <v>190</v>
      </c>
      <c r="F76" s="18">
        <v>68715.600000000006</v>
      </c>
      <c r="G76" s="41" t="s">
        <v>194</v>
      </c>
      <c r="H76" s="26">
        <v>43280</v>
      </c>
      <c r="I76" s="18">
        <v>60060</v>
      </c>
      <c r="J76" s="36" t="s">
        <v>195</v>
      </c>
      <c r="K76" s="18">
        <f t="shared" si="8"/>
        <v>8655.6000000000058</v>
      </c>
      <c r="L76" s="19">
        <f t="shared" si="9"/>
        <v>12.596266349999127</v>
      </c>
      <c r="M76" s="42">
        <v>1</v>
      </c>
      <c r="N76" s="42">
        <v>0</v>
      </c>
      <c r="O76" s="43"/>
    </row>
    <row r="77" spans="1:15" s="44" customFormat="1" ht="25.5">
      <c r="A77" s="36">
        <v>20</v>
      </c>
      <c r="B77" s="24" t="s">
        <v>196</v>
      </c>
      <c r="C77" s="41" t="s">
        <v>56</v>
      </c>
      <c r="D77" s="37" t="s">
        <v>79</v>
      </c>
      <c r="E77" s="37" t="s">
        <v>190</v>
      </c>
      <c r="F77" s="18">
        <v>202340.4</v>
      </c>
      <c r="G77" s="41" t="s">
        <v>197</v>
      </c>
      <c r="H77" s="26">
        <v>43280</v>
      </c>
      <c r="I77" s="18">
        <v>202324.2</v>
      </c>
      <c r="J77" s="36" t="s">
        <v>198</v>
      </c>
      <c r="K77" s="18">
        <f t="shared" si="8"/>
        <v>16.199999999982538</v>
      </c>
      <c r="L77" s="19">
        <f t="shared" si="9"/>
        <v>8.0063101585210461E-3</v>
      </c>
      <c r="M77" s="42">
        <v>1</v>
      </c>
      <c r="N77" s="42">
        <v>0</v>
      </c>
      <c r="O77" s="43"/>
    </row>
    <row r="78" spans="1:15">
      <c r="I78" s="14">
        <f>SUM(I58:I77)</f>
        <v>6232737.0499999998</v>
      </c>
    </row>
    <row r="80" spans="1:15">
      <c r="B80" s="33" t="s">
        <v>222</v>
      </c>
      <c r="I80" s="14">
        <f>I58+I59+I60+I61+I62+I63+I67+I69+I70+I71+I73+I76+I77</f>
        <v>3647150.1199999996</v>
      </c>
      <c r="M80" s="14">
        <f>M58+M59+M60+M61+M62+M63+M67+M69+M70+M71+M73+M76+M77</f>
        <v>13</v>
      </c>
    </row>
    <row r="82" spans="1:15" s="44" customFormat="1" ht="25.5">
      <c r="A82" s="36">
        <v>1</v>
      </c>
      <c r="B82" s="36" t="s">
        <v>201</v>
      </c>
      <c r="C82" s="41" t="s">
        <v>56</v>
      </c>
      <c r="D82" s="37" t="s">
        <v>79</v>
      </c>
      <c r="E82" s="37" t="s">
        <v>190</v>
      </c>
      <c r="F82" s="18">
        <v>188350</v>
      </c>
      <c r="G82" s="41" t="s">
        <v>202</v>
      </c>
      <c r="H82" s="26">
        <v>43285</v>
      </c>
      <c r="I82" s="25">
        <v>15700</v>
      </c>
      <c r="J82" s="36" t="s">
        <v>51</v>
      </c>
      <c r="K82" s="18">
        <f>F82-I82</f>
        <v>172650</v>
      </c>
      <c r="L82" s="19">
        <f>100-(I82/F82)*100</f>
        <v>91.664454473055486</v>
      </c>
      <c r="M82" s="42">
        <v>3</v>
      </c>
      <c r="N82" s="42">
        <v>0</v>
      </c>
      <c r="O82" s="43"/>
    </row>
    <row r="83" spans="1:15" s="44" customFormat="1" ht="25.5">
      <c r="A83" s="36">
        <v>2</v>
      </c>
      <c r="B83" s="36" t="s">
        <v>203</v>
      </c>
      <c r="C83" s="41" t="s">
        <v>56</v>
      </c>
      <c r="D83" s="37" t="s">
        <v>79</v>
      </c>
      <c r="E83" s="37" t="s">
        <v>162</v>
      </c>
      <c r="F83" s="18">
        <v>97853.25</v>
      </c>
      <c r="G83" s="41" t="s">
        <v>204</v>
      </c>
      <c r="H83" s="26">
        <v>43290</v>
      </c>
      <c r="I83" s="25">
        <v>94320</v>
      </c>
      <c r="J83" s="36" t="s">
        <v>185</v>
      </c>
      <c r="K83" s="18">
        <f>F83-I83</f>
        <v>3533.25</v>
      </c>
      <c r="L83" s="19">
        <f>100-(I83/F83)*100</f>
        <v>3.6107640778410541</v>
      </c>
      <c r="M83" s="42">
        <v>1</v>
      </c>
      <c r="N83" s="42">
        <v>0</v>
      </c>
      <c r="O83" s="43"/>
    </row>
    <row r="84" spans="1:15" s="44" customFormat="1" ht="25.5">
      <c r="A84" s="36">
        <v>3</v>
      </c>
      <c r="B84" s="36" t="s">
        <v>205</v>
      </c>
      <c r="C84" s="41" t="s">
        <v>56</v>
      </c>
      <c r="D84" s="37" t="s">
        <v>79</v>
      </c>
      <c r="E84" s="37" t="s">
        <v>162</v>
      </c>
      <c r="F84" s="18">
        <v>317015.76</v>
      </c>
      <c r="G84" s="41" t="s">
        <v>206</v>
      </c>
      <c r="H84" s="26">
        <v>43286</v>
      </c>
      <c r="I84" s="25">
        <v>317015.76</v>
      </c>
      <c r="J84" s="36" t="s">
        <v>207</v>
      </c>
      <c r="K84" s="18">
        <f>F84-I84</f>
        <v>0</v>
      </c>
      <c r="L84" s="19">
        <f>100-(I84/F84)*100</f>
        <v>0</v>
      </c>
      <c r="M84" s="42">
        <v>1</v>
      </c>
      <c r="N84" s="42">
        <v>0</v>
      </c>
      <c r="O84" s="43"/>
    </row>
    <row r="85" spans="1:15">
      <c r="I85" s="14">
        <f>SUM(I82:I84)</f>
        <v>427035.76</v>
      </c>
    </row>
    <row r="87" spans="1:15">
      <c r="B87" s="46" t="s">
        <v>210</v>
      </c>
      <c r="I87" s="14">
        <f>I83+I84</f>
        <v>411335.76</v>
      </c>
      <c r="M87">
        <f>M83+M84</f>
        <v>2</v>
      </c>
    </row>
    <row r="89" spans="1:15" s="44" customFormat="1" ht="25.5">
      <c r="A89" s="36">
        <v>1</v>
      </c>
      <c r="B89" s="36" t="s">
        <v>211</v>
      </c>
      <c r="C89" s="41" t="s">
        <v>56</v>
      </c>
      <c r="D89" s="37" t="s">
        <v>173</v>
      </c>
      <c r="E89" s="37" t="s">
        <v>190</v>
      </c>
      <c r="F89" s="18">
        <v>393552</v>
      </c>
      <c r="G89" s="41" t="s">
        <v>212</v>
      </c>
      <c r="H89" s="26">
        <v>43314</v>
      </c>
      <c r="I89" s="25">
        <v>190071</v>
      </c>
      <c r="J89" s="36" t="s">
        <v>213</v>
      </c>
      <c r="K89" s="18">
        <f>F89-I89</f>
        <v>203481</v>
      </c>
      <c r="L89" s="19">
        <f>100-(I89/F89)*100</f>
        <v>51.70371386754482</v>
      </c>
      <c r="M89" s="42">
        <v>4</v>
      </c>
      <c r="N89" s="42">
        <v>0</v>
      </c>
      <c r="O89" s="43"/>
    </row>
    <row r="90" spans="1:15" s="44" customFormat="1" ht="25.5">
      <c r="A90" s="36">
        <v>2</v>
      </c>
      <c r="B90" s="36" t="s">
        <v>214</v>
      </c>
      <c r="C90" s="41" t="s">
        <v>56</v>
      </c>
      <c r="D90" s="37" t="s">
        <v>173</v>
      </c>
      <c r="E90" s="37" t="s">
        <v>190</v>
      </c>
      <c r="F90" s="18">
        <v>64253.599999999999</v>
      </c>
      <c r="G90" s="41" t="s">
        <v>215</v>
      </c>
      <c r="H90" s="26">
        <v>43321</v>
      </c>
      <c r="I90" s="25">
        <v>41048.85</v>
      </c>
      <c r="J90" s="36" t="s">
        <v>216</v>
      </c>
      <c r="K90" s="18">
        <f>F90-I90</f>
        <v>23204.75</v>
      </c>
      <c r="L90" s="19">
        <f>100-(I90/F90)*100</f>
        <v>36.11431888641259</v>
      </c>
      <c r="M90" s="42">
        <v>1</v>
      </c>
      <c r="N90" s="42">
        <v>0</v>
      </c>
      <c r="O90" s="43"/>
    </row>
    <row r="91" spans="1:15" s="44" customFormat="1" ht="25.5">
      <c r="A91" s="36">
        <v>3</v>
      </c>
      <c r="B91" s="36" t="s">
        <v>217</v>
      </c>
      <c r="C91" s="41" t="s">
        <v>56</v>
      </c>
      <c r="D91" s="37" t="s">
        <v>173</v>
      </c>
      <c r="E91" s="37" t="s">
        <v>190</v>
      </c>
      <c r="F91" s="18">
        <v>215183.5</v>
      </c>
      <c r="G91" s="41" t="s">
        <v>218</v>
      </c>
      <c r="H91" s="26">
        <v>43325</v>
      </c>
      <c r="I91" s="25">
        <v>122109.68</v>
      </c>
      <c r="J91" s="36" t="s">
        <v>219</v>
      </c>
      <c r="K91" s="18">
        <f>F91-I91</f>
        <v>93073.82</v>
      </c>
      <c r="L91" s="19">
        <f>100-(I91/F91)*100</f>
        <v>43.25323270603927</v>
      </c>
      <c r="M91" s="42">
        <v>4</v>
      </c>
      <c r="N91" s="42">
        <v>0</v>
      </c>
      <c r="O91" s="43"/>
    </row>
    <row r="92" spans="1:15" s="44" customFormat="1" ht="25.5">
      <c r="A92" s="36">
        <v>4</v>
      </c>
      <c r="B92" s="36" t="s">
        <v>220</v>
      </c>
      <c r="C92" s="41" t="s">
        <v>65</v>
      </c>
      <c r="D92" s="37" t="s">
        <v>173</v>
      </c>
      <c r="E92" s="37" t="s">
        <v>190</v>
      </c>
      <c r="F92" s="18">
        <v>802944</v>
      </c>
      <c r="G92" s="41" t="s">
        <v>221</v>
      </c>
      <c r="H92" s="26">
        <v>43332</v>
      </c>
      <c r="I92" s="25">
        <v>541987.19999999995</v>
      </c>
      <c r="J92" s="36" t="s">
        <v>219</v>
      </c>
      <c r="K92" s="18">
        <f>F92-I92</f>
        <v>260956.80000000005</v>
      </c>
      <c r="L92" s="19">
        <f>100-(I92/F92)*100</f>
        <v>32.5</v>
      </c>
      <c r="M92" s="42">
        <v>4</v>
      </c>
      <c r="N92" s="42">
        <v>1</v>
      </c>
      <c r="O92" s="43"/>
    </row>
    <row r="93" spans="1:15">
      <c r="I93" s="14">
        <f>SUM(I89:I92)</f>
        <v>895216.73</v>
      </c>
    </row>
    <row r="94" spans="1:15">
      <c r="B94" s="46" t="s">
        <v>249</v>
      </c>
    </row>
    <row r="95" spans="1:15">
      <c r="I95" s="14">
        <f>I90</f>
        <v>41048.85</v>
      </c>
      <c r="J95" s="14"/>
      <c r="K95" s="14"/>
      <c r="L95" s="14"/>
      <c r="M95" s="14">
        <f>M90</f>
        <v>1</v>
      </c>
    </row>
    <row r="96" spans="1:15" s="44" customFormat="1" ht="25.5">
      <c r="A96" s="36">
        <v>1</v>
      </c>
      <c r="B96" s="36" t="s">
        <v>226</v>
      </c>
      <c r="C96" s="41" t="s">
        <v>56</v>
      </c>
      <c r="D96" s="37" t="s">
        <v>227</v>
      </c>
      <c r="E96" s="37" t="s">
        <v>74</v>
      </c>
      <c r="F96" s="18">
        <v>100491</v>
      </c>
      <c r="G96" s="41" t="s">
        <v>228</v>
      </c>
      <c r="H96" s="47">
        <v>43360</v>
      </c>
      <c r="I96" s="18">
        <v>95370</v>
      </c>
      <c r="J96" s="36" t="s">
        <v>195</v>
      </c>
      <c r="K96" s="18">
        <f t="shared" ref="K96:K103" si="10">F96-I96</f>
        <v>5121</v>
      </c>
      <c r="L96" s="19">
        <f t="shared" ref="L96:L103" si="11">100-(I96/F96)*100</f>
        <v>5.0959787443651692</v>
      </c>
      <c r="M96" s="42">
        <v>1</v>
      </c>
      <c r="N96" s="42">
        <v>0</v>
      </c>
      <c r="O96" s="43"/>
    </row>
    <row r="97" spans="1:17" s="44" customFormat="1" ht="25.5">
      <c r="A97" s="36">
        <f>A96+1</f>
        <v>2</v>
      </c>
      <c r="B97" s="36" t="s">
        <v>229</v>
      </c>
      <c r="C97" s="41" t="s">
        <v>56</v>
      </c>
      <c r="D97" s="37" t="s">
        <v>227</v>
      </c>
      <c r="E97" s="37" t="s">
        <v>230</v>
      </c>
      <c r="F97" s="18">
        <v>60000</v>
      </c>
      <c r="G97" s="41" t="s">
        <v>231</v>
      </c>
      <c r="H97" s="47">
        <v>43353</v>
      </c>
      <c r="I97" s="18">
        <v>36960</v>
      </c>
      <c r="J97" s="36" t="s">
        <v>232</v>
      </c>
      <c r="K97" s="18">
        <f t="shared" si="10"/>
        <v>23040</v>
      </c>
      <c r="L97" s="19">
        <f t="shared" si="11"/>
        <v>38.4</v>
      </c>
      <c r="M97" s="42">
        <v>3</v>
      </c>
      <c r="N97" s="42">
        <v>0</v>
      </c>
      <c r="O97" s="43"/>
    </row>
    <row r="98" spans="1:17" s="44" customFormat="1" ht="25.5">
      <c r="A98" s="36">
        <f t="shared" ref="A98:A103" si="12">A97+1</f>
        <v>3</v>
      </c>
      <c r="B98" s="36" t="s">
        <v>233</v>
      </c>
      <c r="C98" s="41" t="s">
        <v>56</v>
      </c>
      <c r="D98" s="37" t="s">
        <v>227</v>
      </c>
      <c r="E98" s="37" t="s">
        <v>234</v>
      </c>
      <c r="F98" s="18">
        <v>45630</v>
      </c>
      <c r="G98" s="41" t="s">
        <v>235</v>
      </c>
      <c r="H98" s="47">
        <v>43353</v>
      </c>
      <c r="I98" s="18">
        <v>27480.15</v>
      </c>
      <c r="J98" s="36" t="s">
        <v>236</v>
      </c>
      <c r="K98" s="18">
        <f t="shared" si="10"/>
        <v>18149.849999999999</v>
      </c>
      <c r="L98" s="19">
        <f t="shared" si="11"/>
        <v>39.776134122287964</v>
      </c>
      <c r="M98" s="42">
        <v>3</v>
      </c>
      <c r="N98" s="42">
        <v>0</v>
      </c>
      <c r="O98" s="43"/>
    </row>
    <row r="99" spans="1:17" s="44" customFormat="1" ht="25.5">
      <c r="A99" s="36">
        <f t="shared" si="12"/>
        <v>4</v>
      </c>
      <c r="B99" s="36" t="s">
        <v>237</v>
      </c>
      <c r="C99" s="41" t="s">
        <v>56</v>
      </c>
      <c r="D99" s="37" t="s">
        <v>227</v>
      </c>
      <c r="E99" s="37" t="s">
        <v>101</v>
      </c>
      <c r="F99" s="18">
        <v>474455</v>
      </c>
      <c r="G99" s="41" t="s">
        <v>238</v>
      </c>
      <c r="H99" s="47">
        <v>43353</v>
      </c>
      <c r="I99" s="18">
        <v>271730</v>
      </c>
      <c r="J99" s="36" t="s">
        <v>236</v>
      </c>
      <c r="K99" s="18">
        <f t="shared" si="10"/>
        <v>202725</v>
      </c>
      <c r="L99" s="19">
        <f t="shared" si="11"/>
        <v>42.72797209429767</v>
      </c>
      <c r="M99" s="42">
        <v>3</v>
      </c>
      <c r="N99" s="42">
        <v>0</v>
      </c>
      <c r="O99" s="43"/>
    </row>
    <row r="100" spans="1:17" s="44" customFormat="1" ht="38.25">
      <c r="A100" s="36">
        <f t="shared" si="12"/>
        <v>5</v>
      </c>
      <c r="B100" s="36" t="s">
        <v>239</v>
      </c>
      <c r="C100" s="41" t="s">
        <v>65</v>
      </c>
      <c r="D100" s="37" t="s">
        <v>227</v>
      </c>
      <c r="E100" s="37" t="s">
        <v>234</v>
      </c>
      <c r="F100" s="18">
        <v>1697770.86</v>
      </c>
      <c r="G100" s="41" t="s">
        <v>240</v>
      </c>
      <c r="H100" s="48">
        <v>43360</v>
      </c>
      <c r="I100" s="18">
        <v>1041511.15</v>
      </c>
      <c r="J100" s="36" t="s">
        <v>241</v>
      </c>
      <c r="K100" s="18">
        <f t="shared" si="10"/>
        <v>656259.71000000008</v>
      </c>
      <c r="L100" s="19">
        <f t="shared" si="11"/>
        <v>38.654198011149752</v>
      </c>
      <c r="M100" s="42">
        <v>5</v>
      </c>
      <c r="N100" s="42">
        <v>0</v>
      </c>
      <c r="O100" s="43"/>
      <c r="P100" s="49"/>
    </row>
    <row r="101" spans="1:17" s="44" customFormat="1" ht="25.5">
      <c r="A101" s="36">
        <f t="shared" si="12"/>
        <v>6</v>
      </c>
      <c r="B101" s="36" t="s">
        <v>242</v>
      </c>
      <c r="C101" s="41" t="s">
        <v>65</v>
      </c>
      <c r="D101" s="37" t="s">
        <v>227</v>
      </c>
      <c r="E101" s="37" t="s">
        <v>234</v>
      </c>
      <c r="F101" s="18">
        <v>548036</v>
      </c>
      <c r="G101" s="41" t="s">
        <v>243</v>
      </c>
      <c r="H101" s="48">
        <v>43371</v>
      </c>
      <c r="I101" s="18">
        <v>545000</v>
      </c>
      <c r="J101" s="36" t="s">
        <v>232</v>
      </c>
      <c r="K101" s="18">
        <f t="shared" si="10"/>
        <v>3036</v>
      </c>
      <c r="L101" s="19">
        <f t="shared" si="11"/>
        <v>0.55397820581130475</v>
      </c>
      <c r="M101" s="42">
        <v>1</v>
      </c>
      <c r="N101" s="42">
        <v>0</v>
      </c>
      <c r="O101" s="43"/>
    </row>
    <row r="102" spans="1:17" s="44" customFormat="1" ht="25.5">
      <c r="A102" s="36">
        <f t="shared" si="12"/>
        <v>7</v>
      </c>
      <c r="B102" s="36" t="s">
        <v>244</v>
      </c>
      <c r="C102" s="41" t="s">
        <v>56</v>
      </c>
      <c r="D102" s="37" t="s">
        <v>225</v>
      </c>
      <c r="E102" s="37" t="s">
        <v>61</v>
      </c>
      <c r="F102" s="18">
        <v>56839.98</v>
      </c>
      <c r="G102" s="41" t="s">
        <v>245</v>
      </c>
      <c r="H102" s="48">
        <v>43368</v>
      </c>
      <c r="I102" s="18">
        <v>56100</v>
      </c>
      <c r="J102" s="36" t="s">
        <v>97</v>
      </c>
      <c r="K102" s="18">
        <f t="shared" si="10"/>
        <v>739.9800000000032</v>
      </c>
      <c r="L102" s="19">
        <f t="shared" si="11"/>
        <v>1.3018653419652964</v>
      </c>
      <c r="M102" s="42">
        <v>1</v>
      </c>
      <c r="N102" s="42">
        <v>0</v>
      </c>
      <c r="O102" s="43"/>
    </row>
    <row r="103" spans="1:17" s="44" customFormat="1" ht="25.5">
      <c r="A103" s="36">
        <f t="shared" si="12"/>
        <v>8</v>
      </c>
      <c r="B103" s="36" t="s">
        <v>246</v>
      </c>
      <c r="C103" s="41" t="s">
        <v>56</v>
      </c>
      <c r="D103" s="37" t="s">
        <v>225</v>
      </c>
      <c r="E103" s="37" t="s">
        <v>234</v>
      </c>
      <c r="F103" s="18">
        <v>261183.72</v>
      </c>
      <c r="G103" s="41" t="s">
        <v>247</v>
      </c>
      <c r="H103" s="48">
        <v>43371</v>
      </c>
      <c r="I103" s="18">
        <v>142800</v>
      </c>
      <c r="J103" s="36" t="s">
        <v>236</v>
      </c>
      <c r="K103" s="18">
        <f t="shared" si="10"/>
        <v>118383.72</v>
      </c>
      <c r="L103" s="19">
        <f t="shared" si="11"/>
        <v>45.325841901631534</v>
      </c>
      <c r="M103" s="42">
        <v>3</v>
      </c>
      <c r="N103" s="42">
        <v>0</v>
      </c>
      <c r="O103" s="43"/>
    </row>
    <row r="104" spans="1:17">
      <c r="H104">
        <f>A103</f>
        <v>8</v>
      </c>
      <c r="I104" s="14">
        <f>SUM(I96:I103)</f>
        <v>2216951.2999999998</v>
      </c>
    </row>
    <row r="106" spans="1:17">
      <c r="B106" s="46" t="s">
        <v>254</v>
      </c>
      <c r="H106" s="50" t="s">
        <v>248</v>
      </c>
      <c r="I106" s="14">
        <f>I96+I101+I102</f>
        <v>696470</v>
      </c>
    </row>
    <row r="108" spans="1:17" s="44" customFormat="1" ht="25.5">
      <c r="A108" s="36">
        <v>1</v>
      </c>
      <c r="B108" s="36" t="s">
        <v>256</v>
      </c>
      <c r="C108" s="41" t="s">
        <v>56</v>
      </c>
      <c r="D108" s="37" t="s">
        <v>227</v>
      </c>
      <c r="E108" s="37" t="s">
        <v>74</v>
      </c>
      <c r="F108" s="18">
        <v>309889.40999999997</v>
      </c>
      <c r="G108" s="41" t="s">
        <v>257</v>
      </c>
      <c r="H108" s="48">
        <v>43378</v>
      </c>
      <c r="I108" s="18">
        <v>293523.20000000001</v>
      </c>
      <c r="J108" s="36" t="s">
        <v>258</v>
      </c>
      <c r="K108" s="18">
        <f>F108-I108</f>
        <v>16366.209999999963</v>
      </c>
      <c r="L108" s="19">
        <f>100-(I108/F108)*100</f>
        <v>5.2813066441992902</v>
      </c>
      <c r="M108" s="42">
        <v>1</v>
      </c>
      <c r="N108" s="42">
        <v>0</v>
      </c>
      <c r="O108" s="43"/>
    </row>
    <row r="109" spans="1:17" s="44" customFormat="1" ht="25.5">
      <c r="A109" s="36">
        <v>2</v>
      </c>
      <c r="B109" s="36" t="s">
        <v>259</v>
      </c>
      <c r="C109" s="41" t="s">
        <v>65</v>
      </c>
      <c r="D109" s="37" t="s">
        <v>225</v>
      </c>
      <c r="E109" s="37" t="s">
        <v>234</v>
      </c>
      <c r="F109" s="18">
        <v>1628102.51</v>
      </c>
      <c r="G109" s="41" t="s">
        <v>260</v>
      </c>
      <c r="H109" s="48">
        <v>43378</v>
      </c>
      <c r="I109" s="18">
        <f>F109</f>
        <v>1628102.51</v>
      </c>
      <c r="J109" s="36" t="s">
        <v>236</v>
      </c>
      <c r="K109" s="18">
        <f>F109-I109</f>
        <v>0</v>
      </c>
      <c r="L109" s="19">
        <f>100-(I109/F109)*100</f>
        <v>0</v>
      </c>
      <c r="M109" s="42">
        <v>1</v>
      </c>
      <c r="N109" s="42">
        <v>0</v>
      </c>
      <c r="O109" s="43"/>
    </row>
    <row r="110" spans="1:17" s="44" customFormat="1" ht="25.5">
      <c r="A110" s="36">
        <v>3</v>
      </c>
      <c r="B110" s="36" t="s">
        <v>261</v>
      </c>
      <c r="C110" s="41" t="s">
        <v>56</v>
      </c>
      <c r="D110" s="37" t="s">
        <v>225</v>
      </c>
      <c r="E110" s="37" t="s">
        <v>234</v>
      </c>
      <c r="F110" s="18">
        <v>139794</v>
      </c>
      <c r="G110" s="41" t="s">
        <v>262</v>
      </c>
      <c r="H110" s="48">
        <v>43378</v>
      </c>
      <c r="I110" s="18">
        <v>82852</v>
      </c>
      <c r="J110" s="36" t="s">
        <v>236</v>
      </c>
      <c r="K110" s="18">
        <f>F110-I110</f>
        <v>56942</v>
      </c>
      <c r="L110" s="19">
        <f>100-(I110/F110)*100</f>
        <v>40.732792537591024</v>
      </c>
      <c r="M110" s="42">
        <v>5</v>
      </c>
      <c r="N110" s="42">
        <v>0</v>
      </c>
      <c r="O110" s="43"/>
    </row>
    <row r="111" spans="1:17" s="44" customFormat="1" ht="51">
      <c r="A111" s="36">
        <v>4</v>
      </c>
      <c r="B111" s="36" t="s">
        <v>263</v>
      </c>
      <c r="C111" s="41" t="s">
        <v>56</v>
      </c>
      <c r="D111" s="37" t="s">
        <v>225</v>
      </c>
      <c r="E111" s="37" t="s">
        <v>264</v>
      </c>
      <c r="F111" s="18">
        <v>277700</v>
      </c>
      <c r="G111" s="41" t="s">
        <v>265</v>
      </c>
      <c r="H111" s="48">
        <v>43388</v>
      </c>
      <c r="I111" s="18">
        <f>F111</f>
        <v>277700</v>
      </c>
      <c r="J111" s="36" t="s">
        <v>266</v>
      </c>
      <c r="K111" s="18">
        <f>F111-I111</f>
        <v>0</v>
      </c>
      <c r="L111" s="19">
        <f>100-(I111/F111)*100</f>
        <v>0</v>
      </c>
      <c r="M111" s="42">
        <v>1</v>
      </c>
      <c r="N111" s="42">
        <v>0</v>
      </c>
      <c r="O111" s="43"/>
    </row>
    <row r="112" spans="1:17" s="44" customFormat="1" ht="51" customHeight="1">
      <c r="A112" s="36">
        <v>5</v>
      </c>
      <c r="B112" s="36" t="s">
        <v>267</v>
      </c>
      <c r="C112" s="51" t="s">
        <v>65</v>
      </c>
      <c r="D112" s="37" t="s">
        <v>225</v>
      </c>
      <c r="E112" s="37" t="s">
        <v>268</v>
      </c>
      <c r="F112" s="18">
        <v>579943.85</v>
      </c>
      <c r="G112" s="51" t="s">
        <v>269</v>
      </c>
      <c r="H112" s="48">
        <v>43397</v>
      </c>
      <c r="I112" s="18">
        <v>579859.19999999995</v>
      </c>
      <c r="J112" s="52" t="s">
        <v>270</v>
      </c>
      <c r="K112" s="18">
        <f>F112-I112</f>
        <v>84.650000000023283</v>
      </c>
      <c r="L112" s="19">
        <f>100-(I112/F112)*100</f>
        <v>1.4596240653304449E-2</v>
      </c>
      <c r="M112" s="42">
        <v>1</v>
      </c>
      <c r="N112" s="42">
        <v>0</v>
      </c>
      <c r="O112" s="43"/>
      <c r="P112" s="44">
        <v>637756.19999999995</v>
      </c>
      <c r="Q112" s="49" t="s">
        <v>271</v>
      </c>
    </row>
    <row r="113" spans="1:16">
      <c r="I113" s="14">
        <f>SUM(I108:I112)</f>
        <v>2862036.91</v>
      </c>
      <c r="P113">
        <v>317015.76</v>
      </c>
    </row>
    <row r="114" spans="1:16">
      <c r="P114" s="55">
        <f>P113+P112</f>
        <v>954771.96</v>
      </c>
    </row>
    <row r="115" spans="1:16">
      <c r="B115" s="46" t="s">
        <v>255</v>
      </c>
      <c r="I115" s="53">
        <f>I108+I109+I111+I112</f>
        <v>2779184.91</v>
      </c>
      <c r="J115" s="54"/>
      <c r="K115" s="54"/>
      <c r="L115" s="54"/>
      <c r="M115" s="54">
        <f>M108+M109+M111+M112</f>
        <v>4</v>
      </c>
    </row>
    <row r="117" spans="1:16" s="44" customFormat="1" ht="66" customHeight="1">
      <c r="A117" s="36">
        <v>1</v>
      </c>
      <c r="B117" s="58" t="s">
        <v>272</v>
      </c>
      <c r="C117" s="51" t="s">
        <v>65</v>
      </c>
      <c r="D117" s="37" t="s">
        <v>112</v>
      </c>
      <c r="E117" s="37" t="s">
        <v>268</v>
      </c>
      <c r="F117" s="18">
        <v>1335077.23</v>
      </c>
      <c r="G117" s="51" t="s">
        <v>273</v>
      </c>
      <c r="H117" s="57">
        <v>43416</v>
      </c>
      <c r="I117" s="25">
        <v>1335077.23</v>
      </c>
      <c r="J117" s="36" t="s">
        <v>208</v>
      </c>
      <c r="K117" s="18">
        <f t="shared" ref="K117:K125" si="13">F117-I117</f>
        <v>0</v>
      </c>
      <c r="L117" s="19">
        <f t="shared" ref="L117:L125" si="14">100-(I117/F117)*100</f>
        <v>0</v>
      </c>
      <c r="M117" s="42">
        <v>1</v>
      </c>
      <c r="N117" s="42">
        <v>0</v>
      </c>
      <c r="O117" s="43"/>
    </row>
    <row r="118" spans="1:16" s="44" customFormat="1" ht="51">
      <c r="A118" s="36">
        <v>2</v>
      </c>
      <c r="B118" s="58" t="s">
        <v>274</v>
      </c>
      <c r="C118" s="51" t="s">
        <v>56</v>
      </c>
      <c r="D118" s="37" t="s">
        <v>112</v>
      </c>
      <c r="E118" s="37" t="s">
        <v>264</v>
      </c>
      <c r="F118" s="19">
        <v>222800</v>
      </c>
      <c r="G118" s="51" t="s">
        <v>275</v>
      </c>
      <c r="H118" s="57">
        <v>43412</v>
      </c>
      <c r="I118" s="25">
        <v>189600</v>
      </c>
      <c r="J118" s="36" t="s">
        <v>276</v>
      </c>
      <c r="K118" s="18">
        <f t="shared" si="13"/>
        <v>33200</v>
      </c>
      <c r="L118" s="19">
        <f t="shared" si="14"/>
        <v>14.901256732495511</v>
      </c>
      <c r="M118" s="42">
        <v>2</v>
      </c>
      <c r="N118" s="42">
        <v>0</v>
      </c>
      <c r="O118" s="43"/>
    </row>
    <row r="119" spans="1:16" s="44" customFormat="1" ht="25.5">
      <c r="A119" s="36">
        <v>3</v>
      </c>
      <c r="B119" s="36" t="s">
        <v>277</v>
      </c>
      <c r="C119" s="41" t="s">
        <v>56</v>
      </c>
      <c r="D119" s="37" t="s">
        <v>112</v>
      </c>
      <c r="E119" s="37" t="s">
        <v>278</v>
      </c>
      <c r="F119" s="18">
        <v>188560</v>
      </c>
      <c r="G119" s="41" t="s">
        <v>279</v>
      </c>
      <c r="H119" s="59">
        <v>43417</v>
      </c>
      <c r="I119" s="25">
        <v>127800</v>
      </c>
      <c r="J119" s="36" t="s">
        <v>280</v>
      </c>
      <c r="K119" s="18">
        <f t="shared" si="13"/>
        <v>60760</v>
      </c>
      <c r="L119" s="19">
        <f t="shared" si="14"/>
        <v>32.223165040305474</v>
      </c>
      <c r="M119" s="42">
        <v>2</v>
      </c>
      <c r="N119" s="42">
        <v>0</v>
      </c>
      <c r="O119" s="43"/>
      <c r="P119" s="44" t="s">
        <v>281</v>
      </c>
    </row>
    <row r="120" spans="1:16" s="44" customFormat="1" ht="25.5">
      <c r="A120" s="36">
        <v>4</v>
      </c>
      <c r="B120" s="36" t="s">
        <v>282</v>
      </c>
      <c r="C120" s="41" t="s">
        <v>56</v>
      </c>
      <c r="D120" s="37" t="s">
        <v>112</v>
      </c>
      <c r="E120" s="37" t="s">
        <v>61</v>
      </c>
      <c r="F120" s="18">
        <v>38119.79</v>
      </c>
      <c r="G120" s="41" t="s">
        <v>283</v>
      </c>
      <c r="H120" s="59">
        <v>43425</v>
      </c>
      <c r="I120" s="25">
        <v>8992.5</v>
      </c>
      <c r="J120" s="36" t="s">
        <v>284</v>
      </c>
      <c r="K120" s="18">
        <f t="shared" si="13"/>
        <v>29127.29</v>
      </c>
      <c r="L120" s="19">
        <f t="shared" si="14"/>
        <v>76.409891030354572</v>
      </c>
      <c r="M120" s="42">
        <v>4</v>
      </c>
      <c r="N120" s="42">
        <v>0</v>
      </c>
      <c r="O120" s="43"/>
    </row>
    <row r="121" spans="1:16" s="44" customFormat="1" ht="25.5">
      <c r="A121" s="36">
        <v>5</v>
      </c>
      <c r="B121" s="36" t="s">
        <v>285</v>
      </c>
      <c r="C121" s="41" t="s">
        <v>56</v>
      </c>
      <c r="D121" s="37" t="s">
        <v>112</v>
      </c>
      <c r="E121" s="37" t="s">
        <v>268</v>
      </c>
      <c r="F121" s="18">
        <v>406902.24</v>
      </c>
      <c r="G121" s="41" t="s">
        <v>286</v>
      </c>
      <c r="H121" s="59">
        <v>43426</v>
      </c>
      <c r="I121" s="25">
        <v>396000</v>
      </c>
      <c r="J121" s="36" t="s">
        <v>287</v>
      </c>
      <c r="K121" s="18">
        <f t="shared" si="13"/>
        <v>10902.239999999991</v>
      </c>
      <c r="L121" s="19">
        <f t="shared" si="14"/>
        <v>2.679326611718821</v>
      </c>
      <c r="M121" s="42">
        <v>1</v>
      </c>
      <c r="N121" s="42">
        <v>0</v>
      </c>
      <c r="O121" s="43"/>
    </row>
    <row r="122" spans="1:16" s="44" customFormat="1" ht="25.5">
      <c r="A122" s="36">
        <v>6</v>
      </c>
      <c r="B122" s="36" t="s">
        <v>288</v>
      </c>
      <c r="C122" s="41" t="s">
        <v>65</v>
      </c>
      <c r="D122" s="37" t="s">
        <v>168</v>
      </c>
      <c r="E122" s="37" t="s">
        <v>278</v>
      </c>
      <c r="F122" s="60">
        <v>1310839.08</v>
      </c>
      <c r="G122" s="41" t="s">
        <v>289</v>
      </c>
      <c r="H122" s="59">
        <v>43433</v>
      </c>
      <c r="I122" s="25">
        <v>1304284.8799999999</v>
      </c>
      <c r="J122" s="64" t="s">
        <v>290</v>
      </c>
      <c r="K122" s="63">
        <f t="shared" si="13"/>
        <v>6554.2000000001863</v>
      </c>
      <c r="L122" s="65">
        <f t="shared" si="14"/>
        <v>0.50000035092028838</v>
      </c>
      <c r="M122" s="66">
        <v>2</v>
      </c>
      <c r="N122" s="42">
        <v>0</v>
      </c>
      <c r="O122" s="43"/>
      <c r="P122" s="44" t="s">
        <v>299</v>
      </c>
    </row>
    <row r="123" spans="1:16" s="44" customFormat="1" ht="25.5">
      <c r="A123" s="36">
        <v>7</v>
      </c>
      <c r="B123" s="36" t="s">
        <v>291</v>
      </c>
      <c r="C123" s="41" t="s">
        <v>65</v>
      </c>
      <c r="D123" s="37" t="s">
        <v>168</v>
      </c>
      <c r="E123" s="37" t="s">
        <v>278</v>
      </c>
      <c r="F123" s="18">
        <v>862648</v>
      </c>
      <c r="G123" s="41" t="s">
        <v>292</v>
      </c>
      <c r="H123" s="59">
        <v>43434</v>
      </c>
      <c r="I123" s="25">
        <v>858334.76</v>
      </c>
      <c r="J123" s="64" t="s">
        <v>198</v>
      </c>
      <c r="K123" s="63">
        <f t="shared" si="13"/>
        <v>4313.2399999999907</v>
      </c>
      <c r="L123" s="65">
        <f t="shared" si="14"/>
        <v>0.5</v>
      </c>
      <c r="M123" s="66">
        <v>3</v>
      </c>
      <c r="N123" s="42">
        <v>1</v>
      </c>
      <c r="O123" s="43" t="s">
        <v>293</v>
      </c>
      <c r="P123" s="44" t="s">
        <v>299</v>
      </c>
    </row>
    <row r="124" spans="1:16" s="44" customFormat="1" ht="25.5">
      <c r="A124" s="36">
        <v>8</v>
      </c>
      <c r="B124" s="36" t="s">
        <v>294</v>
      </c>
      <c r="C124" s="41" t="s">
        <v>56</v>
      </c>
      <c r="D124" s="37" t="s">
        <v>168</v>
      </c>
      <c r="E124" s="37" t="s">
        <v>278</v>
      </c>
      <c r="F124" s="18">
        <v>250175</v>
      </c>
      <c r="G124" s="41" t="s">
        <v>295</v>
      </c>
      <c r="H124" s="59">
        <v>43430</v>
      </c>
      <c r="I124" s="25">
        <v>162870.70000000001</v>
      </c>
      <c r="J124" s="36" t="s">
        <v>296</v>
      </c>
      <c r="K124" s="18">
        <f t="shared" si="13"/>
        <v>87304.299999999988</v>
      </c>
      <c r="L124" s="19">
        <f t="shared" si="14"/>
        <v>34.897291895673021</v>
      </c>
      <c r="M124" s="42">
        <v>1</v>
      </c>
      <c r="N124" s="42">
        <v>0</v>
      </c>
      <c r="O124" s="56"/>
    </row>
    <row r="125" spans="1:16" s="44" customFormat="1" ht="25.5">
      <c r="A125" s="36">
        <v>9</v>
      </c>
      <c r="B125" s="36" t="s">
        <v>297</v>
      </c>
      <c r="C125" s="41" t="s">
        <v>56</v>
      </c>
      <c r="D125" s="37" t="s">
        <v>168</v>
      </c>
      <c r="E125" s="37" t="s">
        <v>278</v>
      </c>
      <c r="F125" s="18">
        <v>373822.86</v>
      </c>
      <c r="G125" s="41" t="s">
        <v>298</v>
      </c>
      <c r="H125" s="59">
        <v>43430</v>
      </c>
      <c r="I125" s="25">
        <v>373238.85</v>
      </c>
      <c r="J125" s="36" t="s">
        <v>290</v>
      </c>
      <c r="K125" s="18">
        <f t="shared" si="13"/>
        <v>584.01000000000931</v>
      </c>
      <c r="L125" s="19">
        <f t="shared" si="14"/>
        <v>0.15622640092155393</v>
      </c>
      <c r="M125" s="42">
        <v>1</v>
      </c>
      <c r="N125" s="42">
        <v>0</v>
      </c>
      <c r="O125" s="43"/>
    </row>
    <row r="126" spans="1:16">
      <c r="I126" s="62">
        <f>SUM(I117:I125)</f>
        <v>4756198.92</v>
      </c>
    </row>
    <row r="128" spans="1:16">
      <c r="B128" s="46" t="s">
        <v>6</v>
      </c>
      <c r="I128" s="62">
        <f>I117+I121+I124+I125+I122+I123</f>
        <v>4429806.42</v>
      </c>
      <c r="J128" s="61"/>
      <c r="K128" s="61"/>
      <c r="L128" s="61"/>
      <c r="M128" s="61">
        <f>M117+M121+M124+M125+1+1</f>
        <v>6</v>
      </c>
    </row>
    <row r="130" spans="1:16" s="44" customFormat="1" ht="25.5">
      <c r="A130" s="36">
        <v>1</v>
      </c>
      <c r="B130" s="36" t="s">
        <v>300</v>
      </c>
      <c r="C130" s="41" t="s">
        <v>65</v>
      </c>
      <c r="D130" s="37" t="s">
        <v>168</v>
      </c>
      <c r="E130" s="37" t="s">
        <v>264</v>
      </c>
      <c r="F130" s="18">
        <v>519018</v>
      </c>
      <c r="G130" s="41" t="s">
        <v>301</v>
      </c>
      <c r="H130" s="59">
        <v>43444</v>
      </c>
      <c r="I130" s="25">
        <v>519018</v>
      </c>
      <c r="J130" s="24" t="s">
        <v>216</v>
      </c>
      <c r="K130" s="25">
        <f t="shared" ref="K130:K140" si="15">F130-I130</f>
        <v>0</v>
      </c>
      <c r="L130" s="27">
        <f t="shared" ref="L130:L140" si="16">100-(I130/F130)*100</f>
        <v>0</v>
      </c>
      <c r="M130" s="28">
        <v>1</v>
      </c>
      <c r="N130" s="42">
        <v>0</v>
      </c>
      <c r="O130" s="43"/>
    </row>
    <row r="131" spans="1:16" s="44" customFormat="1" ht="38.25">
      <c r="A131" s="36">
        <v>2</v>
      </c>
      <c r="B131" s="36" t="s">
        <v>302</v>
      </c>
      <c r="C131" s="41" t="s">
        <v>56</v>
      </c>
      <c r="D131" s="37" t="s">
        <v>168</v>
      </c>
      <c r="E131" s="37" t="s">
        <v>61</v>
      </c>
      <c r="F131" s="18">
        <v>170383.33</v>
      </c>
      <c r="G131" s="41" t="s">
        <v>303</v>
      </c>
      <c r="H131" s="59">
        <v>43444</v>
      </c>
      <c r="I131" s="25">
        <v>169500</v>
      </c>
      <c r="J131" s="24" t="s">
        <v>304</v>
      </c>
      <c r="K131" s="25">
        <f t="shared" si="15"/>
        <v>883.32999999998719</v>
      </c>
      <c r="L131" s="27">
        <f t="shared" si="16"/>
        <v>0.51843686820770074</v>
      </c>
      <c r="M131" s="28">
        <v>1</v>
      </c>
      <c r="N131" s="42">
        <v>0</v>
      </c>
      <c r="O131" s="43"/>
    </row>
    <row r="132" spans="1:16" s="44" customFormat="1" ht="25.5">
      <c r="A132" s="36">
        <v>3</v>
      </c>
      <c r="B132" s="36" t="s">
        <v>305</v>
      </c>
      <c r="C132" s="41" t="s">
        <v>65</v>
      </c>
      <c r="D132" s="37" t="s">
        <v>168</v>
      </c>
      <c r="E132" s="37" t="s">
        <v>264</v>
      </c>
      <c r="F132" s="18">
        <v>1622280</v>
      </c>
      <c r="G132" s="41" t="s">
        <v>306</v>
      </c>
      <c r="H132" s="59">
        <v>43455</v>
      </c>
      <c r="I132" s="68">
        <v>1614168.6</v>
      </c>
      <c r="J132" s="69" t="s">
        <v>307</v>
      </c>
      <c r="K132" s="68">
        <f t="shared" si="15"/>
        <v>8111.3999999999069</v>
      </c>
      <c r="L132" s="70">
        <f t="shared" si="16"/>
        <v>0.49999999999998579</v>
      </c>
      <c r="M132" s="71">
        <v>2</v>
      </c>
      <c r="N132" s="42">
        <v>0</v>
      </c>
      <c r="O132" s="43"/>
    </row>
    <row r="133" spans="1:16" s="44" customFormat="1" ht="25.5">
      <c r="A133" s="36">
        <v>4</v>
      </c>
      <c r="B133" s="36" t="s">
        <v>308</v>
      </c>
      <c r="C133" s="41" t="s">
        <v>56</v>
      </c>
      <c r="D133" s="37" t="s">
        <v>168</v>
      </c>
      <c r="E133" s="37" t="s">
        <v>74</v>
      </c>
      <c r="F133" s="18">
        <v>479097.67</v>
      </c>
      <c r="G133" s="41" t="s">
        <v>309</v>
      </c>
      <c r="H133" s="59">
        <v>43454</v>
      </c>
      <c r="I133" s="18">
        <v>439010</v>
      </c>
      <c r="J133" s="36" t="s">
        <v>310</v>
      </c>
      <c r="K133" s="18">
        <f t="shared" si="15"/>
        <v>40087.669999999984</v>
      </c>
      <c r="L133" s="19">
        <f t="shared" si="16"/>
        <v>8.3673272717022371</v>
      </c>
      <c r="M133" s="42">
        <v>3</v>
      </c>
      <c r="N133" s="42">
        <v>0</v>
      </c>
      <c r="O133" s="43"/>
    </row>
    <row r="134" spans="1:16" s="44" customFormat="1" ht="38.25">
      <c r="A134" s="36">
        <v>5</v>
      </c>
      <c r="B134" s="36" t="s">
        <v>311</v>
      </c>
      <c r="C134" s="41" t="s">
        <v>56</v>
      </c>
      <c r="D134" s="37" t="s">
        <v>61</v>
      </c>
      <c r="E134" s="37" t="s">
        <v>264</v>
      </c>
      <c r="F134" s="18">
        <v>481455.84</v>
      </c>
      <c r="G134" s="41" t="s">
        <v>312</v>
      </c>
      <c r="H134" s="59">
        <v>43459</v>
      </c>
      <c r="I134" s="25">
        <v>480000</v>
      </c>
      <c r="J134" s="24" t="s">
        <v>2</v>
      </c>
      <c r="K134" s="25">
        <f t="shared" si="15"/>
        <v>1455.8400000000256</v>
      </c>
      <c r="L134" s="27">
        <f t="shared" si="16"/>
        <v>0.30238287274696063</v>
      </c>
      <c r="M134" s="28">
        <v>1</v>
      </c>
      <c r="N134" s="42">
        <v>0</v>
      </c>
      <c r="O134" s="43"/>
      <c r="P134" s="44" t="s">
        <v>313</v>
      </c>
    </row>
    <row r="135" spans="1:16" s="44" customFormat="1" ht="38.25">
      <c r="A135" s="36">
        <v>6</v>
      </c>
      <c r="B135" s="36" t="s">
        <v>314</v>
      </c>
      <c r="C135" s="41" t="s">
        <v>56</v>
      </c>
      <c r="D135" s="37" t="s">
        <v>61</v>
      </c>
      <c r="E135" s="37" t="s">
        <v>123</v>
      </c>
      <c r="F135" s="18">
        <v>310620</v>
      </c>
      <c r="G135" s="41" t="s">
        <v>315</v>
      </c>
      <c r="H135" s="59">
        <v>43458</v>
      </c>
      <c r="I135" s="25">
        <v>270000</v>
      </c>
      <c r="J135" s="24" t="s">
        <v>182</v>
      </c>
      <c r="K135" s="25">
        <f t="shared" si="15"/>
        <v>40620</v>
      </c>
      <c r="L135" s="27">
        <f t="shared" si="16"/>
        <v>13.077071663125366</v>
      </c>
      <c r="M135" s="28">
        <v>1</v>
      </c>
      <c r="N135" s="42">
        <v>0</v>
      </c>
      <c r="O135" s="43"/>
      <c r="P135" s="44" t="s">
        <v>313</v>
      </c>
    </row>
    <row r="136" spans="1:16" s="44" customFormat="1" ht="25.5">
      <c r="A136" s="36">
        <v>7</v>
      </c>
      <c r="B136" s="36" t="s">
        <v>316</v>
      </c>
      <c r="C136" s="41" t="s">
        <v>56</v>
      </c>
      <c r="D136" s="37" t="s">
        <v>61</v>
      </c>
      <c r="E136" s="37" t="s">
        <v>74</v>
      </c>
      <c r="F136" s="18">
        <v>132933.32999999999</v>
      </c>
      <c r="G136" s="41" t="s">
        <v>317</v>
      </c>
      <c r="H136" s="59">
        <v>43458</v>
      </c>
      <c r="I136" s="25">
        <v>124000</v>
      </c>
      <c r="J136" s="24" t="s">
        <v>318</v>
      </c>
      <c r="K136" s="25">
        <f t="shared" si="15"/>
        <v>8933.3299999999872</v>
      </c>
      <c r="L136" s="27">
        <f t="shared" si="16"/>
        <v>6.7201581424312451</v>
      </c>
      <c r="M136" s="28">
        <v>1</v>
      </c>
      <c r="N136" s="42">
        <v>0</v>
      </c>
      <c r="O136" s="43"/>
      <c r="P136" s="44" t="s">
        <v>313</v>
      </c>
    </row>
    <row r="137" spans="1:16" s="44" customFormat="1" ht="25.5">
      <c r="A137" s="36">
        <v>8</v>
      </c>
      <c r="B137" s="36" t="s">
        <v>319</v>
      </c>
      <c r="C137" s="41" t="s">
        <v>56</v>
      </c>
      <c r="D137" s="37" t="s">
        <v>61</v>
      </c>
      <c r="E137" s="37" t="s">
        <v>74</v>
      </c>
      <c r="F137" s="18">
        <v>86250</v>
      </c>
      <c r="G137" s="41" t="s">
        <v>320</v>
      </c>
      <c r="H137" s="59">
        <v>43458</v>
      </c>
      <c r="I137" s="25">
        <v>78999</v>
      </c>
      <c r="J137" s="24" t="s">
        <v>321</v>
      </c>
      <c r="K137" s="25">
        <f t="shared" si="15"/>
        <v>7251</v>
      </c>
      <c r="L137" s="27">
        <f t="shared" si="16"/>
        <v>8.4069565217391329</v>
      </c>
      <c r="M137" s="28">
        <v>1</v>
      </c>
      <c r="N137" s="42">
        <v>0</v>
      </c>
      <c r="O137" s="43"/>
      <c r="P137" s="44" t="s">
        <v>313</v>
      </c>
    </row>
    <row r="138" spans="1:16" s="44" customFormat="1" ht="38.25">
      <c r="A138" s="36">
        <v>9</v>
      </c>
      <c r="B138" s="36" t="s">
        <v>322</v>
      </c>
      <c r="C138" s="41" t="s">
        <v>56</v>
      </c>
      <c r="D138" s="37" t="s">
        <v>61</v>
      </c>
      <c r="E138" s="37" t="s">
        <v>264</v>
      </c>
      <c r="F138" s="18">
        <v>76667</v>
      </c>
      <c r="G138" s="41" t="s">
        <v>323</v>
      </c>
      <c r="H138" s="59">
        <v>43459</v>
      </c>
      <c r="I138" s="18">
        <v>67800</v>
      </c>
      <c r="J138" s="36" t="s">
        <v>324</v>
      </c>
      <c r="K138" s="18">
        <f t="shared" si="15"/>
        <v>8867</v>
      </c>
      <c r="L138" s="19">
        <f t="shared" si="16"/>
        <v>11.565601888687439</v>
      </c>
      <c r="M138" s="42">
        <v>2</v>
      </c>
      <c r="N138" s="42">
        <v>0</v>
      </c>
      <c r="O138" s="43"/>
      <c r="P138" s="44" t="s">
        <v>313</v>
      </c>
    </row>
    <row r="139" spans="1:16" s="44" customFormat="1" ht="25.5">
      <c r="A139" s="36">
        <v>10</v>
      </c>
      <c r="B139" s="36" t="s">
        <v>325</v>
      </c>
      <c r="C139" s="41" t="s">
        <v>56</v>
      </c>
      <c r="D139" s="37" t="s">
        <v>61</v>
      </c>
      <c r="E139" s="37" t="s">
        <v>264</v>
      </c>
      <c r="F139" s="18">
        <v>259074</v>
      </c>
      <c r="G139" s="41" t="s">
        <v>326</v>
      </c>
      <c r="H139" s="59">
        <v>43464</v>
      </c>
      <c r="I139" s="25">
        <v>259074</v>
      </c>
      <c r="J139" s="24" t="s">
        <v>327</v>
      </c>
      <c r="K139" s="25">
        <f t="shared" si="15"/>
        <v>0</v>
      </c>
      <c r="L139" s="27">
        <f t="shared" si="16"/>
        <v>0</v>
      </c>
      <c r="M139" s="28">
        <v>1</v>
      </c>
      <c r="N139" s="42">
        <v>0</v>
      </c>
      <c r="O139" s="43"/>
      <c r="P139" s="44" t="s">
        <v>313</v>
      </c>
    </row>
    <row r="140" spans="1:16" s="44" customFormat="1" ht="38.25">
      <c r="A140" s="36">
        <v>11</v>
      </c>
      <c r="B140" s="36" t="s">
        <v>328</v>
      </c>
      <c r="C140" s="41" t="s">
        <v>56</v>
      </c>
      <c r="D140" s="37" t="s">
        <v>61</v>
      </c>
      <c r="E140" s="37" t="s">
        <v>264</v>
      </c>
      <c r="F140" s="18">
        <v>4100</v>
      </c>
      <c r="G140" s="41" t="s">
        <v>329</v>
      </c>
      <c r="H140" s="59">
        <v>43464</v>
      </c>
      <c r="I140" s="25">
        <v>4000</v>
      </c>
      <c r="J140" s="24" t="s">
        <v>327</v>
      </c>
      <c r="K140" s="25">
        <f t="shared" si="15"/>
        <v>100</v>
      </c>
      <c r="L140" s="27">
        <f t="shared" si="16"/>
        <v>2.4390243902439011</v>
      </c>
      <c r="M140" s="28">
        <v>1</v>
      </c>
      <c r="N140" s="42">
        <v>0</v>
      </c>
      <c r="O140" s="43"/>
      <c r="P140" s="44" t="s">
        <v>313</v>
      </c>
    </row>
    <row r="141" spans="1:16">
      <c r="I141" s="67">
        <f>SUM(I130:I140)</f>
        <v>4025569.6</v>
      </c>
    </row>
    <row r="143" spans="1:16">
      <c r="I143" s="67">
        <f>I130+I131+I134+I135+I136+I137+I139+I140+I132</f>
        <v>3518759.6</v>
      </c>
      <c r="M143" s="72">
        <f>M130+M131+M134+M135+M136+M137+M139+M140+1</f>
        <v>9</v>
      </c>
    </row>
    <row r="145" spans="1:17" s="44" customFormat="1" ht="51">
      <c r="A145" s="36">
        <v>1</v>
      </c>
      <c r="B145" s="36" t="s">
        <v>331</v>
      </c>
      <c r="C145" s="41" t="s">
        <v>56</v>
      </c>
      <c r="D145" s="37" t="s">
        <v>61</v>
      </c>
      <c r="E145" s="37" t="s">
        <v>264</v>
      </c>
      <c r="F145" s="18">
        <v>345458.7</v>
      </c>
      <c r="G145" s="41" t="s">
        <v>332</v>
      </c>
      <c r="H145" s="59">
        <v>43474</v>
      </c>
      <c r="I145" s="18">
        <v>309914.65999999997</v>
      </c>
      <c r="J145" s="36" t="s">
        <v>198</v>
      </c>
      <c r="K145" s="18">
        <f>F145-I145</f>
        <v>35544.040000000037</v>
      </c>
      <c r="L145" s="19">
        <f>100-(I145/F145)*100</f>
        <v>10.288940472479069</v>
      </c>
      <c r="M145" s="42">
        <v>1</v>
      </c>
      <c r="N145" s="42">
        <v>0</v>
      </c>
      <c r="O145" s="43"/>
      <c r="P145" s="44" t="s">
        <v>313</v>
      </c>
    </row>
    <row r="146" spans="1:17" s="44" customFormat="1" ht="25.5">
      <c r="A146" s="36">
        <v>2</v>
      </c>
      <c r="B146" s="36" t="s">
        <v>333</v>
      </c>
      <c r="C146" s="41" t="s">
        <v>56</v>
      </c>
      <c r="D146" s="37" t="s">
        <v>61</v>
      </c>
      <c r="E146" s="37" t="s">
        <v>264</v>
      </c>
      <c r="F146" s="18">
        <v>367566.67</v>
      </c>
      <c r="G146" s="41" t="s">
        <v>334</v>
      </c>
      <c r="H146" s="59">
        <v>43474</v>
      </c>
      <c r="I146" s="18">
        <v>136665</v>
      </c>
      <c r="J146" s="36" t="s">
        <v>335</v>
      </c>
      <c r="K146" s="18">
        <f>F146-I146</f>
        <v>230901.66999999998</v>
      </c>
      <c r="L146" s="19">
        <f>100-(I146/F146)*100</f>
        <v>62.818990089607418</v>
      </c>
      <c r="M146" s="42">
        <v>2</v>
      </c>
      <c r="N146" s="42">
        <v>0</v>
      </c>
      <c r="O146" s="43"/>
      <c r="P146" s="44" t="s">
        <v>313</v>
      </c>
    </row>
    <row r="147" spans="1:17" s="44" customFormat="1" ht="25.5">
      <c r="A147" s="36">
        <v>3</v>
      </c>
      <c r="B147" s="36" t="s">
        <v>336</v>
      </c>
      <c r="C147" s="41" t="s">
        <v>56</v>
      </c>
      <c r="D147" s="37" t="s">
        <v>61</v>
      </c>
      <c r="E147" s="37" t="s">
        <v>264</v>
      </c>
      <c r="F147" s="18">
        <v>110833.33</v>
      </c>
      <c r="G147" s="41" t="s">
        <v>337</v>
      </c>
      <c r="H147" s="59">
        <v>43475</v>
      </c>
      <c r="I147" s="18">
        <v>88635</v>
      </c>
      <c r="J147" s="36" t="s">
        <v>338</v>
      </c>
      <c r="K147" s="18">
        <f>F147-I147</f>
        <v>22198.33</v>
      </c>
      <c r="L147" s="19">
        <f>100-(I147/F147)*100</f>
        <v>20.028569023415614</v>
      </c>
      <c r="M147" s="42">
        <v>3</v>
      </c>
      <c r="N147" s="42">
        <v>0</v>
      </c>
      <c r="O147" s="43"/>
      <c r="P147" s="44" t="s">
        <v>313</v>
      </c>
    </row>
    <row r="148" spans="1:17" s="44" customFormat="1" ht="25.5">
      <c r="A148" s="36">
        <v>4</v>
      </c>
      <c r="B148" s="36" t="s">
        <v>339</v>
      </c>
      <c r="C148" s="41" t="s">
        <v>56</v>
      </c>
      <c r="D148" s="37" t="s">
        <v>61</v>
      </c>
      <c r="E148" s="37" t="s">
        <v>264</v>
      </c>
      <c r="F148" s="18">
        <v>435723.24</v>
      </c>
      <c r="G148" s="41" t="s">
        <v>340</v>
      </c>
      <c r="H148" s="59">
        <v>43474</v>
      </c>
      <c r="I148" s="18">
        <v>207482.66</v>
      </c>
      <c r="J148" s="36" t="s">
        <v>216</v>
      </c>
      <c r="K148" s="18">
        <f>F148-I148</f>
        <v>228240.58</v>
      </c>
      <c r="L148" s="19">
        <f>100-(I148/F148)*100</f>
        <v>52.382007441237235</v>
      </c>
      <c r="M148" s="42">
        <v>1</v>
      </c>
      <c r="N148" s="42">
        <v>0</v>
      </c>
      <c r="O148" s="43"/>
      <c r="P148" s="44" t="s">
        <v>313</v>
      </c>
    </row>
    <row r="149" spans="1:17" s="44" customFormat="1" ht="25.5">
      <c r="A149" s="36">
        <v>5</v>
      </c>
      <c r="B149" s="36" t="s">
        <v>341</v>
      </c>
      <c r="C149" s="41" t="s">
        <v>56</v>
      </c>
      <c r="D149" s="37" t="s">
        <v>61</v>
      </c>
      <c r="E149" s="37" t="s">
        <v>342</v>
      </c>
      <c r="F149" s="18">
        <v>26300</v>
      </c>
      <c r="G149" s="41" t="s">
        <v>343</v>
      </c>
      <c r="H149" s="59">
        <v>43474</v>
      </c>
      <c r="I149" s="18">
        <v>26000</v>
      </c>
      <c r="J149" s="36" t="s">
        <v>5</v>
      </c>
      <c r="K149" s="18">
        <f>F149-I149</f>
        <v>300</v>
      </c>
      <c r="L149" s="19">
        <f>100-(I149/F149)*100</f>
        <v>1.1406844106463865</v>
      </c>
      <c r="M149" s="42">
        <v>1</v>
      </c>
      <c r="N149" s="42">
        <v>0</v>
      </c>
      <c r="O149" s="43"/>
      <c r="P149" s="44" t="s">
        <v>313</v>
      </c>
    </row>
    <row r="150" spans="1:17">
      <c r="I150" s="14">
        <f>SUM(I145:I149)</f>
        <v>768697.32</v>
      </c>
    </row>
    <row r="152" spans="1:17">
      <c r="I152" s="14">
        <f>I145+I148+I149</f>
        <v>543397.31999999995</v>
      </c>
      <c r="M152" s="14">
        <f>M145+M148+M149</f>
        <v>3</v>
      </c>
    </row>
    <row r="154" spans="1:17" s="44" customFormat="1" ht="38.25">
      <c r="A154" s="36">
        <v>1</v>
      </c>
      <c r="B154" s="36" t="s">
        <v>347</v>
      </c>
      <c r="C154" s="41" t="s">
        <v>348</v>
      </c>
      <c r="D154" s="37" t="s">
        <v>342</v>
      </c>
      <c r="E154" s="37" t="s">
        <v>264</v>
      </c>
      <c r="F154" s="18">
        <v>797264.8</v>
      </c>
      <c r="G154" s="41" t="s">
        <v>349</v>
      </c>
      <c r="H154" s="59">
        <v>43516</v>
      </c>
      <c r="I154" s="18">
        <v>770382.82</v>
      </c>
      <c r="J154" s="36" t="s">
        <v>350</v>
      </c>
      <c r="K154" s="18">
        <f>F154-I154</f>
        <v>26881.980000000098</v>
      </c>
      <c r="L154" s="19">
        <f>100-(I154/F154)*100</f>
        <v>3.371775600779074</v>
      </c>
      <c r="M154" s="42">
        <v>1</v>
      </c>
      <c r="N154" s="42">
        <v>0</v>
      </c>
      <c r="O154" s="43"/>
      <c r="P154" s="73">
        <v>31907458413</v>
      </c>
      <c r="Q154" s="74" t="s">
        <v>351</v>
      </c>
    </row>
    <row r="155" spans="1:17" s="44" customFormat="1" ht="38.25">
      <c r="A155" s="36">
        <v>2</v>
      </c>
      <c r="B155" s="36" t="s">
        <v>352</v>
      </c>
      <c r="C155" s="41" t="s">
        <v>348</v>
      </c>
      <c r="D155" s="37" t="s">
        <v>342</v>
      </c>
      <c r="E155" s="37" t="s">
        <v>264</v>
      </c>
      <c r="F155" s="18">
        <v>369600</v>
      </c>
      <c r="G155" s="41" t="s">
        <v>353</v>
      </c>
      <c r="H155" s="59">
        <v>43516</v>
      </c>
      <c r="I155" s="18">
        <v>342000</v>
      </c>
      <c r="J155" s="36" t="s">
        <v>354</v>
      </c>
      <c r="K155" s="18">
        <f>F155-I155</f>
        <v>27600</v>
      </c>
      <c r="L155" s="19">
        <f>100-(I155/F155)*100</f>
        <v>7.4675324675324646</v>
      </c>
      <c r="M155" s="42">
        <v>1</v>
      </c>
      <c r="N155" s="42">
        <v>0</v>
      </c>
      <c r="O155" s="43"/>
      <c r="P155" s="73">
        <v>31907457310</v>
      </c>
      <c r="Q155" s="74" t="s">
        <v>355</v>
      </c>
    </row>
    <row r="156" spans="1:17">
      <c r="I156" s="14">
        <f>SUM(I154:I155)</f>
        <v>1112382.8199999998</v>
      </c>
    </row>
    <row r="158" spans="1:17">
      <c r="I158" s="14">
        <f>SUM(I154:I155)</f>
        <v>1112382.8199999998</v>
      </c>
      <c r="M158">
        <f>SUM(M154:M155)</f>
        <v>2</v>
      </c>
    </row>
    <row r="160" spans="1:17" s="44" customFormat="1" ht="38.25">
      <c r="A160" s="36">
        <v>1</v>
      </c>
      <c r="B160" s="36" t="s">
        <v>356</v>
      </c>
      <c r="C160" s="41" t="s">
        <v>348</v>
      </c>
      <c r="D160" s="37" t="s">
        <v>74</v>
      </c>
      <c r="E160" s="37" t="s">
        <v>357</v>
      </c>
      <c r="F160" s="81">
        <v>977132</v>
      </c>
      <c r="G160" s="41" t="s">
        <v>358</v>
      </c>
      <c r="H160" s="59">
        <v>43535</v>
      </c>
      <c r="I160" s="18">
        <v>857408.22</v>
      </c>
      <c r="J160" s="36" t="s">
        <v>354</v>
      </c>
      <c r="K160" s="18">
        <f>F160-I160</f>
        <v>119723.78000000003</v>
      </c>
      <c r="L160" s="19">
        <f>100-(I160/F160)*100</f>
        <v>12.252569765395066</v>
      </c>
      <c r="M160" s="42">
        <v>2</v>
      </c>
      <c r="N160" s="42">
        <v>0</v>
      </c>
      <c r="O160" s="43"/>
      <c r="P160" s="73">
        <v>31907534033</v>
      </c>
      <c r="Q160" s="74" t="s">
        <v>359</v>
      </c>
    </row>
    <row r="161" spans="1:17" s="44" customFormat="1" ht="38.25">
      <c r="A161" s="36">
        <v>2</v>
      </c>
      <c r="B161" s="36" t="s">
        <v>104</v>
      </c>
      <c r="C161" s="41" t="s">
        <v>348</v>
      </c>
      <c r="D161" s="37" t="s">
        <v>74</v>
      </c>
      <c r="E161" s="37" t="s">
        <v>264</v>
      </c>
      <c r="F161" s="18">
        <v>100954.04</v>
      </c>
      <c r="G161" s="41" t="s">
        <v>360</v>
      </c>
      <c r="H161" s="59">
        <v>43528</v>
      </c>
      <c r="I161" s="18">
        <v>52800</v>
      </c>
      <c r="J161" s="36" t="s">
        <v>106</v>
      </c>
      <c r="K161" s="18">
        <f>F161-I161</f>
        <v>48154.039999999994</v>
      </c>
      <c r="L161" s="19">
        <f>100-(I161/F161)*100</f>
        <v>47.698972720655853</v>
      </c>
      <c r="M161" s="42">
        <v>3</v>
      </c>
      <c r="N161" s="42">
        <v>0</v>
      </c>
      <c r="O161" s="43"/>
      <c r="P161" s="73">
        <v>31907523114</v>
      </c>
      <c r="Q161" s="74" t="s">
        <v>361</v>
      </c>
    </row>
    <row r="162" spans="1:17" s="44" customFormat="1" ht="38.25">
      <c r="A162" s="36">
        <v>3</v>
      </c>
      <c r="B162" s="36" t="s">
        <v>362</v>
      </c>
      <c r="C162" s="41" t="s">
        <v>348</v>
      </c>
      <c r="D162" s="37" t="s">
        <v>74</v>
      </c>
      <c r="E162" s="37" t="s">
        <v>357</v>
      </c>
      <c r="F162" s="18">
        <v>240264</v>
      </c>
      <c r="G162" s="41" t="s">
        <v>363</v>
      </c>
      <c r="H162" s="59">
        <v>43539</v>
      </c>
      <c r="I162" s="18">
        <v>220320</v>
      </c>
      <c r="J162" s="36" t="s">
        <v>364</v>
      </c>
      <c r="K162" s="18">
        <f>F162-I162</f>
        <v>19944</v>
      </c>
      <c r="L162" s="19">
        <f>100-(I162/F162)*100</f>
        <v>8.300869044051538</v>
      </c>
      <c r="M162" s="42">
        <v>1</v>
      </c>
      <c r="N162" s="42">
        <v>0</v>
      </c>
      <c r="O162" s="43"/>
      <c r="P162" s="73">
        <v>31907561299</v>
      </c>
      <c r="Q162" s="74" t="s">
        <v>365</v>
      </c>
    </row>
    <row r="163" spans="1:17" s="44" customFormat="1" ht="38.25">
      <c r="A163" s="36">
        <v>4</v>
      </c>
      <c r="B163" s="36" t="s">
        <v>366</v>
      </c>
      <c r="C163" s="41" t="s">
        <v>348</v>
      </c>
      <c r="D163" s="37" t="s">
        <v>74</v>
      </c>
      <c r="E163" s="37" t="s">
        <v>162</v>
      </c>
      <c r="F163" s="18">
        <v>304620</v>
      </c>
      <c r="G163" s="41" t="s">
        <v>367</v>
      </c>
      <c r="H163" s="59">
        <v>43542</v>
      </c>
      <c r="I163" s="18">
        <v>271800</v>
      </c>
      <c r="J163" s="36" t="s">
        <v>368</v>
      </c>
      <c r="K163" s="18">
        <f>F163-I163</f>
        <v>32820</v>
      </c>
      <c r="L163" s="19">
        <f>100-(I163/F163)*100</f>
        <v>10.774079180618486</v>
      </c>
      <c r="M163" s="42">
        <v>1</v>
      </c>
      <c r="N163" s="42">
        <v>0</v>
      </c>
      <c r="O163" s="43"/>
      <c r="P163" s="73">
        <v>31907566664</v>
      </c>
      <c r="Q163" s="74" t="s">
        <v>369</v>
      </c>
    </row>
    <row r="164" spans="1:17">
      <c r="I164" s="14">
        <f>SUM(I160:I163)</f>
        <v>1402328.22</v>
      </c>
    </row>
    <row r="166" spans="1:17">
      <c r="I166" s="14">
        <f>I162+I163</f>
        <v>492120</v>
      </c>
      <c r="M166" s="14">
        <f>M162+M163</f>
        <v>2</v>
      </c>
    </row>
    <row r="167" spans="1:17" s="44" customFormat="1" ht="51">
      <c r="A167" s="36">
        <v>1</v>
      </c>
      <c r="B167" s="36" t="s">
        <v>370</v>
      </c>
      <c r="C167" s="41" t="s">
        <v>348</v>
      </c>
      <c r="D167" s="37" t="s">
        <v>123</v>
      </c>
      <c r="E167" s="37" t="s">
        <v>264</v>
      </c>
      <c r="F167" s="18">
        <v>779225.25</v>
      </c>
      <c r="G167" s="41" t="s">
        <v>371</v>
      </c>
      <c r="H167" s="59">
        <v>43556</v>
      </c>
      <c r="I167" s="25">
        <v>766451.08</v>
      </c>
      <c r="J167" s="36" t="s">
        <v>84</v>
      </c>
      <c r="K167" s="18">
        <f t="shared" ref="K167:K182" si="17">F167-I167</f>
        <v>12774.170000000042</v>
      </c>
      <c r="L167" s="19">
        <f t="shared" ref="L167:L182" si="18">100-(I167/F167)*100</f>
        <v>1.6393424109395909</v>
      </c>
      <c r="M167" s="42">
        <v>1</v>
      </c>
      <c r="N167" s="42">
        <v>0</v>
      </c>
      <c r="O167" s="43"/>
      <c r="P167" s="73">
        <v>31907620268</v>
      </c>
      <c r="Q167" s="74" t="s">
        <v>372</v>
      </c>
    </row>
    <row r="168" spans="1:17" s="44" customFormat="1" ht="38.25">
      <c r="A168" s="36">
        <v>2</v>
      </c>
      <c r="B168" s="36" t="s">
        <v>373</v>
      </c>
      <c r="C168" s="41" t="s">
        <v>348</v>
      </c>
      <c r="D168" s="37" t="s">
        <v>123</v>
      </c>
      <c r="E168" s="37" t="s">
        <v>374</v>
      </c>
      <c r="F168" s="18">
        <v>4079600</v>
      </c>
      <c r="G168" s="41" t="s">
        <v>375</v>
      </c>
      <c r="H168" s="38">
        <v>43570</v>
      </c>
      <c r="I168" s="25">
        <v>3958000</v>
      </c>
      <c r="J168" s="36" t="s">
        <v>376</v>
      </c>
      <c r="K168" s="18">
        <f t="shared" si="17"/>
        <v>121600</v>
      </c>
      <c r="L168" s="19">
        <f t="shared" si="18"/>
        <v>2.980684380821657</v>
      </c>
      <c r="M168" s="42">
        <v>1</v>
      </c>
      <c r="N168" s="42">
        <v>0</v>
      </c>
      <c r="O168" s="43"/>
      <c r="P168" s="73">
        <v>31907677525</v>
      </c>
      <c r="Q168" s="74" t="s">
        <v>377</v>
      </c>
    </row>
    <row r="169" spans="1:17" s="44" customFormat="1" ht="38.25">
      <c r="A169" s="36">
        <v>3</v>
      </c>
      <c r="B169" s="36" t="s">
        <v>378</v>
      </c>
      <c r="C169" s="41" t="s">
        <v>348</v>
      </c>
      <c r="D169" s="37" t="s">
        <v>123</v>
      </c>
      <c r="E169" s="37" t="s">
        <v>379</v>
      </c>
      <c r="F169" s="18">
        <v>1413250.6</v>
      </c>
      <c r="G169" s="41" t="s">
        <v>380</v>
      </c>
      <c r="H169" s="59">
        <v>43556</v>
      </c>
      <c r="I169" s="25">
        <v>1252620</v>
      </c>
      <c r="J169" s="36" t="s">
        <v>51</v>
      </c>
      <c r="K169" s="18">
        <f t="shared" si="17"/>
        <v>160630.60000000009</v>
      </c>
      <c r="L169" s="19">
        <f t="shared" si="18"/>
        <v>11.366037983638577</v>
      </c>
      <c r="M169" s="42">
        <v>4</v>
      </c>
      <c r="N169" s="42">
        <v>1</v>
      </c>
      <c r="O169" s="43" t="s">
        <v>381</v>
      </c>
      <c r="P169" s="73">
        <v>31907624468</v>
      </c>
      <c r="Q169" s="74" t="s">
        <v>382</v>
      </c>
    </row>
    <row r="170" spans="1:17" s="44" customFormat="1" ht="38.25">
      <c r="A170" s="36">
        <v>4</v>
      </c>
      <c r="B170" s="36" t="s">
        <v>220</v>
      </c>
      <c r="C170" s="41" t="s">
        <v>348</v>
      </c>
      <c r="D170" s="37" t="s">
        <v>123</v>
      </c>
      <c r="E170" s="37" t="s">
        <v>379</v>
      </c>
      <c r="F170" s="18">
        <v>1634551</v>
      </c>
      <c r="G170" s="41" t="s">
        <v>383</v>
      </c>
      <c r="H170" s="59">
        <v>43556</v>
      </c>
      <c r="I170" s="25">
        <v>1266655.5</v>
      </c>
      <c r="J170" s="36" t="s">
        <v>296</v>
      </c>
      <c r="K170" s="18">
        <f t="shared" si="17"/>
        <v>367895.5</v>
      </c>
      <c r="L170" s="19">
        <f t="shared" si="18"/>
        <v>22.507434763430439</v>
      </c>
      <c r="M170" s="42">
        <v>3</v>
      </c>
      <c r="N170" s="42">
        <v>0</v>
      </c>
      <c r="O170" s="43"/>
      <c r="P170" s="73">
        <v>31907624544</v>
      </c>
      <c r="Q170" s="74" t="s">
        <v>384</v>
      </c>
    </row>
    <row r="171" spans="1:17" s="44" customFormat="1" ht="51">
      <c r="A171" s="36">
        <v>5</v>
      </c>
      <c r="B171" s="36" t="s">
        <v>385</v>
      </c>
      <c r="C171" s="41" t="s">
        <v>348</v>
      </c>
      <c r="D171" s="37" t="s">
        <v>123</v>
      </c>
      <c r="E171" s="37" t="s">
        <v>379</v>
      </c>
      <c r="F171" s="18">
        <v>167836.67</v>
      </c>
      <c r="G171" s="41" t="s">
        <v>386</v>
      </c>
      <c r="H171" s="59">
        <v>43556</v>
      </c>
      <c r="I171" s="25">
        <v>100100</v>
      </c>
      <c r="J171" s="36" t="s">
        <v>387</v>
      </c>
      <c r="K171" s="18">
        <f t="shared" si="17"/>
        <v>67736.670000000013</v>
      </c>
      <c r="L171" s="19">
        <f t="shared" si="18"/>
        <v>40.358683236506067</v>
      </c>
      <c r="M171" s="42">
        <v>3</v>
      </c>
      <c r="N171" s="42">
        <v>0</v>
      </c>
      <c r="O171" s="43"/>
      <c r="P171" s="73">
        <v>31907624726</v>
      </c>
      <c r="Q171" s="74" t="s">
        <v>388</v>
      </c>
    </row>
    <row r="172" spans="1:17" s="44" customFormat="1" ht="38.25">
      <c r="A172" s="36">
        <v>6</v>
      </c>
      <c r="B172" s="36" t="s">
        <v>226</v>
      </c>
      <c r="C172" s="41" t="s">
        <v>348</v>
      </c>
      <c r="D172" s="37" t="s">
        <v>123</v>
      </c>
      <c r="E172" s="37" t="s">
        <v>379</v>
      </c>
      <c r="F172" s="18">
        <v>197278.05</v>
      </c>
      <c r="G172" s="41" t="s">
        <v>389</v>
      </c>
      <c r="H172" s="59">
        <v>43556</v>
      </c>
      <c r="I172" s="25">
        <v>90838.55</v>
      </c>
      <c r="J172" s="36" t="s">
        <v>296</v>
      </c>
      <c r="K172" s="18">
        <f t="shared" si="17"/>
        <v>106439.49999999999</v>
      </c>
      <c r="L172" s="19">
        <f t="shared" si="18"/>
        <v>53.95405114760613</v>
      </c>
      <c r="M172" s="42">
        <v>3</v>
      </c>
      <c r="N172" s="42">
        <v>0</v>
      </c>
      <c r="O172" s="43"/>
      <c r="P172" s="73">
        <v>31907624875</v>
      </c>
      <c r="Q172" s="74" t="s">
        <v>390</v>
      </c>
    </row>
    <row r="173" spans="1:17" s="44" customFormat="1" ht="38.25">
      <c r="A173" s="36">
        <v>7</v>
      </c>
      <c r="B173" s="36" t="s">
        <v>391</v>
      </c>
      <c r="C173" s="41" t="s">
        <v>348</v>
      </c>
      <c r="D173" s="37" t="s">
        <v>123</v>
      </c>
      <c r="E173" s="37" t="s">
        <v>379</v>
      </c>
      <c r="F173" s="18">
        <v>450715.2</v>
      </c>
      <c r="G173" s="41" t="s">
        <v>392</v>
      </c>
      <c r="H173" s="59">
        <v>43556</v>
      </c>
      <c r="I173" s="25">
        <v>436431.6</v>
      </c>
      <c r="J173" s="36" t="s">
        <v>296</v>
      </c>
      <c r="K173" s="18">
        <f t="shared" si="17"/>
        <v>14283.600000000035</v>
      </c>
      <c r="L173" s="19">
        <f t="shared" si="18"/>
        <v>3.1690965824982271</v>
      </c>
      <c r="M173" s="42">
        <v>3</v>
      </c>
      <c r="N173" s="42">
        <v>2</v>
      </c>
      <c r="O173" s="43" t="s">
        <v>393</v>
      </c>
      <c r="P173" s="73">
        <v>31907624990</v>
      </c>
      <c r="Q173" s="74" t="s">
        <v>394</v>
      </c>
    </row>
    <row r="174" spans="1:17" s="44" customFormat="1" ht="38.25">
      <c r="A174" s="36">
        <v>8</v>
      </c>
      <c r="B174" s="36" t="s">
        <v>395</v>
      </c>
      <c r="C174" s="41" t="s">
        <v>348</v>
      </c>
      <c r="D174" s="37" t="s">
        <v>123</v>
      </c>
      <c r="E174" s="37" t="s">
        <v>101</v>
      </c>
      <c r="F174" s="18">
        <v>65076</v>
      </c>
      <c r="G174" s="41" t="s">
        <v>396</v>
      </c>
      <c r="H174" s="59">
        <v>43557</v>
      </c>
      <c r="I174" s="25">
        <v>51840</v>
      </c>
      <c r="J174" s="36" t="s">
        <v>397</v>
      </c>
      <c r="K174" s="18">
        <f t="shared" si="17"/>
        <v>13236</v>
      </c>
      <c r="L174" s="19">
        <f t="shared" si="18"/>
        <v>20.339295592845289</v>
      </c>
      <c r="M174" s="42">
        <v>2</v>
      </c>
      <c r="N174" s="42">
        <v>0</v>
      </c>
      <c r="O174" s="43"/>
      <c r="P174" s="73">
        <v>31907630369</v>
      </c>
      <c r="Q174" s="74" t="s">
        <v>398</v>
      </c>
    </row>
    <row r="175" spans="1:17" s="44" customFormat="1" ht="38.25">
      <c r="A175" s="36">
        <v>9</v>
      </c>
      <c r="B175" s="36" t="s">
        <v>399</v>
      </c>
      <c r="C175" s="41" t="s">
        <v>348</v>
      </c>
      <c r="D175" s="37" t="s">
        <v>123</v>
      </c>
      <c r="E175" s="37" t="s">
        <v>264</v>
      </c>
      <c r="F175" s="18">
        <v>575000</v>
      </c>
      <c r="G175" s="41" t="s">
        <v>400</v>
      </c>
      <c r="H175" s="59">
        <v>43556</v>
      </c>
      <c r="I175" s="25">
        <v>570000</v>
      </c>
      <c r="J175" s="36" t="s">
        <v>401</v>
      </c>
      <c r="K175" s="18">
        <f t="shared" si="17"/>
        <v>5000</v>
      </c>
      <c r="L175" s="19">
        <f t="shared" si="18"/>
        <v>0.86956521739129755</v>
      </c>
      <c r="M175" s="42">
        <v>1</v>
      </c>
      <c r="N175" s="42">
        <v>0</v>
      </c>
      <c r="O175" s="43"/>
      <c r="P175" s="73">
        <v>31907631772</v>
      </c>
      <c r="Q175" s="74" t="s">
        <v>402</v>
      </c>
    </row>
    <row r="176" spans="1:17" s="44" customFormat="1" ht="38.25">
      <c r="A176" s="36">
        <v>10</v>
      </c>
      <c r="B176" s="36" t="s">
        <v>108</v>
      </c>
      <c r="C176" s="41" t="s">
        <v>348</v>
      </c>
      <c r="D176" s="37" t="s">
        <v>123</v>
      </c>
      <c r="E176" s="37" t="s">
        <v>379</v>
      </c>
      <c r="F176" s="18">
        <v>76000</v>
      </c>
      <c r="G176" s="41" t="s">
        <v>403</v>
      </c>
      <c r="H176" s="59">
        <v>43565</v>
      </c>
      <c r="I176" s="25">
        <v>60000</v>
      </c>
      <c r="J176" s="36" t="s">
        <v>404</v>
      </c>
      <c r="K176" s="18">
        <f t="shared" si="17"/>
        <v>16000</v>
      </c>
      <c r="L176" s="19">
        <f t="shared" si="18"/>
        <v>21.05263157894737</v>
      </c>
      <c r="M176" s="42">
        <v>2</v>
      </c>
      <c r="N176" s="42">
        <v>0</v>
      </c>
      <c r="O176" s="43"/>
      <c r="P176" s="73">
        <v>31907635448</v>
      </c>
      <c r="Q176" s="74" t="s">
        <v>405</v>
      </c>
    </row>
    <row r="177" spans="1:17" s="44" customFormat="1" ht="38.25">
      <c r="A177" s="36">
        <v>11</v>
      </c>
      <c r="B177" s="36" t="s">
        <v>406</v>
      </c>
      <c r="C177" s="41" t="s">
        <v>348</v>
      </c>
      <c r="D177" s="37" t="s">
        <v>123</v>
      </c>
      <c r="E177" s="37" t="s">
        <v>407</v>
      </c>
      <c r="F177" s="18">
        <v>379083</v>
      </c>
      <c r="G177" s="41" t="s">
        <v>408</v>
      </c>
      <c r="H177" s="59">
        <v>43559</v>
      </c>
      <c r="I177" s="25">
        <v>377400</v>
      </c>
      <c r="J177" s="36" t="s">
        <v>409</v>
      </c>
      <c r="K177" s="18">
        <f t="shared" si="17"/>
        <v>1683</v>
      </c>
      <c r="L177" s="19">
        <f t="shared" si="18"/>
        <v>0.44396609713439261</v>
      </c>
      <c r="M177" s="42">
        <v>1</v>
      </c>
      <c r="N177" s="42">
        <v>0</v>
      </c>
      <c r="O177" s="43"/>
      <c r="P177" s="73">
        <v>31907637044</v>
      </c>
      <c r="Q177" s="74" t="s">
        <v>410</v>
      </c>
    </row>
    <row r="178" spans="1:17" s="44" customFormat="1" ht="38.25">
      <c r="A178" s="36">
        <v>12</v>
      </c>
      <c r="B178" s="36" t="s">
        <v>411</v>
      </c>
      <c r="C178" s="41" t="s">
        <v>348</v>
      </c>
      <c r="D178" s="37" t="s">
        <v>123</v>
      </c>
      <c r="E178" s="37" t="s">
        <v>264</v>
      </c>
      <c r="F178" s="18">
        <v>496946.7</v>
      </c>
      <c r="G178" s="41" t="s">
        <v>412</v>
      </c>
      <c r="H178" s="38">
        <v>43566</v>
      </c>
      <c r="I178" s="25">
        <v>250000</v>
      </c>
      <c r="J178" s="36" t="s">
        <v>413</v>
      </c>
      <c r="K178" s="18">
        <f t="shared" si="17"/>
        <v>246946.7</v>
      </c>
      <c r="L178" s="19">
        <f t="shared" si="18"/>
        <v>49.692794015937721</v>
      </c>
      <c r="M178" s="42">
        <v>7</v>
      </c>
      <c r="N178" s="42">
        <v>0</v>
      </c>
      <c r="O178" s="43"/>
      <c r="P178" s="73">
        <v>31907664293</v>
      </c>
      <c r="Q178" s="74" t="s">
        <v>414</v>
      </c>
    </row>
    <row r="179" spans="1:17" s="44" customFormat="1" ht="38.25">
      <c r="A179" s="36">
        <v>13</v>
      </c>
      <c r="B179" s="36" t="s">
        <v>415</v>
      </c>
      <c r="C179" s="41" t="s">
        <v>348</v>
      </c>
      <c r="D179" s="37" t="s">
        <v>123</v>
      </c>
      <c r="E179" s="37" t="s">
        <v>264</v>
      </c>
      <c r="F179" s="18">
        <v>98806.67</v>
      </c>
      <c r="G179" s="41" t="s">
        <v>416</v>
      </c>
      <c r="H179" s="38">
        <v>43570</v>
      </c>
      <c r="I179" s="25">
        <v>77000</v>
      </c>
      <c r="J179" s="36" t="s">
        <v>185</v>
      </c>
      <c r="K179" s="18">
        <f t="shared" si="17"/>
        <v>21806.67</v>
      </c>
      <c r="L179" s="19">
        <f t="shared" si="18"/>
        <v>22.070038389108745</v>
      </c>
      <c r="M179" s="42">
        <v>2</v>
      </c>
      <c r="N179" s="42">
        <v>0</v>
      </c>
      <c r="O179" s="43"/>
      <c r="P179" s="73">
        <v>31907677388</v>
      </c>
      <c r="Q179" s="74" t="s">
        <v>417</v>
      </c>
    </row>
    <row r="180" spans="1:17" s="44" customFormat="1" ht="38.25">
      <c r="A180" s="36">
        <v>14</v>
      </c>
      <c r="B180" s="36" t="s">
        <v>418</v>
      </c>
      <c r="C180" s="41" t="s">
        <v>348</v>
      </c>
      <c r="D180" s="37" t="s">
        <v>123</v>
      </c>
      <c r="E180" s="37" t="s">
        <v>162</v>
      </c>
      <c r="F180" s="18">
        <v>42373.35</v>
      </c>
      <c r="G180" s="41" t="s">
        <v>419</v>
      </c>
      <c r="H180" s="38">
        <v>43574</v>
      </c>
      <c r="I180" s="25">
        <v>37500</v>
      </c>
      <c r="J180" s="36" t="s">
        <v>420</v>
      </c>
      <c r="K180" s="18">
        <f t="shared" si="17"/>
        <v>4873.3499999999985</v>
      </c>
      <c r="L180" s="19">
        <f t="shared" si="18"/>
        <v>11.500978799174476</v>
      </c>
      <c r="M180" s="42">
        <v>2</v>
      </c>
      <c r="N180" s="42">
        <v>0</v>
      </c>
      <c r="O180" s="43"/>
      <c r="P180" s="73">
        <v>31907687964</v>
      </c>
      <c r="Q180" s="74" t="s">
        <v>421</v>
      </c>
    </row>
    <row r="181" spans="1:17" s="44" customFormat="1" ht="38.25">
      <c r="A181" s="36">
        <v>15</v>
      </c>
      <c r="B181" s="36" t="s">
        <v>422</v>
      </c>
      <c r="C181" s="41" t="s">
        <v>348</v>
      </c>
      <c r="D181" s="37" t="s">
        <v>123</v>
      </c>
      <c r="E181" s="37" t="s">
        <v>264</v>
      </c>
      <c r="F181" s="18">
        <v>566025.31999999995</v>
      </c>
      <c r="G181" s="41" t="s">
        <v>423</v>
      </c>
      <c r="H181" s="38">
        <v>43570</v>
      </c>
      <c r="I181" s="25">
        <v>476700</v>
      </c>
      <c r="J181" s="36" t="s">
        <v>185</v>
      </c>
      <c r="K181" s="18">
        <f t="shared" si="17"/>
        <v>89325.319999999949</v>
      </c>
      <c r="L181" s="19">
        <f t="shared" si="18"/>
        <v>15.781152687657141</v>
      </c>
      <c r="M181" s="42">
        <v>5</v>
      </c>
      <c r="N181" s="42">
        <v>0</v>
      </c>
      <c r="O181" s="43"/>
      <c r="P181" s="73">
        <v>31907687971</v>
      </c>
      <c r="Q181" s="74" t="s">
        <v>424</v>
      </c>
    </row>
    <row r="182" spans="1:17" s="44" customFormat="1" ht="38.25">
      <c r="A182" s="36">
        <v>16</v>
      </c>
      <c r="B182" s="36" t="s">
        <v>425</v>
      </c>
      <c r="C182" s="41" t="s">
        <v>348</v>
      </c>
      <c r="D182" s="37" t="s">
        <v>123</v>
      </c>
      <c r="E182" s="37" t="s">
        <v>379</v>
      </c>
      <c r="F182" s="18">
        <v>453625.35</v>
      </c>
      <c r="G182" s="41" t="s">
        <v>426</v>
      </c>
      <c r="H182" s="38">
        <v>43577</v>
      </c>
      <c r="I182" s="25">
        <v>348675</v>
      </c>
      <c r="J182" s="36" t="s">
        <v>185</v>
      </c>
      <c r="K182" s="18">
        <f t="shared" si="17"/>
        <v>104950.34999999998</v>
      </c>
      <c r="L182" s="19">
        <f t="shared" si="18"/>
        <v>23.135909401888583</v>
      </c>
      <c r="M182" s="42">
        <v>1</v>
      </c>
      <c r="N182" s="42">
        <v>0</v>
      </c>
      <c r="O182" s="43"/>
      <c r="P182" s="73">
        <v>31907703391</v>
      </c>
      <c r="Q182" s="74" t="s">
        <v>427</v>
      </c>
    </row>
    <row r="183" spans="1:17">
      <c r="I183" s="14">
        <f>SUM(I167:I182)</f>
        <v>10120211.73</v>
      </c>
    </row>
    <row r="185" spans="1:17">
      <c r="I185" s="14">
        <f>I167+I168+I177+I182+I175+I173</f>
        <v>6456957.6799999997</v>
      </c>
      <c r="M185" s="14">
        <f>M167+M168+M177+M182+M175+1</f>
        <v>6</v>
      </c>
    </row>
    <row r="187" spans="1:17" s="44" customFormat="1" ht="38.25">
      <c r="A187" s="36">
        <v>1</v>
      </c>
      <c r="B187" s="36" t="s">
        <v>428</v>
      </c>
      <c r="C187" s="41" t="s">
        <v>348</v>
      </c>
      <c r="D187" s="37" t="s">
        <v>107</v>
      </c>
      <c r="E187" s="37" t="s">
        <v>407</v>
      </c>
      <c r="F187" s="18">
        <v>963348</v>
      </c>
      <c r="G187" s="41" t="s">
        <v>429</v>
      </c>
      <c r="H187" s="59">
        <v>43591</v>
      </c>
      <c r="I187" s="25">
        <v>665967</v>
      </c>
      <c r="J187" s="36" t="s">
        <v>236</v>
      </c>
      <c r="K187" s="18">
        <f t="shared" ref="K187:K196" si="19">F187-I187</f>
        <v>297381</v>
      </c>
      <c r="L187" s="19">
        <f t="shared" ref="L187:L196" si="20">100-(I187/F187)*100</f>
        <v>30.869530014075906</v>
      </c>
      <c r="M187" s="42">
        <v>2</v>
      </c>
      <c r="N187" s="42">
        <v>0</v>
      </c>
      <c r="O187" s="43"/>
      <c r="P187" s="73">
        <v>31907761645</v>
      </c>
      <c r="Q187" s="74" t="s">
        <v>430</v>
      </c>
    </row>
    <row r="188" spans="1:17" s="44" customFormat="1" ht="38.25">
      <c r="A188" s="36">
        <v>2</v>
      </c>
      <c r="B188" s="36" t="s">
        <v>431</v>
      </c>
      <c r="C188" s="41" t="s">
        <v>348</v>
      </c>
      <c r="D188" s="37" t="s">
        <v>107</v>
      </c>
      <c r="E188" s="37" t="s">
        <v>264</v>
      </c>
      <c r="F188" s="18">
        <v>97475.4</v>
      </c>
      <c r="G188" s="41" t="s">
        <v>432</v>
      </c>
      <c r="H188" s="38">
        <v>43601</v>
      </c>
      <c r="I188" s="25">
        <v>83052</v>
      </c>
      <c r="J188" s="36" t="s">
        <v>236</v>
      </c>
      <c r="K188" s="18">
        <f t="shared" si="19"/>
        <v>14423.399999999994</v>
      </c>
      <c r="L188" s="19">
        <f t="shared" si="20"/>
        <v>14.796964157110409</v>
      </c>
      <c r="M188" s="42">
        <v>1</v>
      </c>
      <c r="N188" s="42">
        <v>0</v>
      </c>
      <c r="O188" s="43"/>
      <c r="P188" s="73">
        <v>31907783398</v>
      </c>
      <c r="Q188" s="74" t="s">
        <v>433</v>
      </c>
    </row>
    <row r="189" spans="1:17" s="44" customFormat="1" ht="38.25">
      <c r="A189" s="36">
        <v>3</v>
      </c>
      <c r="B189" s="36" t="s">
        <v>434</v>
      </c>
      <c r="C189" s="41" t="s">
        <v>348</v>
      </c>
      <c r="D189" s="37" t="s">
        <v>107</v>
      </c>
      <c r="E189" s="37" t="s">
        <v>407</v>
      </c>
      <c r="F189" s="18">
        <v>502976.25</v>
      </c>
      <c r="G189" s="41" t="s">
        <v>435</v>
      </c>
      <c r="H189" s="38">
        <v>43591</v>
      </c>
      <c r="I189" s="25">
        <v>500700</v>
      </c>
      <c r="J189" s="36" t="s">
        <v>436</v>
      </c>
      <c r="K189" s="18">
        <f t="shared" si="19"/>
        <v>2276.25</v>
      </c>
      <c r="L189" s="19">
        <f t="shared" si="20"/>
        <v>0.45255615946079786</v>
      </c>
      <c r="M189" s="42">
        <v>1</v>
      </c>
      <c r="N189" s="42">
        <v>0</v>
      </c>
      <c r="O189" s="43"/>
      <c r="P189" s="73">
        <v>31907766644</v>
      </c>
      <c r="Q189" s="74" t="s">
        <v>437</v>
      </c>
    </row>
    <row r="190" spans="1:17" s="44" customFormat="1" ht="38.25">
      <c r="A190" s="36">
        <v>4</v>
      </c>
      <c r="B190" s="36" t="s">
        <v>438</v>
      </c>
      <c r="C190" s="41" t="s">
        <v>348</v>
      </c>
      <c r="D190" s="37" t="s">
        <v>107</v>
      </c>
      <c r="E190" s="37" t="s">
        <v>407</v>
      </c>
      <c r="F190" s="18">
        <v>122711.85</v>
      </c>
      <c r="G190" s="41" t="s">
        <v>439</v>
      </c>
      <c r="H190" s="38">
        <v>43591</v>
      </c>
      <c r="I190" s="25">
        <v>115504.9</v>
      </c>
      <c r="J190" s="36" t="s">
        <v>1</v>
      </c>
      <c r="K190" s="18">
        <f t="shared" si="19"/>
        <v>7206.9500000000116</v>
      </c>
      <c r="L190" s="19">
        <f t="shared" si="20"/>
        <v>5.8730676784679048</v>
      </c>
      <c r="M190" s="42">
        <v>1</v>
      </c>
      <c r="N190" s="42">
        <v>0</v>
      </c>
      <c r="O190" s="43"/>
      <c r="P190" s="73">
        <v>31907761391</v>
      </c>
      <c r="Q190" s="74" t="s">
        <v>440</v>
      </c>
    </row>
    <row r="191" spans="1:17" s="44" customFormat="1" ht="38.25">
      <c r="A191" s="36">
        <v>5</v>
      </c>
      <c r="B191" s="36" t="s">
        <v>441</v>
      </c>
      <c r="C191" s="41" t="s">
        <v>348</v>
      </c>
      <c r="D191" s="37" t="s">
        <v>107</v>
      </c>
      <c r="E191" s="37" t="s">
        <v>407</v>
      </c>
      <c r="F191" s="18">
        <v>82588.27</v>
      </c>
      <c r="G191" s="41" t="s">
        <v>442</v>
      </c>
      <c r="H191" s="38">
        <v>43601</v>
      </c>
      <c r="I191" s="25">
        <v>81092.55</v>
      </c>
      <c r="J191" s="36" t="s">
        <v>51</v>
      </c>
      <c r="K191" s="18">
        <f t="shared" si="19"/>
        <v>1495.7200000000012</v>
      </c>
      <c r="L191" s="19">
        <f t="shared" si="20"/>
        <v>1.8110562190005908</v>
      </c>
      <c r="M191" s="42">
        <v>1</v>
      </c>
      <c r="N191" s="42">
        <v>0</v>
      </c>
      <c r="O191" s="43"/>
      <c r="P191" s="73">
        <v>31907791065</v>
      </c>
      <c r="Q191" s="74" t="s">
        <v>443</v>
      </c>
    </row>
    <row r="192" spans="1:17" s="44" customFormat="1" ht="38.25">
      <c r="A192" s="36">
        <v>6</v>
      </c>
      <c r="B192" s="36" t="s">
        <v>444</v>
      </c>
      <c r="C192" s="41" t="s">
        <v>348</v>
      </c>
      <c r="D192" s="37" t="s">
        <v>107</v>
      </c>
      <c r="E192" s="37" t="s">
        <v>264</v>
      </c>
      <c r="F192" s="18">
        <v>98208.320000000007</v>
      </c>
      <c r="G192" s="41" t="s">
        <v>445</v>
      </c>
      <c r="H192" s="38">
        <v>43598</v>
      </c>
      <c r="I192" s="25">
        <v>97500</v>
      </c>
      <c r="J192" s="36" t="s">
        <v>446</v>
      </c>
      <c r="K192" s="18">
        <f t="shared" si="19"/>
        <v>708.32000000000698</v>
      </c>
      <c r="L192" s="19">
        <f t="shared" si="20"/>
        <v>0.72124235502654699</v>
      </c>
      <c r="M192" s="42">
        <v>2</v>
      </c>
      <c r="N192" s="42">
        <v>0</v>
      </c>
      <c r="O192" s="43"/>
      <c r="P192" s="73">
        <v>31907777971</v>
      </c>
      <c r="Q192" s="74" t="s">
        <v>447</v>
      </c>
    </row>
    <row r="193" spans="1:17" s="44" customFormat="1" ht="38.25">
      <c r="A193" s="36">
        <v>7</v>
      </c>
      <c r="B193" s="36" t="s">
        <v>448</v>
      </c>
      <c r="C193" s="41" t="s">
        <v>348</v>
      </c>
      <c r="D193" s="37" t="s">
        <v>107</v>
      </c>
      <c r="E193" s="37" t="s">
        <v>264</v>
      </c>
      <c r="F193" s="18">
        <v>111466.65</v>
      </c>
      <c r="G193" s="41" t="s">
        <v>449</v>
      </c>
      <c r="H193" s="38">
        <v>43601</v>
      </c>
      <c r="I193" s="25">
        <v>80500</v>
      </c>
      <c r="J193" s="36" t="s">
        <v>450</v>
      </c>
      <c r="K193" s="18">
        <f t="shared" si="19"/>
        <v>30966.649999999994</v>
      </c>
      <c r="L193" s="19">
        <f t="shared" si="20"/>
        <v>27.781089680186852</v>
      </c>
      <c r="M193" s="42">
        <v>2</v>
      </c>
      <c r="N193" s="42">
        <v>0</v>
      </c>
      <c r="O193" s="43"/>
      <c r="P193" s="73">
        <v>31907797356</v>
      </c>
      <c r="Q193" s="74" t="s">
        <v>451</v>
      </c>
    </row>
    <row r="194" spans="1:17" s="44" customFormat="1" ht="38.25">
      <c r="A194" s="36">
        <v>8</v>
      </c>
      <c r="B194" s="36" t="s">
        <v>452</v>
      </c>
      <c r="C194" s="41" t="s">
        <v>348</v>
      </c>
      <c r="D194" s="37" t="s">
        <v>107</v>
      </c>
      <c r="E194" s="37" t="s">
        <v>278</v>
      </c>
      <c r="F194" s="18">
        <v>66546.66</v>
      </c>
      <c r="G194" s="41" t="s">
        <v>453</v>
      </c>
      <c r="H194" s="38">
        <v>43601</v>
      </c>
      <c r="I194" s="25">
        <v>42500</v>
      </c>
      <c r="J194" s="36" t="s">
        <v>454</v>
      </c>
      <c r="K194" s="18">
        <f t="shared" si="19"/>
        <v>24046.660000000003</v>
      </c>
      <c r="L194" s="19">
        <f t="shared" si="20"/>
        <v>36.13503667952682</v>
      </c>
      <c r="M194" s="42">
        <v>3</v>
      </c>
      <c r="N194" s="42">
        <v>0</v>
      </c>
      <c r="O194" s="43"/>
      <c r="P194" s="73">
        <v>31907798309</v>
      </c>
      <c r="Q194" s="74" t="s">
        <v>455</v>
      </c>
    </row>
    <row r="195" spans="1:17" s="44" customFormat="1" ht="38.25">
      <c r="A195" s="36">
        <v>9</v>
      </c>
      <c r="B195" s="36" t="s">
        <v>456</v>
      </c>
      <c r="C195" s="41" t="s">
        <v>348</v>
      </c>
      <c r="D195" s="37" t="s">
        <v>107</v>
      </c>
      <c r="E195" s="37" t="s">
        <v>264</v>
      </c>
      <c r="F195" s="18">
        <v>1664930.01</v>
      </c>
      <c r="G195" s="41" t="s">
        <v>457</v>
      </c>
      <c r="H195" s="38">
        <v>43613</v>
      </c>
      <c r="I195" s="25">
        <v>1400912</v>
      </c>
      <c r="J195" s="36" t="s">
        <v>458</v>
      </c>
      <c r="K195" s="18">
        <f t="shared" si="19"/>
        <v>264018.01</v>
      </c>
      <c r="L195" s="19">
        <f t="shared" si="20"/>
        <v>15.857604128356115</v>
      </c>
      <c r="M195" s="42">
        <v>2</v>
      </c>
      <c r="N195" s="42">
        <v>0</v>
      </c>
      <c r="O195" s="43"/>
      <c r="P195" s="73">
        <v>31907836220</v>
      </c>
      <c r="Q195" s="74" t="s">
        <v>459</v>
      </c>
    </row>
    <row r="196" spans="1:17" s="44" customFormat="1" ht="38.25">
      <c r="A196" s="36">
        <v>10</v>
      </c>
      <c r="B196" s="36" t="s">
        <v>460</v>
      </c>
      <c r="C196" s="41" t="s">
        <v>348</v>
      </c>
      <c r="D196" s="37" t="s">
        <v>107</v>
      </c>
      <c r="E196" s="37" t="s">
        <v>264</v>
      </c>
      <c r="F196" s="18">
        <v>350000</v>
      </c>
      <c r="G196" s="41" t="s">
        <v>461</v>
      </c>
      <c r="H196" s="38">
        <v>43613</v>
      </c>
      <c r="I196" s="25">
        <v>350000</v>
      </c>
      <c r="J196" s="36" t="s">
        <v>462</v>
      </c>
      <c r="K196" s="18">
        <f t="shared" si="19"/>
        <v>0</v>
      </c>
      <c r="L196" s="19">
        <f t="shared" si="20"/>
        <v>0</v>
      </c>
      <c r="M196" s="42">
        <v>1</v>
      </c>
      <c r="N196" s="42">
        <v>0</v>
      </c>
      <c r="O196" s="43"/>
      <c r="P196" s="73">
        <v>31907835373</v>
      </c>
      <c r="Q196" s="74" t="s">
        <v>463</v>
      </c>
    </row>
    <row r="197" spans="1:17">
      <c r="I197" s="14">
        <f>SUM(I187:I196)</f>
        <v>3417728.45</v>
      </c>
    </row>
    <row r="199" spans="1:17">
      <c r="I199" s="14">
        <f>I188+I189+I190+I191+I196</f>
        <v>1130349.4500000002</v>
      </c>
      <c r="M199">
        <f>M188+M189+M190+M191+M196</f>
        <v>5</v>
      </c>
    </row>
    <row r="201" spans="1:17" s="44" customFormat="1" ht="38.25">
      <c r="A201" s="36">
        <v>1</v>
      </c>
      <c r="B201" s="36" t="s">
        <v>464</v>
      </c>
      <c r="C201" s="41" t="s">
        <v>348</v>
      </c>
      <c r="D201" s="37" t="s">
        <v>101</v>
      </c>
      <c r="E201" s="37" t="s">
        <v>465</v>
      </c>
      <c r="F201" s="18">
        <v>120355.39</v>
      </c>
      <c r="G201" s="41" t="s">
        <v>466</v>
      </c>
      <c r="H201" s="38">
        <v>43633</v>
      </c>
      <c r="I201" s="18">
        <v>91930</v>
      </c>
      <c r="J201" s="24" t="s">
        <v>467</v>
      </c>
      <c r="K201" s="18">
        <f t="shared" ref="K201:K206" si="21">F201-I201</f>
        <v>28425.39</v>
      </c>
      <c r="L201" s="19">
        <f t="shared" ref="L201:L206" si="22">100-(I201/F201)*100</f>
        <v>23.617878684120413</v>
      </c>
      <c r="M201" s="42">
        <v>5</v>
      </c>
      <c r="N201" s="42">
        <v>0</v>
      </c>
      <c r="O201" s="43"/>
      <c r="P201" s="73">
        <v>31907907522</v>
      </c>
      <c r="Q201" s="74" t="s">
        <v>468</v>
      </c>
    </row>
    <row r="202" spans="1:17" s="44" customFormat="1" ht="38.25">
      <c r="A202" s="36">
        <v>2</v>
      </c>
      <c r="B202" s="36" t="s">
        <v>115</v>
      </c>
      <c r="C202" s="41" t="s">
        <v>348</v>
      </c>
      <c r="D202" s="37" t="s">
        <v>107</v>
      </c>
      <c r="E202" s="37" t="s">
        <v>407</v>
      </c>
      <c r="F202" s="18">
        <v>115425</v>
      </c>
      <c r="G202" s="41" t="s">
        <v>469</v>
      </c>
      <c r="H202" s="38">
        <v>43640</v>
      </c>
      <c r="I202" s="18">
        <v>111780</v>
      </c>
      <c r="J202" s="24" t="s">
        <v>470</v>
      </c>
      <c r="K202" s="18">
        <f t="shared" si="21"/>
        <v>3645</v>
      </c>
      <c r="L202" s="19">
        <f t="shared" si="22"/>
        <v>3.1578947368421098</v>
      </c>
      <c r="M202" s="42">
        <v>2</v>
      </c>
      <c r="N202" s="42">
        <v>1</v>
      </c>
      <c r="O202" s="43" t="s">
        <v>471</v>
      </c>
      <c r="P202" s="73">
        <v>31907804678</v>
      </c>
      <c r="Q202" s="74" t="s">
        <v>472</v>
      </c>
    </row>
    <row r="203" spans="1:17" s="44" customFormat="1" ht="38.25">
      <c r="A203" s="36">
        <v>3</v>
      </c>
      <c r="B203" s="36" t="s">
        <v>473</v>
      </c>
      <c r="C203" s="41" t="s">
        <v>348</v>
      </c>
      <c r="D203" s="37" t="s">
        <v>101</v>
      </c>
      <c r="E203" s="37" t="s">
        <v>465</v>
      </c>
      <c r="F203" s="18">
        <v>572225.24</v>
      </c>
      <c r="G203" s="41" t="s">
        <v>474</v>
      </c>
      <c r="H203" s="38">
        <v>43626</v>
      </c>
      <c r="I203" s="18">
        <v>568135.59</v>
      </c>
      <c r="J203" s="24" t="s">
        <v>250</v>
      </c>
      <c r="K203" s="18">
        <f t="shared" si="21"/>
        <v>4089.6500000000233</v>
      </c>
      <c r="L203" s="19">
        <f t="shared" si="22"/>
        <v>0.71469234737007525</v>
      </c>
      <c r="M203" s="42">
        <v>2</v>
      </c>
      <c r="N203" s="42">
        <v>0</v>
      </c>
      <c r="O203" s="43"/>
      <c r="P203" s="73">
        <v>31907883985</v>
      </c>
      <c r="Q203" s="74" t="s">
        <v>475</v>
      </c>
    </row>
    <row r="204" spans="1:17" s="44" customFormat="1" ht="38.25">
      <c r="A204" s="36">
        <v>4</v>
      </c>
      <c r="B204" s="36" t="s">
        <v>476</v>
      </c>
      <c r="C204" s="41" t="s">
        <v>348</v>
      </c>
      <c r="D204" s="37" t="s">
        <v>101</v>
      </c>
      <c r="E204" s="37" t="s">
        <v>477</v>
      </c>
      <c r="F204" s="18">
        <v>1490000</v>
      </c>
      <c r="G204" s="41" t="s">
        <v>478</v>
      </c>
      <c r="H204" s="38">
        <v>43640</v>
      </c>
      <c r="I204" s="18">
        <v>1484200</v>
      </c>
      <c r="J204" s="24" t="s">
        <v>479</v>
      </c>
      <c r="K204" s="18">
        <f t="shared" si="21"/>
        <v>5800</v>
      </c>
      <c r="L204" s="19">
        <f t="shared" si="22"/>
        <v>0.38926174496644705</v>
      </c>
      <c r="M204" s="42">
        <v>1</v>
      </c>
      <c r="N204" s="42">
        <v>0</v>
      </c>
      <c r="O204" s="43"/>
      <c r="P204" s="73">
        <v>31907939943</v>
      </c>
      <c r="Q204" s="74" t="s">
        <v>480</v>
      </c>
    </row>
    <row r="205" spans="1:17" s="44" customFormat="1" ht="38.25">
      <c r="A205" s="36">
        <v>5</v>
      </c>
      <c r="B205" s="36" t="s">
        <v>143</v>
      </c>
      <c r="C205" s="41" t="s">
        <v>348</v>
      </c>
      <c r="D205" s="37" t="s">
        <v>101</v>
      </c>
      <c r="E205" s="37" t="s">
        <v>465</v>
      </c>
      <c r="F205" s="18">
        <v>182434.35</v>
      </c>
      <c r="G205" s="41" t="s">
        <v>481</v>
      </c>
      <c r="H205" s="38">
        <v>43629</v>
      </c>
      <c r="I205" s="18">
        <v>148130.1</v>
      </c>
      <c r="J205" s="24" t="s">
        <v>482</v>
      </c>
      <c r="K205" s="18">
        <f t="shared" si="21"/>
        <v>34304.25</v>
      </c>
      <c r="L205" s="19">
        <f t="shared" si="22"/>
        <v>18.803613464240698</v>
      </c>
      <c r="M205" s="42">
        <v>2</v>
      </c>
      <c r="N205" s="42">
        <v>1</v>
      </c>
      <c r="O205" s="43" t="s">
        <v>483</v>
      </c>
      <c r="P205" s="73">
        <v>31907895230</v>
      </c>
      <c r="Q205" s="74" t="s">
        <v>484</v>
      </c>
    </row>
    <row r="206" spans="1:17" s="44" customFormat="1" ht="38.25">
      <c r="A206" s="36">
        <v>6</v>
      </c>
      <c r="B206" s="36" t="s">
        <v>485</v>
      </c>
      <c r="C206" s="41" t="s">
        <v>348</v>
      </c>
      <c r="D206" s="37" t="s">
        <v>101</v>
      </c>
      <c r="E206" s="37" t="s">
        <v>264</v>
      </c>
      <c r="F206" s="18">
        <v>74069.990000000005</v>
      </c>
      <c r="G206" s="41" t="s">
        <v>486</v>
      </c>
      <c r="H206" s="38">
        <v>43629</v>
      </c>
      <c r="I206" s="18">
        <v>68900</v>
      </c>
      <c r="J206" s="24" t="s">
        <v>458</v>
      </c>
      <c r="K206" s="18">
        <f t="shared" si="21"/>
        <v>5169.9900000000052</v>
      </c>
      <c r="L206" s="19">
        <f t="shared" si="22"/>
        <v>6.9798713352060844</v>
      </c>
      <c r="M206" s="42">
        <v>1</v>
      </c>
      <c r="N206" s="42">
        <v>0</v>
      </c>
      <c r="O206" s="43"/>
      <c r="P206" s="73">
        <v>31907895937</v>
      </c>
      <c r="Q206" s="74" t="s">
        <v>487</v>
      </c>
    </row>
    <row r="207" spans="1:17" s="44" customFormat="1" ht="38.25">
      <c r="A207" s="36">
        <v>7</v>
      </c>
      <c r="B207" s="36" t="s">
        <v>88</v>
      </c>
      <c r="C207" s="41" t="s">
        <v>348</v>
      </c>
      <c r="D207" s="37" t="s">
        <v>101</v>
      </c>
      <c r="E207" s="37" t="s">
        <v>465</v>
      </c>
      <c r="F207" s="18">
        <v>1226443.97</v>
      </c>
      <c r="G207" s="41" t="s">
        <v>488</v>
      </c>
      <c r="H207" s="38">
        <v>43640</v>
      </c>
      <c r="I207" s="18">
        <v>945680.25</v>
      </c>
      <c r="J207" s="24" t="s">
        <v>489</v>
      </c>
      <c r="K207" s="18">
        <v>280763.71999999997</v>
      </c>
      <c r="L207" s="19">
        <v>22.892502785920172</v>
      </c>
      <c r="M207" s="42">
        <v>2</v>
      </c>
      <c r="N207" s="42">
        <v>0</v>
      </c>
      <c r="O207" s="43"/>
      <c r="P207" s="73">
        <v>31907932434</v>
      </c>
      <c r="Q207" s="74" t="s">
        <v>490</v>
      </c>
    </row>
    <row r="208" spans="1:17" s="44" customFormat="1" ht="38.25">
      <c r="A208" s="36">
        <v>8</v>
      </c>
      <c r="B208" s="36" t="s">
        <v>491</v>
      </c>
      <c r="C208" s="41" t="s">
        <v>348</v>
      </c>
      <c r="D208" s="37" t="s">
        <v>162</v>
      </c>
      <c r="E208" s="37" t="s">
        <v>264</v>
      </c>
      <c r="F208" s="18">
        <v>213434.59</v>
      </c>
      <c r="G208" s="41" t="s">
        <v>492</v>
      </c>
      <c r="H208" s="38">
        <v>43640</v>
      </c>
      <c r="I208" s="18">
        <v>160085</v>
      </c>
      <c r="J208" s="24" t="s">
        <v>493</v>
      </c>
      <c r="K208" s="18">
        <v>53349.59</v>
      </c>
      <c r="L208" s="19">
        <v>24.995756311102141</v>
      </c>
      <c r="M208" s="42">
        <v>2</v>
      </c>
      <c r="N208" s="42">
        <v>0</v>
      </c>
      <c r="O208" s="43"/>
      <c r="P208" s="73">
        <v>31907945512</v>
      </c>
      <c r="Q208" s="74" t="s">
        <v>494</v>
      </c>
    </row>
    <row r="209" spans="1:17" s="44" customFormat="1" ht="38.25">
      <c r="A209" s="36">
        <v>9</v>
      </c>
      <c r="B209" s="36" t="s">
        <v>495</v>
      </c>
      <c r="C209" s="41" t="s">
        <v>348</v>
      </c>
      <c r="D209" s="37" t="s">
        <v>162</v>
      </c>
      <c r="E209" s="37" t="s">
        <v>268</v>
      </c>
      <c r="F209" s="18">
        <v>159194.67000000001</v>
      </c>
      <c r="G209" s="41" t="s">
        <v>496</v>
      </c>
      <c r="H209" s="38">
        <v>43644</v>
      </c>
      <c r="I209" s="18">
        <v>130000</v>
      </c>
      <c r="J209" s="24" t="s">
        <v>497</v>
      </c>
      <c r="K209" s="18">
        <v>29194.670000000013</v>
      </c>
      <c r="L209" s="19">
        <v>18.338974539788296</v>
      </c>
      <c r="M209" s="42">
        <v>2</v>
      </c>
      <c r="N209" s="42">
        <v>0</v>
      </c>
      <c r="O209" s="43"/>
      <c r="P209" s="73">
        <v>31907955169</v>
      </c>
      <c r="Q209" s="74" t="s">
        <v>498</v>
      </c>
    </row>
    <row r="210" spans="1:17">
      <c r="I210" s="83">
        <f>SUM(I201:I209)</f>
        <v>3708840.94</v>
      </c>
    </row>
    <row r="212" spans="1:17">
      <c r="I212" s="83">
        <f>I202+I204+I205+I206</f>
        <v>1813010.1</v>
      </c>
      <c r="M212" s="9">
        <f>M204+M206+1+1</f>
        <v>4</v>
      </c>
    </row>
    <row r="214" spans="1:17" s="44" customFormat="1" ht="38.25">
      <c r="A214" s="36">
        <v>1</v>
      </c>
      <c r="B214" s="36" t="s">
        <v>129</v>
      </c>
      <c r="C214" s="41" t="s">
        <v>348</v>
      </c>
      <c r="D214" s="37" t="s">
        <v>162</v>
      </c>
      <c r="E214" s="37" t="s">
        <v>499</v>
      </c>
      <c r="F214" s="18">
        <v>357478.93</v>
      </c>
      <c r="G214" s="41" t="s">
        <v>500</v>
      </c>
      <c r="H214" s="38">
        <v>43647</v>
      </c>
      <c r="I214" s="25">
        <v>289291.5</v>
      </c>
      <c r="J214" s="36" t="s">
        <v>501</v>
      </c>
      <c r="K214" s="18">
        <f t="shared" ref="K214:K232" si="23">F214-I214</f>
        <v>68187.429999999993</v>
      </c>
      <c r="L214" s="19">
        <f t="shared" ref="L214:L232" si="24">100-(I214/F214)*100</f>
        <v>19.074531189852223</v>
      </c>
      <c r="M214" s="42">
        <v>2</v>
      </c>
      <c r="N214" s="42">
        <v>0</v>
      </c>
      <c r="O214" s="43"/>
      <c r="P214" s="73">
        <v>31907965785</v>
      </c>
      <c r="Q214" s="74" t="s">
        <v>502</v>
      </c>
    </row>
    <row r="215" spans="1:17" s="44" customFormat="1" ht="38.25">
      <c r="A215" s="36">
        <v>2</v>
      </c>
      <c r="B215" s="36" t="s">
        <v>503</v>
      </c>
      <c r="C215" s="41" t="s">
        <v>348</v>
      </c>
      <c r="D215" s="37" t="s">
        <v>162</v>
      </c>
      <c r="E215" s="37" t="s">
        <v>234</v>
      </c>
      <c r="F215" s="18">
        <v>33696.300000000003</v>
      </c>
      <c r="G215" s="41" t="s">
        <v>504</v>
      </c>
      <c r="H215" s="38">
        <v>43647</v>
      </c>
      <c r="I215" s="25">
        <v>24801.1</v>
      </c>
      <c r="J215" s="36" t="s">
        <v>505</v>
      </c>
      <c r="K215" s="18">
        <f t="shared" si="23"/>
        <v>8895.2000000000044</v>
      </c>
      <c r="L215" s="19">
        <f t="shared" si="24"/>
        <v>26.398150538783199</v>
      </c>
      <c r="M215" s="42">
        <v>3</v>
      </c>
      <c r="N215" s="42">
        <v>0</v>
      </c>
      <c r="O215" s="43"/>
      <c r="P215" s="73">
        <v>31907965878</v>
      </c>
      <c r="Q215" s="74" t="s">
        <v>506</v>
      </c>
    </row>
    <row r="216" spans="1:17" s="44" customFormat="1" ht="38.25">
      <c r="A216" s="36">
        <v>3</v>
      </c>
      <c r="B216" s="36" t="s">
        <v>507</v>
      </c>
      <c r="C216" s="41" t="s">
        <v>348</v>
      </c>
      <c r="D216" s="37" t="s">
        <v>162</v>
      </c>
      <c r="E216" s="37" t="s">
        <v>499</v>
      </c>
      <c r="F216" s="18">
        <v>35994.660000000003</v>
      </c>
      <c r="G216" s="41" t="s">
        <v>508</v>
      </c>
      <c r="H216" s="38">
        <v>43647</v>
      </c>
      <c r="I216" s="25">
        <v>35930</v>
      </c>
      <c r="J216" s="36" t="s">
        <v>509</v>
      </c>
      <c r="K216" s="18">
        <f t="shared" si="23"/>
        <v>64.660000000003492</v>
      </c>
      <c r="L216" s="19">
        <f t="shared" si="24"/>
        <v>0.17963775737847243</v>
      </c>
      <c r="M216" s="42">
        <v>1</v>
      </c>
      <c r="N216" s="42">
        <v>0</v>
      </c>
      <c r="O216" s="43"/>
      <c r="P216" s="73">
        <v>31907965817</v>
      </c>
      <c r="Q216" s="74" t="s">
        <v>510</v>
      </c>
    </row>
    <row r="217" spans="1:17" s="44" customFormat="1" ht="38.25">
      <c r="A217" s="36">
        <v>4</v>
      </c>
      <c r="B217" s="36" t="s">
        <v>511</v>
      </c>
      <c r="C217" s="41" t="s">
        <v>348</v>
      </c>
      <c r="D217" s="37" t="s">
        <v>162</v>
      </c>
      <c r="E217" s="37" t="s">
        <v>499</v>
      </c>
      <c r="F217" s="18">
        <v>103121.81</v>
      </c>
      <c r="G217" s="41" t="s">
        <v>512</v>
      </c>
      <c r="H217" s="38">
        <v>43654</v>
      </c>
      <c r="I217" s="18">
        <v>91563.75</v>
      </c>
      <c r="J217" s="36" t="s">
        <v>513</v>
      </c>
      <c r="K217" s="18">
        <f t="shared" si="23"/>
        <v>11558.059999999998</v>
      </c>
      <c r="L217" s="19">
        <f t="shared" si="24"/>
        <v>11.208162463401294</v>
      </c>
      <c r="M217" s="42">
        <v>2</v>
      </c>
      <c r="N217" s="42">
        <v>0</v>
      </c>
      <c r="O217" s="43"/>
      <c r="P217" s="73">
        <v>31907998858</v>
      </c>
      <c r="Q217" s="74" t="s">
        <v>514</v>
      </c>
    </row>
    <row r="218" spans="1:17" s="44" customFormat="1" ht="38.25">
      <c r="A218" s="36">
        <v>5</v>
      </c>
      <c r="B218" s="36" t="s">
        <v>515</v>
      </c>
      <c r="C218" s="41" t="s">
        <v>348</v>
      </c>
      <c r="D218" s="37" t="s">
        <v>162</v>
      </c>
      <c r="E218" s="37" t="s">
        <v>190</v>
      </c>
      <c r="F218" s="18">
        <v>70666.66</v>
      </c>
      <c r="G218" s="41" t="s">
        <v>516</v>
      </c>
      <c r="H218" s="38">
        <v>43662</v>
      </c>
      <c r="I218" s="25">
        <v>70500</v>
      </c>
      <c r="J218" s="36" t="s">
        <v>517</v>
      </c>
      <c r="K218" s="18">
        <f t="shared" si="23"/>
        <v>166.66000000000349</v>
      </c>
      <c r="L218" s="19">
        <f t="shared" si="24"/>
        <v>0.23583964489053244</v>
      </c>
      <c r="M218" s="42">
        <v>1</v>
      </c>
      <c r="N218" s="42">
        <v>0</v>
      </c>
      <c r="O218" s="43"/>
      <c r="P218" s="73">
        <v>31908020929</v>
      </c>
      <c r="Q218" s="74" t="s">
        <v>518</v>
      </c>
    </row>
    <row r="219" spans="1:17" s="44" customFormat="1" ht="38.25">
      <c r="A219" s="36">
        <v>6</v>
      </c>
      <c r="B219" s="36" t="s">
        <v>519</v>
      </c>
      <c r="C219" s="41" t="s">
        <v>348</v>
      </c>
      <c r="D219" s="37" t="s">
        <v>162</v>
      </c>
      <c r="E219" s="37" t="s">
        <v>499</v>
      </c>
      <c r="F219" s="18">
        <v>1606833.76</v>
      </c>
      <c r="G219" s="41" t="s">
        <v>520</v>
      </c>
      <c r="H219" s="38">
        <v>43658</v>
      </c>
      <c r="I219" s="25">
        <v>1465646.14</v>
      </c>
      <c r="J219" s="36" t="s">
        <v>198</v>
      </c>
      <c r="K219" s="18">
        <f t="shared" si="23"/>
        <v>141187.62000000011</v>
      </c>
      <c r="L219" s="19">
        <f t="shared" si="24"/>
        <v>8.786697386791289</v>
      </c>
      <c r="M219" s="42">
        <v>2</v>
      </c>
      <c r="N219" s="42">
        <v>0</v>
      </c>
      <c r="O219" s="43"/>
      <c r="P219" s="73">
        <v>31908009351</v>
      </c>
      <c r="Q219" s="74" t="s">
        <v>521</v>
      </c>
    </row>
    <row r="220" spans="1:17" s="44" customFormat="1" ht="38.25">
      <c r="A220" s="36">
        <v>7</v>
      </c>
      <c r="B220" s="36" t="s">
        <v>211</v>
      </c>
      <c r="C220" s="41" t="s">
        <v>348</v>
      </c>
      <c r="D220" s="37" t="s">
        <v>162</v>
      </c>
      <c r="E220" s="37" t="s">
        <v>499</v>
      </c>
      <c r="F220" s="18">
        <v>363582</v>
      </c>
      <c r="G220" s="41" t="s">
        <v>522</v>
      </c>
      <c r="H220" s="38">
        <v>43661</v>
      </c>
      <c r="I220" s="25">
        <v>153384</v>
      </c>
      <c r="J220" s="36" t="s">
        <v>523</v>
      </c>
      <c r="K220" s="18">
        <f t="shared" si="23"/>
        <v>210198</v>
      </c>
      <c r="L220" s="19">
        <f t="shared" si="24"/>
        <v>57.813093057412082</v>
      </c>
      <c r="M220" s="42">
        <v>5</v>
      </c>
      <c r="N220" s="42">
        <v>0</v>
      </c>
      <c r="O220" s="43"/>
      <c r="P220" s="73">
        <v>31908015064</v>
      </c>
      <c r="Q220" s="74" t="s">
        <v>524</v>
      </c>
    </row>
    <row r="221" spans="1:17" s="44" customFormat="1" ht="38.25">
      <c r="A221" s="36">
        <v>8</v>
      </c>
      <c r="B221" s="36" t="s">
        <v>291</v>
      </c>
      <c r="C221" s="41" t="s">
        <v>348</v>
      </c>
      <c r="D221" s="37" t="s">
        <v>162</v>
      </c>
      <c r="E221" s="37" t="s">
        <v>499</v>
      </c>
      <c r="F221" s="18">
        <v>611963.4</v>
      </c>
      <c r="G221" s="41" t="s">
        <v>525</v>
      </c>
      <c r="H221" s="38">
        <v>43668</v>
      </c>
      <c r="I221" s="18">
        <v>597257</v>
      </c>
      <c r="J221" s="36" t="s">
        <v>198</v>
      </c>
      <c r="K221" s="18">
        <f t="shared" si="23"/>
        <v>14706.400000000023</v>
      </c>
      <c r="L221" s="19">
        <f t="shared" si="24"/>
        <v>2.4031502537570191</v>
      </c>
      <c r="M221" s="42">
        <v>1</v>
      </c>
      <c r="N221" s="42">
        <v>0</v>
      </c>
      <c r="O221" s="43"/>
      <c r="P221" s="73">
        <v>31908028139</v>
      </c>
      <c r="Q221" s="74" t="s">
        <v>526</v>
      </c>
    </row>
    <row r="222" spans="1:17" s="44" customFormat="1" ht="38.25">
      <c r="A222" s="36">
        <v>9</v>
      </c>
      <c r="B222" s="36" t="s">
        <v>527</v>
      </c>
      <c r="C222" s="41" t="s">
        <v>348</v>
      </c>
      <c r="D222" s="37" t="s">
        <v>162</v>
      </c>
      <c r="E222" s="37" t="s">
        <v>374</v>
      </c>
      <c r="F222" s="18">
        <v>673580</v>
      </c>
      <c r="G222" s="41" t="s">
        <v>528</v>
      </c>
      <c r="H222" s="38">
        <v>43661</v>
      </c>
      <c r="I222" s="25">
        <v>584000</v>
      </c>
      <c r="J222" s="36" t="s">
        <v>529</v>
      </c>
      <c r="K222" s="18">
        <f t="shared" si="23"/>
        <v>89580</v>
      </c>
      <c r="L222" s="19">
        <f t="shared" si="24"/>
        <v>13.299088452745039</v>
      </c>
      <c r="M222" s="42">
        <v>1</v>
      </c>
      <c r="N222" s="42">
        <v>0</v>
      </c>
      <c r="O222" s="43"/>
      <c r="P222" s="73">
        <v>31908016364</v>
      </c>
      <c r="Q222" s="74" t="s">
        <v>530</v>
      </c>
    </row>
    <row r="223" spans="1:17" s="44" customFormat="1" ht="38.25">
      <c r="A223" s="36">
        <v>10</v>
      </c>
      <c r="B223" s="36" t="s">
        <v>193</v>
      </c>
      <c r="C223" s="41" t="s">
        <v>348</v>
      </c>
      <c r="D223" s="37" t="s">
        <v>162</v>
      </c>
      <c r="E223" s="37" t="s">
        <v>499</v>
      </c>
      <c r="F223" s="18">
        <v>68761.2</v>
      </c>
      <c r="G223" s="41" t="s">
        <v>531</v>
      </c>
      <c r="H223" s="38">
        <v>43657</v>
      </c>
      <c r="I223" s="25">
        <v>62760</v>
      </c>
      <c r="J223" s="36" t="s">
        <v>529</v>
      </c>
      <c r="K223" s="18">
        <f t="shared" si="23"/>
        <v>6001.1999999999971</v>
      </c>
      <c r="L223" s="19">
        <f t="shared" si="24"/>
        <v>8.7275963770265719</v>
      </c>
      <c r="M223" s="42">
        <v>1</v>
      </c>
      <c r="N223" s="42">
        <v>0</v>
      </c>
      <c r="O223" s="43"/>
      <c r="P223" s="73">
        <v>31908000107</v>
      </c>
      <c r="Q223" s="74" t="s">
        <v>532</v>
      </c>
    </row>
    <row r="224" spans="1:17" s="44" customFormat="1" ht="38.25">
      <c r="A224" s="36">
        <v>11</v>
      </c>
      <c r="B224" s="36" t="s">
        <v>196</v>
      </c>
      <c r="C224" s="41" t="s">
        <v>348</v>
      </c>
      <c r="D224" s="37" t="s">
        <v>162</v>
      </c>
      <c r="E224" s="37" t="s">
        <v>374</v>
      </c>
      <c r="F224" s="18">
        <v>200329.8</v>
      </c>
      <c r="G224" s="41" t="s">
        <v>533</v>
      </c>
      <c r="H224" s="38">
        <v>43665</v>
      </c>
      <c r="I224" s="25">
        <v>198000</v>
      </c>
      <c r="J224" s="36" t="s">
        <v>534</v>
      </c>
      <c r="K224" s="18">
        <f t="shared" si="23"/>
        <v>2329.7999999999884</v>
      </c>
      <c r="L224" s="19">
        <f t="shared" si="24"/>
        <v>1.1629822422824674</v>
      </c>
      <c r="M224" s="42">
        <v>1</v>
      </c>
      <c r="N224" s="42">
        <v>0</v>
      </c>
      <c r="O224" s="43"/>
      <c r="P224" s="73">
        <v>31908021229</v>
      </c>
      <c r="Q224" s="74" t="s">
        <v>535</v>
      </c>
    </row>
    <row r="225" spans="1:17" s="44" customFormat="1" ht="38.25">
      <c r="A225" s="36">
        <v>12</v>
      </c>
      <c r="B225" s="36" t="s">
        <v>536</v>
      </c>
      <c r="C225" s="41" t="s">
        <v>348</v>
      </c>
      <c r="D225" s="37" t="s">
        <v>162</v>
      </c>
      <c r="E225" s="37" t="s">
        <v>499</v>
      </c>
      <c r="F225" s="18">
        <v>113442</v>
      </c>
      <c r="G225" s="41" t="s">
        <v>537</v>
      </c>
      <c r="H225" s="38">
        <v>43657</v>
      </c>
      <c r="I225" s="25">
        <v>109674.6</v>
      </c>
      <c r="J225" s="36" t="s">
        <v>529</v>
      </c>
      <c r="K225" s="18">
        <f t="shared" si="23"/>
        <v>3767.3999999999942</v>
      </c>
      <c r="L225" s="19">
        <f t="shared" si="24"/>
        <v>3.3209922251018043</v>
      </c>
      <c r="M225" s="42">
        <v>1</v>
      </c>
      <c r="N225" s="42">
        <v>0</v>
      </c>
      <c r="O225" s="43"/>
      <c r="P225" s="73">
        <v>31908000460</v>
      </c>
      <c r="Q225" s="74" t="s">
        <v>538</v>
      </c>
    </row>
    <row r="226" spans="1:17" s="44" customFormat="1" ht="38.25">
      <c r="A226" s="36">
        <v>13</v>
      </c>
      <c r="B226" s="36" t="s">
        <v>539</v>
      </c>
      <c r="C226" s="41" t="s">
        <v>348</v>
      </c>
      <c r="D226" s="37" t="s">
        <v>162</v>
      </c>
      <c r="E226" s="37" t="s">
        <v>499</v>
      </c>
      <c r="F226" s="18">
        <v>65581.81</v>
      </c>
      <c r="G226" s="41" t="s">
        <v>540</v>
      </c>
      <c r="H226" s="38">
        <v>43661</v>
      </c>
      <c r="I226" s="25">
        <v>51650.1</v>
      </c>
      <c r="J226" s="36" t="s">
        <v>541</v>
      </c>
      <c r="K226" s="18">
        <f t="shared" si="23"/>
        <v>13931.71</v>
      </c>
      <c r="L226" s="19">
        <f t="shared" si="24"/>
        <v>21.24325327404047</v>
      </c>
      <c r="M226" s="42">
        <v>1</v>
      </c>
      <c r="N226" s="42">
        <v>0</v>
      </c>
      <c r="O226" s="43"/>
      <c r="P226" s="73">
        <v>31908017240</v>
      </c>
      <c r="Q226" s="74" t="s">
        <v>542</v>
      </c>
    </row>
    <row r="227" spans="1:17" s="44" customFormat="1" ht="38.25">
      <c r="A227" s="36">
        <v>14</v>
      </c>
      <c r="B227" s="36" t="s">
        <v>543</v>
      </c>
      <c r="C227" s="41" t="s">
        <v>348</v>
      </c>
      <c r="D227" s="37" t="s">
        <v>162</v>
      </c>
      <c r="E227" s="37" t="s">
        <v>234</v>
      </c>
      <c r="F227" s="18">
        <v>261480</v>
      </c>
      <c r="G227" s="41" t="s">
        <v>544</v>
      </c>
      <c r="H227" s="38">
        <v>43661</v>
      </c>
      <c r="I227" s="25">
        <v>258000</v>
      </c>
      <c r="J227" s="36" t="s">
        <v>545</v>
      </c>
      <c r="K227" s="18">
        <f t="shared" si="23"/>
        <v>3480</v>
      </c>
      <c r="L227" s="19">
        <f t="shared" si="24"/>
        <v>1.3308857273978845</v>
      </c>
      <c r="M227" s="42">
        <v>1</v>
      </c>
      <c r="N227" s="42">
        <v>0</v>
      </c>
      <c r="O227" s="43"/>
      <c r="P227" s="73">
        <v>31908027736</v>
      </c>
      <c r="Q227" s="74" t="s">
        <v>546</v>
      </c>
    </row>
    <row r="228" spans="1:17" s="44" customFormat="1" ht="38.25">
      <c r="A228" s="36">
        <v>15</v>
      </c>
      <c r="B228" s="36" t="s">
        <v>547</v>
      </c>
      <c r="C228" s="41" t="s">
        <v>348</v>
      </c>
      <c r="D228" s="37" t="s">
        <v>162</v>
      </c>
      <c r="E228" s="37" t="s">
        <v>230</v>
      </c>
      <c r="F228" s="18">
        <v>89000.01</v>
      </c>
      <c r="G228" s="41" t="s">
        <v>548</v>
      </c>
      <c r="H228" s="38">
        <v>43662</v>
      </c>
      <c r="I228" s="25">
        <v>77700</v>
      </c>
      <c r="J228" s="36" t="s">
        <v>549</v>
      </c>
      <c r="K228" s="18">
        <f t="shared" si="23"/>
        <v>11300.009999999995</v>
      </c>
      <c r="L228" s="19">
        <f t="shared" si="24"/>
        <v>12.696639022849538</v>
      </c>
      <c r="M228" s="42">
        <v>2</v>
      </c>
      <c r="N228" s="42">
        <v>0</v>
      </c>
      <c r="O228" s="43"/>
      <c r="P228" s="73">
        <v>31908028762</v>
      </c>
      <c r="Q228" s="74" t="s">
        <v>550</v>
      </c>
    </row>
    <row r="229" spans="1:17" s="44" customFormat="1" ht="38.25">
      <c r="A229" s="36">
        <v>16</v>
      </c>
      <c r="B229" s="36" t="s">
        <v>183</v>
      </c>
      <c r="C229" s="41" t="s">
        <v>348</v>
      </c>
      <c r="D229" s="37" t="s">
        <v>162</v>
      </c>
      <c r="E229" s="37" t="s">
        <v>499</v>
      </c>
      <c r="F229" s="18">
        <v>289781.67</v>
      </c>
      <c r="G229" s="41" t="s">
        <v>551</v>
      </c>
      <c r="H229" s="38">
        <v>43676</v>
      </c>
      <c r="I229" s="18">
        <v>279340</v>
      </c>
      <c r="J229" s="36" t="s">
        <v>185</v>
      </c>
      <c r="K229" s="18">
        <f t="shared" si="23"/>
        <v>10441.669999999984</v>
      </c>
      <c r="L229" s="19">
        <f t="shared" si="24"/>
        <v>3.6032886414106002</v>
      </c>
      <c r="M229" s="42">
        <v>1</v>
      </c>
      <c r="N229" s="42">
        <v>0</v>
      </c>
      <c r="O229" s="43"/>
      <c r="P229" s="73">
        <v>31908038755</v>
      </c>
      <c r="Q229" s="74" t="s">
        <v>552</v>
      </c>
    </row>
    <row r="230" spans="1:17" s="44" customFormat="1" ht="38.25">
      <c r="A230" s="36">
        <v>17</v>
      </c>
      <c r="B230" s="36" t="s">
        <v>553</v>
      </c>
      <c r="C230" s="41" t="s">
        <v>348</v>
      </c>
      <c r="D230" s="37" t="s">
        <v>162</v>
      </c>
      <c r="E230" s="37" t="s">
        <v>499</v>
      </c>
      <c r="F230" s="18">
        <v>627046</v>
      </c>
      <c r="G230" s="41" t="s">
        <v>554</v>
      </c>
      <c r="H230" s="38">
        <v>43676</v>
      </c>
      <c r="I230" s="18">
        <v>365001.5</v>
      </c>
      <c r="J230" s="36" t="s">
        <v>555</v>
      </c>
      <c r="K230" s="18">
        <f t="shared" si="23"/>
        <v>262044.5</v>
      </c>
      <c r="L230" s="19">
        <f t="shared" si="24"/>
        <v>41.790315224082441</v>
      </c>
      <c r="M230" s="42">
        <v>6</v>
      </c>
      <c r="N230" s="42">
        <v>2</v>
      </c>
      <c r="O230" s="43" t="s">
        <v>556</v>
      </c>
      <c r="P230" s="73">
        <v>31908032141</v>
      </c>
      <c r="Q230" s="74" t="s">
        <v>557</v>
      </c>
    </row>
    <row r="231" spans="1:17" s="44" customFormat="1" ht="38.25">
      <c r="A231" s="36">
        <v>18</v>
      </c>
      <c r="B231" s="36" t="s">
        <v>558</v>
      </c>
      <c r="C231" s="41" t="s">
        <v>348</v>
      </c>
      <c r="D231" s="37" t="s">
        <v>190</v>
      </c>
      <c r="E231" s="37" t="s">
        <v>374</v>
      </c>
      <c r="F231" s="18">
        <v>499941.47</v>
      </c>
      <c r="G231" s="41" t="s">
        <v>559</v>
      </c>
      <c r="H231" s="38">
        <v>43676</v>
      </c>
      <c r="I231" s="18">
        <v>267370</v>
      </c>
      <c r="J231" s="36" t="s">
        <v>436</v>
      </c>
      <c r="K231" s="18">
        <f t="shared" si="23"/>
        <v>232571.46999999997</v>
      </c>
      <c r="L231" s="19">
        <f t="shared" si="24"/>
        <v>46.519739600717656</v>
      </c>
      <c r="M231" s="42">
        <v>2</v>
      </c>
      <c r="N231" s="42">
        <v>0</v>
      </c>
      <c r="O231" s="43"/>
      <c r="P231" s="73">
        <v>31908076874</v>
      </c>
      <c r="Q231" s="74" t="s">
        <v>560</v>
      </c>
    </row>
    <row r="232" spans="1:17" s="44" customFormat="1" ht="38.25">
      <c r="A232" s="36">
        <v>19</v>
      </c>
      <c r="B232" s="36" t="s">
        <v>561</v>
      </c>
      <c r="C232" s="41" t="s">
        <v>348</v>
      </c>
      <c r="D232" s="37" t="s">
        <v>190</v>
      </c>
      <c r="E232" s="37" t="s">
        <v>374</v>
      </c>
      <c r="F232" s="18">
        <v>343794.96</v>
      </c>
      <c r="G232" s="41" t="s">
        <v>562</v>
      </c>
      <c r="H232" s="38">
        <v>43676</v>
      </c>
      <c r="I232" s="18">
        <v>252900</v>
      </c>
      <c r="J232" s="36" t="s">
        <v>436</v>
      </c>
      <c r="K232" s="18">
        <f t="shared" si="23"/>
        <v>90894.960000000021</v>
      </c>
      <c r="L232" s="19">
        <f t="shared" si="24"/>
        <v>26.438712190545203</v>
      </c>
      <c r="M232" s="42">
        <v>1</v>
      </c>
      <c r="N232" s="42">
        <v>0</v>
      </c>
      <c r="O232" s="43"/>
      <c r="P232" s="73">
        <v>31908077019</v>
      </c>
      <c r="Q232" s="74" t="s">
        <v>563</v>
      </c>
    </row>
    <row r="233" spans="1:17" s="44" customFormat="1" ht="38.25">
      <c r="A233" s="36">
        <v>88</v>
      </c>
      <c r="B233" s="36" t="s">
        <v>564</v>
      </c>
      <c r="C233" s="41" t="s">
        <v>348</v>
      </c>
      <c r="D233" s="37" t="s">
        <v>162</v>
      </c>
      <c r="E233" s="37" t="s">
        <v>499</v>
      </c>
      <c r="F233" s="18">
        <v>1198513.51</v>
      </c>
      <c r="G233" s="41" t="s">
        <v>565</v>
      </c>
      <c r="H233" s="38"/>
      <c r="I233" s="18"/>
      <c r="J233" s="36" t="s">
        <v>566</v>
      </c>
      <c r="K233" s="18"/>
      <c r="L233" s="19"/>
      <c r="M233" s="42">
        <v>2</v>
      </c>
      <c r="N233" s="42">
        <v>2</v>
      </c>
      <c r="O233" s="43" t="s">
        <v>567</v>
      </c>
      <c r="P233" s="73">
        <v>31908045918</v>
      </c>
      <c r="Q233" s="74" t="s">
        <v>568</v>
      </c>
    </row>
    <row r="234" spans="1:17">
      <c r="I234" s="83">
        <f>SUM(I214:I233)</f>
        <v>5234769.6899999995</v>
      </c>
    </row>
    <row r="236" spans="1:17">
      <c r="I236" s="83">
        <f>I216+I218+I221+I222+I223+I224+I225+I226+I227+I229+I232</f>
        <v>2500011.7000000002</v>
      </c>
      <c r="M236">
        <f>M216+M218+M221+M222+M223+M224+M225+M226+M227+M229+M232</f>
        <v>11</v>
      </c>
    </row>
    <row r="238" spans="1:17">
      <c r="B238" t="s">
        <v>210</v>
      </c>
    </row>
    <row r="239" spans="1:17" s="44" customFormat="1" ht="38.25">
      <c r="A239" s="36">
        <v>1</v>
      </c>
      <c r="B239" s="36" t="s">
        <v>569</v>
      </c>
      <c r="C239" s="41" t="s">
        <v>348</v>
      </c>
      <c r="D239" s="37" t="s">
        <v>190</v>
      </c>
      <c r="E239" s="37" t="s">
        <v>234</v>
      </c>
      <c r="F239" s="18">
        <v>173199.98</v>
      </c>
      <c r="G239" s="41" t="s">
        <v>570</v>
      </c>
      <c r="H239" s="38">
        <v>43679</v>
      </c>
      <c r="I239" s="18">
        <v>135459</v>
      </c>
      <c r="J239" s="36" t="s">
        <v>571</v>
      </c>
      <c r="K239" s="18">
        <f>F239-I239</f>
        <v>37740.98000000001</v>
      </c>
      <c r="L239" s="19">
        <f>100-(I239/F239)*100</f>
        <v>21.790406673257124</v>
      </c>
      <c r="M239" s="42">
        <v>2</v>
      </c>
      <c r="N239" s="42">
        <v>0</v>
      </c>
      <c r="O239" s="43"/>
      <c r="P239" s="73">
        <v>31908077766</v>
      </c>
      <c r="Q239" s="74" t="s">
        <v>572</v>
      </c>
    </row>
    <row r="240" spans="1:17" s="44" customFormat="1" ht="38.25">
      <c r="A240" s="36">
        <v>2</v>
      </c>
      <c r="B240" s="36" t="s">
        <v>573</v>
      </c>
      <c r="C240" s="41" t="s">
        <v>348</v>
      </c>
      <c r="D240" s="37" t="s">
        <v>190</v>
      </c>
      <c r="E240" s="37" t="s">
        <v>264</v>
      </c>
      <c r="F240" s="18">
        <v>66639</v>
      </c>
      <c r="G240" s="41" t="s">
        <v>574</v>
      </c>
      <c r="H240" s="38">
        <v>43682</v>
      </c>
      <c r="I240" s="18">
        <v>49500</v>
      </c>
      <c r="J240" s="36" t="s">
        <v>482</v>
      </c>
      <c r="K240" s="18">
        <f>F240-I240</f>
        <v>17139</v>
      </c>
      <c r="L240" s="19">
        <f>100-(I240/F240)*100</f>
        <v>25.719173456984649</v>
      </c>
      <c r="M240" s="42">
        <v>3</v>
      </c>
      <c r="N240" s="42">
        <v>0</v>
      </c>
      <c r="O240" s="43"/>
      <c r="P240" s="73">
        <v>31908091171</v>
      </c>
      <c r="Q240" s="74" t="s">
        <v>575</v>
      </c>
    </row>
    <row r="241" spans="1:17" s="44" customFormat="1" ht="38.25">
      <c r="A241" s="36">
        <v>3</v>
      </c>
      <c r="B241" s="36" t="s">
        <v>576</v>
      </c>
      <c r="C241" s="41" t="s">
        <v>348</v>
      </c>
      <c r="D241" s="37" t="s">
        <v>190</v>
      </c>
      <c r="E241" s="37" t="s">
        <v>374</v>
      </c>
      <c r="F241" s="18">
        <v>143325.1</v>
      </c>
      <c r="G241" s="41" t="s">
        <v>577</v>
      </c>
      <c r="H241" s="38">
        <v>43679</v>
      </c>
      <c r="I241" s="18">
        <v>108997</v>
      </c>
      <c r="J241" s="36" t="s">
        <v>236</v>
      </c>
      <c r="K241" s="18">
        <f>F241-I241</f>
        <v>34328.100000000006</v>
      </c>
      <c r="L241" s="19">
        <f>100-(I241/F241)*100</f>
        <v>23.951213011538101</v>
      </c>
      <c r="M241" s="42">
        <v>4</v>
      </c>
      <c r="N241" s="42">
        <v>0</v>
      </c>
      <c r="O241" s="43"/>
      <c r="P241" s="73">
        <v>31908087309</v>
      </c>
      <c r="Q241" s="74" t="s">
        <v>578</v>
      </c>
    </row>
    <row r="242" spans="1:17" s="44" customFormat="1" ht="38.25">
      <c r="A242" s="36">
        <v>4</v>
      </c>
      <c r="B242" s="36" t="s">
        <v>579</v>
      </c>
      <c r="C242" s="41" t="s">
        <v>348</v>
      </c>
      <c r="D242" s="37" t="s">
        <v>190</v>
      </c>
      <c r="E242" s="37" t="s">
        <v>374</v>
      </c>
      <c r="F242" s="18">
        <v>121149.95</v>
      </c>
      <c r="G242" s="41" t="s">
        <v>580</v>
      </c>
      <c r="H242" s="38">
        <v>43682</v>
      </c>
      <c r="I242" s="18">
        <v>68705</v>
      </c>
      <c r="J242" s="36" t="s">
        <v>581</v>
      </c>
      <c r="K242" s="18">
        <f>F242-I242</f>
        <v>52444.95</v>
      </c>
      <c r="L242" s="19">
        <f>100-(I242/F242)*100</f>
        <v>43.289287366606423</v>
      </c>
      <c r="M242" s="42">
        <v>2</v>
      </c>
      <c r="N242" s="42">
        <v>0</v>
      </c>
      <c r="O242" s="43"/>
      <c r="P242" s="73">
        <v>31908092602</v>
      </c>
      <c r="Q242" s="74" t="s">
        <v>582</v>
      </c>
    </row>
    <row r="243" spans="1:17" s="44" customFormat="1" ht="38.25">
      <c r="A243" s="36">
        <v>5</v>
      </c>
      <c r="B243" s="36" t="s">
        <v>583</v>
      </c>
      <c r="C243" s="41" t="s">
        <v>348</v>
      </c>
      <c r="D243" s="37" t="s">
        <v>190</v>
      </c>
      <c r="E243" s="37" t="s">
        <v>374</v>
      </c>
      <c r="F243" s="18">
        <v>94010</v>
      </c>
      <c r="G243" s="41" t="s">
        <v>584</v>
      </c>
      <c r="H243" s="38">
        <v>43682</v>
      </c>
      <c r="I243" s="18">
        <v>37650</v>
      </c>
      <c r="J243" s="36" t="s">
        <v>236</v>
      </c>
      <c r="K243" s="18">
        <f>F243-I243</f>
        <v>56360</v>
      </c>
      <c r="L243" s="19">
        <f>100-(I243/F243)*100</f>
        <v>59.951069035209024</v>
      </c>
      <c r="M243" s="42">
        <v>3</v>
      </c>
      <c r="N243" s="42">
        <v>0</v>
      </c>
      <c r="O243" s="43"/>
      <c r="P243" s="73">
        <v>31908100256</v>
      </c>
      <c r="Q243" s="74" t="s">
        <v>585</v>
      </c>
    </row>
    <row r="244" spans="1:17">
      <c r="I244" s="83">
        <f>SUM(I239:I243)</f>
        <v>400311</v>
      </c>
    </row>
    <row r="246" spans="1:17">
      <c r="I246" s="84">
        <v>0</v>
      </c>
      <c r="M246" s="85">
        <v>0</v>
      </c>
    </row>
    <row r="247" spans="1:17">
      <c r="B247" t="s">
        <v>249</v>
      </c>
    </row>
    <row r="248" spans="1:17" s="44" customFormat="1" ht="38.25">
      <c r="A248" s="36">
        <v>1</v>
      </c>
      <c r="B248" s="36" t="s">
        <v>237</v>
      </c>
      <c r="C248" s="41" t="s">
        <v>348</v>
      </c>
      <c r="D248" s="37" t="s">
        <v>230</v>
      </c>
      <c r="E248" s="37" t="s">
        <v>586</v>
      </c>
      <c r="F248" s="18">
        <v>673670</v>
      </c>
      <c r="G248" s="41" t="s">
        <v>587</v>
      </c>
      <c r="H248" s="38">
        <v>43714</v>
      </c>
      <c r="I248" s="18">
        <v>370000</v>
      </c>
      <c r="J248" s="36" t="s">
        <v>232</v>
      </c>
      <c r="K248" s="18">
        <f t="shared" ref="K248:K257" si="25">F248-I248</f>
        <v>303670</v>
      </c>
      <c r="L248" s="19">
        <f t="shared" ref="L248:L257" si="26">100-(I248/F248)*100</f>
        <v>45.076966467261414</v>
      </c>
      <c r="M248" s="42">
        <v>2</v>
      </c>
      <c r="N248" s="42">
        <v>0</v>
      </c>
      <c r="O248" s="43"/>
      <c r="P248" s="73">
        <v>31908201244</v>
      </c>
      <c r="Q248" s="74" t="s">
        <v>588</v>
      </c>
    </row>
    <row r="249" spans="1:17" s="44" customFormat="1" ht="38.25">
      <c r="A249" s="36">
        <v>2</v>
      </c>
      <c r="B249" s="36" t="s">
        <v>564</v>
      </c>
      <c r="C249" s="41" t="s">
        <v>348</v>
      </c>
      <c r="D249" s="37" t="s">
        <v>230</v>
      </c>
      <c r="E249" s="37" t="s">
        <v>586</v>
      </c>
      <c r="F249" s="18">
        <v>1198513.51</v>
      </c>
      <c r="G249" s="41" t="s">
        <v>589</v>
      </c>
      <c r="H249" s="38">
        <v>43713</v>
      </c>
      <c r="I249" s="18">
        <v>1102000</v>
      </c>
      <c r="J249" s="36" t="s">
        <v>590</v>
      </c>
      <c r="K249" s="18">
        <f t="shared" si="25"/>
        <v>96513.510000000009</v>
      </c>
      <c r="L249" s="19">
        <f t="shared" si="26"/>
        <v>8.0527677990046271</v>
      </c>
      <c r="M249" s="42">
        <v>2</v>
      </c>
      <c r="N249" s="42">
        <v>0</v>
      </c>
      <c r="O249" s="43"/>
      <c r="P249" s="73">
        <v>31908197845</v>
      </c>
      <c r="Q249" s="74" t="s">
        <v>591</v>
      </c>
    </row>
    <row r="250" spans="1:17" s="44" customFormat="1" ht="38.25">
      <c r="A250" s="36">
        <v>3</v>
      </c>
      <c r="B250" s="36" t="s">
        <v>85</v>
      </c>
      <c r="C250" s="41" t="s">
        <v>348</v>
      </c>
      <c r="D250" s="37" t="s">
        <v>230</v>
      </c>
      <c r="E250" s="37" t="s">
        <v>586</v>
      </c>
      <c r="F250" s="18">
        <v>499968.8</v>
      </c>
      <c r="G250" s="41" t="s">
        <v>592</v>
      </c>
      <c r="H250" s="38">
        <v>43717</v>
      </c>
      <c r="I250" s="18">
        <v>498560</v>
      </c>
      <c r="J250" s="36" t="s">
        <v>593</v>
      </c>
      <c r="K250" s="18">
        <f t="shared" si="25"/>
        <v>1408.7999999999884</v>
      </c>
      <c r="L250" s="19">
        <f t="shared" si="26"/>
        <v>0.2817775829211655</v>
      </c>
      <c r="M250" s="42">
        <v>1</v>
      </c>
      <c r="N250" s="42">
        <v>0</v>
      </c>
      <c r="O250" s="43"/>
      <c r="P250" s="73">
        <v>31908202026</v>
      </c>
      <c r="Q250" s="74" t="s">
        <v>594</v>
      </c>
    </row>
    <row r="251" spans="1:17" s="44" customFormat="1" ht="38.25">
      <c r="A251" s="36">
        <v>4</v>
      </c>
      <c r="B251" s="36" t="s">
        <v>595</v>
      </c>
      <c r="C251" s="41" t="s">
        <v>348</v>
      </c>
      <c r="D251" s="37" t="s">
        <v>230</v>
      </c>
      <c r="E251" s="37" t="s">
        <v>264</v>
      </c>
      <c r="F251" s="18">
        <v>267180</v>
      </c>
      <c r="G251" s="41" t="s">
        <v>596</v>
      </c>
      <c r="H251" s="59">
        <v>43724</v>
      </c>
      <c r="I251" s="81">
        <v>264000</v>
      </c>
      <c r="J251" s="41" t="s">
        <v>545</v>
      </c>
      <c r="K251" s="81">
        <f t="shared" si="25"/>
        <v>3180</v>
      </c>
      <c r="L251" s="86">
        <f t="shared" si="26"/>
        <v>1.1902088479676678</v>
      </c>
      <c r="M251" s="82">
        <v>1</v>
      </c>
      <c r="N251" s="82">
        <v>0</v>
      </c>
      <c r="O251" s="43"/>
      <c r="P251" s="73">
        <v>31908228471</v>
      </c>
      <c r="Q251" s="74" t="s">
        <v>597</v>
      </c>
    </row>
    <row r="252" spans="1:17" s="44" customFormat="1" ht="42" customHeight="1">
      <c r="A252" s="36">
        <v>5</v>
      </c>
      <c r="B252" s="36" t="s">
        <v>598</v>
      </c>
      <c r="C252" s="41" t="s">
        <v>348</v>
      </c>
      <c r="D252" s="37" t="s">
        <v>230</v>
      </c>
      <c r="E252" s="37" t="s">
        <v>586</v>
      </c>
      <c r="F252" s="18">
        <v>1296084</v>
      </c>
      <c r="G252" s="41" t="s">
        <v>599</v>
      </c>
      <c r="H252" s="38">
        <v>43724</v>
      </c>
      <c r="I252" s="18">
        <v>680094</v>
      </c>
      <c r="J252" s="36" t="s">
        <v>600</v>
      </c>
      <c r="K252" s="18">
        <f t="shared" si="25"/>
        <v>615990</v>
      </c>
      <c r="L252" s="19">
        <f t="shared" si="26"/>
        <v>47.527012138102165</v>
      </c>
      <c r="M252" s="42">
        <v>3</v>
      </c>
      <c r="N252" s="42">
        <v>1</v>
      </c>
      <c r="O252" s="87" t="s">
        <v>601</v>
      </c>
      <c r="P252" s="73">
        <v>31908229817</v>
      </c>
      <c r="Q252" s="74" t="s">
        <v>602</v>
      </c>
    </row>
    <row r="253" spans="1:17" s="44" customFormat="1" ht="38.25">
      <c r="A253" s="36">
        <v>6</v>
      </c>
      <c r="B253" s="36" t="s">
        <v>603</v>
      </c>
      <c r="C253" s="41" t="s">
        <v>348</v>
      </c>
      <c r="D253" s="37" t="s">
        <v>230</v>
      </c>
      <c r="E253" s="37" t="s">
        <v>357</v>
      </c>
      <c r="F253" s="18">
        <v>488311.5</v>
      </c>
      <c r="G253" s="41" t="s">
        <v>604</v>
      </c>
      <c r="H253" s="38">
        <v>43727</v>
      </c>
      <c r="I253" s="18">
        <v>478138.37</v>
      </c>
      <c r="J253" s="36" t="s">
        <v>250</v>
      </c>
      <c r="K253" s="18">
        <f t="shared" si="25"/>
        <v>10173.130000000005</v>
      </c>
      <c r="L253" s="19">
        <f t="shared" si="26"/>
        <v>2.0833279576663699</v>
      </c>
      <c r="M253" s="42">
        <v>1</v>
      </c>
      <c r="N253" s="42">
        <v>0</v>
      </c>
      <c r="O253" s="43"/>
      <c r="P253" s="73">
        <v>31908241941</v>
      </c>
      <c r="Q253" s="74" t="s">
        <v>605</v>
      </c>
    </row>
    <row r="254" spans="1:17" s="44" customFormat="1" ht="38.25">
      <c r="A254" s="36">
        <v>7</v>
      </c>
      <c r="B254" s="36" t="s">
        <v>606</v>
      </c>
      <c r="C254" s="41" t="s">
        <v>348</v>
      </c>
      <c r="D254" s="37" t="s">
        <v>230</v>
      </c>
      <c r="E254" s="37" t="s">
        <v>586</v>
      </c>
      <c r="F254" s="18">
        <v>599022.66</v>
      </c>
      <c r="G254" s="41" t="s">
        <v>607</v>
      </c>
      <c r="H254" s="38">
        <v>43728</v>
      </c>
      <c r="I254" s="18">
        <v>345250</v>
      </c>
      <c r="J254" s="36" t="s">
        <v>236</v>
      </c>
      <c r="K254" s="18">
        <f t="shared" si="25"/>
        <v>253772.66000000003</v>
      </c>
      <c r="L254" s="19">
        <f t="shared" si="26"/>
        <v>42.36445078722064</v>
      </c>
      <c r="M254" s="42">
        <v>2</v>
      </c>
      <c r="N254" s="42">
        <v>0</v>
      </c>
      <c r="O254" s="43"/>
      <c r="P254" s="73">
        <v>31908242205</v>
      </c>
      <c r="Q254" s="74" t="s">
        <v>608</v>
      </c>
    </row>
    <row r="255" spans="1:17" s="44" customFormat="1" ht="52.5" customHeight="1">
      <c r="A255" s="36">
        <v>8</v>
      </c>
      <c r="B255" s="36" t="s">
        <v>609</v>
      </c>
      <c r="C255" s="41" t="s">
        <v>348</v>
      </c>
      <c r="D255" s="37" t="s">
        <v>230</v>
      </c>
      <c r="E255" s="37" t="s">
        <v>610</v>
      </c>
      <c r="F255" s="18">
        <v>103640</v>
      </c>
      <c r="G255" s="41" t="s">
        <v>611</v>
      </c>
      <c r="H255" s="38">
        <v>43732</v>
      </c>
      <c r="I255" s="18">
        <v>65020</v>
      </c>
      <c r="J255" s="36" t="s">
        <v>232</v>
      </c>
      <c r="K255" s="18">
        <f t="shared" si="25"/>
        <v>38620</v>
      </c>
      <c r="L255" s="19">
        <f t="shared" si="26"/>
        <v>37.263604785796986</v>
      </c>
      <c r="M255" s="42">
        <v>3</v>
      </c>
      <c r="N255" s="42">
        <v>2</v>
      </c>
      <c r="O255" s="88" t="s">
        <v>612</v>
      </c>
      <c r="P255" s="73">
        <v>31908243351</v>
      </c>
      <c r="Q255" s="37" t="s">
        <v>613</v>
      </c>
    </row>
    <row r="256" spans="1:17" s="44" customFormat="1" ht="55.5" customHeight="1">
      <c r="A256" s="36">
        <v>9</v>
      </c>
      <c r="B256" s="36" t="s">
        <v>614</v>
      </c>
      <c r="C256" s="41" t="s">
        <v>348</v>
      </c>
      <c r="D256" s="37" t="s">
        <v>230</v>
      </c>
      <c r="E256" s="37" t="s">
        <v>586</v>
      </c>
      <c r="F256" s="18">
        <v>41150</v>
      </c>
      <c r="G256" s="41" t="s">
        <v>615</v>
      </c>
      <c r="H256" s="38">
        <v>43732</v>
      </c>
      <c r="I256" s="18">
        <v>14750</v>
      </c>
      <c r="J256" s="36" t="s">
        <v>236</v>
      </c>
      <c r="K256" s="18">
        <f t="shared" si="25"/>
        <v>26400</v>
      </c>
      <c r="L256" s="19">
        <f t="shared" si="26"/>
        <v>64.155528554070472</v>
      </c>
      <c r="M256" s="42">
        <v>3</v>
      </c>
      <c r="N256" s="42">
        <v>1</v>
      </c>
      <c r="O256" s="43" t="s">
        <v>612</v>
      </c>
      <c r="P256" s="73">
        <v>31908243744</v>
      </c>
      <c r="Q256" s="37" t="s">
        <v>616</v>
      </c>
    </row>
    <row r="257" spans="1:16380" s="44" customFormat="1" ht="38.25">
      <c r="A257" s="36">
        <v>10</v>
      </c>
      <c r="B257" s="36" t="s">
        <v>617</v>
      </c>
      <c r="C257" s="41" t="s">
        <v>348</v>
      </c>
      <c r="D257" s="37" t="s">
        <v>230</v>
      </c>
      <c r="E257" s="37" t="s">
        <v>357</v>
      </c>
      <c r="F257" s="18">
        <v>63157.04</v>
      </c>
      <c r="G257" s="41" t="s">
        <v>618</v>
      </c>
      <c r="H257" s="38">
        <v>43732</v>
      </c>
      <c r="I257" s="18">
        <v>58000</v>
      </c>
      <c r="J257" s="36" t="s">
        <v>232</v>
      </c>
      <c r="K257" s="18">
        <f t="shared" si="25"/>
        <v>5157.0400000000009</v>
      </c>
      <c r="L257" s="19">
        <f t="shared" si="26"/>
        <v>8.165423838735947</v>
      </c>
      <c r="M257" s="42">
        <v>3</v>
      </c>
      <c r="N257" s="42">
        <v>2</v>
      </c>
      <c r="O257" s="43" t="s">
        <v>619</v>
      </c>
      <c r="P257" s="73">
        <v>31908247669</v>
      </c>
      <c r="Q257" s="74" t="s">
        <v>620</v>
      </c>
    </row>
    <row r="258" spans="1:16380">
      <c r="I258" s="14">
        <f>SUM(I248:I257)</f>
        <v>3875812.37</v>
      </c>
    </row>
    <row r="260" spans="1:16380">
      <c r="I260" s="14">
        <f>I250+I251+I253+I257</f>
        <v>1298698.3700000001</v>
      </c>
      <c r="M260" s="89">
        <v>4</v>
      </c>
    </row>
    <row r="261" spans="1:16380">
      <c r="B261" t="s">
        <v>254</v>
      </c>
    </row>
    <row r="262" spans="1:16380" ht="38.25">
      <c r="A262" s="36">
        <v>1</v>
      </c>
      <c r="B262" s="36" t="s">
        <v>621</v>
      </c>
      <c r="C262" s="41" t="s">
        <v>348</v>
      </c>
      <c r="D262" s="37" t="s">
        <v>234</v>
      </c>
      <c r="E262" s="37" t="s">
        <v>264</v>
      </c>
      <c r="F262" s="18">
        <v>278240</v>
      </c>
      <c r="G262" s="41" t="s">
        <v>622</v>
      </c>
      <c r="H262" s="38">
        <v>43742</v>
      </c>
      <c r="I262" s="18">
        <v>272000</v>
      </c>
      <c r="J262" s="36" t="s">
        <v>458</v>
      </c>
      <c r="K262" s="18">
        <v>6240</v>
      </c>
      <c r="L262" s="19">
        <v>2.2426682001150056</v>
      </c>
      <c r="M262" s="42">
        <v>1</v>
      </c>
      <c r="N262" s="42">
        <v>0</v>
      </c>
      <c r="O262" s="43"/>
      <c r="P262" s="73">
        <v>31908297834</v>
      </c>
      <c r="Q262" s="74" t="s">
        <v>623</v>
      </c>
      <c r="R262" s="44"/>
      <c r="S262" s="44"/>
      <c r="T262" s="44"/>
      <c r="U262" s="44"/>
      <c r="V262" s="44"/>
      <c r="W262" s="44"/>
      <c r="X262" s="44"/>
      <c r="Y262" s="44"/>
      <c r="Z262" s="44"/>
      <c r="AA262" s="44"/>
      <c r="AB262" s="44"/>
      <c r="AC262" s="44"/>
      <c r="AD262" s="44"/>
      <c r="AE262" s="44"/>
      <c r="AF262" s="44"/>
      <c r="AG262" s="44"/>
      <c r="AH262" s="44"/>
      <c r="AI262" s="44"/>
      <c r="AJ262" s="44"/>
      <c r="AK262" s="44"/>
      <c r="AL262" s="44"/>
      <c r="AM262" s="44"/>
      <c r="AN262" s="44"/>
      <c r="AO262" s="44"/>
      <c r="AP262" s="44"/>
      <c r="AQ262" s="44"/>
      <c r="AR262" s="44"/>
      <c r="AS262" s="44"/>
      <c r="AT262" s="44"/>
      <c r="AU262" s="44"/>
      <c r="AV262" s="44"/>
      <c r="AW262" s="44"/>
      <c r="AX262" s="44"/>
      <c r="AY262" s="44"/>
      <c r="AZ262" s="44"/>
      <c r="BA262" s="44"/>
      <c r="BB262" s="44"/>
      <c r="BC262" s="44"/>
      <c r="BD262" s="44"/>
      <c r="BE262" s="44"/>
      <c r="BF262" s="44"/>
      <c r="BG262" s="44"/>
      <c r="BH262" s="44"/>
      <c r="BI262" s="44"/>
      <c r="BJ262" s="44"/>
      <c r="BK262" s="44"/>
      <c r="BL262" s="44"/>
      <c r="BM262" s="44"/>
      <c r="BN262" s="44"/>
      <c r="BO262" s="44"/>
      <c r="BP262" s="44"/>
      <c r="BQ262" s="44"/>
      <c r="BR262" s="44"/>
      <c r="BS262" s="44"/>
      <c r="BT262" s="44"/>
      <c r="BU262" s="44"/>
      <c r="BV262" s="44"/>
      <c r="BW262" s="44"/>
      <c r="BX262" s="44"/>
      <c r="BY262" s="44"/>
      <c r="BZ262" s="44"/>
      <c r="CA262" s="44"/>
      <c r="CB262" s="44"/>
      <c r="CC262" s="44"/>
      <c r="CD262" s="44"/>
      <c r="CE262" s="44"/>
      <c r="CF262" s="44"/>
      <c r="CG262" s="44"/>
      <c r="CH262" s="44"/>
      <c r="CI262" s="44"/>
      <c r="CJ262" s="44"/>
      <c r="CK262" s="44"/>
      <c r="CL262" s="44"/>
      <c r="CM262" s="44"/>
      <c r="CN262" s="44"/>
      <c r="CO262" s="44"/>
      <c r="CP262" s="44"/>
      <c r="CQ262" s="44"/>
      <c r="CR262" s="44"/>
      <c r="CS262" s="44"/>
      <c r="CT262" s="44"/>
      <c r="CU262" s="44"/>
      <c r="CV262" s="44"/>
      <c r="CW262" s="44"/>
      <c r="CX262" s="44"/>
      <c r="CY262" s="44"/>
      <c r="CZ262" s="44"/>
      <c r="DA262" s="44"/>
      <c r="DB262" s="44"/>
      <c r="DC262" s="44"/>
      <c r="DD262" s="44"/>
      <c r="DE262" s="44"/>
      <c r="DF262" s="44"/>
      <c r="DG262" s="44"/>
      <c r="DH262" s="44"/>
      <c r="DI262" s="44"/>
      <c r="DJ262" s="44"/>
      <c r="DK262" s="44"/>
      <c r="DL262" s="44"/>
      <c r="DM262" s="44"/>
      <c r="DN262" s="44"/>
      <c r="DO262" s="44"/>
      <c r="DP262" s="44"/>
      <c r="DQ262" s="44"/>
      <c r="DR262" s="44"/>
      <c r="DS262" s="44"/>
      <c r="DT262" s="44"/>
      <c r="DU262" s="44"/>
      <c r="DV262" s="44"/>
      <c r="DW262" s="44"/>
      <c r="DX262" s="44"/>
      <c r="DY262" s="44"/>
      <c r="DZ262" s="44"/>
      <c r="EA262" s="44"/>
      <c r="EB262" s="44"/>
      <c r="EC262" s="44"/>
      <c r="ED262" s="44"/>
      <c r="EE262" s="44"/>
      <c r="EF262" s="44"/>
      <c r="EG262" s="44"/>
      <c r="EH262" s="44"/>
      <c r="EI262" s="44"/>
      <c r="EJ262" s="44"/>
      <c r="EK262" s="44"/>
      <c r="EL262" s="44"/>
      <c r="EM262" s="44"/>
      <c r="EN262" s="44"/>
      <c r="EO262" s="44"/>
      <c r="EP262" s="44"/>
      <c r="EQ262" s="44"/>
      <c r="ER262" s="44"/>
      <c r="ES262" s="44"/>
      <c r="ET262" s="44"/>
      <c r="EU262" s="44"/>
      <c r="EV262" s="44"/>
      <c r="EW262" s="44"/>
      <c r="EX262" s="44"/>
      <c r="EY262" s="44"/>
      <c r="EZ262" s="44"/>
      <c r="FA262" s="44"/>
      <c r="FB262" s="44"/>
      <c r="FC262" s="44"/>
      <c r="FD262" s="44"/>
      <c r="FE262" s="44"/>
      <c r="FF262" s="44"/>
      <c r="FG262" s="44"/>
      <c r="FH262" s="44"/>
      <c r="FI262" s="44"/>
      <c r="FJ262" s="44"/>
      <c r="FK262" s="44"/>
      <c r="FL262" s="44"/>
      <c r="FM262" s="44"/>
      <c r="FN262" s="44"/>
      <c r="FO262" s="44"/>
      <c r="FP262" s="44"/>
      <c r="FQ262" s="44"/>
      <c r="FR262" s="44"/>
      <c r="FS262" s="44"/>
      <c r="FT262" s="44"/>
      <c r="FU262" s="44"/>
      <c r="FV262" s="44"/>
      <c r="FW262" s="44"/>
      <c r="FX262" s="44"/>
      <c r="FY262" s="44"/>
      <c r="FZ262" s="44"/>
      <c r="GA262" s="44"/>
      <c r="GB262" s="44"/>
      <c r="GC262" s="44"/>
      <c r="GD262" s="44"/>
      <c r="GE262" s="44"/>
      <c r="GF262" s="44"/>
      <c r="GG262" s="44"/>
      <c r="GH262" s="44"/>
      <c r="GI262" s="44"/>
      <c r="GJ262" s="44"/>
      <c r="GK262" s="44"/>
      <c r="GL262" s="44"/>
      <c r="GM262" s="44"/>
      <c r="GN262" s="44"/>
      <c r="GO262" s="44"/>
      <c r="GP262" s="44"/>
      <c r="GQ262" s="44"/>
      <c r="GR262" s="44"/>
      <c r="GS262" s="44"/>
      <c r="GT262" s="44"/>
      <c r="GU262" s="44"/>
      <c r="GV262" s="44"/>
      <c r="GW262" s="44"/>
      <c r="GX262" s="44"/>
      <c r="GY262" s="44"/>
      <c r="GZ262" s="44"/>
      <c r="HA262" s="44"/>
      <c r="HB262" s="44"/>
      <c r="HC262" s="44"/>
      <c r="HD262" s="44"/>
      <c r="HE262" s="44"/>
      <c r="HF262" s="44"/>
      <c r="HG262" s="44"/>
      <c r="HH262" s="44"/>
      <c r="HI262" s="44"/>
      <c r="HJ262" s="44"/>
      <c r="HK262" s="44"/>
      <c r="HL262" s="44"/>
      <c r="HM262" s="44"/>
      <c r="HN262" s="44"/>
      <c r="HO262" s="44"/>
      <c r="HP262" s="44"/>
      <c r="HQ262" s="44"/>
      <c r="HR262" s="44"/>
      <c r="HS262" s="44"/>
      <c r="HT262" s="44"/>
      <c r="HU262" s="44"/>
      <c r="HV262" s="44"/>
      <c r="HW262" s="44"/>
      <c r="HX262" s="44"/>
      <c r="HY262" s="44"/>
      <c r="HZ262" s="44"/>
      <c r="IA262" s="44"/>
      <c r="IB262" s="44"/>
      <c r="IC262" s="44"/>
      <c r="ID262" s="44"/>
      <c r="IE262" s="44"/>
      <c r="IF262" s="44"/>
      <c r="IG262" s="44"/>
      <c r="IH262" s="44"/>
      <c r="II262" s="44"/>
      <c r="IJ262" s="44"/>
      <c r="IK262" s="44"/>
      <c r="IL262" s="44"/>
      <c r="IM262" s="44"/>
      <c r="IN262" s="44"/>
      <c r="IO262" s="44"/>
      <c r="IP262" s="44"/>
      <c r="IQ262" s="44"/>
      <c r="IR262" s="44"/>
      <c r="IS262" s="44"/>
      <c r="IT262" s="44"/>
      <c r="IU262" s="44"/>
      <c r="IV262" s="44"/>
      <c r="IW262" s="44"/>
      <c r="IX262" s="44"/>
      <c r="IY262" s="44"/>
      <c r="IZ262" s="44"/>
      <c r="JA262" s="44"/>
      <c r="JB262" s="44"/>
      <c r="JC262" s="44"/>
      <c r="JD262" s="44"/>
      <c r="JE262" s="44"/>
      <c r="JF262" s="44"/>
      <c r="JG262" s="44"/>
      <c r="JH262" s="44"/>
      <c r="JI262" s="44"/>
      <c r="JJ262" s="44"/>
      <c r="JK262" s="44"/>
      <c r="JL262" s="44"/>
      <c r="JM262" s="44"/>
      <c r="JN262" s="44"/>
      <c r="JO262" s="44"/>
      <c r="JP262" s="44"/>
      <c r="JQ262" s="44"/>
      <c r="JR262" s="44"/>
      <c r="JS262" s="44"/>
      <c r="JT262" s="44"/>
      <c r="JU262" s="44"/>
      <c r="JV262" s="44"/>
      <c r="JW262" s="44"/>
      <c r="JX262" s="44"/>
      <c r="JY262" s="44"/>
      <c r="JZ262" s="44"/>
      <c r="KA262" s="44"/>
      <c r="KB262" s="44"/>
      <c r="KC262" s="44"/>
      <c r="KD262" s="44"/>
      <c r="KE262" s="44"/>
      <c r="KF262" s="44"/>
      <c r="KG262" s="44"/>
      <c r="KH262" s="44"/>
      <c r="KI262" s="44"/>
      <c r="KJ262" s="44"/>
      <c r="KK262" s="44"/>
      <c r="KL262" s="44"/>
      <c r="KM262" s="44"/>
      <c r="KN262" s="44"/>
      <c r="KO262" s="44"/>
      <c r="KP262" s="44"/>
      <c r="KQ262" s="44"/>
      <c r="KR262" s="44"/>
      <c r="KS262" s="44"/>
      <c r="KT262" s="44"/>
      <c r="KU262" s="44"/>
      <c r="KV262" s="44"/>
      <c r="KW262" s="44"/>
      <c r="KX262" s="44"/>
      <c r="KY262" s="44"/>
      <c r="KZ262" s="44"/>
      <c r="LA262" s="44"/>
      <c r="LB262" s="44"/>
      <c r="LC262" s="44"/>
      <c r="LD262" s="44"/>
      <c r="LE262" s="44"/>
      <c r="LF262" s="44"/>
      <c r="LG262" s="44"/>
      <c r="LH262" s="44"/>
      <c r="LI262" s="44"/>
      <c r="LJ262" s="44"/>
      <c r="LK262" s="44"/>
      <c r="LL262" s="44"/>
      <c r="LM262" s="44"/>
      <c r="LN262" s="44"/>
      <c r="LO262" s="44"/>
      <c r="LP262" s="44"/>
      <c r="LQ262" s="44"/>
      <c r="LR262" s="44"/>
      <c r="LS262" s="44"/>
      <c r="LT262" s="44"/>
      <c r="LU262" s="44"/>
      <c r="LV262" s="44"/>
      <c r="LW262" s="44"/>
      <c r="LX262" s="44"/>
      <c r="LY262" s="44"/>
      <c r="LZ262" s="44"/>
      <c r="MA262" s="44"/>
      <c r="MB262" s="44"/>
      <c r="MC262" s="44"/>
      <c r="MD262" s="44"/>
      <c r="ME262" s="44"/>
      <c r="MF262" s="44"/>
      <c r="MG262" s="44"/>
      <c r="MH262" s="44"/>
      <c r="MI262" s="44"/>
      <c r="MJ262" s="44"/>
      <c r="MK262" s="44"/>
      <c r="ML262" s="44"/>
      <c r="MM262" s="44"/>
      <c r="MN262" s="44"/>
      <c r="MO262" s="44"/>
      <c r="MP262" s="44"/>
      <c r="MQ262" s="44"/>
      <c r="MR262" s="44"/>
      <c r="MS262" s="44"/>
      <c r="MT262" s="44"/>
      <c r="MU262" s="44"/>
      <c r="MV262" s="44"/>
      <c r="MW262" s="44"/>
      <c r="MX262" s="44"/>
      <c r="MY262" s="44"/>
      <c r="MZ262" s="44"/>
      <c r="NA262" s="44"/>
      <c r="NB262" s="44"/>
      <c r="NC262" s="44"/>
      <c r="ND262" s="44"/>
      <c r="NE262" s="44"/>
      <c r="NF262" s="44"/>
      <c r="NG262" s="44"/>
      <c r="NH262" s="44"/>
      <c r="NI262" s="44"/>
      <c r="NJ262" s="44"/>
      <c r="NK262" s="44"/>
      <c r="NL262" s="44"/>
      <c r="NM262" s="44"/>
      <c r="NN262" s="44"/>
      <c r="NO262" s="44"/>
      <c r="NP262" s="44"/>
      <c r="NQ262" s="44"/>
      <c r="NR262" s="44"/>
      <c r="NS262" s="44"/>
      <c r="NT262" s="44"/>
      <c r="NU262" s="44"/>
      <c r="NV262" s="44"/>
      <c r="NW262" s="44"/>
      <c r="NX262" s="44"/>
      <c r="NY262" s="44"/>
      <c r="NZ262" s="44"/>
      <c r="OA262" s="44"/>
      <c r="OB262" s="44"/>
      <c r="OC262" s="44"/>
      <c r="OD262" s="44"/>
      <c r="OE262" s="44"/>
      <c r="OF262" s="44"/>
      <c r="OG262" s="44"/>
      <c r="OH262" s="44"/>
      <c r="OI262" s="44"/>
      <c r="OJ262" s="44"/>
      <c r="OK262" s="44"/>
      <c r="OL262" s="44"/>
      <c r="OM262" s="44"/>
      <c r="ON262" s="44"/>
      <c r="OO262" s="44"/>
      <c r="OP262" s="44"/>
      <c r="OQ262" s="44"/>
      <c r="OR262" s="44"/>
      <c r="OS262" s="44"/>
      <c r="OT262" s="44"/>
      <c r="OU262" s="44"/>
      <c r="OV262" s="44"/>
      <c r="OW262" s="44"/>
      <c r="OX262" s="44"/>
      <c r="OY262" s="44"/>
      <c r="OZ262" s="44"/>
      <c r="PA262" s="44"/>
      <c r="PB262" s="44"/>
      <c r="PC262" s="44"/>
      <c r="PD262" s="44"/>
      <c r="PE262" s="44"/>
      <c r="PF262" s="44"/>
      <c r="PG262" s="44"/>
      <c r="PH262" s="44"/>
      <c r="PI262" s="44"/>
      <c r="PJ262" s="44"/>
      <c r="PK262" s="44"/>
      <c r="PL262" s="44"/>
      <c r="PM262" s="44"/>
      <c r="PN262" s="44"/>
      <c r="PO262" s="44"/>
      <c r="PP262" s="44"/>
      <c r="PQ262" s="44"/>
      <c r="PR262" s="44"/>
      <c r="PS262" s="44"/>
      <c r="PT262" s="44"/>
      <c r="PU262" s="44"/>
      <c r="PV262" s="44"/>
      <c r="PW262" s="44"/>
      <c r="PX262" s="44"/>
      <c r="PY262" s="44"/>
      <c r="PZ262" s="44"/>
      <c r="QA262" s="44"/>
      <c r="QB262" s="44"/>
      <c r="QC262" s="44"/>
      <c r="QD262" s="44"/>
      <c r="QE262" s="44"/>
      <c r="QF262" s="44"/>
      <c r="QG262" s="44"/>
      <c r="QH262" s="44"/>
      <c r="QI262" s="44"/>
      <c r="QJ262" s="44"/>
      <c r="QK262" s="44"/>
      <c r="QL262" s="44"/>
      <c r="QM262" s="44"/>
      <c r="QN262" s="44"/>
      <c r="QO262" s="44"/>
      <c r="QP262" s="44"/>
      <c r="QQ262" s="44"/>
      <c r="QR262" s="44"/>
      <c r="QS262" s="44"/>
      <c r="QT262" s="44"/>
      <c r="QU262" s="44"/>
      <c r="QV262" s="44"/>
      <c r="QW262" s="44"/>
      <c r="QX262" s="44"/>
      <c r="QY262" s="44"/>
      <c r="QZ262" s="44"/>
      <c r="RA262" s="44"/>
      <c r="RB262" s="44"/>
      <c r="RC262" s="44"/>
      <c r="RD262" s="44"/>
      <c r="RE262" s="44"/>
      <c r="RF262" s="44"/>
      <c r="RG262" s="44"/>
      <c r="RH262" s="44"/>
      <c r="RI262" s="44"/>
      <c r="RJ262" s="44"/>
      <c r="RK262" s="44"/>
      <c r="RL262" s="44"/>
      <c r="RM262" s="44"/>
      <c r="RN262" s="44"/>
      <c r="RO262" s="44"/>
      <c r="RP262" s="44"/>
      <c r="RQ262" s="44"/>
      <c r="RR262" s="44"/>
      <c r="RS262" s="44"/>
      <c r="RT262" s="44"/>
      <c r="RU262" s="44"/>
      <c r="RV262" s="44"/>
      <c r="RW262" s="44"/>
      <c r="RX262" s="44"/>
      <c r="RY262" s="44"/>
      <c r="RZ262" s="44"/>
      <c r="SA262" s="44"/>
      <c r="SB262" s="44"/>
      <c r="SC262" s="44"/>
      <c r="SD262" s="44"/>
      <c r="SE262" s="44"/>
      <c r="SF262" s="44"/>
      <c r="SG262" s="44"/>
      <c r="SH262" s="44"/>
      <c r="SI262" s="44"/>
      <c r="SJ262" s="44"/>
      <c r="SK262" s="44"/>
      <c r="SL262" s="44"/>
      <c r="SM262" s="44"/>
      <c r="SN262" s="44"/>
      <c r="SO262" s="44"/>
      <c r="SP262" s="44"/>
      <c r="SQ262" s="44"/>
      <c r="SR262" s="44"/>
      <c r="SS262" s="44"/>
      <c r="ST262" s="44"/>
      <c r="SU262" s="44"/>
      <c r="SV262" s="44"/>
      <c r="SW262" s="44"/>
      <c r="SX262" s="44"/>
      <c r="SY262" s="44"/>
      <c r="SZ262" s="44"/>
      <c r="TA262" s="44"/>
      <c r="TB262" s="44"/>
      <c r="TC262" s="44"/>
      <c r="TD262" s="44"/>
      <c r="TE262" s="44"/>
      <c r="TF262" s="44"/>
      <c r="TG262" s="44"/>
      <c r="TH262" s="44"/>
      <c r="TI262" s="44"/>
      <c r="TJ262" s="44"/>
      <c r="TK262" s="44"/>
      <c r="TL262" s="44"/>
      <c r="TM262" s="44"/>
      <c r="TN262" s="44"/>
      <c r="TO262" s="44"/>
      <c r="TP262" s="44"/>
      <c r="TQ262" s="44"/>
      <c r="TR262" s="44"/>
      <c r="TS262" s="44"/>
      <c r="TT262" s="44"/>
      <c r="TU262" s="44"/>
      <c r="TV262" s="44"/>
      <c r="TW262" s="44"/>
      <c r="TX262" s="44"/>
      <c r="TY262" s="44"/>
      <c r="TZ262" s="44"/>
      <c r="UA262" s="44"/>
      <c r="UB262" s="44"/>
      <c r="UC262" s="44"/>
      <c r="UD262" s="44"/>
      <c r="UE262" s="44"/>
      <c r="UF262" s="44"/>
      <c r="UG262" s="44"/>
      <c r="UH262" s="44"/>
      <c r="UI262" s="44"/>
      <c r="UJ262" s="44"/>
      <c r="UK262" s="44"/>
      <c r="UL262" s="44"/>
      <c r="UM262" s="44"/>
      <c r="UN262" s="44"/>
      <c r="UO262" s="44"/>
      <c r="UP262" s="44"/>
      <c r="UQ262" s="44"/>
      <c r="UR262" s="44"/>
      <c r="US262" s="44"/>
      <c r="UT262" s="44"/>
      <c r="UU262" s="44"/>
      <c r="UV262" s="44"/>
      <c r="UW262" s="44"/>
      <c r="UX262" s="44"/>
      <c r="UY262" s="44"/>
      <c r="UZ262" s="44"/>
      <c r="VA262" s="44"/>
      <c r="VB262" s="44"/>
      <c r="VC262" s="44"/>
      <c r="VD262" s="44"/>
      <c r="VE262" s="44"/>
      <c r="VF262" s="44"/>
      <c r="VG262" s="44"/>
      <c r="VH262" s="44"/>
      <c r="VI262" s="44"/>
      <c r="VJ262" s="44"/>
      <c r="VK262" s="44"/>
      <c r="VL262" s="44"/>
      <c r="VM262" s="44"/>
      <c r="VN262" s="44"/>
      <c r="VO262" s="44"/>
      <c r="VP262" s="44"/>
      <c r="VQ262" s="44"/>
      <c r="VR262" s="44"/>
      <c r="VS262" s="44"/>
      <c r="VT262" s="44"/>
      <c r="VU262" s="44"/>
      <c r="VV262" s="44"/>
      <c r="VW262" s="44"/>
      <c r="VX262" s="44"/>
      <c r="VY262" s="44"/>
      <c r="VZ262" s="44"/>
      <c r="WA262" s="44"/>
      <c r="WB262" s="44"/>
      <c r="WC262" s="44"/>
      <c r="WD262" s="44"/>
      <c r="WE262" s="44"/>
      <c r="WF262" s="44"/>
      <c r="WG262" s="44"/>
      <c r="WH262" s="44"/>
      <c r="WI262" s="44"/>
      <c r="WJ262" s="44"/>
      <c r="WK262" s="44"/>
      <c r="WL262" s="44"/>
      <c r="WM262" s="44"/>
      <c r="WN262" s="44"/>
      <c r="WO262" s="44"/>
      <c r="WP262" s="44"/>
      <c r="WQ262" s="44"/>
      <c r="WR262" s="44"/>
      <c r="WS262" s="44"/>
      <c r="WT262" s="44"/>
      <c r="WU262" s="44"/>
      <c r="WV262" s="44"/>
      <c r="WW262" s="44"/>
      <c r="WX262" s="44"/>
      <c r="WY262" s="44"/>
      <c r="WZ262" s="44"/>
      <c r="XA262" s="44"/>
      <c r="XB262" s="44"/>
      <c r="XC262" s="44"/>
      <c r="XD262" s="44"/>
      <c r="XE262" s="44"/>
      <c r="XF262" s="44"/>
      <c r="XG262" s="44"/>
      <c r="XH262" s="44"/>
      <c r="XI262" s="44"/>
      <c r="XJ262" s="44"/>
      <c r="XK262" s="44"/>
      <c r="XL262" s="44"/>
      <c r="XM262" s="44"/>
      <c r="XN262" s="44"/>
      <c r="XO262" s="44"/>
      <c r="XP262" s="44"/>
      <c r="XQ262" s="44"/>
      <c r="XR262" s="44"/>
      <c r="XS262" s="44"/>
      <c r="XT262" s="44"/>
      <c r="XU262" s="44"/>
      <c r="XV262" s="44"/>
      <c r="XW262" s="44"/>
      <c r="XX262" s="44"/>
      <c r="XY262" s="44"/>
      <c r="XZ262" s="44"/>
      <c r="YA262" s="44"/>
      <c r="YB262" s="44"/>
      <c r="YC262" s="44"/>
      <c r="YD262" s="44"/>
      <c r="YE262" s="44"/>
      <c r="YF262" s="44"/>
      <c r="YG262" s="44"/>
      <c r="YH262" s="44"/>
      <c r="YI262" s="44"/>
      <c r="YJ262" s="44"/>
      <c r="YK262" s="44"/>
      <c r="YL262" s="44"/>
      <c r="YM262" s="44"/>
      <c r="YN262" s="44"/>
      <c r="YO262" s="44"/>
      <c r="YP262" s="44"/>
      <c r="YQ262" s="44"/>
      <c r="YR262" s="44"/>
      <c r="YS262" s="44"/>
      <c r="YT262" s="44"/>
      <c r="YU262" s="44"/>
      <c r="YV262" s="44"/>
      <c r="YW262" s="44"/>
      <c r="YX262" s="44"/>
      <c r="YY262" s="44"/>
      <c r="YZ262" s="44"/>
      <c r="ZA262" s="44"/>
      <c r="ZB262" s="44"/>
      <c r="ZC262" s="44"/>
      <c r="ZD262" s="44"/>
      <c r="ZE262" s="44"/>
      <c r="ZF262" s="44"/>
      <c r="ZG262" s="44"/>
      <c r="ZH262" s="44"/>
      <c r="ZI262" s="44"/>
      <c r="ZJ262" s="44"/>
      <c r="ZK262" s="44"/>
      <c r="ZL262" s="44"/>
      <c r="ZM262" s="44"/>
      <c r="ZN262" s="44"/>
      <c r="ZO262" s="44"/>
      <c r="ZP262" s="44"/>
      <c r="ZQ262" s="44"/>
      <c r="ZR262" s="44"/>
      <c r="ZS262" s="44"/>
      <c r="ZT262" s="44"/>
      <c r="ZU262" s="44"/>
      <c r="ZV262" s="44"/>
      <c r="ZW262" s="44"/>
      <c r="ZX262" s="44"/>
      <c r="ZY262" s="44"/>
      <c r="ZZ262" s="44"/>
      <c r="AAA262" s="44"/>
      <c r="AAB262" s="44"/>
      <c r="AAC262" s="44"/>
      <c r="AAD262" s="44"/>
      <c r="AAE262" s="44"/>
      <c r="AAF262" s="44"/>
      <c r="AAG262" s="44"/>
      <c r="AAH262" s="44"/>
      <c r="AAI262" s="44"/>
      <c r="AAJ262" s="44"/>
      <c r="AAK262" s="44"/>
      <c r="AAL262" s="44"/>
      <c r="AAM262" s="44"/>
      <c r="AAN262" s="44"/>
      <c r="AAO262" s="44"/>
      <c r="AAP262" s="44"/>
      <c r="AAQ262" s="44"/>
      <c r="AAR262" s="44"/>
      <c r="AAS262" s="44"/>
      <c r="AAT262" s="44"/>
      <c r="AAU262" s="44"/>
      <c r="AAV262" s="44"/>
      <c r="AAW262" s="44"/>
      <c r="AAX262" s="44"/>
      <c r="AAY262" s="44"/>
      <c r="AAZ262" s="44"/>
      <c r="ABA262" s="44"/>
      <c r="ABB262" s="44"/>
      <c r="ABC262" s="44"/>
      <c r="ABD262" s="44"/>
      <c r="ABE262" s="44"/>
      <c r="ABF262" s="44"/>
      <c r="ABG262" s="44"/>
      <c r="ABH262" s="44"/>
      <c r="ABI262" s="44"/>
      <c r="ABJ262" s="44"/>
      <c r="ABK262" s="44"/>
      <c r="ABL262" s="44"/>
      <c r="ABM262" s="44"/>
      <c r="ABN262" s="44"/>
      <c r="ABO262" s="44"/>
      <c r="ABP262" s="44"/>
      <c r="ABQ262" s="44"/>
      <c r="ABR262" s="44"/>
      <c r="ABS262" s="44"/>
      <c r="ABT262" s="44"/>
      <c r="ABU262" s="44"/>
      <c r="ABV262" s="44"/>
      <c r="ABW262" s="44"/>
      <c r="ABX262" s="44"/>
      <c r="ABY262" s="44"/>
      <c r="ABZ262" s="44"/>
      <c r="ACA262" s="44"/>
      <c r="ACB262" s="44"/>
      <c r="ACC262" s="44"/>
      <c r="ACD262" s="44"/>
      <c r="ACE262" s="44"/>
      <c r="ACF262" s="44"/>
      <c r="ACG262" s="44"/>
      <c r="ACH262" s="44"/>
      <c r="ACI262" s="44"/>
      <c r="ACJ262" s="44"/>
      <c r="ACK262" s="44"/>
      <c r="ACL262" s="44"/>
      <c r="ACM262" s="44"/>
      <c r="ACN262" s="44"/>
      <c r="ACO262" s="44"/>
      <c r="ACP262" s="44"/>
      <c r="ACQ262" s="44"/>
      <c r="ACR262" s="44"/>
      <c r="ACS262" s="44"/>
      <c r="ACT262" s="44"/>
      <c r="ACU262" s="44"/>
      <c r="ACV262" s="44"/>
      <c r="ACW262" s="44"/>
      <c r="ACX262" s="44"/>
      <c r="ACY262" s="44"/>
      <c r="ACZ262" s="44"/>
      <c r="ADA262" s="44"/>
      <c r="ADB262" s="44"/>
      <c r="ADC262" s="44"/>
      <c r="ADD262" s="44"/>
      <c r="ADE262" s="44"/>
      <c r="ADF262" s="44"/>
      <c r="ADG262" s="44"/>
      <c r="ADH262" s="44"/>
      <c r="ADI262" s="44"/>
      <c r="ADJ262" s="44"/>
      <c r="ADK262" s="44"/>
      <c r="ADL262" s="44"/>
      <c r="ADM262" s="44"/>
      <c r="ADN262" s="44"/>
      <c r="ADO262" s="44"/>
      <c r="ADP262" s="44"/>
      <c r="ADQ262" s="44"/>
      <c r="ADR262" s="44"/>
      <c r="ADS262" s="44"/>
      <c r="ADT262" s="44"/>
      <c r="ADU262" s="44"/>
      <c r="ADV262" s="44"/>
      <c r="ADW262" s="44"/>
      <c r="ADX262" s="44"/>
      <c r="ADY262" s="44"/>
      <c r="ADZ262" s="44"/>
      <c r="AEA262" s="44"/>
      <c r="AEB262" s="44"/>
      <c r="AEC262" s="44"/>
      <c r="AED262" s="44"/>
      <c r="AEE262" s="44"/>
      <c r="AEF262" s="44"/>
      <c r="AEG262" s="44"/>
      <c r="AEH262" s="44"/>
      <c r="AEI262" s="44"/>
      <c r="AEJ262" s="44"/>
      <c r="AEK262" s="44"/>
      <c r="AEL262" s="44"/>
      <c r="AEM262" s="44"/>
      <c r="AEN262" s="44"/>
      <c r="AEO262" s="44"/>
      <c r="AEP262" s="44"/>
      <c r="AEQ262" s="44"/>
      <c r="AER262" s="44"/>
      <c r="AES262" s="44"/>
      <c r="AET262" s="44"/>
      <c r="AEU262" s="44"/>
      <c r="AEV262" s="44"/>
      <c r="AEW262" s="44"/>
      <c r="AEX262" s="44"/>
      <c r="AEY262" s="44"/>
      <c r="AEZ262" s="44"/>
      <c r="AFA262" s="44"/>
      <c r="AFB262" s="44"/>
      <c r="AFC262" s="44"/>
      <c r="AFD262" s="44"/>
      <c r="AFE262" s="44"/>
      <c r="AFF262" s="44"/>
      <c r="AFG262" s="44"/>
      <c r="AFH262" s="44"/>
      <c r="AFI262" s="44"/>
      <c r="AFJ262" s="44"/>
      <c r="AFK262" s="44"/>
      <c r="AFL262" s="44"/>
      <c r="AFM262" s="44"/>
      <c r="AFN262" s="44"/>
      <c r="AFO262" s="44"/>
      <c r="AFP262" s="44"/>
      <c r="AFQ262" s="44"/>
      <c r="AFR262" s="44"/>
      <c r="AFS262" s="44"/>
      <c r="AFT262" s="44"/>
      <c r="AFU262" s="44"/>
      <c r="AFV262" s="44"/>
      <c r="AFW262" s="44"/>
      <c r="AFX262" s="44"/>
      <c r="AFY262" s="44"/>
      <c r="AFZ262" s="44"/>
      <c r="AGA262" s="44"/>
      <c r="AGB262" s="44"/>
      <c r="AGC262" s="44"/>
      <c r="AGD262" s="44"/>
      <c r="AGE262" s="44"/>
      <c r="AGF262" s="44"/>
      <c r="AGG262" s="44"/>
      <c r="AGH262" s="44"/>
      <c r="AGI262" s="44"/>
      <c r="AGJ262" s="44"/>
      <c r="AGK262" s="44"/>
      <c r="AGL262" s="44"/>
      <c r="AGM262" s="44"/>
      <c r="AGN262" s="44"/>
      <c r="AGO262" s="44"/>
      <c r="AGP262" s="44"/>
      <c r="AGQ262" s="44"/>
      <c r="AGR262" s="44"/>
      <c r="AGS262" s="44"/>
      <c r="AGT262" s="44"/>
      <c r="AGU262" s="44"/>
      <c r="AGV262" s="44"/>
      <c r="AGW262" s="44"/>
      <c r="AGX262" s="44"/>
      <c r="AGY262" s="44"/>
      <c r="AGZ262" s="44"/>
      <c r="AHA262" s="44"/>
      <c r="AHB262" s="44"/>
      <c r="AHC262" s="44"/>
      <c r="AHD262" s="44"/>
      <c r="AHE262" s="44"/>
      <c r="AHF262" s="44"/>
      <c r="AHG262" s="44"/>
      <c r="AHH262" s="44"/>
      <c r="AHI262" s="44"/>
      <c r="AHJ262" s="44"/>
      <c r="AHK262" s="44"/>
      <c r="AHL262" s="44"/>
      <c r="AHM262" s="44"/>
      <c r="AHN262" s="44"/>
      <c r="AHO262" s="44"/>
      <c r="AHP262" s="44"/>
      <c r="AHQ262" s="44"/>
      <c r="AHR262" s="44"/>
      <c r="AHS262" s="44"/>
      <c r="AHT262" s="44"/>
      <c r="AHU262" s="44"/>
      <c r="AHV262" s="44"/>
      <c r="AHW262" s="44"/>
      <c r="AHX262" s="44"/>
      <c r="AHY262" s="44"/>
      <c r="AHZ262" s="44"/>
      <c r="AIA262" s="44"/>
      <c r="AIB262" s="44"/>
      <c r="AIC262" s="44"/>
      <c r="AID262" s="44"/>
      <c r="AIE262" s="44"/>
      <c r="AIF262" s="44"/>
      <c r="AIG262" s="44"/>
      <c r="AIH262" s="44"/>
      <c r="AII262" s="44"/>
      <c r="AIJ262" s="44"/>
      <c r="AIK262" s="44"/>
      <c r="AIL262" s="44"/>
      <c r="AIM262" s="44"/>
      <c r="AIN262" s="44"/>
      <c r="AIO262" s="44"/>
      <c r="AIP262" s="44"/>
      <c r="AIQ262" s="44"/>
      <c r="AIR262" s="44"/>
      <c r="AIS262" s="44"/>
      <c r="AIT262" s="44"/>
      <c r="AIU262" s="44"/>
      <c r="AIV262" s="44"/>
      <c r="AIW262" s="44"/>
      <c r="AIX262" s="44"/>
      <c r="AIY262" s="44"/>
      <c r="AIZ262" s="44"/>
      <c r="AJA262" s="44"/>
      <c r="AJB262" s="44"/>
      <c r="AJC262" s="44"/>
      <c r="AJD262" s="44"/>
      <c r="AJE262" s="44"/>
      <c r="AJF262" s="44"/>
      <c r="AJG262" s="44"/>
      <c r="AJH262" s="44"/>
      <c r="AJI262" s="44"/>
      <c r="AJJ262" s="44"/>
      <c r="AJK262" s="44"/>
      <c r="AJL262" s="44"/>
      <c r="AJM262" s="44"/>
      <c r="AJN262" s="44"/>
      <c r="AJO262" s="44"/>
      <c r="AJP262" s="44"/>
      <c r="AJQ262" s="44"/>
      <c r="AJR262" s="44"/>
      <c r="AJS262" s="44"/>
      <c r="AJT262" s="44"/>
      <c r="AJU262" s="44"/>
      <c r="AJV262" s="44"/>
      <c r="AJW262" s="44"/>
      <c r="AJX262" s="44"/>
      <c r="AJY262" s="44"/>
      <c r="AJZ262" s="44"/>
      <c r="AKA262" s="44"/>
      <c r="AKB262" s="44"/>
      <c r="AKC262" s="44"/>
      <c r="AKD262" s="44"/>
      <c r="AKE262" s="44"/>
      <c r="AKF262" s="44"/>
      <c r="AKG262" s="44"/>
      <c r="AKH262" s="44"/>
      <c r="AKI262" s="44"/>
      <c r="AKJ262" s="44"/>
      <c r="AKK262" s="44"/>
      <c r="AKL262" s="44"/>
      <c r="AKM262" s="44"/>
      <c r="AKN262" s="44"/>
      <c r="AKO262" s="44"/>
      <c r="AKP262" s="44"/>
      <c r="AKQ262" s="44"/>
      <c r="AKR262" s="44"/>
      <c r="AKS262" s="44"/>
      <c r="AKT262" s="44"/>
      <c r="AKU262" s="44"/>
      <c r="AKV262" s="44"/>
      <c r="AKW262" s="44"/>
      <c r="AKX262" s="44"/>
      <c r="AKY262" s="44"/>
      <c r="AKZ262" s="44"/>
      <c r="ALA262" s="44"/>
      <c r="ALB262" s="44"/>
      <c r="ALC262" s="44"/>
      <c r="ALD262" s="44"/>
      <c r="ALE262" s="44"/>
      <c r="ALF262" s="44"/>
      <c r="ALG262" s="44"/>
      <c r="ALH262" s="44"/>
      <c r="ALI262" s="44"/>
      <c r="ALJ262" s="44"/>
      <c r="ALK262" s="44"/>
      <c r="ALL262" s="44"/>
      <c r="ALM262" s="44"/>
      <c r="ALN262" s="44"/>
      <c r="ALO262" s="44"/>
      <c r="ALP262" s="44"/>
      <c r="ALQ262" s="44"/>
      <c r="ALR262" s="44"/>
      <c r="ALS262" s="44"/>
      <c r="ALT262" s="44"/>
      <c r="ALU262" s="44"/>
      <c r="ALV262" s="44"/>
      <c r="ALW262" s="44"/>
      <c r="ALX262" s="44"/>
      <c r="ALY262" s="44"/>
      <c r="ALZ262" s="44"/>
      <c r="AMA262" s="44"/>
      <c r="AMB262" s="44"/>
      <c r="AMC262" s="44"/>
      <c r="AMD262" s="44"/>
      <c r="AME262" s="44"/>
      <c r="AMF262" s="44"/>
      <c r="AMG262" s="44"/>
      <c r="AMH262" s="44"/>
      <c r="AMI262" s="44"/>
      <c r="AMJ262" s="44"/>
      <c r="AMK262" s="44"/>
      <c r="AML262" s="44"/>
      <c r="AMM262" s="44"/>
      <c r="AMN262" s="44"/>
      <c r="AMO262" s="44"/>
      <c r="AMP262" s="44"/>
      <c r="AMQ262" s="44"/>
      <c r="AMR262" s="44"/>
      <c r="AMS262" s="44"/>
      <c r="AMT262" s="44"/>
      <c r="AMU262" s="44"/>
      <c r="AMV262" s="44"/>
      <c r="AMW262" s="44"/>
      <c r="AMX262" s="44"/>
      <c r="AMY262" s="44"/>
      <c r="AMZ262" s="44"/>
      <c r="ANA262" s="44"/>
      <c r="ANB262" s="44"/>
      <c r="ANC262" s="44"/>
      <c r="AND262" s="44"/>
      <c r="ANE262" s="44"/>
      <c r="ANF262" s="44"/>
      <c r="ANG262" s="44"/>
      <c r="ANH262" s="44"/>
      <c r="ANI262" s="44"/>
      <c r="ANJ262" s="44"/>
      <c r="ANK262" s="44"/>
      <c r="ANL262" s="44"/>
      <c r="ANM262" s="44"/>
      <c r="ANN262" s="44"/>
      <c r="ANO262" s="44"/>
      <c r="ANP262" s="44"/>
      <c r="ANQ262" s="44"/>
      <c r="ANR262" s="44"/>
      <c r="ANS262" s="44"/>
      <c r="ANT262" s="44"/>
      <c r="ANU262" s="44"/>
      <c r="ANV262" s="44"/>
      <c r="ANW262" s="44"/>
      <c r="ANX262" s="44"/>
      <c r="ANY262" s="44"/>
      <c r="ANZ262" s="44"/>
      <c r="AOA262" s="44"/>
      <c r="AOB262" s="44"/>
      <c r="AOC262" s="44"/>
      <c r="AOD262" s="44"/>
      <c r="AOE262" s="44"/>
      <c r="AOF262" s="44"/>
      <c r="AOG262" s="44"/>
      <c r="AOH262" s="44"/>
      <c r="AOI262" s="44"/>
      <c r="AOJ262" s="44"/>
      <c r="AOK262" s="44"/>
      <c r="AOL262" s="44"/>
      <c r="AOM262" s="44"/>
      <c r="AON262" s="44"/>
      <c r="AOO262" s="44"/>
      <c r="AOP262" s="44"/>
      <c r="AOQ262" s="44"/>
      <c r="AOR262" s="44"/>
      <c r="AOS262" s="44"/>
      <c r="AOT262" s="44"/>
      <c r="AOU262" s="44"/>
      <c r="AOV262" s="44"/>
      <c r="AOW262" s="44"/>
      <c r="AOX262" s="44"/>
      <c r="AOY262" s="44"/>
      <c r="AOZ262" s="44"/>
      <c r="APA262" s="44"/>
      <c r="APB262" s="44"/>
      <c r="APC262" s="44"/>
      <c r="APD262" s="44"/>
      <c r="APE262" s="44"/>
      <c r="APF262" s="44"/>
      <c r="APG262" s="44"/>
      <c r="APH262" s="44"/>
      <c r="API262" s="44"/>
      <c r="APJ262" s="44"/>
      <c r="APK262" s="44"/>
      <c r="APL262" s="44"/>
      <c r="APM262" s="44"/>
      <c r="APN262" s="44"/>
      <c r="APO262" s="44"/>
      <c r="APP262" s="44"/>
      <c r="APQ262" s="44"/>
      <c r="APR262" s="44"/>
      <c r="APS262" s="44"/>
      <c r="APT262" s="44"/>
      <c r="APU262" s="44"/>
      <c r="APV262" s="44"/>
      <c r="APW262" s="44"/>
      <c r="APX262" s="44"/>
      <c r="APY262" s="44"/>
      <c r="APZ262" s="44"/>
      <c r="AQA262" s="44"/>
      <c r="AQB262" s="44"/>
      <c r="AQC262" s="44"/>
      <c r="AQD262" s="44"/>
      <c r="AQE262" s="44"/>
      <c r="AQF262" s="44"/>
      <c r="AQG262" s="44"/>
      <c r="AQH262" s="44"/>
      <c r="AQI262" s="44"/>
      <c r="AQJ262" s="44"/>
      <c r="AQK262" s="44"/>
      <c r="AQL262" s="44"/>
      <c r="AQM262" s="44"/>
      <c r="AQN262" s="44"/>
      <c r="AQO262" s="44"/>
      <c r="AQP262" s="44"/>
      <c r="AQQ262" s="44"/>
      <c r="AQR262" s="44"/>
      <c r="AQS262" s="44"/>
      <c r="AQT262" s="44"/>
      <c r="AQU262" s="44"/>
      <c r="AQV262" s="44"/>
      <c r="AQW262" s="44"/>
      <c r="AQX262" s="44"/>
      <c r="AQY262" s="44"/>
      <c r="AQZ262" s="44"/>
      <c r="ARA262" s="44"/>
      <c r="ARB262" s="44"/>
      <c r="ARC262" s="44"/>
      <c r="ARD262" s="44"/>
      <c r="ARE262" s="44"/>
      <c r="ARF262" s="44"/>
      <c r="ARG262" s="44"/>
      <c r="ARH262" s="44"/>
      <c r="ARI262" s="44"/>
      <c r="ARJ262" s="44"/>
      <c r="ARK262" s="44"/>
      <c r="ARL262" s="44"/>
      <c r="ARM262" s="44"/>
      <c r="ARN262" s="44"/>
      <c r="ARO262" s="44"/>
      <c r="ARP262" s="44"/>
      <c r="ARQ262" s="44"/>
      <c r="ARR262" s="44"/>
      <c r="ARS262" s="44"/>
      <c r="ART262" s="44"/>
      <c r="ARU262" s="44"/>
      <c r="ARV262" s="44"/>
      <c r="ARW262" s="44"/>
      <c r="ARX262" s="44"/>
      <c r="ARY262" s="44"/>
      <c r="ARZ262" s="44"/>
      <c r="ASA262" s="44"/>
      <c r="ASB262" s="44"/>
      <c r="ASC262" s="44"/>
      <c r="ASD262" s="44"/>
      <c r="ASE262" s="44"/>
      <c r="ASF262" s="44"/>
      <c r="ASG262" s="44"/>
      <c r="ASH262" s="44"/>
      <c r="ASI262" s="44"/>
      <c r="ASJ262" s="44"/>
      <c r="ASK262" s="44"/>
      <c r="ASL262" s="44"/>
      <c r="ASM262" s="44"/>
      <c r="ASN262" s="44"/>
      <c r="ASO262" s="44"/>
      <c r="ASP262" s="44"/>
      <c r="ASQ262" s="44"/>
      <c r="ASR262" s="44"/>
      <c r="ASS262" s="44"/>
      <c r="AST262" s="44"/>
      <c r="ASU262" s="44"/>
      <c r="ASV262" s="44"/>
      <c r="ASW262" s="44"/>
      <c r="ASX262" s="44"/>
      <c r="ASY262" s="44"/>
      <c r="ASZ262" s="44"/>
      <c r="ATA262" s="44"/>
      <c r="ATB262" s="44"/>
      <c r="ATC262" s="44"/>
      <c r="ATD262" s="44"/>
      <c r="ATE262" s="44"/>
      <c r="ATF262" s="44"/>
      <c r="ATG262" s="44"/>
      <c r="ATH262" s="44"/>
      <c r="ATI262" s="44"/>
      <c r="ATJ262" s="44"/>
      <c r="ATK262" s="44"/>
      <c r="ATL262" s="44"/>
      <c r="ATM262" s="44"/>
      <c r="ATN262" s="44"/>
      <c r="ATO262" s="44"/>
      <c r="ATP262" s="44"/>
      <c r="ATQ262" s="44"/>
      <c r="ATR262" s="44"/>
      <c r="ATS262" s="44"/>
      <c r="ATT262" s="44"/>
      <c r="ATU262" s="44"/>
      <c r="ATV262" s="44"/>
      <c r="ATW262" s="44"/>
      <c r="ATX262" s="44"/>
      <c r="ATY262" s="44"/>
      <c r="ATZ262" s="44"/>
      <c r="AUA262" s="44"/>
      <c r="AUB262" s="44"/>
      <c r="AUC262" s="44"/>
      <c r="AUD262" s="44"/>
      <c r="AUE262" s="44"/>
      <c r="AUF262" s="44"/>
      <c r="AUG262" s="44"/>
      <c r="AUH262" s="44"/>
      <c r="AUI262" s="44"/>
      <c r="AUJ262" s="44"/>
      <c r="AUK262" s="44"/>
      <c r="AUL262" s="44"/>
      <c r="AUM262" s="44"/>
      <c r="AUN262" s="44"/>
      <c r="AUO262" s="44"/>
      <c r="AUP262" s="44"/>
      <c r="AUQ262" s="44"/>
      <c r="AUR262" s="44"/>
      <c r="AUS262" s="44"/>
      <c r="AUT262" s="44"/>
      <c r="AUU262" s="44"/>
      <c r="AUV262" s="44"/>
      <c r="AUW262" s="44"/>
      <c r="AUX262" s="44"/>
      <c r="AUY262" s="44"/>
      <c r="AUZ262" s="44"/>
      <c r="AVA262" s="44"/>
      <c r="AVB262" s="44"/>
      <c r="AVC262" s="44"/>
      <c r="AVD262" s="44"/>
      <c r="AVE262" s="44"/>
      <c r="AVF262" s="44"/>
      <c r="AVG262" s="44"/>
      <c r="AVH262" s="44"/>
      <c r="AVI262" s="44"/>
      <c r="AVJ262" s="44"/>
      <c r="AVK262" s="44"/>
      <c r="AVL262" s="44"/>
      <c r="AVM262" s="44"/>
      <c r="AVN262" s="44"/>
      <c r="AVO262" s="44"/>
      <c r="AVP262" s="44"/>
      <c r="AVQ262" s="44"/>
      <c r="AVR262" s="44"/>
      <c r="AVS262" s="44"/>
      <c r="AVT262" s="44"/>
      <c r="AVU262" s="44"/>
      <c r="AVV262" s="44"/>
      <c r="AVW262" s="44"/>
      <c r="AVX262" s="44"/>
      <c r="AVY262" s="44"/>
      <c r="AVZ262" s="44"/>
      <c r="AWA262" s="44"/>
      <c r="AWB262" s="44"/>
      <c r="AWC262" s="44"/>
      <c r="AWD262" s="44"/>
      <c r="AWE262" s="44"/>
      <c r="AWF262" s="44"/>
      <c r="AWG262" s="44"/>
      <c r="AWH262" s="44"/>
      <c r="AWI262" s="44"/>
      <c r="AWJ262" s="44"/>
      <c r="AWK262" s="44"/>
      <c r="AWL262" s="44"/>
      <c r="AWM262" s="44"/>
      <c r="AWN262" s="44"/>
      <c r="AWO262" s="44"/>
      <c r="AWP262" s="44"/>
      <c r="AWQ262" s="44"/>
      <c r="AWR262" s="44"/>
      <c r="AWS262" s="44"/>
      <c r="AWT262" s="44"/>
      <c r="AWU262" s="44"/>
      <c r="AWV262" s="44"/>
      <c r="AWW262" s="44"/>
      <c r="AWX262" s="44"/>
      <c r="AWY262" s="44"/>
      <c r="AWZ262" s="44"/>
      <c r="AXA262" s="44"/>
      <c r="AXB262" s="44"/>
      <c r="AXC262" s="44"/>
      <c r="AXD262" s="44"/>
      <c r="AXE262" s="44"/>
      <c r="AXF262" s="44"/>
      <c r="AXG262" s="44"/>
      <c r="AXH262" s="44"/>
      <c r="AXI262" s="44"/>
      <c r="AXJ262" s="44"/>
      <c r="AXK262" s="44"/>
      <c r="AXL262" s="44"/>
      <c r="AXM262" s="44"/>
      <c r="AXN262" s="44"/>
      <c r="AXO262" s="44"/>
      <c r="AXP262" s="44"/>
      <c r="AXQ262" s="44"/>
      <c r="AXR262" s="44"/>
      <c r="AXS262" s="44"/>
      <c r="AXT262" s="44"/>
      <c r="AXU262" s="44"/>
      <c r="AXV262" s="44"/>
      <c r="AXW262" s="44"/>
      <c r="AXX262" s="44"/>
      <c r="AXY262" s="44"/>
      <c r="AXZ262" s="44"/>
      <c r="AYA262" s="44"/>
      <c r="AYB262" s="44"/>
      <c r="AYC262" s="44"/>
      <c r="AYD262" s="44"/>
      <c r="AYE262" s="44"/>
      <c r="AYF262" s="44"/>
      <c r="AYG262" s="44"/>
      <c r="AYH262" s="44"/>
      <c r="AYI262" s="44"/>
      <c r="AYJ262" s="44"/>
      <c r="AYK262" s="44"/>
      <c r="AYL262" s="44"/>
      <c r="AYM262" s="44"/>
      <c r="AYN262" s="44"/>
      <c r="AYO262" s="44"/>
      <c r="AYP262" s="44"/>
      <c r="AYQ262" s="44"/>
      <c r="AYR262" s="44"/>
      <c r="AYS262" s="44"/>
      <c r="AYT262" s="44"/>
      <c r="AYU262" s="44"/>
      <c r="AYV262" s="44"/>
      <c r="AYW262" s="44"/>
      <c r="AYX262" s="44"/>
      <c r="AYY262" s="44"/>
      <c r="AYZ262" s="44"/>
      <c r="AZA262" s="44"/>
      <c r="AZB262" s="44"/>
      <c r="AZC262" s="44"/>
      <c r="AZD262" s="44"/>
      <c r="AZE262" s="44"/>
      <c r="AZF262" s="44"/>
      <c r="AZG262" s="44"/>
      <c r="AZH262" s="44"/>
      <c r="AZI262" s="44"/>
      <c r="AZJ262" s="44"/>
      <c r="AZK262" s="44"/>
      <c r="AZL262" s="44"/>
      <c r="AZM262" s="44"/>
      <c r="AZN262" s="44"/>
      <c r="AZO262" s="44"/>
      <c r="AZP262" s="44"/>
      <c r="AZQ262" s="44"/>
      <c r="AZR262" s="44"/>
      <c r="AZS262" s="44"/>
      <c r="AZT262" s="44"/>
      <c r="AZU262" s="44"/>
      <c r="AZV262" s="44"/>
      <c r="AZW262" s="44"/>
      <c r="AZX262" s="44"/>
      <c r="AZY262" s="44"/>
      <c r="AZZ262" s="44"/>
      <c r="BAA262" s="44"/>
      <c r="BAB262" s="44"/>
      <c r="BAC262" s="44"/>
      <c r="BAD262" s="44"/>
      <c r="BAE262" s="44"/>
      <c r="BAF262" s="44"/>
      <c r="BAG262" s="44"/>
      <c r="BAH262" s="44"/>
      <c r="BAI262" s="44"/>
      <c r="BAJ262" s="44"/>
      <c r="BAK262" s="44"/>
      <c r="BAL262" s="44"/>
      <c r="BAM262" s="44"/>
      <c r="BAN262" s="44"/>
      <c r="BAO262" s="44"/>
      <c r="BAP262" s="44"/>
      <c r="BAQ262" s="44"/>
      <c r="BAR262" s="44"/>
      <c r="BAS262" s="44"/>
      <c r="BAT262" s="44"/>
      <c r="BAU262" s="44"/>
      <c r="BAV262" s="44"/>
      <c r="BAW262" s="44"/>
      <c r="BAX262" s="44"/>
      <c r="BAY262" s="44"/>
      <c r="BAZ262" s="44"/>
      <c r="BBA262" s="44"/>
      <c r="BBB262" s="44"/>
      <c r="BBC262" s="44"/>
      <c r="BBD262" s="44"/>
      <c r="BBE262" s="44"/>
      <c r="BBF262" s="44"/>
      <c r="BBG262" s="44"/>
      <c r="BBH262" s="44"/>
      <c r="BBI262" s="44"/>
      <c r="BBJ262" s="44"/>
      <c r="BBK262" s="44"/>
      <c r="BBL262" s="44"/>
      <c r="BBM262" s="44"/>
      <c r="BBN262" s="44"/>
      <c r="BBO262" s="44"/>
      <c r="BBP262" s="44"/>
      <c r="BBQ262" s="44"/>
      <c r="BBR262" s="44"/>
      <c r="BBS262" s="44"/>
      <c r="BBT262" s="44"/>
      <c r="BBU262" s="44"/>
      <c r="BBV262" s="44"/>
      <c r="BBW262" s="44"/>
      <c r="BBX262" s="44"/>
      <c r="BBY262" s="44"/>
      <c r="BBZ262" s="44"/>
      <c r="BCA262" s="44"/>
      <c r="BCB262" s="44"/>
      <c r="BCC262" s="44"/>
      <c r="BCD262" s="44"/>
      <c r="BCE262" s="44"/>
      <c r="BCF262" s="44"/>
      <c r="BCG262" s="44"/>
      <c r="BCH262" s="44"/>
      <c r="BCI262" s="44"/>
      <c r="BCJ262" s="44"/>
      <c r="BCK262" s="44"/>
      <c r="BCL262" s="44"/>
      <c r="BCM262" s="44"/>
      <c r="BCN262" s="44"/>
      <c r="BCO262" s="44"/>
      <c r="BCP262" s="44"/>
      <c r="BCQ262" s="44"/>
      <c r="BCR262" s="44"/>
      <c r="BCS262" s="44"/>
      <c r="BCT262" s="44"/>
      <c r="BCU262" s="44"/>
      <c r="BCV262" s="44"/>
      <c r="BCW262" s="44"/>
      <c r="BCX262" s="44"/>
      <c r="BCY262" s="44"/>
      <c r="BCZ262" s="44"/>
      <c r="BDA262" s="44"/>
      <c r="BDB262" s="44"/>
      <c r="BDC262" s="44"/>
      <c r="BDD262" s="44"/>
      <c r="BDE262" s="44"/>
      <c r="BDF262" s="44"/>
      <c r="BDG262" s="44"/>
      <c r="BDH262" s="44"/>
      <c r="BDI262" s="44"/>
      <c r="BDJ262" s="44"/>
      <c r="BDK262" s="44"/>
      <c r="BDL262" s="44"/>
      <c r="BDM262" s="44"/>
      <c r="BDN262" s="44"/>
      <c r="BDO262" s="44"/>
      <c r="BDP262" s="44"/>
      <c r="BDQ262" s="44"/>
      <c r="BDR262" s="44"/>
      <c r="BDS262" s="44"/>
      <c r="BDT262" s="44"/>
      <c r="BDU262" s="44"/>
      <c r="BDV262" s="44"/>
      <c r="BDW262" s="44"/>
      <c r="BDX262" s="44"/>
      <c r="BDY262" s="44"/>
      <c r="BDZ262" s="44"/>
      <c r="BEA262" s="44"/>
      <c r="BEB262" s="44"/>
      <c r="BEC262" s="44"/>
      <c r="BED262" s="44"/>
      <c r="BEE262" s="44"/>
      <c r="BEF262" s="44"/>
      <c r="BEG262" s="44"/>
      <c r="BEH262" s="44"/>
      <c r="BEI262" s="44"/>
      <c r="BEJ262" s="44"/>
      <c r="BEK262" s="44"/>
      <c r="BEL262" s="44"/>
      <c r="BEM262" s="44"/>
      <c r="BEN262" s="44"/>
      <c r="BEO262" s="44"/>
      <c r="BEP262" s="44"/>
      <c r="BEQ262" s="44"/>
      <c r="BER262" s="44"/>
      <c r="BES262" s="44"/>
      <c r="BET262" s="44"/>
      <c r="BEU262" s="44"/>
      <c r="BEV262" s="44"/>
      <c r="BEW262" s="44"/>
      <c r="BEX262" s="44"/>
      <c r="BEY262" s="44"/>
      <c r="BEZ262" s="44"/>
      <c r="BFA262" s="44"/>
      <c r="BFB262" s="44"/>
      <c r="BFC262" s="44"/>
      <c r="BFD262" s="44"/>
      <c r="BFE262" s="44"/>
      <c r="BFF262" s="44"/>
      <c r="BFG262" s="44"/>
      <c r="BFH262" s="44"/>
      <c r="BFI262" s="44"/>
      <c r="BFJ262" s="44"/>
      <c r="BFK262" s="44"/>
      <c r="BFL262" s="44"/>
      <c r="BFM262" s="44"/>
      <c r="BFN262" s="44"/>
      <c r="BFO262" s="44"/>
      <c r="BFP262" s="44"/>
      <c r="BFQ262" s="44"/>
      <c r="BFR262" s="44"/>
      <c r="BFS262" s="44"/>
      <c r="BFT262" s="44"/>
      <c r="BFU262" s="44"/>
      <c r="BFV262" s="44"/>
      <c r="BFW262" s="44"/>
      <c r="BFX262" s="44"/>
      <c r="BFY262" s="44"/>
      <c r="BFZ262" s="44"/>
      <c r="BGA262" s="44"/>
      <c r="BGB262" s="44"/>
      <c r="BGC262" s="44"/>
      <c r="BGD262" s="44"/>
      <c r="BGE262" s="44"/>
      <c r="BGF262" s="44"/>
      <c r="BGG262" s="44"/>
      <c r="BGH262" s="44"/>
      <c r="BGI262" s="44"/>
      <c r="BGJ262" s="44"/>
      <c r="BGK262" s="44"/>
      <c r="BGL262" s="44"/>
      <c r="BGM262" s="44"/>
      <c r="BGN262" s="44"/>
      <c r="BGO262" s="44"/>
      <c r="BGP262" s="44"/>
      <c r="BGQ262" s="44"/>
      <c r="BGR262" s="44"/>
      <c r="BGS262" s="44"/>
      <c r="BGT262" s="44"/>
      <c r="BGU262" s="44"/>
      <c r="BGV262" s="44"/>
      <c r="BGW262" s="44"/>
      <c r="BGX262" s="44"/>
      <c r="BGY262" s="44"/>
      <c r="BGZ262" s="44"/>
      <c r="BHA262" s="44"/>
      <c r="BHB262" s="44"/>
      <c r="BHC262" s="44"/>
      <c r="BHD262" s="44"/>
      <c r="BHE262" s="44"/>
      <c r="BHF262" s="44"/>
      <c r="BHG262" s="44"/>
      <c r="BHH262" s="44"/>
      <c r="BHI262" s="44"/>
      <c r="BHJ262" s="44"/>
      <c r="BHK262" s="44"/>
      <c r="BHL262" s="44"/>
      <c r="BHM262" s="44"/>
      <c r="BHN262" s="44"/>
      <c r="BHO262" s="44"/>
      <c r="BHP262" s="44"/>
      <c r="BHQ262" s="44"/>
      <c r="BHR262" s="44"/>
      <c r="BHS262" s="44"/>
      <c r="BHT262" s="44"/>
      <c r="BHU262" s="44"/>
      <c r="BHV262" s="44"/>
      <c r="BHW262" s="44"/>
      <c r="BHX262" s="44"/>
      <c r="BHY262" s="44"/>
      <c r="BHZ262" s="44"/>
      <c r="BIA262" s="44"/>
      <c r="BIB262" s="44"/>
      <c r="BIC262" s="44"/>
      <c r="BID262" s="44"/>
      <c r="BIE262" s="44"/>
      <c r="BIF262" s="44"/>
      <c r="BIG262" s="44"/>
      <c r="BIH262" s="44"/>
      <c r="BII262" s="44"/>
      <c r="BIJ262" s="44"/>
      <c r="BIK262" s="44"/>
      <c r="BIL262" s="44"/>
      <c r="BIM262" s="44"/>
      <c r="BIN262" s="44"/>
      <c r="BIO262" s="44"/>
      <c r="BIP262" s="44"/>
      <c r="BIQ262" s="44"/>
      <c r="BIR262" s="44"/>
      <c r="BIS262" s="44"/>
      <c r="BIT262" s="44"/>
      <c r="BIU262" s="44"/>
      <c r="BIV262" s="44"/>
      <c r="BIW262" s="44"/>
      <c r="BIX262" s="44"/>
      <c r="BIY262" s="44"/>
      <c r="BIZ262" s="44"/>
      <c r="BJA262" s="44"/>
      <c r="BJB262" s="44"/>
      <c r="BJC262" s="44"/>
      <c r="BJD262" s="44"/>
      <c r="BJE262" s="44"/>
      <c r="BJF262" s="44"/>
      <c r="BJG262" s="44"/>
      <c r="BJH262" s="44"/>
      <c r="BJI262" s="44"/>
      <c r="BJJ262" s="44"/>
      <c r="BJK262" s="44"/>
      <c r="BJL262" s="44"/>
      <c r="BJM262" s="44"/>
      <c r="BJN262" s="44"/>
      <c r="BJO262" s="44"/>
      <c r="BJP262" s="44"/>
      <c r="BJQ262" s="44"/>
      <c r="BJR262" s="44"/>
      <c r="BJS262" s="44"/>
      <c r="BJT262" s="44"/>
      <c r="BJU262" s="44"/>
      <c r="BJV262" s="44"/>
      <c r="BJW262" s="44"/>
      <c r="BJX262" s="44"/>
      <c r="BJY262" s="44"/>
      <c r="BJZ262" s="44"/>
      <c r="BKA262" s="44"/>
      <c r="BKB262" s="44"/>
      <c r="BKC262" s="44"/>
      <c r="BKD262" s="44"/>
      <c r="BKE262" s="44"/>
      <c r="BKF262" s="44"/>
      <c r="BKG262" s="44"/>
      <c r="BKH262" s="44"/>
      <c r="BKI262" s="44"/>
      <c r="BKJ262" s="44"/>
      <c r="BKK262" s="44"/>
      <c r="BKL262" s="44"/>
      <c r="BKM262" s="44"/>
      <c r="BKN262" s="44"/>
      <c r="BKO262" s="44"/>
      <c r="BKP262" s="44"/>
      <c r="BKQ262" s="44"/>
      <c r="BKR262" s="44"/>
      <c r="BKS262" s="44"/>
      <c r="BKT262" s="44"/>
      <c r="BKU262" s="44"/>
      <c r="BKV262" s="44"/>
      <c r="BKW262" s="44"/>
      <c r="BKX262" s="44"/>
      <c r="BKY262" s="44"/>
      <c r="BKZ262" s="44"/>
      <c r="BLA262" s="44"/>
      <c r="BLB262" s="44"/>
      <c r="BLC262" s="44"/>
      <c r="BLD262" s="44"/>
      <c r="BLE262" s="44"/>
      <c r="BLF262" s="44"/>
      <c r="BLG262" s="44"/>
      <c r="BLH262" s="44"/>
      <c r="BLI262" s="44"/>
      <c r="BLJ262" s="44"/>
      <c r="BLK262" s="44"/>
      <c r="BLL262" s="44"/>
      <c r="BLM262" s="44"/>
      <c r="BLN262" s="44"/>
      <c r="BLO262" s="44"/>
      <c r="BLP262" s="44"/>
      <c r="BLQ262" s="44"/>
      <c r="BLR262" s="44"/>
      <c r="BLS262" s="44"/>
      <c r="BLT262" s="44"/>
      <c r="BLU262" s="44"/>
      <c r="BLV262" s="44"/>
      <c r="BLW262" s="44"/>
      <c r="BLX262" s="44"/>
      <c r="BLY262" s="44"/>
      <c r="BLZ262" s="44"/>
      <c r="BMA262" s="44"/>
      <c r="BMB262" s="44"/>
      <c r="BMC262" s="44"/>
      <c r="BMD262" s="44"/>
      <c r="BME262" s="44"/>
      <c r="BMF262" s="44"/>
      <c r="BMG262" s="44"/>
      <c r="BMH262" s="44"/>
      <c r="BMI262" s="44"/>
      <c r="BMJ262" s="44"/>
      <c r="BMK262" s="44"/>
      <c r="BML262" s="44"/>
      <c r="BMM262" s="44"/>
      <c r="BMN262" s="44"/>
      <c r="BMO262" s="44"/>
      <c r="BMP262" s="44"/>
      <c r="BMQ262" s="44"/>
      <c r="BMR262" s="44"/>
      <c r="BMS262" s="44"/>
      <c r="BMT262" s="44"/>
      <c r="BMU262" s="44"/>
      <c r="BMV262" s="44"/>
      <c r="BMW262" s="44"/>
      <c r="BMX262" s="44"/>
      <c r="BMY262" s="44"/>
      <c r="BMZ262" s="44"/>
      <c r="BNA262" s="44"/>
      <c r="BNB262" s="44"/>
      <c r="BNC262" s="44"/>
      <c r="BND262" s="44"/>
      <c r="BNE262" s="44"/>
      <c r="BNF262" s="44"/>
      <c r="BNG262" s="44"/>
      <c r="BNH262" s="44"/>
      <c r="BNI262" s="44"/>
      <c r="BNJ262" s="44"/>
      <c r="BNK262" s="44"/>
      <c r="BNL262" s="44"/>
      <c r="BNM262" s="44"/>
      <c r="BNN262" s="44"/>
      <c r="BNO262" s="44"/>
      <c r="BNP262" s="44"/>
      <c r="BNQ262" s="44"/>
      <c r="BNR262" s="44"/>
      <c r="BNS262" s="44"/>
      <c r="BNT262" s="44"/>
      <c r="BNU262" s="44"/>
      <c r="BNV262" s="44"/>
      <c r="BNW262" s="44"/>
      <c r="BNX262" s="44"/>
      <c r="BNY262" s="44"/>
      <c r="BNZ262" s="44"/>
      <c r="BOA262" s="44"/>
      <c r="BOB262" s="44"/>
      <c r="BOC262" s="44"/>
      <c r="BOD262" s="44"/>
      <c r="BOE262" s="44"/>
      <c r="BOF262" s="44"/>
      <c r="BOG262" s="44"/>
      <c r="BOH262" s="44"/>
      <c r="BOI262" s="44"/>
      <c r="BOJ262" s="44"/>
      <c r="BOK262" s="44"/>
      <c r="BOL262" s="44"/>
      <c r="BOM262" s="44"/>
      <c r="BON262" s="44"/>
      <c r="BOO262" s="44"/>
      <c r="BOP262" s="44"/>
      <c r="BOQ262" s="44"/>
      <c r="BOR262" s="44"/>
      <c r="BOS262" s="44"/>
      <c r="BOT262" s="44"/>
      <c r="BOU262" s="44"/>
      <c r="BOV262" s="44"/>
      <c r="BOW262" s="44"/>
      <c r="BOX262" s="44"/>
      <c r="BOY262" s="44"/>
      <c r="BOZ262" s="44"/>
      <c r="BPA262" s="44"/>
      <c r="BPB262" s="44"/>
      <c r="BPC262" s="44"/>
      <c r="BPD262" s="44"/>
      <c r="BPE262" s="44"/>
      <c r="BPF262" s="44"/>
      <c r="BPG262" s="44"/>
      <c r="BPH262" s="44"/>
      <c r="BPI262" s="44"/>
      <c r="BPJ262" s="44"/>
      <c r="BPK262" s="44"/>
      <c r="BPL262" s="44"/>
      <c r="BPM262" s="44"/>
      <c r="BPN262" s="44"/>
      <c r="BPO262" s="44"/>
      <c r="BPP262" s="44"/>
      <c r="BPQ262" s="44"/>
      <c r="BPR262" s="44"/>
      <c r="BPS262" s="44"/>
      <c r="BPT262" s="44"/>
      <c r="BPU262" s="44"/>
      <c r="BPV262" s="44"/>
      <c r="BPW262" s="44"/>
      <c r="BPX262" s="44"/>
      <c r="BPY262" s="44"/>
      <c r="BPZ262" s="44"/>
      <c r="BQA262" s="44"/>
      <c r="BQB262" s="44"/>
      <c r="BQC262" s="44"/>
      <c r="BQD262" s="44"/>
      <c r="BQE262" s="44"/>
      <c r="BQF262" s="44"/>
      <c r="BQG262" s="44"/>
      <c r="BQH262" s="44"/>
      <c r="BQI262" s="44"/>
      <c r="BQJ262" s="44"/>
      <c r="BQK262" s="44"/>
      <c r="BQL262" s="44"/>
      <c r="BQM262" s="44"/>
      <c r="BQN262" s="44"/>
      <c r="BQO262" s="44"/>
      <c r="BQP262" s="44"/>
      <c r="BQQ262" s="44"/>
      <c r="BQR262" s="44"/>
      <c r="BQS262" s="44"/>
      <c r="BQT262" s="44"/>
      <c r="BQU262" s="44"/>
      <c r="BQV262" s="44"/>
      <c r="BQW262" s="44"/>
      <c r="BQX262" s="44"/>
      <c r="BQY262" s="44"/>
      <c r="BQZ262" s="44"/>
      <c r="BRA262" s="44"/>
      <c r="BRB262" s="44"/>
      <c r="BRC262" s="44"/>
      <c r="BRD262" s="44"/>
      <c r="BRE262" s="44"/>
      <c r="BRF262" s="44"/>
      <c r="BRG262" s="44"/>
      <c r="BRH262" s="44"/>
      <c r="BRI262" s="44"/>
      <c r="BRJ262" s="44"/>
      <c r="BRK262" s="44"/>
      <c r="BRL262" s="44"/>
      <c r="BRM262" s="44"/>
      <c r="BRN262" s="44"/>
      <c r="BRO262" s="44"/>
      <c r="BRP262" s="44"/>
      <c r="BRQ262" s="44"/>
      <c r="BRR262" s="44"/>
      <c r="BRS262" s="44"/>
      <c r="BRT262" s="44"/>
      <c r="BRU262" s="44"/>
      <c r="BRV262" s="44"/>
      <c r="BRW262" s="44"/>
      <c r="BRX262" s="44"/>
      <c r="BRY262" s="44"/>
      <c r="BRZ262" s="44"/>
      <c r="BSA262" s="44"/>
      <c r="BSB262" s="44"/>
      <c r="BSC262" s="44"/>
      <c r="BSD262" s="44"/>
      <c r="BSE262" s="44"/>
      <c r="BSF262" s="44"/>
      <c r="BSG262" s="44"/>
      <c r="BSH262" s="44"/>
      <c r="BSI262" s="44"/>
      <c r="BSJ262" s="44"/>
      <c r="BSK262" s="44"/>
      <c r="BSL262" s="44"/>
      <c r="BSM262" s="44"/>
      <c r="BSN262" s="44"/>
      <c r="BSO262" s="44"/>
      <c r="BSP262" s="44"/>
      <c r="BSQ262" s="44"/>
      <c r="BSR262" s="44"/>
      <c r="BSS262" s="44"/>
      <c r="BST262" s="44"/>
      <c r="BSU262" s="44"/>
      <c r="BSV262" s="44"/>
      <c r="BSW262" s="44"/>
      <c r="BSX262" s="44"/>
      <c r="BSY262" s="44"/>
      <c r="BSZ262" s="44"/>
      <c r="BTA262" s="44"/>
      <c r="BTB262" s="44"/>
      <c r="BTC262" s="44"/>
      <c r="BTD262" s="44"/>
      <c r="BTE262" s="44"/>
      <c r="BTF262" s="44"/>
      <c r="BTG262" s="44"/>
      <c r="BTH262" s="44"/>
      <c r="BTI262" s="44"/>
      <c r="BTJ262" s="44"/>
      <c r="BTK262" s="44"/>
      <c r="BTL262" s="44"/>
      <c r="BTM262" s="44"/>
      <c r="BTN262" s="44"/>
      <c r="BTO262" s="44"/>
      <c r="BTP262" s="44"/>
      <c r="BTQ262" s="44"/>
      <c r="BTR262" s="44"/>
      <c r="BTS262" s="44"/>
      <c r="BTT262" s="44"/>
      <c r="BTU262" s="44"/>
      <c r="BTV262" s="44"/>
      <c r="BTW262" s="44"/>
      <c r="BTX262" s="44"/>
      <c r="BTY262" s="44"/>
      <c r="BTZ262" s="44"/>
      <c r="BUA262" s="44"/>
      <c r="BUB262" s="44"/>
      <c r="BUC262" s="44"/>
      <c r="BUD262" s="44"/>
      <c r="BUE262" s="44"/>
      <c r="BUF262" s="44"/>
      <c r="BUG262" s="44"/>
      <c r="BUH262" s="44"/>
      <c r="BUI262" s="44"/>
      <c r="BUJ262" s="44"/>
      <c r="BUK262" s="44"/>
      <c r="BUL262" s="44"/>
      <c r="BUM262" s="44"/>
      <c r="BUN262" s="44"/>
      <c r="BUO262" s="44"/>
      <c r="BUP262" s="44"/>
      <c r="BUQ262" s="44"/>
      <c r="BUR262" s="44"/>
      <c r="BUS262" s="44"/>
      <c r="BUT262" s="44"/>
      <c r="BUU262" s="44"/>
      <c r="BUV262" s="44"/>
      <c r="BUW262" s="44"/>
      <c r="BUX262" s="44"/>
      <c r="BUY262" s="44"/>
      <c r="BUZ262" s="44"/>
      <c r="BVA262" s="44"/>
      <c r="BVB262" s="44"/>
      <c r="BVC262" s="44"/>
      <c r="BVD262" s="44"/>
      <c r="BVE262" s="44"/>
      <c r="BVF262" s="44"/>
      <c r="BVG262" s="44"/>
      <c r="BVH262" s="44"/>
      <c r="BVI262" s="44"/>
      <c r="BVJ262" s="44"/>
      <c r="BVK262" s="44"/>
      <c r="BVL262" s="44"/>
      <c r="BVM262" s="44"/>
      <c r="BVN262" s="44"/>
      <c r="BVO262" s="44"/>
      <c r="BVP262" s="44"/>
      <c r="BVQ262" s="44"/>
      <c r="BVR262" s="44"/>
      <c r="BVS262" s="44"/>
      <c r="BVT262" s="44"/>
      <c r="BVU262" s="44"/>
      <c r="BVV262" s="44"/>
      <c r="BVW262" s="44"/>
      <c r="BVX262" s="44"/>
      <c r="BVY262" s="44"/>
      <c r="BVZ262" s="44"/>
      <c r="BWA262" s="44"/>
      <c r="BWB262" s="44"/>
      <c r="BWC262" s="44"/>
      <c r="BWD262" s="44"/>
      <c r="BWE262" s="44"/>
      <c r="BWF262" s="44"/>
      <c r="BWG262" s="44"/>
      <c r="BWH262" s="44"/>
      <c r="BWI262" s="44"/>
      <c r="BWJ262" s="44"/>
      <c r="BWK262" s="44"/>
      <c r="BWL262" s="44"/>
      <c r="BWM262" s="44"/>
      <c r="BWN262" s="44"/>
      <c r="BWO262" s="44"/>
      <c r="BWP262" s="44"/>
      <c r="BWQ262" s="44"/>
      <c r="BWR262" s="44"/>
      <c r="BWS262" s="44"/>
      <c r="BWT262" s="44"/>
      <c r="BWU262" s="44"/>
      <c r="BWV262" s="44"/>
      <c r="BWW262" s="44"/>
      <c r="BWX262" s="44"/>
      <c r="BWY262" s="44"/>
      <c r="BWZ262" s="44"/>
      <c r="BXA262" s="44"/>
      <c r="BXB262" s="44"/>
      <c r="BXC262" s="44"/>
      <c r="BXD262" s="44"/>
      <c r="BXE262" s="44"/>
      <c r="BXF262" s="44"/>
      <c r="BXG262" s="44"/>
      <c r="BXH262" s="44"/>
      <c r="BXI262" s="44"/>
      <c r="BXJ262" s="44"/>
      <c r="BXK262" s="44"/>
      <c r="BXL262" s="44"/>
      <c r="BXM262" s="44"/>
      <c r="BXN262" s="44"/>
      <c r="BXO262" s="44"/>
      <c r="BXP262" s="44"/>
      <c r="BXQ262" s="44"/>
      <c r="BXR262" s="44"/>
      <c r="BXS262" s="44"/>
      <c r="BXT262" s="44"/>
      <c r="BXU262" s="44"/>
      <c r="BXV262" s="44"/>
      <c r="BXW262" s="44"/>
      <c r="BXX262" s="44"/>
      <c r="BXY262" s="44"/>
      <c r="BXZ262" s="44"/>
      <c r="BYA262" s="44"/>
      <c r="BYB262" s="44"/>
      <c r="BYC262" s="44"/>
      <c r="BYD262" s="44"/>
      <c r="BYE262" s="44"/>
      <c r="BYF262" s="44"/>
      <c r="BYG262" s="44"/>
      <c r="BYH262" s="44"/>
      <c r="BYI262" s="44"/>
      <c r="BYJ262" s="44"/>
      <c r="BYK262" s="44"/>
      <c r="BYL262" s="44"/>
      <c r="BYM262" s="44"/>
      <c r="BYN262" s="44"/>
      <c r="BYO262" s="44"/>
      <c r="BYP262" s="44"/>
      <c r="BYQ262" s="44"/>
      <c r="BYR262" s="44"/>
      <c r="BYS262" s="44"/>
      <c r="BYT262" s="44"/>
      <c r="BYU262" s="44"/>
      <c r="BYV262" s="44"/>
      <c r="BYW262" s="44"/>
      <c r="BYX262" s="44"/>
      <c r="BYY262" s="44"/>
      <c r="BYZ262" s="44"/>
      <c r="BZA262" s="44"/>
      <c r="BZB262" s="44"/>
      <c r="BZC262" s="44"/>
      <c r="BZD262" s="44"/>
      <c r="BZE262" s="44"/>
      <c r="BZF262" s="44"/>
      <c r="BZG262" s="44"/>
      <c r="BZH262" s="44"/>
      <c r="BZI262" s="44"/>
      <c r="BZJ262" s="44"/>
      <c r="BZK262" s="44"/>
      <c r="BZL262" s="44"/>
      <c r="BZM262" s="44"/>
      <c r="BZN262" s="44"/>
      <c r="BZO262" s="44"/>
      <c r="BZP262" s="44"/>
      <c r="BZQ262" s="44"/>
      <c r="BZR262" s="44"/>
      <c r="BZS262" s="44"/>
      <c r="BZT262" s="44"/>
      <c r="BZU262" s="44"/>
      <c r="BZV262" s="44"/>
      <c r="BZW262" s="44"/>
      <c r="BZX262" s="44"/>
      <c r="BZY262" s="44"/>
      <c r="BZZ262" s="44"/>
      <c r="CAA262" s="44"/>
      <c r="CAB262" s="44"/>
      <c r="CAC262" s="44"/>
      <c r="CAD262" s="44"/>
      <c r="CAE262" s="44"/>
      <c r="CAF262" s="44"/>
      <c r="CAG262" s="44"/>
      <c r="CAH262" s="44"/>
      <c r="CAI262" s="44"/>
      <c r="CAJ262" s="44"/>
      <c r="CAK262" s="44"/>
      <c r="CAL262" s="44"/>
      <c r="CAM262" s="44"/>
      <c r="CAN262" s="44"/>
      <c r="CAO262" s="44"/>
      <c r="CAP262" s="44"/>
      <c r="CAQ262" s="44"/>
      <c r="CAR262" s="44"/>
      <c r="CAS262" s="44"/>
      <c r="CAT262" s="44"/>
      <c r="CAU262" s="44"/>
      <c r="CAV262" s="44"/>
      <c r="CAW262" s="44"/>
      <c r="CAX262" s="44"/>
      <c r="CAY262" s="44"/>
      <c r="CAZ262" s="44"/>
      <c r="CBA262" s="44"/>
      <c r="CBB262" s="44"/>
      <c r="CBC262" s="44"/>
      <c r="CBD262" s="44"/>
      <c r="CBE262" s="44"/>
      <c r="CBF262" s="44"/>
      <c r="CBG262" s="44"/>
      <c r="CBH262" s="44"/>
      <c r="CBI262" s="44"/>
      <c r="CBJ262" s="44"/>
      <c r="CBK262" s="44"/>
      <c r="CBL262" s="44"/>
      <c r="CBM262" s="44"/>
      <c r="CBN262" s="44"/>
      <c r="CBO262" s="44"/>
      <c r="CBP262" s="44"/>
      <c r="CBQ262" s="44"/>
      <c r="CBR262" s="44"/>
      <c r="CBS262" s="44"/>
      <c r="CBT262" s="44"/>
      <c r="CBU262" s="44"/>
      <c r="CBV262" s="44"/>
      <c r="CBW262" s="44"/>
      <c r="CBX262" s="44"/>
      <c r="CBY262" s="44"/>
      <c r="CBZ262" s="44"/>
      <c r="CCA262" s="44"/>
      <c r="CCB262" s="44"/>
      <c r="CCC262" s="44"/>
      <c r="CCD262" s="44"/>
      <c r="CCE262" s="44"/>
      <c r="CCF262" s="44"/>
      <c r="CCG262" s="44"/>
      <c r="CCH262" s="44"/>
      <c r="CCI262" s="44"/>
      <c r="CCJ262" s="44"/>
      <c r="CCK262" s="44"/>
      <c r="CCL262" s="44"/>
      <c r="CCM262" s="44"/>
      <c r="CCN262" s="44"/>
      <c r="CCO262" s="44"/>
      <c r="CCP262" s="44"/>
      <c r="CCQ262" s="44"/>
      <c r="CCR262" s="44"/>
      <c r="CCS262" s="44"/>
      <c r="CCT262" s="44"/>
      <c r="CCU262" s="44"/>
      <c r="CCV262" s="44"/>
      <c r="CCW262" s="44"/>
      <c r="CCX262" s="44"/>
      <c r="CCY262" s="44"/>
      <c r="CCZ262" s="44"/>
      <c r="CDA262" s="44"/>
      <c r="CDB262" s="44"/>
      <c r="CDC262" s="44"/>
      <c r="CDD262" s="44"/>
      <c r="CDE262" s="44"/>
      <c r="CDF262" s="44"/>
      <c r="CDG262" s="44"/>
      <c r="CDH262" s="44"/>
      <c r="CDI262" s="44"/>
      <c r="CDJ262" s="44"/>
      <c r="CDK262" s="44"/>
      <c r="CDL262" s="44"/>
      <c r="CDM262" s="44"/>
      <c r="CDN262" s="44"/>
      <c r="CDO262" s="44"/>
      <c r="CDP262" s="44"/>
      <c r="CDQ262" s="44"/>
      <c r="CDR262" s="44"/>
      <c r="CDS262" s="44"/>
      <c r="CDT262" s="44"/>
      <c r="CDU262" s="44"/>
      <c r="CDV262" s="44"/>
      <c r="CDW262" s="44"/>
      <c r="CDX262" s="44"/>
      <c r="CDY262" s="44"/>
      <c r="CDZ262" s="44"/>
      <c r="CEA262" s="44"/>
      <c r="CEB262" s="44"/>
      <c r="CEC262" s="44"/>
      <c r="CED262" s="44"/>
      <c r="CEE262" s="44"/>
      <c r="CEF262" s="44"/>
      <c r="CEG262" s="44"/>
      <c r="CEH262" s="44"/>
      <c r="CEI262" s="44"/>
      <c r="CEJ262" s="44"/>
      <c r="CEK262" s="44"/>
      <c r="CEL262" s="44"/>
      <c r="CEM262" s="44"/>
      <c r="CEN262" s="44"/>
      <c r="CEO262" s="44"/>
      <c r="CEP262" s="44"/>
      <c r="CEQ262" s="44"/>
      <c r="CER262" s="44"/>
      <c r="CES262" s="44"/>
      <c r="CET262" s="44"/>
      <c r="CEU262" s="44"/>
      <c r="CEV262" s="44"/>
      <c r="CEW262" s="44"/>
      <c r="CEX262" s="44"/>
      <c r="CEY262" s="44"/>
      <c r="CEZ262" s="44"/>
      <c r="CFA262" s="44"/>
      <c r="CFB262" s="44"/>
      <c r="CFC262" s="44"/>
      <c r="CFD262" s="44"/>
      <c r="CFE262" s="44"/>
      <c r="CFF262" s="44"/>
      <c r="CFG262" s="44"/>
      <c r="CFH262" s="44"/>
      <c r="CFI262" s="44"/>
      <c r="CFJ262" s="44"/>
      <c r="CFK262" s="44"/>
      <c r="CFL262" s="44"/>
      <c r="CFM262" s="44"/>
      <c r="CFN262" s="44"/>
      <c r="CFO262" s="44"/>
      <c r="CFP262" s="44"/>
      <c r="CFQ262" s="44"/>
      <c r="CFR262" s="44"/>
      <c r="CFS262" s="44"/>
      <c r="CFT262" s="44"/>
      <c r="CFU262" s="44"/>
      <c r="CFV262" s="44"/>
      <c r="CFW262" s="44"/>
      <c r="CFX262" s="44"/>
      <c r="CFY262" s="44"/>
      <c r="CFZ262" s="44"/>
      <c r="CGA262" s="44"/>
      <c r="CGB262" s="44"/>
      <c r="CGC262" s="44"/>
      <c r="CGD262" s="44"/>
      <c r="CGE262" s="44"/>
      <c r="CGF262" s="44"/>
      <c r="CGG262" s="44"/>
      <c r="CGH262" s="44"/>
      <c r="CGI262" s="44"/>
      <c r="CGJ262" s="44"/>
      <c r="CGK262" s="44"/>
      <c r="CGL262" s="44"/>
      <c r="CGM262" s="44"/>
      <c r="CGN262" s="44"/>
      <c r="CGO262" s="44"/>
      <c r="CGP262" s="44"/>
      <c r="CGQ262" s="44"/>
      <c r="CGR262" s="44"/>
      <c r="CGS262" s="44"/>
      <c r="CGT262" s="44"/>
      <c r="CGU262" s="44"/>
      <c r="CGV262" s="44"/>
      <c r="CGW262" s="44"/>
      <c r="CGX262" s="44"/>
      <c r="CGY262" s="44"/>
      <c r="CGZ262" s="44"/>
      <c r="CHA262" s="44"/>
      <c r="CHB262" s="44"/>
      <c r="CHC262" s="44"/>
      <c r="CHD262" s="44"/>
      <c r="CHE262" s="44"/>
      <c r="CHF262" s="44"/>
      <c r="CHG262" s="44"/>
      <c r="CHH262" s="44"/>
      <c r="CHI262" s="44"/>
      <c r="CHJ262" s="44"/>
      <c r="CHK262" s="44"/>
      <c r="CHL262" s="44"/>
      <c r="CHM262" s="44"/>
      <c r="CHN262" s="44"/>
      <c r="CHO262" s="44"/>
      <c r="CHP262" s="44"/>
      <c r="CHQ262" s="44"/>
      <c r="CHR262" s="44"/>
      <c r="CHS262" s="44"/>
      <c r="CHT262" s="44"/>
      <c r="CHU262" s="44"/>
      <c r="CHV262" s="44"/>
      <c r="CHW262" s="44"/>
      <c r="CHX262" s="44"/>
      <c r="CHY262" s="44"/>
      <c r="CHZ262" s="44"/>
      <c r="CIA262" s="44"/>
      <c r="CIB262" s="44"/>
      <c r="CIC262" s="44"/>
      <c r="CID262" s="44"/>
      <c r="CIE262" s="44"/>
      <c r="CIF262" s="44"/>
      <c r="CIG262" s="44"/>
      <c r="CIH262" s="44"/>
      <c r="CII262" s="44"/>
      <c r="CIJ262" s="44"/>
      <c r="CIK262" s="44"/>
      <c r="CIL262" s="44"/>
      <c r="CIM262" s="44"/>
      <c r="CIN262" s="44"/>
      <c r="CIO262" s="44"/>
      <c r="CIP262" s="44"/>
      <c r="CIQ262" s="44"/>
      <c r="CIR262" s="44"/>
      <c r="CIS262" s="44"/>
      <c r="CIT262" s="44"/>
      <c r="CIU262" s="44"/>
      <c r="CIV262" s="44"/>
      <c r="CIW262" s="44"/>
      <c r="CIX262" s="44"/>
      <c r="CIY262" s="44"/>
      <c r="CIZ262" s="44"/>
      <c r="CJA262" s="44"/>
      <c r="CJB262" s="44"/>
      <c r="CJC262" s="44"/>
      <c r="CJD262" s="44"/>
      <c r="CJE262" s="44"/>
      <c r="CJF262" s="44"/>
      <c r="CJG262" s="44"/>
      <c r="CJH262" s="44"/>
      <c r="CJI262" s="44"/>
      <c r="CJJ262" s="44"/>
      <c r="CJK262" s="44"/>
      <c r="CJL262" s="44"/>
      <c r="CJM262" s="44"/>
      <c r="CJN262" s="44"/>
      <c r="CJO262" s="44"/>
      <c r="CJP262" s="44"/>
      <c r="CJQ262" s="44"/>
      <c r="CJR262" s="44"/>
      <c r="CJS262" s="44"/>
      <c r="CJT262" s="44"/>
      <c r="CJU262" s="44"/>
      <c r="CJV262" s="44"/>
      <c r="CJW262" s="44"/>
      <c r="CJX262" s="44"/>
      <c r="CJY262" s="44"/>
      <c r="CJZ262" s="44"/>
      <c r="CKA262" s="44"/>
      <c r="CKB262" s="44"/>
      <c r="CKC262" s="44"/>
      <c r="CKD262" s="44"/>
      <c r="CKE262" s="44"/>
      <c r="CKF262" s="44"/>
      <c r="CKG262" s="44"/>
      <c r="CKH262" s="44"/>
      <c r="CKI262" s="44"/>
      <c r="CKJ262" s="44"/>
      <c r="CKK262" s="44"/>
      <c r="CKL262" s="44"/>
      <c r="CKM262" s="44"/>
      <c r="CKN262" s="44"/>
      <c r="CKO262" s="44"/>
      <c r="CKP262" s="44"/>
      <c r="CKQ262" s="44"/>
      <c r="CKR262" s="44"/>
      <c r="CKS262" s="44"/>
      <c r="CKT262" s="44"/>
      <c r="CKU262" s="44"/>
      <c r="CKV262" s="44"/>
      <c r="CKW262" s="44"/>
      <c r="CKX262" s="44"/>
      <c r="CKY262" s="44"/>
      <c r="CKZ262" s="44"/>
      <c r="CLA262" s="44"/>
      <c r="CLB262" s="44"/>
      <c r="CLC262" s="44"/>
      <c r="CLD262" s="44"/>
      <c r="CLE262" s="44"/>
      <c r="CLF262" s="44"/>
      <c r="CLG262" s="44"/>
      <c r="CLH262" s="44"/>
      <c r="CLI262" s="44"/>
      <c r="CLJ262" s="44"/>
      <c r="CLK262" s="44"/>
      <c r="CLL262" s="44"/>
      <c r="CLM262" s="44"/>
      <c r="CLN262" s="44"/>
      <c r="CLO262" s="44"/>
      <c r="CLP262" s="44"/>
      <c r="CLQ262" s="44"/>
      <c r="CLR262" s="44"/>
      <c r="CLS262" s="44"/>
      <c r="CLT262" s="44"/>
      <c r="CLU262" s="44"/>
      <c r="CLV262" s="44"/>
      <c r="CLW262" s="44"/>
      <c r="CLX262" s="44"/>
      <c r="CLY262" s="44"/>
      <c r="CLZ262" s="44"/>
      <c r="CMA262" s="44"/>
      <c r="CMB262" s="44"/>
      <c r="CMC262" s="44"/>
      <c r="CMD262" s="44"/>
      <c r="CME262" s="44"/>
      <c r="CMF262" s="44"/>
      <c r="CMG262" s="44"/>
      <c r="CMH262" s="44"/>
      <c r="CMI262" s="44"/>
      <c r="CMJ262" s="44"/>
      <c r="CMK262" s="44"/>
      <c r="CML262" s="44"/>
      <c r="CMM262" s="44"/>
      <c r="CMN262" s="44"/>
      <c r="CMO262" s="44"/>
      <c r="CMP262" s="44"/>
      <c r="CMQ262" s="44"/>
      <c r="CMR262" s="44"/>
      <c r="CMS262" s="44"/>
      <c r="CMT262" s="44"/>
      <c r="CMU262" s="44"/>
      <c r="CMV262" s="44"/>
      <c r="CMW262" s="44"/>
      <c r="CMX262" s="44"/>
      <c r="CMY262" s="44"/>
      <c r="CMZ262" s="44"/>
      <c r="CNA262" s="44"/>
      <c r="CNB262" s="44"/>
      <c r="CNC262" s="44"/>
      <c r="CND262" s="44"/>
      <c r="CNE262" s="44"/>
      <c r="CNF262" s="44"/>
      <c r="CNG262" s="44"/>
      <c r="CNH262" s="44"/>
      <c r="CNI262" s="44"/>
      <c r="CNJ262" s="44"/>
      <c r="CNK262" s="44"/>
      <c r="CNL262" s="44"/>
      <c r="CNM262" s="44"/>
      <c r="CNN262" s="44"/>
      <c r="CNO262" s="44"/>
      <c r="CNP262" s="44"/>
      <c r="CNQ262" s="44"/>
      <c r="CNR262" s="44"/>
      <c r="CNS262" s="44"/>
      <c r="CNT262" s="44"/>
      <c r="CNU262" s="44"/>
      <c r="CNV262" s="44"/>
      <c r="CNW262" s="44"/>
      <c r="CNX262" s="44"/>
      <c r="CNY262" s="44"/>
      <c r="CNZ262" s="44"/>
      <c r="COA262" s="44"/>
      <c r="COB262" s="44"/>
      <c r="COC262" s="44"/>
      <c r="COD262" s="44"/>
      <c r="COE262" s="44"/>
      <c r="COF262" s="44"/>
      <c r="COG262" s="44"/>
      <c r="COH262" s="44"/>
      <c r="COI262" s="44"/>
      <c r="COJ262" s="44"/>
      <c r="COK262" s="44"/>
      <c r="COL262" s="44"/>
      <c r="COM262" s="44"/>
      <c r="CON262" s="44"/>
      <c r="COO262" s="44"/>
      <c r="COP262" s="44"/>
      <c r="COQ262" s="44"/>
      <c r="COR262" s="44"/>
      <c r="COS262" s="44"/>
      <c r="COT262" s="44"/>
      <c r="COU262" s="44"/>
      <c r="COV262" s="44"/>
      <c r="COW262" s="44"/>
      <c r="COX262" s="44"/>
      <c r="COY262" s="44"/>
      <c r="COZ262" s="44"/>
      <c r="CPA262" s="44"/>
      <c r="CPB262" s="44"/>
      <c r="CPC262" s="44"/>
      <c r="CPD262" s="44"/>
      <c r="CPE262" s="44"/>
      <c r="CPF262" s="44"/>
      <c r="CPG262" s="44"/>
      <c r="CPH262" s="44"/>
      <c r="CPI262" s="44"/>
      <c r="CPJ262" s="44"/>
      <c r="CPK262" s="44"/>
      <c r="CPL262" s="44"/>
      <c r="CPM262" s="44"/>
      <c r="CPN262" s="44"/>
      <c r="CPO262" s="44"/>
      <c r="CPP262" s="44"/>
      <c r="CPQ262" s="44"/>
      <c r="CPR262" s="44"/>
      <c r="CPS262" s="44"/>
      <c r="CPT262" s="44"/>
      <c r="CPU262" s="44"/>
      <c r="CPV262" s="44"/>
      <c r="CPW262" s="44"/>
      <c r="CPX262" s="44"/>
      <c r="CPY262" s="44"/>
      <c r="CPZ262" s="44"/>
      <c r="CQA262" s="44"/>
      <c r="CQB262" s="44"/>
      <c r="CQC262" s="44"/>
      <c r="CQD262" s="44"/>
      <c r="CQE262" s="44"/>
      <c r="CQF262" s="44"/>
      <c r="CQG262" s="44"/>
      <c r="CQH262" s="44"/>
      <c r="CQI262" s="44"/>
      <c r="CQJ262" s="44"/>
      <c r="CQK262" s="44"/>
      <c r="CQL262" s="44"/>
      <c r="CQM262" s="44"/>
      <c r="CQN262" s="44"/>
      <c r="CQO262" s="44"/>
      <c r="CQP262" s="44"/>
      <c r="CQQ262" s="44"/>
      <c r="CQR262" s="44"/>
      <c r="CQS262" s="44"/>
      <c r="CQT262" s="44"/>
      <c r="CQU262" s="44"/>
      <c r="CQV262" s="44"/>
      <c r="CQW262" s="44"/>
      <c r="CQX262" s="44"/>
      <c r="CQY262" s="44"/>
      <c r="CQZ262" s="44"/>
      <c r="CRA262" s="44"/>
      <c r="CRB262" s="44"/>
      <c r="CRC262" s="44"/>
      <c r="CRD262" s="44"/>
      <c r="CRE262" s="44"/>
      <c r="CRF262" s="44"/>
      <c r="CRG262" s="44"/>
      <c r="CRH262" s="44"/>
      <c r="CRI262" s="44"/>
      <c r="CRJ262" s="44"/>
      <c r="CRK262" s="44"/>
      <c r="CRL262" s="44"/>
      <c r="CRM262" s="44"/>
      <c r="CRN262" s="44"/>
      <c r="CRO262" s="44"/>
      <c r="CRP262" s="44"/>
      <c r="CRQ262" s="44"/>
      <c r="CRR262" s="44"/>
      <c r="CRS262" s="44"/>
      <c r="CRT262" s="44"/>
      <c r="CRU262" s="44"/>
      <c r="CRV262" s="44"/>
      <c r="CRW262" s="44"/>
      <c r="CRX262" s="44"/>
      <c r="CRY262" s="44"/>
      <c r="CRZ262" s="44"/>
      <c r="CSA262" s="44"/>
      <c r="CSB262" s="44"/>
      <c r="CSC262" s="44"/>
      <c r="CSD262" s="44"/>
      <c r="CSE262" s="44"/>
      <c r="CSF262" s="44"/>
      <c r="CSG262" s="44"/>
      <c r="CSH262" s="44"/>
      <c r="CSI262" s="44"/>
      <c r="CSJ262" s="44"/>
      <c r="CSK262" s="44"/>
      <c r="CSL262" s="44"/>
      <c r="CSM262" s="44"/>
      <c r="CSN262" s="44"/>
      <c r="CSO262" s="44"/>
      <c r="CSP262" s="44"/>
      <c r="CSQ262" s="44"/>
      <c r="CSR262" s="44"/>
      <c r="CSS262" s="44"/>
      <c r="CST262" s="44"/>
      <c r="CSU262" s="44"/>
      <c r="CSV262" s="44"/>
      <c r="CSW262" s="44"/>
      <c r="CSX262" s="44"/>
      <c r="CSY262" s="44"/>
      <c r="CSZ262" s="44"/>
      <c r="CTA262" s="44"/>
      <c r="CTB262" s="44"/>
      <c r="CTC262" s="44"/>
      <c r="CTD262" s="44"/>
      <c r="CTE262" s="44"/>
      <c r="CTF262" s="44"/>
      <c r="CTG262" s="44"/>
      <c r="CTH262" s="44"/>
      <c r="CTI262" s="44"/>
      <c r="CTJ262" s="44"/>
      <c r="CTK262" s="44"/>
      <c r="CTL262" s="44"/>
      <c r="CTM262" s="44"/>
      <c r="CTN262" s="44"/>
      <c r="CTO262" s="44"/>
      <c r="CTP262" s="44"/>
      <c r="CTQ262" s="44"/>
      <c r="CTR262" s="44"/>
      <c r="CTS262" s="44"/>
      <c r="CTT262" s="44"/>
      <c r="CTU262" s="44"/>
      <c r="CTV262" s="44"/>
      <c r="CTW262" s="44"/>
      <c r="CTX262" s="44"/>
      <c r="CTY262" s="44"/>
      <c r="CTZ262" s="44"/>
      <c r="CUA262" s="44"/>
      <c r="CUB262" s="44"/>
      <c r="CUC262" s="44"/>
      <c r="CUD262" s="44"/>
      <c r="CUE262" s="44"/>
      <c r="CUF262" s="44"/>
      <c r="CUG262" s="44"/>
      <c r="CUH262" s="44"/>
      <c r="CUI262" s="44"/>
      <c r="CUJ262" s="44"/>
      <c r="CUK262" s="44"/>
      <c r="CUL262" s="44"/>
      <c r="CUM262" s="44"/>
      <c r="CUN262" s="44"/>
      <c r="CUO262" s="44"/>
      <c r="CUP262" s="44"/>
      <c r="CUQ262" s="44"/>
      <c r="CUR262" s="44"/>
      <c r="CUS262" s="44"/>
      <c r="CUT262" s="44"/>
      <c r="CUU262" s="44"/>
      <c r="CUV262" s="44"/>
      <c r="CUW262" s="44"/>
      <c r="CUX262" s="44"/>
      <c r="CUY262" s="44"/>
      <c r="CUZ262" s="44"/>
      <c r="CVA262" s="44"/>
      <c r="CVB262" s="44"/>
      <c r="CVC262" s="44"/>
      <c r="CVD262" s="44"/>
      <c r="CVE262" s="44"/>
      <c r="CVF262" s="44"/>
      <c r="CVG262" s="44"/>
      <c r="CVH262" s="44"/>
      <c r="CVI262" s="44"/>
      <c r="CVJ262" s="44"/>
      <c r="CVK262" s="44"/>
      <c r="CVL262" s="44"/>
      <c r="CVM262" s="44"/>
      <c r="CVN262" s="44"/>
      <c r="CVO262" s="44"/>
      <c r="CVP262" s="44"/>
      <c r="CVQ262" s="44"/>
      <c r="CVR262" s="44"/>
      <c r="CVS262" s="44"/>
      <c r="CVT262" s="44"/>
      <c r="CVU262" s="44"/>
      <c r="CVV262" s="44"/>
      <c r="CVW262" s="44"/>
      <c r="CVX262" s="44"/>
      <c r="CVY262" s="44"/>
      <c r="CVZ262" s="44"/>
      <c r="CWA262" s="44"/>
      <c r="CWB262" s="44"/>
      <c r="CWC262" s="44"/>
      <c r="CWD262" s="44"/>
      <c r="CWE262" s="44"/>
      <c r="CWF262" s="44"/>
      <c r="CWG262" s="44"/>
      <c r="CWH262" s="44"/>
      <c r="CWI262" s="44"/>
      <c r="CWJ262" s="44"/>
      <c r="CWK262" s="44"/>
      <c r="CWL262" s="44"/>
      <c r="CWM262" s="44"/>
      <c r="CWN262" s="44"/>
      <c r="CWO262" s="44"/>
      <c r="CWP262" s="44"/>
      <c r="CWQ262" s="44"/>
      <c r="CWR262" s="44"/>
      <c r="CWS262" s="44"/>
      <c r="CWT262" s="44"/>
      <c r="CWU262" s="44"/>
      <c r="CWV262" s="44"/>
      <c r="CWW262" s="44"/>
      <c r="CWX262" s="44"/>
      <c r="CWY262" s="44"/>
      <c r="CWZ262" s="44"/>
      <c r="CXA262" s="44"/>
      <c r="CXB262" s="44"/>
      <c r="CXC262" s="44"/>
      <c r="CXD262" s="44"/>
      <c r="CXE262" s="44"/>
      <c r="CXF262" s="44"/>
      <c r="CXG262" s="44"/>
      <c r="CXH262" s="44"/>
      <c r="CXI262" s="44"/>
      <c r="CXJ262" s="44"/>
      <c r="CXK262" s="44"/>
      <c r="CXL262" s="44"/>
      <c r="CXM262" s="44"/>
      <c r="CXN262" s="44"/>
      <c r="CXO262" s="44"/>
      <c r="CXP262" s="44"/>
      <c r="CXQ262" s="44"/>
      <c r="CXR262" s="44"/>
      <c r="CXS262" s="44"/>
      <c r="CXT262" s="44"/>
      <c r="CXU262" s="44"/>
      <c r="CXV262" s="44"/>
      <c r="CXW262" s="44"/>
      <c r="CXX262" s="44"/>
      <c r="CXY262" s="44"/>
      <c r="CXZ262" s="44"/>
      <c r="CYA262" s="44"/>
      <c r="CYB262" s="44"/>
      <c r="CYC262" s="44"/>
      <c r="CYD262" s="44"/>
      <c r="CYE262" s="44"/>
      <c r="CYF262" s="44"/>
      <c r="CYG262" s="44"/>
      <c r="CYH262" s="44"/>
      <c r="CYI262" s="44"/>
      <c r="CYJ262" s="44"/>
      <c r="CYK262" s="44"/>
      <c r="CYL262" s="44"/>
      <c r="CYM262" s="44"/>
      <c r="CYN262" s="44"/>
      <c r="CYO262" s="44"/>
      <c r="CYP262" s="44"/>
      <c r="CYQ262" s="44"/>
      <c r="CYR262" s="44"/>
      <c r="CYS262" s="44"/>
      <c r="CYT262" s="44"/>
      <c r="CYU262" s="44"/>
      <c r="CYV262" s="44"/>
      <c r="CYW262" s="44"/>
      <c r="CYX262" s="44"/>
      <c r="CYY262" s="44"/>
      <c r="CYZ262" s="44"/>
      <c r="CZA262" s="44"/>
      <c r="CZB262" s="44"/>
      <c r="CZC262" s="44"/>
      <c r="CZD262" s="44"/>
      <c r="CZE262" s="44"/>
      <c r="CZF262" s="44"/>
      <c r="CZG262" s="44"/>
      <c r="CZH262" s="44"/>
      <c r="CZI262" s="44"/>
      <c r="CZJ262" s="44"/>
      <c r="CZK262" s="44"/>
      <c r="CZL262" s="44"/>
      <c r="CZM262" s="44"/>
      <c r="CZN262" s="44"/>
      <c r="CZO262" s="44"/>
      <c r="CZP262" s="44"/>
      <c r="CZQ262" s="44"/>
      <c r="CZR262" s="44"/>
      <c r="CZS262" s="44"/>
      <c r="CZT262" s="44"/>
      <c r="CZU262" s="44"/>
      <c r="CZV262" s="44"/>
      <c r="CZW262" s="44"/>
      <c r="CZX262" s="44"/>
      <c r="CZY262" s="44"/>
      <c r="CZZ262" s="44"/>
      <c r="DAA262" s="44"/>
      <c r="DAB262" s="44"/>
      <c r="DAC262" s="44"/>
      <c r="DAD262" s="44"/>
      <c r="DAE262" s="44"/>
      <c r="DAF262" s="44"/>
      <c r="DAG262" s="44"/>
      <c r="DAH262" s="44"/>
      <c r="DAI262" s="44"/>
      <c r="DAJ262" s="44"/>
      <c r="DAK262" s="44"/>
      <c r="DAL262" s="44"/>
      <c r="DAM262" s="44"/>
      <c r="DAN262" s="44"/>
      <c r="DAO262" s="44"/>
      <c r="DAP262" s="44"/>
      <c r="DAQ262" s="44"/>
      <c r="DAR262" s="44"/>
      <c r="DAS262" s="44"/>
      <c r="DAT262" s="44"/>
      <c r="DAU262" s="44"/>
      <c r="DAV262" s="44"/>
      <c r="DAW262" s="44"/>
      <c r="DAX262" s="44"/>
      <c r="DAY262" s="44"/>
      <c r="DAZ262" s="44"/>
      <c r="DBA262" s="44"/>
      <c r="DBB262" s="44"/>
      <c r="DBC262" s="44"/>
      <c r="DBD262" s="44"/>
      <c r="DBE262" s="44"/>
      <c r="DBF262" s="44"/>
      <c r="DBG262" s="44"/>
      <c r="DBH262" s="44"/>
      <c r="DBI262" s="44"/>
      <c r="DBJ262" s="44"/>
      <c r="DBK262" s="44"/>
      <c r="DBL262" s="44"/>
      <c r="DBM262" s="44"/>
      <c r="DBN262" s="44"/>
      <c r="DBO262" s="44"/>
      <c r="DBP262" s="44"/>
      <c r="DBQ262" s="44"/>
      <c r="DBR262" s="44"/>
      <c r="DBS262" s="44"/>
      <c r="DBT262" s="44"/>
      <c r="DBU262" s="44"/>
      <c r="DBV262" s="44"/>
      <c r="DBW262" s="44"/>
      <c r="DBX262" s="44"/>
      <c r="DBY262" s="44"/>
      <c r="DBZ262" s="44"/>
      <c r="DCA262" s="44"/>
      <c r="DCB262" s="44"/>
      <c r="DCC262" s="44"/>
      <c r="DCD262" s="44"/>
      <c r="DCE262" s="44"/>
      <c r="DCF262" s="44"/>
      <c r="DCG262" s="44"/>
      <c r="DCH262" s="44"/>
      <c r="DCI262" s="44"/>
      <c r="DCJ262" s="44"/>
      <c r="DCK262" s="44"/>
      <c r="DCL262" s="44"/>
      <c r="DCM262" s="44"/>
      <c r="DCN262" s="44"/>
      <c r="DCO262" s="44"/>
      <c r="DCP262" s="44"/>
      <c r="DCQ262" s="44"/>
      <c r="DCR262" s="44"/>
      <c r="DCS262" s="44"/>
      <c r="DCT262" s="44"/>
      <c r="DCU262" s="44"/>
      <c r="DCV262" s="44"/>
      <c r="DCW262" s="44"/>
      <c r="DCX262" s="44"/>
      <c r="DCY262" s="44"/>
      <c r="DCZ262" s="44"/>
      <c r="DDA262" s="44"/>
      <c r="DDB262" s="44"/>
      <c r="DDC262" s="44"/>
      <c r="DDD262" s="44"/>
      <c r="DDE262" s="44"/>
      <c r="DDF262" s="44"/>
      <c r="DDG262" s="44"/>
      <c r="DDH262" s="44"/>
      <c r="DDI262" s="44"/>
      <c r="DDJ262" s="44"/>
      <c r="DDK262" s="44"/>
      <c r="DDL262" s="44"/>
      <c r="DDM262" s="44"/>
      <c r="DDN262" s="44"/>
      <c r="DDO262" s="44"/>
      <c r="DDP262" s="44"/>
      <c r="DDQ262" s="44"/>
      <c r="DDR262" s="44"/>
      <c r="DDS262" s="44"/>
      <c r="DDT262" s="44"/>
      <c r="DDU262" s="44"/>
      <c r="DDV262" s="44"/>
      <c r="DDW262" s="44"/>
      <c r="DDX262" s="44"/>
      <c r="DDY262" s="44"/>
      <c r="DDZ262" s="44"/>
      <c r="DEA262" s="44"/>
      <c r="DEB262" s="44"/>
      <c r="DEC262" s="44"/>
      <c r="DED262" s="44"/>
      <c r="DEE262" s="44"/>
      <c r="DEF262" s="44"/>
      <c r="DEG262" s="44"/>
      <c r="DEH262" s="44"/>
      <c r="DEI262" s="44"/>
      <c r="DEJ262" s="44"/>
      <c r="DEK262" s="44"/>
      <c r="DEL262" s="44"/>
      <c r="DEM262" s="44"/>
      <c r="DEN262" s="44"/>
      <c r="DEO262" s="44"/>
      <c r="DEP262" s="44"/>
      <c r="DEQ262" s="44"/>
      <c r="DER262" s="44"/>
      <c r="DES262" s="44"/>
      <c r="DET262" s="44"/>
      <c r="DEU262" s="44"/>
      <c r="DEV262" s="44"/>
      <c r="DEW262" s="44"/>
      <c r="DEX262" s="44"/>
      <c r="DEY262" s="44"/>
      <c r="DEZ262" s="44"/>
      <c r="DFA262" s="44"/>
      <c r="DFB262" s="44"/>
      <c r="DFC262" s="44"/>
      <c r="DFD262" s="44"/>
      <c r="DFE262" s="44"/>
      <c r="DFF262" s="44"/>
      <c r="DFG262" s="44"/>
      <c r="DFH262" s="44"/>
      <c r="DFI262" s="44"/>
      <c r="DFJ262" s="44"/>
      <c r="DFK262" s="44"/>
      <c r="DFL262" s="44"/>
      <c r="DFM262" s="44"/>
      <c r="DFN262" s="44"/>
      <c r="DFO262" s="44"/>
      <c r="DFP262" s="44"/>
      <c r="DFQ262" s="44"/>
      <c r="DFR262" s="44"/>
      <c r="DFS262" s="44"/>
      <c r="DFT262" s="44"/>
      <c r="DFU262" s="44"/>
      <c r="DFV262" s="44"/>
      <c r="DFW262" s="44"/>
      <c r="DFX262" s="44"/>
      <c r="DFY262" s="44"/>
      <c r="DFZ262" s="44"/>
      <c r="DGA262" s="44"/>
      <c r="DGB262" s="44"/>
      <c r="DGC262" s="44"/>
      <c r="DGD262" s="44"/>
      <c r="DGE262" s="44"/>
      <c r="DGF262" s="44"/>
      <c r="DGG262" s="44"/>
      <c r="DGH262" s="44"/>
      <c r="DGI262" s="44"/>
      <c r="DGJ262" s="44"/>
      <c r="DGK262" s="44"/>
      <c r="DGL262" s="44"/>
      <c r="DGM262" s="44"/>
      <c r="DGN262" s="44"/>
      <c r="DGO262" s="44"/>
      <c r="DGP262" s="44"/>
      <c r="DGQ262" s="44"/>
      <c r="DGR262" s="44"/>
      <c r="DGS262" s="44"/>
      <c r="DGT262" s="44"/>
      <c r="DGU262" s="44"/>
      <c r="DGV262" s="44"/>
      <c r="DGW262" s="44"/>
      <c r="DGX262" s="44"/>
      <c r="DGY262" s="44"/>
      <c r="DGZ262" s="44"/>
      <c r="DHA262" s="44"/>
      <c r="DHB262" s="44"/>
      <c r="DHC262" s="44"/>
      <c r="DHD262" s="44"/>
      <c r="DHE262" s="44"/>
      <c r="DHF262" s="44"/>
      <c r="DHG262" s="44"/>
      <c r="DHH262" s="44"/>
      <c r="DHI262" s="44"/>
      <c r="DHJ262" s="44"/>
      <c r="DHK262" s="44"/>
      <c r="DHL262" s="44"/>
      <c r="DHM262" s="44"/>
      <c r="DHN262" s="44"/>
      <c r="DHO262" s="44"/>
      <c r="DHP262" s="44"/>
      <c r="DHQ262" s="44"/>
      <c r="DHR262" s="44"/>
      <c r="DHS262" s="44"/>
      <c r="DHT262" s="44"/>
      <c r="DHU262" s="44"/>
      <c r="DHV262" s="44"/>
      <c r="DHW262" s="44"/>
      <c r="DHX262" s="44"/>
      <c r="DHY262" s="44"/>
      <c r="DHZ262" s="44"/>
      <c r="DIA262" s="44"/>
      <c r="DIB262" s="44"/>
      <c r="DIC262" s="44"/>
      <c r="DID262" s="44"/>
      <c r="DIE262" s="44"/>
      <c r="DIF262" s="44"/>
      <c r="DIG262" s="44"/>
      <c r="DIH262" s="44"/>
      <c r="DII262" s="44"/>
      <c r="DIJ262" s="44"/>
      <c r="DIK262" s="44"/>
      <c r="DIL262" s="44"/>
      <c r="DIM262" s="44"/>
      <c r="DIN262" s="44"/>
      <c r="DIO262" s="44"/>
      <c r="DIP262" s="44"/>
      <c r="DIQ262" s="44"/>
      <c r="DIR262" s="44"/>
      <c r="DIS262" s="44"/>
      <c r="DIT262" s="44"/>
      <c r="DIU262" s="44"/>
      <c r="DIV262" s="44"/>
      <c r="DIW262" s="44"/>
      <c r="DIX262" s="44"/>
      <c r="DIY262" s="44"/>
      <c r="DIZ262" s="44"/>
      <c r="DJA262" s="44"/>
      <c r="DJB262" s="44"/>
      <c r="DJC262" s="44"/>
      <c r="DJD262" s="44"/>
      <c r="DJE262" s="44"/>
      <c r="DJF262" s="44"/>
      <c r="DJG262" s="44"/>
      <c r="DJH262" s="44"/>
      <c r="DJI262" s="44"/>
      <c r="DJJ262" s="44"/>
      <c r="DJK262" s="44"/>
      <c r="DJL262" s="44"/>
      <c r="DJM262" s="44"/>
      <c r="DJN262" s="44"/>
      <c r="DJO262" s="44"/>
      <c r="DJP262" s="44"/>
      <c r="DJQ262" s="44"/>
      <c r="DJR262" s="44"/>
      <c r="DJS262" s="44"/>
      <c r="DJT262" s="44"/>
      <c r="DJU262" s="44"/>
      <c r="DJV262" s="44"/>
      <c r="DJW262" s="44"/>
      <c r="DJX262" s="44"/>
      <c r="DJY262" s="44"/>
      <c r="DJZ262" s="44"/>
      <c r="DKA262" s="44"/>
      <c r="DKB262" s="44"/>
      <c r="DKC262" s="44"/>
      <c r="DKD262" s="44"/>
      <c r="DKE262" s="44"/>
      <c r="DKF262" s="44"/>
      <c r="DKG262" s="44"/>
      <c r="DKH262" s="44"/>
      <c r="DKI262" s="44"/>
      <c r="DKJ262" s="44"/>
      <c r="DKK262" s="44"/>
      <c r="DKL262" s="44"/>
      <c r="DKM262" s="44"/>
      <c r="DKN262" s="44"/>
      <c r="DKO262" s="44"/>
      <c r="DKP262" s="44"/>
      <c r="DKQ262" s="44"/>
      <c r="DKR262" s="44"/>
      <c r="DKS262" s="44"/>
      <c r="DKT262" s="44"/>
      <c r="DKU262" s="44"/>
      <c r="DKV262" s="44"/>
      <c r="DKW262" s="44"/>
      <c r="DKX262" s="44"/>
      <c r="DKY262" s="44"/>
      <c r="DKZ262" s="44"/>
      <c r="DLA262" s="44"/>
      <c r="DLB262" s="44"/>
      <c r="DLC262" s="44"/>
      <c r="DLD262" s="44"/>
      <c r="DLE262" s="44"/>
      <c r="DLF262" s="44"/>
      <c r="DLG262" s="44"/>
      <c r="DLH262" s="44"/>
      <c r="DLI262" s="44"/>
      <c r="DLJ262" s="44"/>
      <c r="DLK262" s="44"/>
      <c r="DLL262" s="44"/>
      <c r="DLM262" s="44"/>
      <c r="DLN262" s="44"/>
      <c r="DLO262" s="44"/>
      <c r="DLP262" s="44"/>
      <c r="DLQ262" s="44"/>
      <c r="DLR262" s="44"/>
      <c r="DLS262" s="44"/>
      <c r="DLT262" s="44"/>
      <c r="DLU262" s="44"/>
      <c r="DLV262" s="44"/>
      <c r="DLW262" s="44"/>
      <c r="DLX262" s="44"/>
      <c r="DLY262" s="44"/>
      <c r="DLZ262" s="44"/>
      <c r="DMA262" s="44"/>
      <c r="DMB262" s="44"/>
      <c r="DMC262" s="44"/>
      <c r="DMD262" s="44"/>
      <c r="DME262" s="44"/>
      <c r="DMF262" s="44"/>
      <c r="DMG262" s="44"/>
      <c r="DMH262" s="44"/>
      <c r="DMI262" s="44"/>
      <c r="DMJ262" s="44"/>
      <c r="DMK262" s="44"/>
      <c r="DML262" s="44"/>
      <c r="DMM262" s="44"/>
      <c r="DMN262" s="44"/>
      <c r="DMO262" s="44"/>
      <c r="DMP262" s="44"/>
      <c r="DMQ262" s="44"/>
      <c r="DMR262" s="44"/>
      <c r="DMS262" s="44"/>
      <c r="DMT262" s="44"/>
      <c r="DMU262" s="44"/>
      <c r="DMV262" s="44"/>
      <c r="DMW262" s="44"/>
      <c r="DMX262" s="44"/>
      <c r="DMY262" s="44"/>
      <c r="DMZ262" s="44"/>
      <c r="DNA262" s="44"/>
      <c r="DNB262" s="44"/>
      <c r="DNC262" s="44"/>
      <c r="DND262" s="44"/>
      <c r="DNE262" s="44"/>
      <c r="DNF262" s="44"/>
      <c r="DNG262" s="44"/>
      <c r="DNH262" s="44"/>
      <c r="DNI262" s="44"/>
      <c r="DNJ262" s="44"/>
      <c r="DNK262" s="44"/>
      <c r="DNL262" s="44"/>
      <c r="DNM262" s="44"/>
      <c r="DNN262" s="44"/>
      <c r="DNO262" s="44"/>
      <c r="DNP262" s="44"/>
      <c r="DNQ262" s="44"/>
      <c r="DNR262" s="44"/>
      <c r="DNS262" s="44"/>
      <c r="DNT262" s="44"/>
      <c r="DNU262" s="44"/>
      <c r="DNV262" s="44"/>
      <c r="DNW262" s="44"/>
      <c r="DNX262" s="44"/>
      <c r="DNY262" s="44"/>
      <c r="DNZ262" s="44"/>
      <c r="DOA262" s="44"/>
      <c r="DOB262" s="44"/>
      <c r="DOC262" s="44"/>
      <c r="DOD262" s="44"/>
      <c r="DOE262" s="44"/>
      <c r="DOF262" s="44"/>
      <c r="DOG262" s="44"/>
      <c r="DOH262" s="44"/>
      <c r="DOI262" s="44"/>
      <c r="DOJ262" s="44"/>
      <c r="DOK262" s="44"/>
      <c r="DOL262" s="44"/>
      <c r="DOM262" s="44"/>
      <c r="DON262" s="44"/>
      <c r="DOO262" s="44"/>
      <c r="DOP262" s="44"/>
      <c r="DOQ262" s="44"/>
      <c r="DOR262" s="44"/>
      <c r="DOS262" s="44"/>
      <c r="DOT262" s="44"/>
      <c r="DOU262" s="44"/>
      <c r="DOV262" s="44"/>
      <c r="DOW262" s="44"/>
      <c r="DOX262" s="44"/>
      <c r="DOY262" s="44"/>
      <c r="DOZ262" s="44"/>
      <c r="DPA262" s="44"/>
      <c r="DPB262" s="44"/>
      <c r="DPC262" s="44"/>
      <c r="DPD262" s="44"/>
      <c r="DPE262" s="44"/>
      <c r="DPF262" s="44"/>
      <c r="DPG262" s="44"/>
      <c r="DPH262" s="44"/>
      <c r="DPI262" s="44"/>
      <c r="DPJ262" s="44"/>
      <c r="DPK262" s="44"/>
      <c r="DPL262" s="44"/>
      <c r="DPM262" s="44"/>
      <c r="DPN262" s="44"/>
      <c r="DPO262" s="44"/>
      <c r="DPP262" s="44"/>
      <c r="DPQ262" s="44"/>
      <c r="DPR262" s="44"/>
      <c r="DPS262" s="44"/>
      <c r="DPT262" s="44"/>
      <c r="DPU262" s="44"/>
      <c r="DPV262" s="44"/>
      <c r="DPW262" s="44"/>
      <c r="DPX262" s="44"/>
      <c r="DPY262" s="44"/>
      <c r="DPZ262" s="44"/>
      <c r="DQA262" s="44"/>
      <c r="DQB262" s="44"/>
      <c r="DQC262" s="44"/>
      <c r="DQD262" s="44"/>
      <c r="DQE262" s="44"/>
      <c r="DQF262" s="44"/>
      <c r="DQG262" s="44"/>
      <c r="DQH262" s="44"/>
      <c r="DQI262" s="44"/>
      <c r="DQJ262" s="44"/>
      <c r="DQK262" s="44"/>
      <c r="DQL262" s="44"/>
      <c r="DQM262" s="44"/>
      <c r="DQN262" s="44"/>
      <c r="DQO262" s="44"/>
      <c r="DQP262" s="44"/>
      <c r="DQQ262" s="44"/>
      <c r="DQR262" s="44"/>
      <c r="DQS262" s="44"/>
      <c r="DQT262" s="44"/>
      <c r="DQU262" s="44"/>
      <c r="DQV262" s="44"/>
      <c r="DQW262" s="44"/>
      <c r="DQX262" s="44"/>
      <c r="DQY262" s="44"/>
      <c r="DQZ262" s="44"/>
      <c r="DRA262" s="44"/>
      <c r="DRB262" s="44"/>
      <c r="DRC262" s="44"/>
      <c r="DRD262" s="44"/>
      <c r="DRE262" s="44"/>
      <c r="DRF262" s="44"/>
      <c r="DRG262" s="44"/>
      <c r="DRH262" s="44"/>
      <c r="DRI262" s="44"/>
      <c r="DRJ262" s="44"/>
      <c r="DRK262" s="44"/>
      <c r="DRL262" s="44"/>
      <c r="DRM262" s="44"/>
      <c r="DRN262" s="44"/>
      <c r="DRO262" s="44"/>
      <c r="DRP262" s="44"/>
      <c r="DRQ262" s="44"/>
      <c r="DRR262" s="44"/>
      <c r="DRS262" s="44"/>
      <c r="DRT262" s="44"/>
      <c r="DRU262" s="44"/>
      <c r="DRV262" s="44"/>
      <c r="DRW262" s="44"/>
      <c r="DRX262" s="44"/>
      <c r="DRY262" s="44"/>
      <c r="DRZ262" s="44"/>
      <c r="DSA262" s="44"/>
      <c r="DSB262" s="44"/>
      <c r="DSC262" s="44"/>
      <c r="DSD262" s="44"/>
      <c r="DSE262" s="44"/>
      <c r="DSF262" s="44"/>
      <c r="DSG262" s="44"/>
      <c r="DSH262" s="44"/>
      <c r="DSI262" s="44"/>
      <c r="DSJ262" s="44"/>
      <c r="DSK262" s="44"/>
      <c r="DSL262" s="44"/>
      <c r="DSM262" s="44"/>
      <c r="DSN262" s="44"/>
      <c r="DSO262" s="44"/>
      <c r="DSP262" s="44"/>
      <c r="DSQ262" s="44"/>
      <c r="DSR262" s="44"/>
      <c r="DSS262" s="44"/>
      <c r="DST262" s="44"/>
      <c r="DSU262" s="44"/>
      <c r="DSV262" s="44"/>
      <c r="DSW262" s="44"/>
      <c r="DSX262" s="44"/>
      <c r="DSY262" s="44"/>
      <c r="DSZ262" s="44"/>
      <c r="DTA262" s="44"/>
      <c r="DTB262" s="44"/>
      <c r="DTC262" s="44"/>
      <c r="DTD262" s="44"/>
      <c r="DTE262" s="44"/>
      <c r="DTF262" s="44"/>
      <c r="DTG262" s="44"/>
      <c r="DTH262" s="44"/>
      <c r="DTI262" s="44"/>
      <c r="DTJ262" s="44"/>
      <c r="DTK262" s="44"/>
      <c r="DTL262" s="44"/>
      <c r="DTM262" s="44"/>
      <c r="DTN262" s="44"/>
      <c r="DTO262" s="44"/>
      <c r="DTP262" s="44"/>
      <c r="DTQ262" s="44"/>
      <c r="DTR262" s="44"/>
      <c r="DTS262" s="44"/>
      <c r="DTT262" s="44"/>
      <c r="DTU262" s="44"/>
      <c r="DTV262" s="44"/>
      <c r="DTW262" s="44"/>
      <c r="DTX262" s="44"/>
      <c r="DTY262" s="44"/>
      <c r="DTZ262" s="44"/>
      <c r="DUA262" s="44"/>
      <c r="DUB262" s="44"/>
      <c r="DUC262" s="44"/>
      <c r="DUD262" s="44"/>
      <c r="DUE262" s="44"/>
      <c r="DUF262" s="44"/>
      <c r="DUG262" s="44"/>
      <c r="DUH262" s="44"/>
      <c r="DUI262" s="44"/>
      <c r="DUJ262" s="44"/>
      <c r="DUK262" s="44"/>
      <c r="DUL262" s="44"/>
      <c r="DUM262" s="44"/>
      <c r="DUN262" s="44"/>
      <c r="DUO262" s="44"/>
      <c r="DUP262" s="44"/>
      <c r="DUQ262" s="44"/>
      <c r="DUR262" s="44"/>
      <c r="DUS262" s="44"/>
      <c r="DUT262" s="44"/>
      <c r="DUU262" s="44"/>
      <c r="DUV262" s="44"/>
      <c r="DUW262" s="44"/>
      <c r="DUX262" s="44"/>
      <c r="DUY262" s="44"/>
      <c r="DUZ262" s="44"/>
      <c r="DVA262" s="44"/>
      <c r="DVB262" s="44"/>
      <c r="DVC262" s="44"/>
      <c r="DVD262" s="44"/>
      <c r="DVE262" s="44"/>
      <c r="DVF262" s="44"/>
      <c r="DVG262" s="44"/>
      <c r="DVH262" s="44"/>
      <c r="DVI262" s="44"/>
      <c r="DVJ262" s="44"/>
      <c r="DVK262" s="44"/>
      <c r="DVL262" s="44"/>
      <c r="DVM262" s="44"/>
      <c r="DVN262" s="44"/>
      <c r="DVO262" s="44"/>
      <c r="DVP262" s="44"/>
      <c r="DVQ262" s="44"/>
      <c r="DVR262" s="44"/>
      <c r="DVS262" s="44"/>
      <c r="DVT262" s="44"/>
      <c r="DVU262" s="44"/>
      <c r="DVV262" s="44"/>
      <c r="DVW262" s="44"/>
      <c r="DVX262" s="44"/>
      <c r="DVY262" s="44"/>
      <c r="DVZ262" s="44"/>
      <c r="DWA262" s="44"/>
      <c r="DWB262" s="44"/>
      <c r="DWC262" s="44"/>
      <c r="DWD262" s="44"/>
      <c r="DWE262" s="44"/>
      <c r="DWF262" s="44"/>
      <c r="DWG262" s="44"/>
      <c r="DWH262" s="44"/>
      <c r="DWI262" s="44"/>
      <c r="DWJ262" s="44"/>
      <c r="DWK262" s="44"/>
      <c r="DWL262" s="44"/>
      <c r="DWM262" s="44"/>
      <c r="DWN262" s="44"/>
      <c r="DWO262" s="44"/>
      <c r="DWP262" s="44"/>
      <c r="DWQ262" s="44"/>
      <c r="DWR262" s="44"/>
      <c r="DWS262" s="44"/>
      <c r="DWT262" s="44"/>
      <c r="DWU262" s="44"/>
      <c r="DWV262" s="44"/>
      <c r="DWW262" s="44"/>
      <c r="DWX262" s="44"/>
      <c r="DWY262" s="44"/>
      <c r="DWZ262" s="44"/>
      <c r="DXA262" s="44"/>
      <c r="DXB262" s="44"/>
      <c r="DXC262" s="44"/>
      <c r="DXD262" s="44"/>
      <c r="DXE262" s="44"/>
      <c r="DXF262" s="44"/>
      <c r="DXG262" s="44"/>
      <c r="DXH262" s="44"/>
      <c r="DXI262" s="44"/>
      <c r="DXJ262" s="44"/>
      <c r="DXK262" s="44"/>
      <c r="DXL262" s="44"/>
      <c r="DXM262" s="44"/>
      <c r="DXN262" s="44"/>
      <c r="DXO262" s="44"/>
      <c r="DXP262" s="44"/>
      <c r="DXQ262" s="44"/>
      <c r="DXR262" s="44"/>
      <c r="DXS262" s="44"/>
      <c r="DXT262" s="44"/>
      <c r="DXU262" s="44"/>
      <c r="DXV262" s="44"/>
      <c r="DXW262" s="44"/>
      <c r="DXX262" s="44"/>
      <c r="DXY262" s="44"/>
      <c r="DXZ262" s="44"/>
      <c r="DYA262" s="44"/>
      <c r="DYB262" s="44"/>
      <c r="DYC262" s="44"/>
      <c r="DYD262" s="44"/>
      <c r="DYE262" s="44"/>
      <c r="DYF262" s="44"/>
      <c r="DYG262" s="44"/>
      <c r="DYH262" s="44"/>
      <c r="DYI262" s="44"/>
      <c r="DYJ262" s="44"/>
      <c r="DYK262" s="44"/>
      <c r="DYL262" s="44"/>
      <c r="DYM262" s="44"/>
      <c r="DYN262" s="44"/>
      <c r="DYO262" s="44"/>
      <c r="DYP262" s="44"/>
      <c r="DYQ262" s="44"/>
      <c r="DYR262" s="44"/>
      <c r="DYS262" s="44"/>
      <c r="DYT262" s="44"/>
      <c r="DYU262" s="44"/>
      <c r="DYV262" s="44"/>
      <c r="DYW262" s="44"/>
      <c r="DYX262" s="44"/>
      <c r="DYY262" s="44"/>
      <c r="DYZ262" s="44"/>
      <c r="DZA262" s="44"/>
      <c r="DZB262" s="44"/>
      <c r="DZC262" s="44"/>
      <c r="DZD262" s="44"/>
      <c r="DZE262" s="44"/>
      <c r="DZF262" s="44"/>
      <c r="DZG262" s="44"/>
      <c r="DZH262" s="44"/>
      <c r="DZI262" s="44"/>
      <c r="DZJ262" s="44"/>
      <c r="DZK262" s="44"/>
      <c r="DZL262" s="44"/>
      <c r="DZM262" s="44"/>
      <c r="DZN262" s="44"/>
      <c r="DZO262" s="44"/>
      <c r="DZP262" s="44"/>
      <c r="DZQ262" s="44"/>
      <c r="DZR262" s="44"/>
      <c r="DZS262" s="44"/>
      <c r="DZT262" s="44"/>
      <c r="DZU262" s="44"/>
      <c r="DZV262" s="44"/>
      <c r="DZW262" s="44"/>
      <c r="DZX262" s="44"/>
      <c r="DZY262" s="44"/>
      <c r="DZZ262" s="44"/>
      <c r="EAA262" s="44"/>
      <c r="EAB262" s="44"/>
      <c r="EAC262" s="44"/>
      <c r="EAD262" s="44"/>
      <c r="EAE262" s="44"/>
      <c r="EAF262" s="44"/>
      <c r="EAG262" s="44"/>
      <c r="EAH262" s="44"/>
      <c r="EAI262" s="44"/>
      <c r="EAJ262" s="44"/>
      <c r="EAK262" s="44"/>
      <c r="EAL262" s="44"/>
      <c r="EAM262" s="44"/>
      <c r="EAN262" s="44"/>
      <c r="EAO262" s="44"/>
      <c r="EAP262" s="44"/>
      <c r="EAQ262" s="44"/>
      <c r="EAR262" s="44"/>
      <c r="EAS262" s="44"/>
      <c r="EAT262" s="44"/>
      <c r="EAU262" s="44"/>
      <c r="EAV262" s="44"/>
      <c r="EAW262" s="44"/>
      <c r="EAX262" s="44"/>
      <c r="EAY262" s="44"/>
      <c r="EAZ262" s="44"/>
      <c r="EBA262" s="44"/>
      <c r="EBB262" s="44"/>
      <c r="EBC262" s="44"/>
      <c r="EBD262" s="44"/>
      <c r="EBE262" s="44"/>
      <c r="EBF262" s="44"/>
      <c r="EBG262" s="44"/>
      <c r="EBH262" s="44"/>
      <c r="EBI262" s="44"/>
      <c r="EBJ262" s="44"/>
      <c r="EBK262" s="44"/>
      <c r="EBL262" s="44"/>
      <c r="EBM262" s="44"/>
      <c r="EBN262" s="44"/>
      <c r="EBO262" s="44"/>
      <c r="EBP262" s="44"/>
      <c r="EBQ262" s="44"/>
      <c r="EBR262" s="44"/>
      <c r="EBS262" s="44"/>
      <c r="EBT262" s="44"/>
      <c r="EBU262" s="44"/>
      <c r="EBV262" s="44"/>
      <c r="EBW262" s="44"/>
      <c r="EBX262" s="44"/>
      <c r="EBY262" s="44"/>
      <c r="EBZ262" s="44"/>
      <c r="ECA262" s="44"/>
      <c r="ECB262" s="44"/>
      <c r="ECC262" s="44"/>
      <c r="ECD262" s="44"/>
      <c r="ECE262" s="44"/>
      <c r="ECF262" s="44"/>
      <c r="ECG262" s="44"/>
      <c r="ECH262" s="44"/>
      <c r="ECI262" s="44"/>
      <c r="ECJ262" s="44"/>
      <c r="ECK262" s="44"/>
      <c r="ECL262" s="44"/>
      <c r="ECM262" s="44"/>
      <c r="ECN262" s="44"/>
      <c r="ECO262" s="44"/>
      <c r="ECP262" s="44"/>
      <c r="ECQ262" s="44"/>
      <c r="ECR262" s="44"/>
      <c r="ECS262" s="44"/>
      <c r="ECT262" s="44"/>
      <c r="ECU262" s="44"/>
      <c r="ECV262" s="44"/>
      <c r="ECW262" s="44"/>
      <c r="ECX262" s="44"/>
      <c r="ECY262" s="44"/>
      <c r="ECZ262" s="44"/>
      <c r="EDA262" s="44"/>
      <c r="EDB262" s="44"/>
      <c r="EDC262" s="44"/>
      <c r="EDD262" s="44"/>
      <c r="EDE262" s="44"/>
      <c r="EDF262" s="44"/>
      <c r="EDG262" s="44"/>
      <c r="EDH262" s="44"/>
      <c r="EDI262" s="44"/>
      <c r="EDJ262" s="44"/>
      <c r="EDK262" s="44"/>
      <c r="EDL262" s="44"/>
      <c r="EDM262" s="44"/>
      <c r="EDN262" s="44"/>
      <c r="EDO262" s="44"/>
      <c r="EDP262" s="44"/>
      <c r="EDQ262" s="44"/>
      <c r="EDR262" s="44"/>
      <c r="EDS262" s="44"/>
      <c r="EDT262" s="44"/>
      <c r="EDU262" s="44"/>
      <c r="EDV262" s="44"/>
      <c r="EDW262" s="44"/>
      <c r="EDX262" s="44"/>
      <c r="EDY262" s="44"/>
      <c r="EDZ262" s="44"/>
      <c r="EEA262" s="44"/>
      <c r="EEB262" s="44"/>
      <c r="EEC262" s="44"/>
      <c r="EED262" s="44"/>
      <c r="EEE262" s="44"/>
      <c r="EEF262" s="44"/>
      <c r="EEG262" s="44"/>
      <c r="EEH262" s="44"/>
      <c r="EEI262" s="44"/>
      <c r="EEJ262" s="44"/>
      <c r="EEK262" s="44"/>
      <c r="EEL262" s="44"/>
      <c r="EEM262" s="44"/>
      <c r="EEN262" s="44"/>
      <c r="EEO262" s="44"/>
      <c r="EEP262" s="44"/>
      <c r="EEQ262" s="44"/>
      <c r="EER262" s="44"/>
      <c r="EES262" s="44"/>
      <c r="EET262" s="44"/>
      <c r="EEU262" s="44"/>
      <c r="EEV262" s="44"/>
      <c r="EEW262" s="44"/>
      <c r="EEX262" s="44"/>
      <c r="EEY262" s="44"/>
      <c r="EEZ262" s="44"/>
      <c r="EFA262" s="44"/>
      <c r="EFB262" s="44"/>
      <c r="EFC262" s="44"/>
      <c r="EFD262" s="44"/>
      <c r="EFE262" s="44"/>
      <c r="EFF262" s="44"/>
      <c r="EFG262" s="44"/>
      <c r="EFH262" s="44"/>
      <c r="EFI262" s="44"/>
      <c r="EFJ262" s="44"/>
      <c r="EFK262" s="44"/>
      <c r="EFL262" s="44"/>
      <c r="EFM262" s="44"/>
      <c r="EFN262" s="44"/>
      <c r="EFO262" s="44"/>
      <c r="EFP262" s="44"/>
      <c r="EFQ262" s="44"/>
      <c r="EFR262" s="44"/>
      <c r="EFS262" s="44"/>
      <c r="EFT262" s="44"/>
      <c r="EFU262" s="44"/>
      <c r="EFV262" s="44"/>
      <c r="EFW262" s="44"/>
      <c r="EFX262" s="44"/>
      <c r="EFY262" s="44"/>
      <c r="EFZ262" s="44"/>
      <c r="EGA262" s="44"/>
      <c r="EGB262" s="44"/>
      <c r="EGC262" s="44"/>
      <c r="EGD262" s="44"/>
      <c r="EGE262" s="44"/>
      <c r="EGF262" s="44"/>
      <c r="EGG262" s="44"/>
      <c r="EGH262" s="44"/>
      <c r="EGI262" s="44"/>
      <c r="EGJ262" s="44"/>
      <c r="EGK262" s="44"/>
      <c r="EGL262" s="44"/>
      <c r="EGM262" s="44"/>
      <c r="EGN262" s="44"/>
      <c r="EGO262" s="44"/>
      <c r="EGP262" s="44"/>
      <c r="EGQ262" s="44"/>
      <c r="EGR262" s="44"/>
      <c r="EGS262" s="44"/>
      <c r="EGT262" s="44"/>
      <c r="EGU262" s="44"/>
      <c r="EGV262" s="44"/>
      <c r="EGW262" s="44"/>
      <c r="EGX262" s="44"/>
      <c r="EGY262" s="44"/>
      <c r="EGZ262" s="44"/>
      <c r="EHA262" s="44"/>
      <c r="EHB262" s="44"/>
      <c r="EHC262" s="44"/>
      <c r="EHD262" s="44"/>
      <c r="EHE262" s="44"/>
      <c r="EHF262" s="44"/>
      <c r="EHG262" s="44"/>
      <c r="EHH262" s="44"/>
      <c r="EHI262" s="44"/>
      <c r="EHJ262" s="44"/>
      <c r="EHK262" s="44"/>
      <c r="EHL262" s="44"/>
      <c r="EHM262" s="44"/>
      <c r="EHN262" s="44"/>
      <c r="EHO262" s="44"/>
      <c r="EHP262" s="44"/>
      <c r="EHQ262" s="44"/>
      <c r="EHR262" s="44"/>
      <c r="EHS262" s="44"/>
      <c r="EHT262" s="44"/>
      <c r="EHU262" s="44"/>
      <c r="EHV262" s="44"/>
      <c r="EHW262" s="44"/>
      <c r="EHX262" s="44"/>
      <c r="EHY262" s="44"/>
      <c r="EHZ262" s="44"/>
      <c r="EIA262" s="44"/>
      <c r="EIB262" s="44"/>
      <c r="EIC262" s="44"/>
      <c r="EID262" s="44"/>
      <c r="EIE262" s="44"/>
      <c r="EIF262" s="44"/>
      <c r="EIG262" s="44"/>
      <c r="EIH262" s="44"/>
      <c r="EII262" s="44"/>
      <c r="EIJ262" s="44"/>
      <c r="EIK262" s="44"/>
      <c r="EIL262" s="44"/>
      <c r="EIM262" s="44"/>
      <c r="EIN262" s="44"/>
      <c r="EIO262" s="44"/>
      <c r="EIP262" s="44"/>
      <c r="EIQ262" s="44"/>
      <c r="EIR262" s="44"/>
      <c r="EIS262" s="44"/>
      <c r="EIT262" s="44"/>
      <c r="EIU262" s="44"/>
      <c r="EIV262" s="44"/>
      <c r="EIW262" s="44"/>
      <c r="EIX262" s="44"/>
      <c r="EIY262" s="44"/>
      <c r="EIZ262" s="44"/>
      <c r="EJA262" s="44"/>
      <c r="EJB262" s="44"/>
      <c r="EJC262" s="44"/>
      <c r="EJD262" s="44"/>
      <c r="EJE262" s="44"/>
      <c r="EJF262" s="44"/>
      <c r="EJG262" s="44"/>
      <c r="EJH262" s="44"/>
      <c r="EJI262" s="44"/>
      <c r="EJJ262" s="44"/>
      <c r="EJK262" s="44"/>
      <c r="EJL262" s="44"/>
      <c r="EJM262" s="44"/>
      <c r="EJN262" s="44"/>
      <c r="EJO262" s="44"/>
      <c r="EJP262" s="44"/>
      <c r="EJQ262" s="44"/>
      <c r="EJR262" s="44"/>
      <c r="EJS262" s="44"/>
      <c r="EJT262" s="44"/>
      <c r="EJU262" s="44"/>
      <c r="EJV262" s="44"/>
      <c r="EJW262" s="44"/>
      <c r="EJX262" s="44"/>
      <c r="EJY262" s="44"/>
      <c r="EJZ262" s="44"/>
      <c r="EKA262" s="44"/>
      <c r="EKB262" s="44"/>
      <c r="EKC262" s="44"/>
      <c r="EKD262" s="44"/>
      <c r="EKE262" s="44"/>
      <c r="EKF262" s="44"/>
      <c r="EKG262" s="44"/>
      <c r="EKH262" s="44"/>
      <c r="EKI262" s="44"/>
      <c r="EKJ262" s="44"/>
      <c r="EKK262" s="44"/>
      <c r="EKL262" s="44"/>
      <c r="EKM262" s="44"/>
      <c r="EKN262" s="44"/>
      <c r="EKO262" s="44"/>
      <c r="EKP262" s="44"/>
      <c r="EKQ262" s="44"/>
      <c r="EKR262" s="44"/>
      <c r="EKS262" s="44"/>
      <c r="EKT262" s="44"/>
      <c r="EKU262" s="44"/>
      <c r="EKV262" s="44"/>
      <c r="EKW262" s="44"/>
      <c r="EKX262" s="44"/>
      <c r="EKY262" s="44"/>
      <c r="EKZ262" s="44"/>
      <c r="ELA262" s="44"/>
      <c r="ELB262" s="44"/>
      <c r="ELC262" s="44"/>
      <c r="ELD262" s="44"/>
      <c r="ELE262" s="44"/>
      <c r="ELF262" s="44"/>
      <c r="ELG262" s="44"/>
      <c r="ELH262" s="44"/>
      <c r="ELI262" s="44"/>
      <c r="ELJ262" s="44"/>
      <c r="ELK262" s="44"/>
      <c r="ELL262" s="44"/>
      <c r="ELM262" s="44"/>
      <c r="ELN262" s="44"/>
      <c r="ELO262" s="44"/>
      <c r="ELP262" s="44"/>
      <c r="ELQ262" s="44"/>
      <c r="ELR262" s="44"/>
      <c r="ELS262" s="44"/>
      <c r="ELT262" s="44"/>
      <c r="ELU262" s="44"/>
      <c r="ELV262" s="44"/>
      <c r="ELW262" s="44"/>
      <c r="ELX262" s="44"/>
      <c r="ELY262" s="44"/>
      <c r="ELZ262" s="44"/>
      <c r="EMA262" s="44"/>
      <c r="EMB262" s="44"/>
      <c r="EMC262" s="44"/>
      <c r="EMD262" s="44"/>
      <c r="EME262" s="44"/>
      <c r="EMF262" s="44"/>
      <c r="EMG262" s="44"/>
      <c r="EMH262" s="44"/>
      <c r="EMI262" s="44"/>
      <c r="EMJ262" s="44"/>
      <c r="EMK262" s="44"/>
      <c r="EML262" s="44"/>
      <c r="EMM262" s="44"/>
      <c r="EMN262" s="44"/>
      <c r="EMO262" s="44"/>
      <c r="EMP262" s="44"/>
      <c r="EMQ262" s="44"/>
      <c r="EMR262" s="44"/>
      <c r="EMS262" s="44"/>
      <c r="EMT262" s="44"/>
      <c r="EMU262" s="44"/>
      <c r="EMV262" s="44"/>
      <c r="EMW262" s="44"/>
      <c r="EMX262" s="44"/>
      <c r="EMY262" s="44"/>
      <c r="EMZ262" s="44"/>
      <c r="ENA262" s="44"/>
      <c r="ENB262" s="44"/>
      <c r="ENC262" s="44"/>
      <c r="END262" s="44"/>
      <c r="ENE262" s="44"/>
      <c r="ENF262" s="44"/>
      <c r="ENG262" s="44"/>
      <c r="ENH262" s="44"/>
      <c r="ENI262" s="44"/>
      <c r="ENJ262" s="44"/>
      <c r="ENK262" s="44"/>
      <c r="ENL262" s="44"/>
      <c r="ENM262" s="44"/>
      <c r="ENN262" s="44"/>
      <c r="ENO262" s="44"/>
      <c r="ENP262" s="44"/>
      <c r="ENQ262" s="44"/>
      <c r="ENR262" s="44"/>
      <c r="ENS262" s="44"/>
      <c r="ENT262" s="44"/>
      <c r="ENU262" s="44"/>
      <c r="ENV262" s="44"/>
      <c r="ENW262" s="44"/>
      <c r="ENX262" s="44"/>
      <c r="ENY262" s="44"/>
      <c r="ENZ262" s="44"/>
      <c r="EOA262" s="44"/>
      <c r="EOB262" s="44"/>
      <c r="EOC262" s="44"/>
      <c r="EOD262" s="44"/>
      <c r="EOE262" s="44"/>
      <c r="EOF262" s="44"/>
      <c r="EOG262" s="44"/>
      <c r="EOH262" s="44"/>
      <c r="EOI262" s="44"/>
      <c r="EOJ262" s="44"/>
      <c r="EOK262" s="44"/>
      <c r="EOL262" s="44"/>
      <c r="EOM262" s="44"/>
      <c r="EON262" s="44"/>
      <c r="EOO262" s="44"/>
      <c r="EOP262" s="44"/>
      <c r="EOQ262" s="44"/>
      <c r="EOR262" s="44"/>
      <c r="EOS262" s="44"/>
      <c r="EOT262" s="44"/>
      <c r="EOU262" s="44"/>
      <c r="EOV262" s="44"/>
      <c r="EOW262" s="44"/>
      <c r="EOX262" s="44"/>
      <c r="EOY262" s="44"/>
      <c r="EOZ262" s="44"/>
      <c r="EPA262" s="44"/>
      <c r="EPB262" s="44"/>
      <c r="EPC262" s="44"/>
      <c r="EPD262" s="44"/>
      <c r="EPE262" s="44"/>
      <c r="EPF262" s="44"/>
      <c r="EPG262" s="44"/>
      <c r="EPH262" s="44"/>
      <c r="EPI262" s="44"/>
      <c r="EPJ262" s="44"/>
      <c r="EPK262" s="44"/>
      <c r="EPL262" s="44"/>
      <c r="EPM262" s="44"/>
      <c r="EPN262" s="44"/>
      <c r="EPO262" s="44"/>
      <c r="EPP262" s="44"/>
      <c r="EPQ262" s="44"/>
      <c r="EPR262" s="44"/>
      <c r="EPS262" s="44"/>
      <c r="EPT262" s="44"/>
      <c r="EPU262" s="44"/>
      <c r="EPV262" s="44"/>
      <c r="EPW262" s="44"/>
      <c r="EPX262" s="44"/>
      <c r="EPY262" s="44"/>
      <c r="EPZ262" s="44"/>
      <c r="EQA262" s="44"/>
      <c r="EQB262" s="44"/>
      <c r="EQC262" s="44"/>
      <c r="EQD262" s="44"/>
      <c r="EQE262" s="44"/>
      <c r="EQF262" s="44"/>
      <c r="EQG262" s="44"/>
      <c r="EQH262" s="44"/>
      <c r="EQI262" s="44"/>
      <c r="EQJ262" s="44"/>
      <c r="EQK262" s="44"/>
      <c r="EQL262" s="44"/>
      <c r="EQM262" s="44"/>
      <c r="EQN262" s="44"/>
      <c r="EQO262" s="44"/>
      <c r="EQP262" s="44"/>
      <c r="EQQ262" s="44"/>
      <c r="EQR262" s="44"/>
      <c r="EQS262" s="44"/>
      <c r="EQT262" s="44"/>
      <c r="EQU262" s="44"/>
      <c r="EQV262" s="44"/>
      <c r="EQW262" s="44"/>
      <c r="EQX262" s="44"/>
      <c r="EQY262" s="44"/>
      <c r="EQZ262" s="44"/>
      <c r="ERA262" s="44"/>
      <c r="ERB262" s="44"/>
      <c r="ERC262" s="44"/>
      <c r="ERD262" s="44"/>
      <c r="ERE262" s="44"/>
      <c r="ERF262" s="44"/>
      <c r="ERG262" s="44"/>
      <c r="ERH262" s="44"/>
      <c r="ERI262" s="44"/>
      <c r="ERJ262" s="44"/>
      <c r="ERK262" s="44"/>
      <c r="ERL262" s="44"/>
      <c r="ERM262" s="44"/>
      <c r="ERN262" s="44"/>
      <c r="ERO262" s="44"/>
      <c r="ERP262" s="44"/>
      <c r="ERQ262" s="44"/>
      <c r="ERR262" s="44"/>
      <c r="ERS262" s="44"/>
      <c r="ERT262" s="44"/>
      <c r="ERU262" s="44"/>
      <c r="ERV262" s="44"/>
      <c r="ERW262" s="44"/>
      <c r="ERX262" s="44"/>
      <c r="ERY262" s="44"/>
      <c r="ERZ262" s="44"/>
      <c r="ESA262" s="44"/>
      <c r="ESB262" s="44"/>
      <c r="ESC262" s="44"/>
      <c r="ESD262" s="44"/>
      <c r="ESE262" s="44"/>
      <c r="ESF262" s="44"/>
      <c r="ESG262" s="44"/>
      <c r="ESH262" s="44"/>
      <c r="ESI262" s="44"/>
      <c r="ESJ262" s="44"/>
      <c r="ESK262" s="44"/>
      <c r="ESL262" s="44"/>
      <c r="ESM262" s="44"/>
      <c r="ESN262" s="44"/>
      <c r="ESO262" s="44"/>
      <c r="ESP262" s="44"/>
      <c r="ESQ262" s="44"/>
      <c r="ESR262" s="44"/>
      <c r="ESS262" s="44"/>
      <c r="EST262" s="44"/>
      <c r="ESU262" s="44"/>
      <c r="ESV262" s="44"/>
      <c r="ESW262" s="44"/>
      <c r="ESX262" s="44"/>
      <c r="ESY262" s="44"/>
      <c r="ESZ262" s="44"/>
      <c r="ETA262" s="44"/>
      <c r="ETB262" s="44"/>
      <c r="ETC262" s="44"/>
      <c r="ETD262" s="44"/>
      <c r="ETE262" s="44"/>
      <c r="ETF262" s="44"/>
      <c r="ETG262" s="44"/>
      <c r="ETH262" s="44"/>
      <c r="ETI262" s="44"/>
      <c r="ETJ262" s="44"/>
      <c r="ETK262" s="44"/>
      <c r="ETL262" s="44"/>
      <c r="ETM262" s="44"/>
      <c r="ETN262" s="44"/>
      <c r="ETO262" s="44"/>
      <c r="ETP262" s="44"/>
      <c r="ETQ262" s="44"/>
      <c r="ETR262" s="44"/>
      <c r="ETS262" s="44"/>
      <c r="ETT262" s="44"/>
      <c r="ETU262" s="44"/>
      <c r="ETV262" s="44"/>
      <c r="ETW262" s="44"/>
      <c r="ETX262" s="44"/>
      <c r="ETY262" s="44"/>
      <c r="ETZ262" s="44"/>
      <c r="EUA262" s="44"/>
      <c r="EUB262" s="44"/>
      <c r="EUC262" s="44"/>
      <c r="EUD262" s="44"/>
      <c r="EUE262" s="44"/>
      <c r="EUF262" s="44"/>
      <c r="EUG262" s="44"/>
      <c r="EUH262" s="44"/>
      <c r="EUI262" s="44"/>
      <c r="EUJ262" s="44"/>
      <c r="EUK262" s="44"/>
      <c r="EUL262" s="44"/>
      <c r="EUM262" s="44"/>
      <c r="EUN262" s="44"/>
      <c r="EUO262" s="44"/>
      <c r="EUP262" s="44"/>
      <c r="EUQ262" s="44"/>
      <c r="EUR262" s="44"/>
      <c r="EUS262" s="44"/>
      <c r="EUT262" s="44"/>
      <c r="EUU262" s="44"/>
      <c r="EUV262" s="44"/>
      <c r="EUW262" s="44"/>
      <c r="EUX262" s="44"/>
      <c r="EUY262" s="44"/>
      <c r="EUZ262" s="44"/>
      <c r="EVA262" s="44"/>
      <c r="EVB262" s="44"/>
      <c r="EVC262" s="44"/>
      <c r="EVD262" s="44"/>
      <c r="EVE262" s="44"/>
      <c r="EVF262" s="44"/>
      <c r="EVG262" s="44"/>
      <c r="EVH262" s="44"/>
      <c r="EVI262" s="44"/>
      <c r="EVJ262" s="44"/>
      <c r="EVK262" s="44"/>
      <c r="EVL262" s="44"/>
      <c r="EVM262" s="44"/>
      <c r="EVN262" s="44"/>
      <c r="EVO262" s="44"/>
      <c r="EVP262" s="44"/>
      <c r="EVQ262" s="44"/>
      <c r="EVR262" s="44"/>
      <c r="EVS262" s="44"/>
      <c r="EVT262" s="44"/>
      <c r="EVU262" s="44"/>
      <c r="EVV262" s="44"/>
      <c r="EVW262" s="44"/>
      <c r="EVX262" s="44"/>
      <c r="EVY262" s="44"/>
      <c r="EVZ262" s="44"/>
      <c r="EWA262" s="44"/>
      <c r="EWB262" s="44"/>
      <c r="EWC262" s="44"/>
      <c r="EWD262" s="44"/>
      <c r="EWE262" s="44"/>
      <c r="EWF262" s="44"/>
      <c r="EWG262" s="44"/>
      <c r="EWH262" s="44"/>
      <c r="EWI262" s="44"/>
      <c r="EWJ262" s="44"/>
      <c r="EWK262" s="44"/>
      <c r="EWL262" s="44"/>
      <c r="EWM262" s="44"/>
      <c r="EWN262" s="44"/>
      <c r="EWO262" s="44"/>
      <c r="EWP262" s="44"/>
      <c r="EWQ262" s="44"/>
      <c r="EWR262" s="44"/>
      <c r="EWS262" s="44"/>
      <c r="EWT262" s="44"/>
      <c r="EWU262" s="44"/>
      <c r="EWV262" s="44"/>
      <c r="EWW262" s="44"/>
      <c r="EWX262" s="44"/>
      <c r="EWY262" s="44"/>
      <c r="EWZ262" s="44"/>
      <c r="EXA262" s="44"/>
      <c r="EXB262" s="44"/>
      <c r="EXC262" s="44"/>
      <c r="EXD262" s="44"/>
      <c r="EXE262" s="44"/>
      <c r="EXF262" s="44"/>
      <c r="EXG262" s="44"/>
      <c r="EXH262" s="44"/>
      <c r="EXI262" s="44"/>
      <c r="EXJ262" s="44"/>
      <c r="EXK262" s="44"/>
      <c r="EXL262" s="44"/>
      <c r="EXM262" s="44"/>
      <c r="EXN262" s="44"/>
      <c r="EXO262" s="44"/>
      <c r="EXP262" s="44"/>
      <c r="EXQ262" s="44"/>
      <c r="EXR262" s="44"/>
      <c r="EXS262" s="44"/>
      <c r="EXT262" s="44"/>
      <c r="EXU262" s="44"/>
      <c r="EXV262" s="44"/>
      <c r="EXW262" s="44"/>
      <c r="EXX262" s="44"/>
      <c r="EXY262" s="44"/>
      <c r="EXZ262" s="44"/>
      <c r="EYA262" s="44"/>
      <c r="EYB262" s="44"/>
      <c r="EYC262" s="44"/>
      <c r="EYD262" s="44"/>
      <c r="EYE262" s="44"/>
      <c r="EYF262" s="44"/>
      <c r="EYG262" s="44"/>
      <c r="EYH262" s="44"/>
      <c r="EYI262" s="44"/>
      <c r="EYJ262" s="44"/>
      <c r="EYK262" s="44"/>
      <c r="EYL262" s="44"/>
      <c r="EYM262" s="44"/>
      <c r="EYN262" s="44"/>
      <c r="EYO262" s="44"/>
      <c r="EYP262" s="44"/>
      <c r="EYQ262" s="44"/>
      <c r="EYR262" s="44"/>
      <c r="EYS262" s="44"/>
      <c r="EYT262" s="44"/>
      <c r="EYU262" s="44"/>
      <c r="EYV262" s="44"/>
      <c r="EYW262" s="44"/>
      <c r="EYX262" s="44"/>
      <c r="EYY262" s="44"/>
      <c r="EYZ262" s="44"/>
      <c r="EZA262" s="44"/>
      <c r="EZB262" s="44"/>
      <c r="EZC262" s="44"/>
      <c r="EZD262" s="44"/>
      <c r="EZE262" s="44"/>
      <c r="EZF262" s="44"/>
      <c r="EZG262" s="44"/>
      <c r="EZH262" s="44"/>
      <c r="EZI262" s="44"/>
      <c r="EZJ262" s="44"/>
      <c r="EZK262" s="44"/>
      <c r="EZL262" s="44"/>
      <c r="EZM262" s="44"/>
      <c r="EZN262" s="44"/>
      <c r="EZO262" s="44"/>
      <c r="EZP262" s="44"/>
      <c r="EZQ262" s="44"/>
      <c r="EZR262" s="44"/>
      <c r="EZS262" s="44"/>
      <c r="EZT262" s="44"/>
      <c r="EZU262" s="44"/>
      <c r="EZV262" s="44"/>
      <c r="EZW262" s="44"/>
      <c r="EZX262" s="44"/>
      <c r="EZY262" s="44"/>
      <c r="EZZ262" s="44"/>
      <c r="FAA262" s="44"/>
      <c r="FAB262" s="44"/>
      <c r="FAC262" s="44"/>
      <c r="FAD262" s="44"/>
      <c r="FAE262" s="44"/>
      <c r="FAF262" s="44"/>
      <c r="FAG262" s="44"/>
      <c r="FAH262" s="44"/>
      <c r="FAI262" s="44"/>
      <c r="FAJ262" s="44"/>
      <c r="FAK262" s="44"/>
      <c r="FAL262" s="44"/>
      <c r="FAM262" s="44"/>
      <c r="FAN262" s="44"/>
      <c r="FAO262" s="44"/>
      <c r="FAP262" s="44"/>
      <c r="FAQ262" s="44"/>
      <c r="FAR262" s="44"/>
      <c r="FAS262" s="44"/>
      <c r="FAT262" s="44"/>
      <c r="FAU262" s="44"/>
      <c r="FAV262" s="44"/>
      <c r="FAW262" s="44"/>
      <c r="FAX262" s="44"/>
      <c r="FAY262" s="44"/>
      <c r="FAZ262" s="44"/>
      <c r="FBA262" s="44"/>
      <c r="FBB262" s="44"/>
      <c r="FBC262" s="44"/>
      <c r="FBD262" s="44"/>
      <c r="FBE262" s="44"/>
      <c r="FBF262" s="44"/>
      <c r="FBG262" s="44"/>
      <c r="FBH262" s="44"/>
      <c r="FBI262" s="44"/>
      <c r="FBJ262" s="44"/>
      <c r="FBK262" s="44"/>
      <c r="FBL262" s="44"/>
      <c r="FBM262" s="44"/>
      <c r="FBN262" s="44"/>
      <c r="FBO262" s="44"/>
      <c r="FBP262" s="44"/>
      <c r="FBQ262" s="44"/>
      <c r="FBR262" s="44"/>
      <c r="FBS262" s="44"/>
      <c r="FBT262" s="44"/>
      <c r="FBU262" s="44"/>
      <c r="FBV262" s="44"/>
      <c r="FBW262" s="44"/>
      <c r="FBX262" s="44"/>
      <c r="FBY262" s="44"/>
      <c r="FBZ262" s="44"/>
      <c r="FCA262" s="44"/>
      <c r="FCB262" s="44"/>
      <c r="FCC262" s="44"/>
      <c r="FCD262" s="44"/>
      <c r="FCE262" s="44"/>
      <c r="FCF262" s="44"/>
      <c r="FCG262" s="44"/>
      <c r="FCH262" s="44"/>
      <c r="FCI262" s="44"/>
      <c r="FCJ262" s="44"/>
      <c r="FCK262" s="44"/>
      <c r="FCL262" s="44"/>
      <c r="FCM262" s="44"/>
      <c r="FCN262" s="44"/>
      <c r="FCO262" s="44"/>
      <c r="FCP262" s="44"/>
      <c r="FCQ262" s="44"/>
      <c r="FCR262" s="44"/>
      <c r="FCS262" s="44"/>
      <c r="FCT262" s="44"/>
      <c r="FCU262" s="44"/>
      <c r="FCV262" s="44"/>
      <c r="FCW262" s="44"/>
      <c r="FCX262" s="44"/>
      <c r="FCY262" s="44"/>
      <c r="FCZ262" s="44"/>
      <c r="FDA262" s="44"/>
      <c r="FDB262" s="44"/>
      <c r="FDC262" s="44"/>
      <c r="FDD262" s="44"/>
      <c r="FDE262" s="44"/>
      <c r="FDF262" s="44"/>
      <c r="FDG262" s="44"/>
      <c r="FDH262" s="44"/>
      <c r="FDI262" s="44"/>
      <c r="FDJ262" s="44"/>
      <c r="FDK262" s="44"/>
      <c r="FDL262" s="44"/>
      <c r="FDM262" s="44"/>
      <c r="FDN262" s="44"/>
      <c r="FDO262" s="44"/>
      <c r="FDP262" s="44"/>
      <c r="FDQ262" s="44"/>
      <c r="FDR262" s="44"/>
      <c r="FDS262" s="44"/>
      <c r="FDT262" s="44"/>
      <c r="FDU262" s="44"/>
      <c r="FDV262" s="44"/>
      <c r="FDW262" s="44"/>
      <c r="FDX262" s="44"/>
      <c r="FDY262" s="44"/>
      <c r="FDZ262" s="44"/>
      <c r="FEA262" s="44"/>
      <c r="FEB262" s="44"/>
      <c r="FEC262" s="44"/>
      <c r="FED262" s="44"/>
      <c r="FEE262" s="44"/>
      <c r="FEF262" s="44"/>
      <c r="FEG262" s="44"/>
      <c r="FEH262" s="44"/>
      <c r="FEI262" s="44"/>
      <c r="FEJ262" s="44"/>
      <c r="FEK262" s="44"/>
      <c r="FEL262" s="44"/>
      <c r="FEM262" s="44"/>
      <c r="FEN262" s="44"/>
      <c r="FEO262" s="44"/>
      <c r="FEP262" s="44"/>
      <c r="FEQ262" s="44"/>
      <c r="FER262" s="44"/>
      <c r="FES262" s="44"/>
      <c r="FET262" s="44"/>
      <c r="FEU262" s="44"/>
      <c r="FEV262" s="44"/>
      <c r="FEW262" s="44"/>
      <c r="FEX262" s="44"/>
      <c r="FEY262" s="44"/>
      <c r="FEZ262" s="44"/>
      <c r="FFA262" s="44"/>
      <c r="FFB262" s="44"/>
      <c r="FFC262" s="44"/>
      <c r="FFD262" s="44"/>
      <c r="FFE262" s="44"/>
      <c r="FFF262" s="44"/>
      <c r="FFG262" s="44"/>
      <c r="FFH262" s="44"/>
      <c r="FFI262" s="44"/>
      <c r="FFJ262" s="44"/>
      <c r="FFK262" s="44"/>
      <c r="FFL262" s="44"/>
      <c r="FFM262" s="44"/>
      <c r="FFN262" s="44"/>
      <c r="FFO262" s="44"/>
      <c r="FFP262" s="44"/>
      <c r="FFQ262" s="44"/>
      <c r="FFR262" s="44"/>
      <c r="FFS262" s="44"/>
      <c r="FFT262" s="44"/>
      <c r="FFU262" s="44"/>
      <c r="FFV262" s="44"/>
      <c r="FFW262" s="44"/>
      <c r="FFX262" s="44"/>
      <c r="FFY262" s="44"/>
      <c r="FFZ262" s="44"/>
      <c r="FGA262" s="44"/>
      <c r="FGB262" s="44"/>
      <c r="FGC262" s="44"/>
      <c r="FGD262" s="44"/>
      <c r="FGE262" s="44"/>
      <c r="FGF262" s="44"/>
      <c r="FGG262" s="44"/>
      <c r="FGH262" s="44"/>
      <c r="FGI262" s="44"/>
      <c r="FGJ262" s="44"/>
      <c r="FGK262" s="44"/>
      <c r="FGL262" s="44"/>
      <c r="FGM262" s="44"/>
      <c r="FGN262" s="44"/>
      <c r="FGO262" s="44"/>
      <c r="FGP262" s="44"/>
      <c r="FGQ262" s="44"/>
      <c r="FGR262" s="44"/>
      <c r="FGS262" s="44"/>
      <c r="FGT262" s="44"/>
      <c r="FGU262" s="44"/>
      <c r="FGV262" s="44"/>
      <c r="FGW262" s="44"/>
      <c r="FGX262" s="44"/>
      <c r="FGY262" s="44"/>
      <c r="FGZ262" s="44"/>
      <c r="FHA262" s="44"/>
      <c r="FHB262" s="44"/>
      <c r="FHC262" s="44"/>
      <c r="FHD262" s="44"/>
      <c r="FHE262" s="44"/>
      <c r="FHF262" s="44"/>
      <c r="FHG262" s="44"/>
      <c r="FHH262" s="44"/>
      <c r="FHI262" s="44"/>
      <c r="FHJ262" s="44"/>
      <c r="FHK262" s="44"/>
      <c r="FHL262" s="44"/>
      <c r="FHM262" s="44"/>
      <c r="FHN262" s="44"/>
      <c r="FHO262" s="44"/>
      <c r="FHP262" s="44"/>
      <c r="FHQ262" s="44"/>
      <c r="FHR262" s="44"/>
      <c r="FHS262" s="44"/>
      <c r="FHT262" s="44"/>
      <c r="FHU262" s="44"/>
      <c r="FHV262" s="44"/>
      <c r="FHW262" s="44"/>
      <c r="FHX262" s="44"/>
      <c r="FHY262" s="44"/>
      <c r="FHZ262" s="44"/>
      <c r="FIA262" s="44"/>
      <c r="FIB262" s="44"/>
      <c r="FIC262" s="44"/>
      <c r="FID262" s="44"/>
      <c r="FIE262" s="44"/>
      <c r="FIF262" s="44"/>
      <c r="FIG262" s="44"/>
      <c r="FIH262" s="44"/>
      <c r="FII262" s="44"/>
      <c r="FIJ262" s="44"/>
      <c r="FIK262" s="44"/>
      <c r="FIL262" s="44"/>
      <c r="FIM262" s="44"/>
      <c r="FIN262" s="44"/>
      <c r="FIO262" s="44"/>
      <c r="FIP262" s="44"/>
      <c r="FIQ262" s="44"/>
      <c r="FIR262" s="44"/>
      <c r="FIS262" s="44"/>
      <c r="FIT262" s="44"/>
      <c r="FIU262" s="44"/>
      <c r="FIV262" s="44"/>
      <c r="FIW262" s="44"/>
      <c r="FIX262" s="44"/>
      <c r="FIY262" s="44"/>
      <c r="FIZ262" s="44"/>
      <c r="FJA262" s="44"/>
      <c r="FJB262" s="44"/>
      <c r="FJC262" s="44"/>
      <c r="FJD262" s="44"/>
      <c r="FJE262" s="44"/>
      <c r="FJF262" s="44"/>
      <c r="FJG262" s="44"/>
      <c r="FJH262" s="44"/>
      <c r="FJI262" s="44"/>
      <c r="FJJ262" s="44"/>
      <c r="FJK262" s="44"/>
      <c r="FJL262" s="44"/>
      <c r="FJM262" s="44"/>
      <c r="FJN262" s="44"/>
      <c r="FJO262" s="44"/>
      <c r="FJP262" s="44"/>
      <c r="FJQ262" s="44"/>
      <c r="FJR262" s="44"/>
      <c r="FJS262" s="44"/>
      <c r="FJT262" s="44"/>
      <c r="FJU262" s="44"/>
      <c r="FJV262" s="44"/>
      <c r="FJW262" s="44"/>
      <c r="FJX262" s="44"/>
      <c r="FJY262" s="44"/>
      <c r="FJZ262" s="44"/>
      <c r="FKA262" s="44"/>
      <c r="FKB262" s="44"/>
      <c r="FKC262" s="44"/>
      <c r="FKD262" s="44"/>
      <c r="FKE262" s="44"/>
      <c r="FKF262" s="44"/>
      <c r="FKG262" s="44"/>
      <c r="FKH262" s="44"/>
      <c r="FKI262" s="44"/>
      <c r="FKJ262" s="44"/>
      <c r="FKK262" s="44"/>
      <c r="FKL262" s="44"/>
      <c r="FKM262" s="44"/>
      <c r="FKN262" s="44"/>
      <c r="FKO262" s="44"/>
      <c r="FKP262" s="44"/>
      <c r="FKQ262" s="44"/>
      <c r="FKR262" s="44"/>
      <c r="FKS262" s="44"/>
      <c r="FKT262" s="44"/>
      <c r="FKU262" s="44"/>
      <c r="FKV262" s="44"/>
      <c r="FKW262" s="44"/>
      <c r="FKX262" s="44"/>
      <c r="FKY262" s="44"/>
      <c r="FKZ262" s="44"/>
      <c r="FLA262" s="44"/>
      <c r="FLB262" s="44"/>
      <c r="FLC262" s="44"/>
      <c r="FLD262" s="44"/>
      <c r="FLE262" s="44"/>
      <c r="FLF262" s="44"/>
      <c r="FLG262" s="44"/>
      <c r="FLH262" s="44"/>
      <c r="FLI262" s="44"/>
      <c r="FLJ262" s="44"/>
      <c r="FLK262" s="44"/>
      <c r="FLL262" s="44"/>
      <c r="FLM262" s="44"/>
      <c r="FLN262" s="44"/>
      <c r="FLO262" s="44"/>
      <c r="FLP262" s="44"/>
      <c r="FLQ262" s="44"/>
      <c r="FLR262" s="44"/>
      <c r="FLS262" s="44"/>
      <c r="FLT262" s="44"/>
      <c r="FLU262" s="44"/>
      <c r="FLV262" s="44"/>
      <c r="FLW262" s="44"/>
      <c r="FLX262" s="44"/>
      <c r="FLY262" s="44"/>
      <c r="FLZ262" s="44"/>
      <c r="FMA262" s="44"/>
      <c r="FMB262" s="44"/>
      <c r="FMC262" s="44"/>
      <c r="FMD262" s="44"/>
      <c r="FME262" s="44"/>
      <c r="FMF262" s="44"/>
      <c r="FMG262" s="44"/>
      <c r="FMH262" s="44"/>
      <c r="FMI262" s="44"/>
      <c r="FMJ262" s="44"/>
      <c r="FMK262" s="44"/>
      <c r="FML262" s="44"/>
      <c r="FMM262" s="44"/>
      <c r="FMN262" s="44"/>
      <c r="FMO262" s="44"/>
      <c r="FMP262" s="44"/>
      <c r="FMQ262" s="44"/>
      <c r="FMR262" s="44"/>
      <c r="FMS262" s="44"/>
      <c r="FMT262" s="44"/>
      <c r="FMU262" s="44"/>
      <c r="FMV262" s="44"/>
      <c r="FMW262" s="44"/>
      <c r="FMX262" s="44"/>
      <c r="FMY262" s="44"/>
      <c r="FMZ262" s="44"/>
      <c r="FNA262" s="44"/>
      <c r="FNB262" s="44"/>
      <c r="FNC262" s="44"/>
      <c r="FND262" s="44"/>
      <c r="FNE262" s="44"/>
      <c r="FNF262" s="44"/>
      <c r="FNG262" s="44"/>
      <c r="FNH262" s="44"/>
      <c r="FNI262" s="44"/>
      <c r="FNJ262" s="44"/>
      <c r="FNK262" s="44"/>
      <c r="FNL262" s="44"/>
      <c r="FNM262" s="44"/>
      <c r="FNN262" s="44"/>
      <c r="FNO262" s="44"/>
      <c r="FNP262" s="44"/>
      <c r="FNQ262" s="44"/>
      <c r="FNR262" s="44"/>
      <c r="FNS262" s="44"/>
      <c r="FNT262" s="44"/>
      <c r="FNU262" s="44"/>
      <c r="FNV262" s="44"/>
      <c r="FNW262" s="44"/>
      <c r="FNX262" s="44"/>
      <c r="FNY262" s="44"/>
      <c r="FNZ262" s="44"/>
      <c r="FOA262" s="44"/>
      <c r="FOB262" s="44"/>
      <c r="FOC262" s="44"/>
      <c r="FOD262" s="44"/>
      <c r="FOE262" s="44"/>
      <c r="FOF262" s="44"/>
      <c r="FOG262" s="44"/>
      <c r="FOH262" s="44"/>
      <c r="FOI262" s="44"/>
      <c r="FOJ262" s="44"/>
      <c r="FOK262" s="44"/>
      <c r="FOL262" s="44"/>
      <c r="FOM262" s="44"/>
      <c r="FON262" s="44"/>
      <c r="FOO262" s="44"/>
      <c r="FOP262" s="44"/>
      <c r="FOQ262" s="44"/>
      <c r="FOR262" s="44"/>
      <c r="FOS262" s="44"/>
      <c r="FOT262" s="44"/>
      <c r="FOU262" s="44"/>
      <c r="FOV262" s="44"/>
      <c r="FOW262" s="44"/>
      <c r="FOX262" s="44"/>
      <c r="FOY262" s="44"/>
      <c r="FOZ262" s="44"/>
      <c r="FPA262" s="44"/>
      <c r="FPB262" s="44"/>
      <c r="FPC262" s="44"/>
      <c r="FPD262" s="44"/>
      <c r="FPE262" s="44"/>
      <c r="FPF262" s="44"/>
      <c r="FPG262" s="44"/>
      <c r="FPH262" s="44"/>
      <c r="FPI262" s="44"/>
      <c r="FPJ262" s="44"/>
      <c r="FPK262" s="44"/>
      <c r="FPL262" s="44"/>
      <c r="FPM262" s="44"/>
      <c r="FPN262" s="44"/>
      <c r="FPO262" s="44"/>
      <c r="FPP262" s="44"/>
      <c r="FPQ262" s="44"/>
      <c r="FPR262" s="44"/>
      <c r="FPS262" s="44"/>
      <c r="FPT262" s="44"/>
      <c r="FPU262" s="44"/>
      <c r="FPV262" s="44"/>
      <c r="FPW262" s="44"/>
      <c r="FPX262" s="44"/>
      <c r="FPY262" s="44"/>
      <c r="FPZ262" s="44"/>
      <c r="FQA262" s="44"/>
      <c r="FQB262" s="44"/>
      <c r="FQC262" s="44"/>
      <c r="FQD262" s="44"/>
      <c r="FQE262" s="44"/>
      <c r="FQF262" s="44"/>
      <c r="FQG262" s="44"/>
      <c r="FQH262" s="44"/>
      <c r="FQI262" s="44"/>
      <c r="FQJ262" s="44"/>
      <c r="FQK262" s="44"/>
      <c r="FQL262" s="44"/>
      <c r="FQM262" s="44"/>
      <c r="FQN262" s="44"/>
      <c r="FQO262" s="44"/>
      <c r="FQP262" s="44"/>
      <c r="FQQ262" s="44"/>
      <c r="FQR262" s="44"/>
      <c r="FQS262" s="44"/>
      <c r="FQT262" s="44"/>
      <c r="FQU262" s="44"/>
      <c r="FQV262" s="44"/>
      <c r="FQW262" s="44"/>
      <c r="FQX262" s="44"/>
      <c r="FQY262" s="44"/>
      <c r="FQZ262" s="44"/>
      <c r="FRA262" s="44"/>
      <c r="FRB262" s="44"/>
      <c r="FRC262" s="44"/>
      <c r="FRD262" s="44"/>
      <c r="FRE262" s="44"/>
      <c r="FRF262" s="44"/>
      <c r="FRG262" s="44"/>
      <c r="FRH262" s="44"/>
      <c r="FRI262" s="44"/>
      <c r="FRJ262" s="44"/>
      <c r="FRK262" s="44"/>
      <c r="FRL262" s="44"/>
      <c r="FRM262" s="44"/>
      <c r="FRN262" s="44"/>
      <c r="FRO262" s="44"/>
      <c r="FRP262" s="44"/>
      <c r="FRQ262" s="44"/>
      <c r="FRR262" s="44"/>
      <c r="FRS262" s="44"/>
      <c r="FRT262" s="44"/>
      <c r="FRU262" s="44"/>
      <c r="FRV262" s="44"/>
      <c r="FRW262" s="44"/>
      <c r="FRX262" s="44"/>
      <c r="FRY262" s="44"/>
      <c r="FRZ262" s="44"/>
      <c r="FSA262" s="44"/>
      <c r="FSB262" s="44"/>
      <c r="FSC262" s="44"/>
      <c r="FSD262" s="44"/>
      <c r="FSE262" s="44"/>
      <c r="FSF262" s="44"/>
      <c r="FSG262" s="44"/>
      <c r="FSH262" s="44"/>
      <c r="FSI262" s="44"/>
      <c r="FSJ262" s="44"/>
      <c r="FSK262" s="44"/>
      <c r="FSL262" s="44"/>
      <c r="FSM262" s="44"/>
      <c r="FSN262" s="44"/>
      <c r="FSO262" s="44"/>
      <c r="FSP262" s="44"/>
      <c r="FSQ262" s="44"/>
      <c r="FSR262" s="44"/>
      <c r="FSS262" s="44"/>
      <c r="FST262" s="44"/>
      <c r="FSU262" s="44"/>
      <c r="FSV262" s="44"/>
      <c r="FSW262" s="44"/>
      <c r="FSX262" s="44"/>
      <c r="FSY262" s="44"/>
      <c r="FSZ262" s="44"/>
      <c r="FTA262" s="44"/>
      <c r="FTB262" s="44"/>
      <c r="FTC262" s="44"/>
      <c r="FTD262" s="44"/>
      <c r="FTE262" s="44"/>
      <c r="FTF262" s="44"/>
      <c r="FTG262" s="44"/>
      <c r="FTH262" s="44"/>
      <c r="FTI262" s="44"/>
      <c r="FTJ262" s="44"/>
      <c r="FTK262" s="44"/>
      <c r="FTL262" s="44"/>
      <c r="FTM262" s="44"/>
      <c r="FTN262" s="44"/>
      <c r="FTO262" s="44"/>
      <c r="FTP262" s="44"/>
      <c r="FTQ262" s="44"/>
      <c r="FTR262" s="44"/>
      <c r="FTS262" s="44"/>
      <c r="FTT262" s="44"/>
      <c r="FTU262" s="44"/>
      <c r="FTV262" s="44"/>
      <c r="FTW262" s="44"/>
      <c r="FTX262" s="44"/>
      <c r="FTY262" s="44"/>
      <c r="FTZ262" s="44"/>
      <c r="FUA262" s="44"/>
      <c r="FUB262" s="44"/>
      <c r="FUC262" s="44"/>
      <c r="FUD262" s="44"/>
      <c r="FUE262" s="44"/>
      <c r="FUF262" s="44"/>
      <c r="FUG262" s="44"/>
      <c r="FUH262" s="44"/>
      <c r="FUI262" s="44"/>
      <c r="FUJ262" s="44"/>
      <c r="FUK262" s="44"/>
      <c r="FUL262" s="44"/>
      <c r="FUM262" s="44"/>
      <c r="FUN262" s="44"/>
      <c r="FUO262" s="44"/>
      <c r="FUP262" s="44"/>
      <c r="FUQ262" s="44"/>
      <c r="FUR262" s="44"/>
      <c r="FUS262" s="44"/>
      <c r="FUT262" s="44"/>
      <c r="FUU262" s="44"/>
      <c r="FUV262" s="44"/>
      <c r="FUW262" s="44"/>
      <c r="FUX262" s="44"/>
      <c r="FUY262" s="44"/>
      <c r="FUZ262" s="44"/>
      <c r="FVA262" s="44"/>
      <c r="FVB262" s="44"/>
      <c r="FVC262" s="44"/>
      <c r="FVD262" s="44"/>
      <c r="FVE262" s="44"/>
      <c r="FVF262" s="44"/>
      <c r="FVG262" s="44"/>
      <c r="FVH262" s="44"/>
      <c r="FVI262" s="44"/>
      <c r="FVJ262" s="44"/>
      <c r="FVK262" s="44"/>
      <c r="FVL262" s="44"/>
      <c r="FVM262" s="44"/>
      <c r="FVN262" s="44"/>
      <c r="FVO262" s="44"/>
      <c r="FVP262" s="44"/>
      <c r="FVQ262" s="44"/>
      <c r="FVR262" s="44"/>
      <c r="FVS262" s="44"/>
      <c r="FVT262" s="44"/>
      <c r="FVU262" s="44"/>
      <c r="FVV262" s="44"/>
      <c r="FVW262" s="44"/>
      <c r="FVX262" s="44"/>
      <c r="FVY262" s="44"/>
      <c r="FVZ262" s="44"/>
      <c r="FWA262" s="44"/>
      <c r="FWB262" s="44"/>
      <c r="FWC262" s="44"/>
      <c r="FWD262" s="44"/>
      <c r="FWE262" s="44"/>
      <c r="FWF262" s="44"/>
      <c r="FWG262" s="44"/>
      <c r="FWH262" s="44"/>
      <c r="FWI262" s="44"/>
      <c r="FWJ262" s="44"/>
      <c r="FWK262" s="44"/>
      <c r="FWL262" s="44"/>
      <c r="FWM262" s="44"/>
      <c r="FWN262" s="44"/>
      <c r="FWO262" s="44"/>
      <c r="FWP262" s="44"/>
      <c r="FWQ262" s="44"/>
      <c r="FWR262" s="44"/>
      <c r="FWS262" s="44"/>
      <c r="FWT262" s="44"/>
      <c r="FWU262" s="44"/>
      <c r="FWV262" s="44"/>
      <c r="FWW262" s="44"/>
      <c r="FWX262" s="44"/>
      <c r="FWY262" s="44"/>
      <c r="FWZ262" s="44"/>
      <c r="FXA262" s="44"/>
      <c r="FXB262" s="44"/>
      <c r="FXC262" s="44"/>
      <c r="FXD262" s="44"/>
      <c r="FXE262" s="44"/>
      <c r="FXF262" s="44"/>
      <c r="FXG262" s="44"/>
      <c r="FXH262" s="44"/>
      <c r="FXI262" s="44"/>
      <c r="FXJ262" s="44"/>
      <c r="FXK262" s="44"/>
      <c r="FXL262" s="44"/>
      <c r="FXM262" s="44"/>
      <c r="FXN262" s="44"/>
      <c r="FXO262" s="44"/>
      <c r="FXP262" s="44"/>
      <c r="FXQ262" s="44"/>
      <c r="FXR262" s="44"/>
      <c r="FXS262" s="44"/>
      <c r="FXT262" s="44"/>
      <c r="FXU262" s="44"/>
      <c r="FXV262" s="44"/>
      <c r="FXW262" s="44"/>
      <c r="FXX262" s="44"/>
      <c r="FXY262" s="44"/>
      <c r="FXZ262" s="44"/>
      <c r="FYA262" s="44"/>
      <c r="FYB262" s="44"/>
      <c r="FYC262" s="44"/>
      <c r="FYD262" s="44"/>
      <c r="FYE262" s="44"/>
      <c r="FYF262" s="44"/>
      <c r="FYG262" s="44"/>
      <c r="FYH262" s="44"/>
      <c r="FYI262" s="44"/>
      <c r="FYJ262" s="44"/>
      <c r="FYK262" s="44"/>
      <c r="FYL262" s="44"/>
      <c r="FYM262" s="44"/>
      <c r="FYN262" s="44"/>
      <c r="FYO262" s="44"/>
      <c r="FYP262" s="44"/>
      <c r="FYQ262" s="44"/>
      <c r="FYR262" s="44"/>
      <c r="FYS262" s="44"/>
      <c r="FYT262" s="44"/>
      <c r="FYU262" s="44"/>
      <c r="FYV262" s="44"/>
      <c r="FYW262" s="44"/>
      <c r="FYX262" s="44"/>
      <c r="FYY262" s="44"/>
      <c r="FYZ262" s="44"/>
      <c r="FZA262" s="44"/>
      <c r="FZB262" s="44"/>
      <c r="FZC262" s="44"/>
      <c r="FZD262" s="44"/>
      <c r="FZE262" s="44"/>
      <c r="FZF262" s="44"/>
      <c r="FZG262" s="44"/>
      <c r="FZH262" s="44"/>
      <c r="FZI262" s="44"/>
      <c r="FZJ262" s="44"/>
      <c r="FZK262" s="44"/>
      <c r="FZL262" s="44"/>
      <c r="FZM262" s="44"/>
      <c r="FZN262" s="44"/>
      <c r="FZO262" s="44"/>
      <c r="FZP262" s="44"/>
      <c r="FZQ262" s="44"/>
      <c r="FZR262" s="44"/>
      <c r="FZS262" s="44"/>
      <c r="FZT262" s="44"/>
      <c r="FZU262" s="44"/>
      <c r="FZV262" s="44"/>
      <c r="FZW262" s="44"/>
      <c r="FZX262" s="44"/>
      <c r="FZY262" s="44"/>
      <c r="FZZ262" s="44"/>
      <c r="GAA262" s="44"/>
      <c r="GAB262" s="44"/>
      <c r="GAC262" s="44"/>
      <c r="GAD262" s="44"/>
      <c r="GAE262" s="44"/>
      <c r="GAF262" s="44"/>
      <c r="GAG262" s="44"/>
      <c r="GAH262" s="44"/>
      <c r="GAI262" s="44"/>
      <c r="GAJ262" s="44"/>
      <c r="GAK262" s="44"/>
      <c r="GAL262" s="44"/>
      <c r="GAM262" s="44"/>
      <c r="GAN262" s="44"/>
      <c r="GAO262" s="44"/>
      <c r="GAP262" s="44"/>
      <c r="GAQ262" s="44"/>
      <c r="GAR262" s="44"/>
      <c r="GAS262" s="44"/>
      <c r="GAT262" s="44"/>
      <c r="GAU262" s="44"/>
      <c r="GAV262" s="44"/>
      <c r="GAW262" s="44"/>
      <c r="GAX262" s="44"/>
      <c r="GAY262" s="44"/>
      <c r="GAZ262" s="44"/>
      <c r="GBA262" s="44"/>
      <c r="GBB262" s="44"/>
      <c r="GBC262" s="44"/>
      <c r="GBD262" s="44"/>
      <c r="GBE262" s="44"/>
      <c r="GBF262" s="44"/>
      <c r="GBG262" s="44"/>
      <c r="GBH262" s="44"/>
      <c r="GBI262" s="44"/>
      <c r="GBJ262" s="44"/>
      <c r="GBK262" s="44"/>
      <c r="GBL262" s="44"/>
      <c r="GBM262" s="44"/>
      <c r="GBN262" s="44"/>
      <c r="GBO262" s="44"/>
      <c r="GBP262" s="44"/>
      <c r="GBQ262" s="44"/>
      <c r="GBR262" s="44"/>
      <c r="GBS262" s="44"/>
      <c r="GBT262" s="44"/>
      <c r="GBU262" s="44"/>
      <c r="GBV262" s="44"/>
      <c r="GBW262" s="44"/>
      <c r="GBX262" s="44"/>
      <c r="GBY262" s="44"/>
      <c r="GBZ262" s="44"/>
      <c r="GCA262" s="44"/>
      <c r="GCB262" s="44"/>
      <c r="GCC262" s="44"/>
      <c r="GCD262" s="44"/>
      <c r="GCE262" s="44"/>
      <c r="GCF262" s="44"/>
      <c r="GCG262" s="44"/>
      <c r="GCH262" s="44"/>
      <c r="GCI262" s="44"/>
      <c r="GCJ262" s="44"/>
      <c r="GCK262" s="44"/>
      <c r="GCL262" s="44"/>
      <c r="GCM262" s="44"/>
      <c r="GCN262" s="44"/>
      <c r="GCO262" s="44"/>
      <c r="GCP262" s="44"/>
      <c r="GCQ262" s="44"/>
      <c r="GCR262" s="44"/>
      <c r="GCS262" s="44"/>
      <c r="GCT262" s="44"/>
      <c r="GCU262" s="44"/>
      <c r="GCV262" s="44"/>
      <c r="GCW262" s="44"/>
      <c r="GCX262" s="44"/>
      <c r="GCY262" s="44"/>
      <c r="GCZ262" s="44"/>
      <c r="GDA262" s="44"/>
      <c r="GDB262" s="44"/>
      <c r="GDC262" s="44"/>
      <c r="GDD262" s="44"/>
      <c r="GDE262" s="44"/>
      <c r="GDF262" s="44"/>
      <c r="GDG262" s="44"/>
      <c r="GDH262" s="44"/>
      <c r="GDI262" s="44"/>
      <c r="GDJ262" s="44"/>
      <c r="GDK262" s="44"/>
      <c r="GDL262" s="44"/>
      <c r="GDM262" s="44"/>
      <c r="GDN262" s="44"/>
      <c r="GDO262" s="44"/>
      <c r="GDP262" s="44"/>
      <c r="GDQ262" s="44"/>
      <c r="GDR262" s="44"/>
      <c r="GDS262" s="44"/>
      <c r="GDT262" s="44"/>
      <c r="GDU262" s="44"/>
      <c r="GDV262" s="44"/>
      <c r="GDW262" s="44"/>
      <c r="GDX262" s="44"/>
      <c r="GDY262" s="44"/>
      <c r="GDZ262" s="44"/>
      <c r="GEA262" s="44"/>
      <c r="GEB262" s="44"/>
      <c r="GEC262" s="44"/>
      <c r="GED262" s="44"/>
      <c r="GEE262" s="44"/>
      <c r="GEF262" s="44"/>
      <c r="GEG262" s="44"/>
      <c r="GEH262" s="44"/>
      <c r="GEI262" s="44"/>
      <c r="GEJ262" s="44"/>
      <c r="GEK262" s="44"/>
      <c r="GEL262" s="44"/>
      <c r="GEM262" s="44"/>
      <c r="GEN262" s="44"/>
      <c r="GEO262" s="44"/>
      <c r="GEP262" s="44"/>
      <c r="GEQ262" s="44"/>
      <c r="GER262" s="44"/>
      <c r="GES262" s="44"/>
      <c r="GET262" s="44"/>
      <c r="GEU262" s="44"/>
      <c r="GEV262" s="44"/>
      <c r="GEW262" s="44"/>
      <c r="GEX262" s="44"/>
      <c r="GEY262" s="44"/>
      <c r="GEZ262" s="44"/>
      <c r="GFA262" s="44"/>
      <c r="GFB262" s="44"/>
      <c r="GFC262" s="44"/>
      <c r="GFD262" s="44"/>
      <c r="GFE262" s="44"/>
      <c r="GFF262" s="44"/>
      <c r="GFG262" s="44"/>
      <c r="GFH262" s="44"/>
      <c r="GFI262" s="44"/>
      <c r="GFJ262" s="44"/>
      <c r="GFK262" s="44"/>
      <c r="GFL262" s="44"/>
      <c r="GFM262" s="44"/>
      <c r="GFN262" s="44"/>
      <c r="GFO262" s="44"/>
      <c r="GFP262" s="44"/>
      <c r="GFQ262" s="44"/>
      <c r="GFR262" s="44"/>
      <c r="GFS262" s="44"/>
      <c r="GFT262" s="44"/>
      <c r="GFU262" s="44"/>
      <c r="GFV262" s="44"/>
      <c r="GFW262" s="44"/>
      <c r="GFX262" s="44"/>
      <c r="GFY262" s="44"/>
      <c r="GFZ262" s="44"/>
      <c r="GGA262" s="44"/>
      <c r="GGB262" s="44"/>
      <c r="GGC262" s="44"/>
      <c r="GGD262" s="44"/>
      <c r="GGE262" s="44"/>
      <c r="GGF262" s="44"/>
      <c r="GGG262" s="44"/>
      <c r="GGH262" s="44"/>
      <c r="GGI262" s="44"/>
      <c r="GGJ262" s="44"/>
      <c r="GGK262" s="44"/>
      <c r="GGL262" s="44"/>
      <c r="GGM262" s="44"/>
      <c r="GGN262" s="44"/>
      <c r="GGO262" s="44"/>
      <c r="GGP262" s="44"/>
      <c r="GGQ262" s="44"/>
      <c r="GGR262" s="44"/>
      <c r="GGS262" s="44"/>
      <c r="GGT262" s="44"/>
      <c r="GGU262" s="44"/>
      <c r="GGV262" s="44"/>
      <c r="GGW262" s="44"/>
      <c r="GGX262" s="44"/>
      <c r="GGY262" s="44"/>
      <c r="GGZ262" s="44"/>
      <c r="GHA262" s="44"/>
      <c r="GHB262" s="44"/>
      <c r="GHC262" s="44"/>
      <c r="GHD262" s="44"/>
      <c r="GHE262" s="44"/>
      <c r="GHF262" s="44"/>
      <c r="GHG262" s="44"/>
      <c r="GHH262" s="44"/>
      <c r="GHI262" s="44"/>
      <c r="GHJ262" s="44"/>
      <c r="GHK262" s="44"/>
      <c r="GHL262" s="44"/>
      <c r="GHM262" s="44"/>
      <c r="GHN262" s="44"/>
      <c r="GHO262" s="44"/>
      <c r="GHP262" s="44"/>
      <c r="GHQ262" s="44"/>
      <c r="GHR262" s="44"/>
      <c r="GHS262" s="44"/>
      <c r="GHT262" s="44"/>
      <c r="GHU262" s="44"/>
      <c r="GHV262" s="44"/>
      <c r="GHW262" s="44"/>
      <c r="GHX262" s="44"/>
      <c r="GHY262" s="44"/>
      <c r="GHZ262" s="44"/>
      <c r="GIA262" s="44"/>
      <c r="GIB262" s="44"/>
      <c r="GIC262" s="44"/>
      <c r="GID262" s="44"/>
      <c r="GIE262" s="44"/>
      <c r="GIF262" s="44"/>
      <c r="GIG262" s="44"/>
      <c r="GIH262" s="44"/>
      <c r="GII262" s="44"/>
      <c r="GIJ262" s="44"/>
      <c r="GIK262" s="44"/>
      <c r="GIL262" s="44"/>
      <c r="GIM262" s="44"/>
      <c r="GIN262" s="44"/>
      <c r="GIO262" s="44"/>
      <c r="GIP262" s="44"/>
      <c r="GIQ262" s="44"/>
      <c r="GIR262" s="44"/>
      <c r="GIS262" s="44"/>
      <c r="GIT262" s="44"/>
      <c r="GIU262" s="44"/>
      <c r="GIV262" s="44"/>
      <c r="GIW262" s="44"/>
      <c r="GIX262" s="44"/>
      <c r="GIY262" s="44"/>
      <c r="GIZ262" s="44"/>
      <c r="GJA262" s="44"/>
      <c r="GJB262" s="44"/>
      <c r="GJC262" s="44"/>
      <c r="GJD262" s="44"/>
      <c r="GJE262" s="44"/>
      <c r="GJF262" s="44"/>
      <c r="GJG262" s="44"/>
      <c r="GJH262" s="44"/>
      <c r="GJI262" s="44"/>
      <c r="GJJ262" s="44"/>
      <c r="GJK262" s="44"/>
      <c r="GJL262" s="44"/>
      <c r="GJM262" s="44"/>
      <c r="GJN262" s="44"/>
      <c r="GJO262" s="44"/>
      <c r="GJP262" s="44"/>
      <c r="GJQ262" s="44"/>
      <c r="GJR262" s="44"/>
      <c r="GJS262" s="44"/>
      <c r="GJT262" s="44"/>
      <c r="GJU262" s="44"/>
      <c r="GJV262" s="44"/>
      <c r="GJW262" s="44"/>
      <c r="GJX262" s="44"/>
      <c r="GJY262" s="44"/>
      <c r="GJZ262" s="44"/>
      <c r="GKA262" s="44"/>
      <c r="GKB262" s="44"/>
      <c r="GKC262" s="44"/>
      <c r="GKD262" s="44"/>
      <c r="GKE262" s="44"/>
      <c r="GKF262" s="44"/>
      <c r="GKG262" s="44"/>
      <c r="GKH262" s="44"/>
      <c r="GKI262" s="44"/>
      <c r="GKJ262" s="44"/>
      <c r="GKK262" s="44"/>
      <c r="GKL262" s="44"/>
      <c r="GKM262" s="44"/>
      <c r="GKN262" s="44"/>
      <c r="GKO262" s="44"/>
      <c r="GKP262" s="44"/>
      <c r="GKQ262" s="44"/>
      <c r="GKR262" s="44"/>
      <c r="GKS262" s="44"/>
      <c r="GKT262" s="44"/>
      <c r="GKU262" s="44"/>
      <c r="GKV262" s="44"/>
      <c r="GKW262" s="44"/>
      <c r="GKX262" s="44"/>
      <c r="GKY262" s="44"/>
      <c r="GKZ262" s="44"/>
      <c r="GLA262" s="44"/>
      <c r="GLB262" s="44"/>
      <c r="GLC262" s="44"/>
      <c r="GLD262" s="44"/>
      <c r="GLE262" s="44"/>
      <c r="GLF262" s="44"/>
      <c r="GLG262" s="44"/>
      <c r="GLH262" s="44"/>
      <c r="GLI262" s="44"/>
      <c r="GLJ262" s="44"/>
      <c r="GLK262" s="44"/>
      <c r="GLL262" s="44"/>
      <c r="GLM262" s="44"/>
      <c r="GLN262" s="44"/>
      <c r="GLO262" s="44"/>
      <c r="GLP262" s="44"/>
      <c r="GLQ262" s="44"/>
      <c r="GLR262" s="44"/>
      <c r="GLS262" s="44"/>
      <c r="GLT262" s="44"/>
      <c r="GLU262" s="44"/>
      <c r="GLV262" s="44"/>
      <c r="GLW262" s="44"/>
      <c r="GLX262" s="44"/>
      <c r="GLY262" s="44"/>
      <c r="GLZ262" s="44"/>
      <c r="GMA262" s="44"/>
      <c r="GMB262" s="44"/>
      <c r="GMC262" s="44"/>
      <c r="GMD262" s="44"/>
      <c r="GME262" s="44"/>
      <c r="GMF262" s="44"/>
      <c r="GMG262" s="44"/>
      <c r="GMH262" s="44"/>
      <c r="GMI262" s="44"/>
      <c r="GMJ262" s="44"/>
      <c r="GMK262" s="44"/>
      <c r="GML262" s="44"/>
      <c r="GMM262" s="44"/>
      <c r="GMN262" s="44"/>
      <c r="GMO262" s="44"/>
      <c r="GMP262" s="44"/>
      <c r="GMQ262" s="44"/>
      <c r="GMR262" s="44"/>
      <c r="GMS262" s="44"/>
      <c r="GMT262" s="44"/>
      <c r="GMU262" s="44"/>
      <c r="GMV262" s="44"/>
      <c r="GMW262" s="44"/>
      <c r="GMX262" s="44"/>
      <c r="GMY262" s="44"/>
      <c r="GMZ262" s="44"/>
      <c r="GNA262" s="44"/>
      <c r="GNB262" s="44"/>
      <c r="GNC262" s="44"/>
      <c r="GND262" s="44"/>
      <c r="GNE262" s="44"/>
      <c r="GNF262" s="44"/>
      <c r="GNG262" s="44"/>
      <c r="GNH262" s="44"/>
      <c r="GNI262" s="44"/>
      <c r="GNJ262" s="44"/>
      <c r="GNK262" s="44"/>
      <c r="GNL262" s="44"/>
      <c r="GNM262" s="44"/>
      <c r="GNN262" s="44"/>
      <c r="GNO262" s="44"/>
      <c r="GNP262" s="44"/>
      <c r="GNQ262" s="44"/>
      <c r="GNR262" s="44"/>
      <c r="GNS262" s="44"/>
      <c r="GNT262" s="44"/>
      <c r="GNU262" s="44"/>
      <c r="GNV262" s="44"/>
      <c r="GNW262" s="44"/>
      <c r="GNX262" s="44"/>
      <c r="GNY262" s="44"/>
      <c r="GNZ262" s="44"/>
      <c r="GOA262" s="44"/>
      <c r="GOB262" s="44"/>
      <c r="GOC262" s="44"/>
      <c r="GOD262" s="44"/>
      <c r="GOE262" s="44"/>
      <c r="GOF262" s="44"/>
      <c r="GOG262" s="44"/>
      <c r="GOH262" s="44"/>
      <c r="GOI262" s="44"/>
      <c r="GOJ262" s="44"/>
      <c r="GOK262" s="44"/>
      <c r="GOL262" s="44"/>
      <c r="GOM262" s="44"/>
      <c r="GON262" s="44"/>
      <c r="GOO262" s="44"/>
      <c r="GOP262" s="44"/>
      <c r="GOQ262" s="44"/>
      <c r="GOR262" s="44"/>
      <c r="GOS262" s="44"/>
      <c r="GOT262" s="44"/>
      <c r="GOU262" s="44"/>
      <c r="GOV262" s="44"/>
      <c r="GOW262" s="44"/>
      <c r="GOX262" s="44"/>
      <c r="GOY262" s="44"/>
      <c r="GOZ262" s="44"/>
      <c r="GPA262" s="44"/>
      <c r="GPB262" s="44"/>
      <c r="GPC262" s="44"/>
      <c r="GPD262" s="44"/>
      <c r="GPE262" s="44"/>
      <c r="GPF262" s="44"/>
      <c r="GPG262" s="44"/>
      <c r="GPH262" s="44"/>
      <c r="GPI262" s="44"/>
      <c r="GPJ262" s="44"/>
      <c r="GPK262" s="44"/>
      <c r="GPL262" s="44"/>
      <c r="GPM262" s="44"/>
      <c r="GPN262" s="44"/>
      <c r="GPO262" s="44"/>
      <c r="GPP262" s="44"/>
      <c r="GPQ262" s="44"/>
      <c r="GPR262" s="44"/>
      <c r="GPS262" s="44"/>
      <c r="GPT262" s="44"/>
      <c r="GPU262" s="44"/>
      <c r="GPV262" s="44"/>
      <c r="GPW262" s="44"/>
      <c r="GPX262" s="44"/>
      <c r="GPY262" s="44"/>
      <c r="GPZ262" s="44"/>
      <c r="GQA262" s="44"/>
      <c r="GQB262" s="44"/>
      <c r="GQC262" s="44"/>
      <c r="GQD262" s="44"/>
      <c r="GQE262" s="44"/>
      <c r="GQF262" s="44"/>
      <c r="GQG262" s="44"/>
      <c r="GQH262" s="44"/>
      <c r="GQI262" s="44"/>
      <c r="GQJ262" s="44"/>
      <c r="GQK262" s="44"/>
      <c r="GQL262" s="44"/>
      <c r="GQM262" s="44"/>
      <c r="GQN262" s="44"/>
      <c r="GQO262" s="44"/>
      <c r="GQP262" s="44"/>
      <c r="GQQ262" s="44"/>
      <c r="GQR262" s="44"/>
      <c r="GQS262" s="44"/>
      <c r="GQT262" s="44"/>
      <c r="GQU262" s="44"/>
      <c r="GQV262" s="44"/>
      <c r="GQW262" s="44"/>
      <c r="GQX262" s="44"/>
      <c r="GQY262" s="44"/>
      <c r="GQZ262" s="44"/>
      <c r="GRA262" s="44"/>
      <c r="GRB262" s="44"/>
      <c r="GRC262" s="44"/>
      <c r="GRD262" s="44"/>
      <c r="GRE262" s="44"/>
      <c r="GRF262" s="44"/>
      <c r="GRG262" s="44"/>
      <c r="GRH262" s="44"/>
      <c r="GRI262" s="44"/>
      <c r="GRJ262" s="44"/>
      <c r="GRK262" s="44"/>
      <c r="GRL262" s="44"/>
      <c r="GRM262" s="44"/>
      <c r="GRN262" s="44"/>
      <c r="GRO262" s="44"/>
      <c r="GRP262" s="44"/>
      <c r="GRQ262" s="44"/>
      <c r="GRR262" s="44"/>
      <c r="GRS262" s="44"/>
      <c r="GRT262" s="44"/>
      <c r="GRU262" s="44"/>
      <c r="GRV262" s="44"/>
      <c r="GRW262" s="44"/>
      <c r="GRX262" s="44"/>
      <c r="GRY262" s="44"/>
      <c r="GRZ262" s="44"/>
      <c r="GSA262" s="44"/>
      <c r="GSB262" s="44"/>
      <c r="GSC262" s="44"/>
      <c r="GSD262" s="44"/>
      <c r="GSE262" s="44"/>
      <c r="GSF262" s="44"/>
      <c r="GSG262" s="44"/>
      <c r="GSH262" s="44"/>
      <c r="GSI262" s="44"/>
      <c r="GSJ262" s="44"/>
      <c r="GSK262" s="44"/>
      <c r="GSL262" s="44"/>
      <c r="GSM262" s="44"/>
      <c r="GSN262" s="44"/>
      <c r="GSO262" s="44"/>
      <c r="GSP262" s="44"/>
      <c r="GSQ262" s="44"/>
      <c r="GSR262" s="44"/>
      <c r="GSS262" s="44"/>
      <c r="GST262" s="44"/>
      <c r="GSU262" s="44"/>
      <c r="GSV262" s="44"/>
      <c r="GSW262" s="44"/>
      <c r="GSX262" s="44"/>
      <c r="GSY262" s="44"/>
      <c r="GSZ262" s="44"/>
      <c r="GTA262" s="44"/>
      <c r="GTB262" s="44"/>
      <c r="GTC262" s="44"/>
      <c r="GTD262" s="44"/>
      <c r="GTE262" s="44"/>
      <c r="GTF262" s="44"/>
      <c r="GTG262" s="44"/>
      <c r="GTH262" s="44"/>
      <c r="GTI262" s="44"/>
      <c r="GTJ262" s="44"/>
      <c r="GTK262" s="44"/>
      <c r="GTL262" s="44"/>
      <c r="GTM262" s="44"/>
      <c r="GTN262" s="44"/>
      <c r="GTO262" s="44"/>
      <c r="GTP262" s="44"/>
      <c r="GTQ262" s="44"/>
      <c r="GTR262" s="44"/>
      <c r="GTS262" s="44"/>
      <c r="GTT262" s="44"/>
      <c r="GTU262" s="44"/>
      <c r="GTV262" s="44"/>
      <c r="GTW262" s="44"/>
      <c r="GTX262" s="44"/>
      <c r="GTY262" s="44"/>
      <c r="GTZ262" s="44"/>
      <c r="GUA262" s="44"/>
      <c r="GUB262" s="44"/>
      <c r="GUC262" s="44"/>
      <c r="GUD262" s="44"/>
      <c r="GUE262" s="44"/>
      <c r="GUF262" s="44"/>
      <c r="GUG262" s="44"/>
      <c r="GUH262" s="44"/>
      <c r="GUI262" s="44"/>
      <c r="GUJ262" s="44"/>
      <c r="GUK262" s="44"/>
      <c r="GUL262" s="44"/>
      <c r="GUM262" s="44"/>
      <c r="GUN262" s="44"/>
      <c r="GUO262" s="44"/>
      <c r="GUP262" s="44"/>
      <c r="GUQ262" s="44"/>
      <c r="GUR262" s="44"/>
      <c r="GUS262" s="44"/>
      <c r="GUT262" s="44"/>
      <c r="GUU262" s="44"/>
      <c r="GUV262" s="44"/>
      <c r="GUW262" s="44"/>
      <c r="GUX262" s="44"/>
      <c r="GUY262" s="44"/>
      <c r="GUZ262" s="44"/>
      <c r="GVA262" s="44"/>
      <c r="GVB262" s="44"/>
      <c r="GVC262" s="44"/>
      <c r="GVD262" s="44"/>
      <c r="GVE262" s="44"/>
      <c r="GVF262" s="44"/>
      <c r="GVG262" s="44"/>
      <c r="GVH262" s="44"/>
      <c r="GVI262" s="44"/>
      <c r="GVJ262" s="44"/>
      <c r="GVK262" s="44"/>
      <c r="GVL262" s="44"/>
      <c r="GVM262" s="44"/>
      <c r="GVN262" s="44"/>
      <c r="GVO262" s="44"/>
      <c r="GVP262" s="44"/>
      <c r="GVQ262" s="44"/>
      <c r="GVR262" s="44"/>
      <c r="GVS262" s="44"/>
      <c r="GVT262" s="44"/>
      <c r="GVU262" s="44"/>
      <c r="GVV262" s="44"/>
      <c r="GVW262" s="44"/>
      <c r="GVX262" s="44"/>
      <c r="GVY262" s="44"/>
      <c r="GVZ262" s="44"/>
      <c r="GWA262" s="44"/>
      <c r="GWB262" s="44"/>
      <c r="GWC262" s="44"/>
      <c r="GWD262" s="44"/>
      <c r="GWE262" s="44"/>
      <c r="GWF262" s="44"/>
      <c r="GWG262" s="44"/>
      <c r="GWH262" s="44"/>
      <c r="GWI262" s="44"/>
      <c r="GWJ262" s="44"/>
      <c r="GWK262" s="44"/>
      <c r="GWL262" s="44"/>
      <c r="GWM262" s="44"/>
      <c r="GWN262" s="44"/>
      <c r="GWO262" s="44"/>
      <c r="GWP262" s="44"/>
      <c r="GWQ262" s="44"/>
      <c r="GWR262" s="44"/>
      <c r="GWS262" s="44"/>
      <c r="GWT262" s="44"/>
      <c r="GWU262" s="44"/>
      <c r="GWV262" s="44"/>
      <c r="GWW262" s="44"/>
      <c r="GWX262" s="44"/>
      <c r="GWY262" s="44"/>
      <c r="GWZ262" s="44"/>
      <c r="GXA262" s="44"/>
      <c r="GXB262" s="44"/>
      <c r="GXC262" s="44"/>
      <c r="GXD262" s="44"/>
      <c r="GXE262" s="44"/>
      <c r="GXF262" s="44"/>
      <c r="GXG262" s="44"/>
      <c r="GXH262" s="44"/>
      <c r="GXI262" s="44"/>
      <c r="GXJ262" s="44"/>
      <c r="GXK262" s="44"/>
      <c r="GXL262" s="44"/>
      <c r="GXM262" s="44"/>
      <c r="GXN262" s="44"/>
      <c r="GXO262" s="44"/>
      <c r="GXP262" s="44"/>
      <c r="GXQ262" s="44"/>
      <c r="GXR262" s="44"/>
      <c r="GXS262" s="44"/>
      <c r="GXT262" s="44"/>
      <c r="GXU262" s="44"/>
      <c r="GXV262" s="44"/>
      <c r="GXW262" s="44"/>
      <c r="GXX262" s="44"/>
      <c r="GXY262" s="44"/>
      <c r="GXZ262" s="44"/>
      <c r="GYA262" s="44"/>
      <c r="GYB262" s="44"/>
      <c r="GYC262" s="44"/>
      <c r="GYD262" s="44"/>
      <c r="GYE262" s="44"/>
      <c r="GYF262" s="44"/>
      <c r="GYG262" s="44"/>
      <c r="GYH262" s="44"/>
      <c r="GYI262" s="44"/>
      <c r="GYJ262" s="44"/>
      <c r="GYK262" s="44"/>
      <c r="GYL262" s="44"/>
      <c r="GYM262" s="44"/>
      <c r="GYN262" s="44"/>
      <c r="GYO262" s="44"/>
      <c r="GYP262" s="44"/>
      <c r="GYQ262" s="44"/>
      <c r="GYR262" s="44"/>
      <c r="GYS262" s="44"/>
      <c r="GYT262" s="44"/>
      <c r="GYU262" s="44"/>
      <c r="GYV262" s="44"/>
      <c r="GYW262" s="44"/>
      <c r="GYX262" s="44"/>
      <c r="GYY262" s="44"/>
      <c r="GYZ262" s="44"/>
      <c r="GZA262" s="44"/>
      <c r="GZB262" s="44"/>
      <c r="GZC262" s="44"/>
      <c r="GZD262" s="44"/>
      <c r="GZE262" s="44"/>
      <c r="GZF262" s="44"/>
      <c r="GZG262" s="44"/>
      <c r="GZH262" s="44"/>
      <c r="GZI262" s="44"/>
      <c r="GZJ262" s="44"/>
      <c r="GZK262" s="44"/>
      <c r="GZL262" s="44"/>
      <c r="GZM262" s="44"/>
      <c r="GZN262" s="44"/>
      <c r="GZO262" s="44"/>
      <c r="GZP262" s="44"/>
      <c r="GZQ262" s="44"/>
      <c r="GZR262" s="44"/>
      <c r="GZS262" s="44"/>
      <c r="GZT262" s="44"/>
      <c r="GZU262" s="44"/>
      <c r="GZV262" s="44"/>
      <c r="GZW262" s="44"/>
      <c r="GZX262" s="44"/>
      <c r="GZY262" s="44"/>
      <c r="GZZ262" s="44"/>
      <c r="HAA262" s="44"/>
      <c r="HAB262" s="44"/>
      <c r="HAC262" s="44"/>
      <c r="HAD262" s="44"/>
      <c r="HAE262" s="44"/>
      <c r="HAF262" s="44"/>
      <c r="HAG262" s="44"/>
      <c r="HAH262" s="44"/>
      <c r="HAI262" s="44"/>
      <c r="HAJ262" s="44"/>
      <c r="HAK262" s="44"/>
      <c r="HAL262" s="44"/>
      <c r="HAM262" s="44"/>
      <c r="HAN262" s="44"/>
      <c r="HAO262" s="44"/>
      <c r="HAP262" s="44"/>
      <c r="HAQ262" s="44"/>
      <c r="HAR262" s="44"/>
      <c r="HAS262" s="44"/>
      <c r="HAT262" s="44"/>
      <c r="HAU262" s="44"/>
      <c r="HAV262" s="44"/>
      <c r="HAW262" s="44"/>
      <c r="HAX262" s="44"/>
      <c r="HAY262" s="44"/>
      <c r="HAZ262" s="44"/>
      <c r="HBA262" s="44"/>
      <c r="HBB262" s="44"/>
      <c r="HBC262" s="44"/>
      <c r="HBD262" s="44"/>
      <c r="HBE262" s="44"/>
      <c r="HBF262" s="44"/>
      <c r="HBG262" s="44"/>
      <c r="HBH262" s="44"/>
      <c r="HBI262" s="44"/>
      <c r="HBJ262" s="44"/>
      <c r="HBK262" s="44"/>
      <c r="HBL262" s="44"/>
      <c r="HBM262" s="44"/>
      <c r="HBN262" s="44"/>
      <c r="HBO262" s="44"/>
      <c r="HBP262" s="44"/>
      <c r="HBQ262" s="44"/>
      <c r="HBR262" s="44"/>
      <c r="HBS262" s="44"/>
      <c r="HBT262" s="44"/>
      <c r="HBU262" s="44"/>
      <c r="HBV262" s="44"/>
      <c r="HBW262" s="44"/>
      <c r="HBX262" s="44"/>
      <c r="HBY262" s="44"/>
      <c r="HBZ262" s="44"/>
      <c r="HCA262" s="44"/>
      <c r="HCB262" s="44"/>
      <c r="HCC262" s="44"/>
      <c r="HCD262" s="44"/>
      <c r="HCE262" s="44"/>
      <c r="HCF262" s="44"/>
      <c r="HCG262" s="44"/>
      <c r="HCH262" s="44"/>
      <c r="HCI262" s="44"/>
      <c r="HCJ262" s="44"/>
      <c r="HCK262" s="44"/>
      <c r="HCL262" s="44"/>
      <c r="HCM262" s="44"/>
      <c r="HCN262" s="44"/>
      <c r="HCO262" s="44"/>
      <c r="HCP262" s="44"/>
      <c r="HCQ262" s="44"/>
      <c r="HCR262" s="44"/>
      <c r="HCS262" s="44"/>
      <c r="HCT262" s="44"/>
      <c r="HCU262" s="44"/>
      <c r="HCV262" s="44"/>
      <c r="HCW262" s="44"/>
      <c r="HCX262" s="44"/>
      <c r="HCY262" s="44"/>
      <c r="HCZ262" s="44"/>
      <c r="HDA262" s="44"/>
      <c r="HDB262" s="44"/>
      <c r="HDC262" s="44"/>
      <c r="HDD262" s="44"/>
      <c r="HDE262" s="44"/>
      <c r="HDF262" s="44"/>
      <c r="HDG262" s="44"/>
      <c r="HDH262" s="44"/>
      <c r="HDI262" s="44"/>
      <c r="HDJ262" s="44"/>
      <c r="HDK262" s="44"/>
      <c r="HDL262" s="44"/>
      <c r="HDM262" s="44"/>
      <c r="HDN262" s="44"/>
      <c r="HDO262" s="44"/>
      <c r="HDP262" s="44"/>
      <c r="HDQ262" s="44"/>
      <c r="HDR262" s="44"/>
      <c r="HDS262" s="44"/>
      <c r="HDT262" s="44"/>
      <c r="HDU262" s="44"/>
      <c r="HDV262" s="44"/>
      <c r="HDW262" s="44"/>
      <c r="HDX262" s="44"/>
      <c r="HDY262" s="44"/>
      <c r="HDZ262" s="44"/>
      <c r="HEA262" s="44"/>
      <c r="HEB262" s="44"/>
      <c r="HEC262" s="44"/>
      <c r="HED262" s="44"/>
      <c r="HEE262" s="44"/>
      <c r="HEF262" s="44"/>
      <c r="HEG262" s="44"/>
      <c r="HEH262" s="44"/>
      <c r="HEI262" s="44"/>
      <c r="HEJ262" s="44"/>
      <c r="HEK262" s="44"/>
      <c r="HEL262" s="44"/>
      <c r="HEM262" s="44"/>
      <c r="HEN262" s="44"/>
      <c r="HEO262" s="44"/>
      <c r="HEP262" s="44"/>
      <c r="HEQ262" s="44"/>
      <c r="HER262" s="44"/>
      <c r="HES262" s="44"/>
      <c r="HET262" s="44"/>
      <c r="HEU262" s="44"/>
      <c r="HEV262" s="44"/>
      <c r="HEW262" s="44"/>
      <c r="HEX262" s="44"/>
      <c r="HEY262" s="44"/>
      <c r="HEZ262" s="44"/>
      <c r="HFA262" s="44"/>
      <c r="HFB262" s="44"/>
      <c r="HFC262" s="44"/>
      <c r="HFD262" s="44"/>
      <c r="HFE262" s="44"/>
      <c r="HFF262" s="44"/>
      <c r="HFG262" s="44"/>
      <c r="HFH262" s="44"/>
      <c r="HFI262" s="44"/>
      <c r="HFJ262" s="44"/>
      <c r="HFK262" s="44"/>
      <c r="HFL262" s="44"/>
      <c r="HFM262" s="44"/>
      <c r="HFN262" s="44"/>
      <c r="HFO262" s="44"/>
      <c r="HFP262" s="44"/>
      <c r="HFQ262" s="44"/>
      <c r="HFR262" s="44"/>
      <c r="HFS262" s="44"/>
      <c r="HFT262" s="44"/>
      <c r="HFU262" s="44"/>
      <c r="HFV262" s="44"/>
      <c r="HFW262" s="44"/>
      <c r="HFX262" s="44"/>
      <c r="HFY262" s="44"/>
      <c r="HFZ262" s="44"/>
      <c r="HGA262" s="44"/>
      <c r="HGB262" s="44"/>
      <c r="HGC262" s="44"/>
      <c r="HGD262" s="44"/>
      <c r="HGE262" s="44"/>
      <c r="HGF262" s="44"/>
      <c r="HGG262" s="44"/>
      <c r="HGH262" s="44"/>
      <c r="HGI262" s="44"/>
      <c r="HGJ262" s="44"/>
      <c r="HGK262" s="44"/>
      <c r="HGL262" s="44"/>
      <c r="HGM262" s="44"/>
      <c r="HGN262" s="44"/>
      <c r="HGO262" s="44"/>
      <c r="HGP262" s="44"/>
      <c r="HGQ262" s="44"/>
      <c r="HGR262" s="44"/>
      <c r="HGS262" s="44"/>
      <c r="HGT262" s="44"/>
      <c r="HGU262" s="44"/>
      <c r="HGV262" s="44"/>
      <c r="HGW262" s="44"/>
      <c r="HGX262" s="44"/>
      <c r="HGY262" s="44"/>
      <c r="HGZ262" s="44"/>
      <c r="HHA262" s="44"/>
      <c r="HHB262" s="44"/>
      <c r="HHC262" s="44"/>
      <c r="HHD262" s="44"/>
      <c r="HHE262" s="44"/>
      <c r="HHF262" s="44"/>
      <c r="HHG262" s="44"/>
      <c r="HHH262" s="44"/>
      <c r="HHI262" s="44"/>
      <c r="HHJ262" s="44"/>
      <c r="HHK262" s="44"/>
      <c r="HHL262" s="44"/>
      <c r="HHM262" s="44"/>
      <c r="HHN262" s="44"/>
      <c r="HHO262" s="44"/>
      <c r="HHP262" s="44"/>
      <c r="HHQ262" s="44"/>
      <c r="HHR262" s="44"/>
      <c r="HHS262" s="44"/>
      <c r="HHT262" s="44"/>
      <c r="HHU262" s="44"/>
      <c r="HHV262" s="44"/>
      <c r="HHW262" s="44"/>
      <c r="HHX262" s="44"/>
      <c r="HHY262" s="44"/>
      <c r="HHZ262" s="44"/>
      <c r="HIA262" s="44"/>
      <c r="HIB262" s="44"/>
      <c r="HIC262" s="44"/>
      <c r="HID262" s="44"/>
      <c r="HIE262" s="44"/>
      <c r="HIF262" s="44"/>
      <c r="HIG262" s="44"/>
      <c r="HIH262" s="44"/>
      <c r="HII262" s="44"/>
      <c r="HIJ262" s="44"/>
      <c r="HIK262" s="44"/>
      <c r="HIL262" s="44"/>
      <c r="HIM262" s="44"/>
      <c r="HIN262" s="44"/>
      <c r="HIO262" s="44"/>
      <c r="HIP262" s="44"/>
      <c r="HIQ262" s="44"/>
      <c r="HIR262" s="44"/>
      <c r="HIS262" s="44"/>
      <c r="HIT262" s="44"/>
      <c r="HIU262" s="44"/>
      <c r="HIV262" s="44"/>
      <c r="HIW262" s="44"/>
      <c r="HIX262" s="44"/>
      <c r="HIY262" s="44"/>
      <c r="HIZ262" s="44"/>
      <c r="HJA262" s="44"/>
      <c r="HJB262" s="44"/>
      <c r="HJC262" s="44"/>
      <c r="HJD262" s="44"/>
      <c r="HJE262" s="44"/>
      <c r="HJF262" s="44"/>
      <c r="HJG262" s="44"/>
      <c r="HJH262" s="44"/>
      <c r="HJI262" s="44"/>
      <c r="HJJ262" s="44"/>
      <c r="HJK262" s="44"/>
      <c r="HJL262" s="44"/>
      <c r="HJM262" s="44"/>
      <c r="HJN262" s="44"/>
      <c r="HJO262" s="44"/>
      <c r="HJP262" s="44"/>
      <c r="HJQ262" s="44"/>
      <c r="HJR262" s="44"/>
      <c r="HJS262" s="44"/>
      <c r="HJT262" s="44"/>
      <c r="HJU262" s="44"/>
      <c r="HJV262" s="44"/>
      <c r="HJW262" s="44"/>
      <c r="HJX262" s="44"/>
      <c r="HJY262" s="44"/>
      <c r="HJZ262" s="44"/>
      <c r="HKA262" s="44"/>
      <c r="HKB262" s="44"/>
      <c r="HKC262" s="44"/>
      <c r="HKD262" s="44"/>
      <c r="HKE262" s="44"/>
      <c r="HKF262" s="44"/>
      <c r="HKG262" s="44"/>
      <c r="HKH262" s="44"/>
      <c r="HKI262" s="44"/>
      <c r="HKJ262" s="44"/>
      <c r="HKK262" s="44"/>
      <c r="HKL262" s="44"/>
      <c r="HKM262" s="44"/>
      <c r="HKN262" s="44"/>
      <c r="HKO262" s="44"/>
      <c r="HKP262" s="44"/>
      <c r="HKQ262" s="44"/>
      <c r="HKR262" s="44"/>
      <c r="HKS262" s="44"/>
      <c r="HKT262" s="44"/>
      <c r="HKU262" s="44"/>
      <c r="HKV262" s="44"/>
      <c r="HKW262" s="44"/>
      <c r="HKX262" s="44"/>
      <c r="HKY262" s="44"/>
      <c r="HKZ262" s="44"/>
      <c r="HLA262" s="44"/>
      <c r="HLB262" s="44"/>
      <c r="HLC262" s="44"/>
      <c r="HLD262" s="44"/>
      <c r="HLE262" s="44"/>
      <c r="HLF262" s="44"/>
      <c r="HLG262" s="44"/>
      <c r="HLH262" s="44"/>
      <c r="HLI262" s="44"/>
      <c r="HLJ262" s="44"/>
      <c r="HLK262" s="44"/>
      <c r="HLL262" s="44"/>
      <c r="HLM262" s="44"/>
      <c r="HLN262" s="44"/>
      <c r="HLO262" s="44"/>
      <c r="HLP262" s="44"/>
      <c r="HLQ262" s="44"/>
      <c r="HLR262" s="44"/>
      <c r="HLS262" s="44"/>
      <c r="HLT262" s="44"/>
      <c r="HLU262" s="44"/>
      <c r="HLV262" s="44"/>
      <c r="HLW262" s="44"/>
      <c r="HLX262" s="44"/>
      <c r="HLY262" s="44"/>
      <c r="HLZ262" s="44"/>
      <c r="HMA262" s="44"/>
      <c r="HMB262" s="44"/>
      <c r="HMC262" s="44"/>
      <c r="HMD262" s="44"/>
      <c r="HME262" s="44"/>
      <c r="HMF262" s="44"/>
      <c r="HMG262" s="44"/>
      <c r="HMH262" s="44"/>
      <c r="HMI262" s="44"/>
      <c r="HMJ262" s="44"/>
      <c r="HMK262" s="44"/>
      <c r="HML262" s="44"/>
      <c r="HMM262" s="44"/>
      <c r="HMN262" s="44"/>
      <c r="HMO262" s="44"/>
      <c r="HMP262" s="44"/>
      <c r="HMQ262" s="44"/>
      <c r="HMR262" s="44"/>
      <c r="HMS262" s="44"/>
      <c r="HMT262" s="44"/>
      <c r="HMU262" s="44"/>
      <c r="HMV262" s="44"/>
      <c r="HMW262" s="44"/>
      <c r="HMX262" s="44"/>
      <c r="HMY262" s="44"/>
      <c r="HMZ262" s="44"/>
      <c r="HNA262" s="44"/>
      <c r="HNB262" s="44"/>
      <c r="HNC262" s="44"/>
      <c r="HND262" s="44"/>
      <c r="HNE262" s="44"/>
      <c r="HNF262" s="44"/>
      <c r="HNG262" s="44"/>
      <c r="HNH262" s="44"/>
      <c r="HNI262" s="44"/>
      <c r="HNJ262" s="44"/>
      <c r="HNK262" s="44"/>
      <c r="HNL262" s="44"/>
      <c r="HNM262" s="44"/>
      <c r="HNN262" s="44"/>
      <c r="HNO262" s="44"/>
      <c r="HNP262" s="44"/>
      <c r="HNQ262" s="44"/>
      <c r="HNR262" s="44"/>
      <c r="HNS262" s="44"/>
      <c r="HNT262" s="44"/>
      <c r="HNU262" s="44"/>
      <c r="HNV262" s="44"/>
      <c r="HNW262" s="44"/>
      <c r="HNX262" s="44"/>
      <c r="HNY262" s="44"/>
      <c r="HNZ262" s="44"/>
      <c r="HOA262" s="44"/>
      <c r="HOB262" s="44"/>
      <c r="HOC262" s="44"/>
      <c r="HOD262" s="44"/>
      <c r="HOE262" s="44"/>
      <c r="HOF262" s="44"/>
      <c r="HOG262" s="44"/>
      <c r="HOH262" s="44"/>
      <c r="HOI262" s="44"/>
      <c r="HOJ262" s="44"/>
      <c r="HOK262" s="44"/>
      <c r="HOL262" s="44"/>
      <c r="HOM262" s="44"/>
      <c r="HON262" s="44"/>
      <c r="HOO262" s="44"/>
      <c r="HOP262" s="44"/>
      <c r="HOQ262" s="44"/>
      <c r="HOR262" s="44"/>
      <c r="HOS262" s="44"/>
      <c r="HOT262" s="44"/>
      <c r="HOU262" s="44"/>
      <c r="HOV262" s="44"/>
      <c r="HOW262" s="44"/>
      <c r="HOX262" s="44"/>
      <c r="HOY262" s="44"/>
      <c r="HOZ262" s="44"/>
      <c r="HPA262" s="44"/>
      <c r="HPB262" s="44"/>
      <c r="HPC262" s="44"/>
      <c r="HPD262" s="44"/>
      <c r="HPE262" s="44"/>
      <c r="HPF262" s="44"/>
      <c r="HPG262" s="44"/>
      <c r="HPH262" s="44"/>
      <c r="HPI262" s="44"/>
      <c r="HPJ262" s="44"/>
      <c r="HPK262" s="44"/>
      <c r="HPL262" s="44"/>
      <c r="HPM262" s="44"/>
      <c r="HPN262" s="44"/>
      <c r="HPO262" s="44"/>
      <c r="HPP262" s="44"/>
      <c r="HPQ262" s="44"/>
      <c r="HPR262" s="44"/>
      <c r="HPS262" s="44"/>
      <c r="HPT262" s="44"/>
      <c r="HPU262" s="44"/>
      <c r="HPV262" s="44"/>
      <c r="HPW262" s="44"/>
      <c r="HPX262" s="44"/>
      <c r="HPY262" s="44"/>
      <c r="HPZ262" s="44"/>
      <c r="HQA262" s="44"/>
      <c r="HQB262" s="44"/>
      <c r="HQC262" s="44"/>
      <c r="HQD262" s="44"/>
      <c r="HQE262" s="44"/>
      <c r="HQF262" s="44"/>
      <c r="HQG262" s="44"/>
      <c r="HQH262" s="44"/>
      <c r="HQI262" s="44"/>
      <c r="HQJ262" s="44"/>
      <c r="HQK262" s="44"/>
      <c r="HQL262" s="44"/>
      <c r="HQM262" s="44"/>
      <c r="HQN262" s="44"/>
      <c r="HQO262" s="44"/>
      <c r="HQP262" s="44"/>
      <c r="HQQ262" s="44"/>
      <c r="HQR262" s="44"/>
      <c r="HQS262" s="44"/>
      <c r="HQT262" s="44"/>
      <c r="HQU262" s="44"/>
      <c r="HQV262" s="44"/>
      <c r="HQW262" s="44"/>
      <c r="HQX262" s="44"/>
      <c r="HQY262" s="44"/>
      <c r="HQZ262" s="44"/>
      <c r="HRA262" s="44"/>
      <c r="HRB262" s="44"/>
      <c r="HRC262" s="44"/>
      <c r="HRD262" s="44"/>
      <c r="HRE262" s="44"/>
      <c r="HRF262" s="44"/>
      <c r="HRG262" s="44"/>
      <c r="HRH262" s="44"/>
      <c r="HRI262" s="44"/>
      <c r="HRJ262" s="44"/>
      <c r="HRK262" s="44"/>
      <c r="HRL262" s="44"/>
      <c r="HRM262" s="44"/>
      <c r="HRN262" s="44"/>
      <c r="HRO262" s="44"/>
      <c r="HRP262" s="44"/>
      <c r="HRQ262" s="44"/>
      <c r="HRR262" s="44"/>
      <c r="HRS262" s="44"/>
      <c r="HRT262" s="44"/>
      <c r="HRU262" s="44"/>
      <c r="HRV262" s="44"/>
      <c r="HRW262" s="44"/>
      <c r="HRX262" s="44"/>
      <c r="HRY262" s="44"/>
      <c r="HRZ262" s="44"/>
      <c r="HSA262" s="44"/>
      <c r="HSB262" s="44"/>
      <c r="HSC262" s="44"/>
      <c r="HSD262" s="44"/>
      <c r="HSE262" s="44"/>
      <c r="HSF262" s="44"/>
      <c r="HSG262" s="44"/>
      <c r="HSH262" s="44"/>
      <c r="HSI262" s="44"/>
      <c r="HSJ262" s="44"/>
      <c r="HSK262" s="44"/>
      <c r="HSL262" s="44"/>
      <c r="HSM262" s="44"/>
      <c r="HSN262" s="44"/>
      <c r="HSO262" s="44"/>
      <c r="HSP262" s="44"/>
      <c r="HSQ262" s="44"/>
      <c r="HSR262" s="44"/>
      <c r="HSS262" s="44"/>
      <c r="HST262" s="44"/>
      <c r="HSU262" s="44"/>
      <c r="HSV262" s="44"/>
      <c r="HSW262" s="44"/>
      <c r="HSX262" s="44"/>
      <c r="HSY262" s="44"/>
      <c r="HSZ262" s="44"/>
      <c r="HTA262" s="44"/>
      <c r="HTB262" s="44"/>
      <c r="HTC262" s="44"/>
      <c r="HTD262" s="44"/>
      <c r="HTE262" s="44"/>
      <c r="HTF262" s="44"/>
      <c r="HTG262" s="44"/>
      <c r="HTH262" s="44"/>
      <c r="HTI262" s="44"/>
      <c r="HTJ262" s="44"/>
      <c r="HTK262" s="44"/>
      <c r="HTL262" s="44"/>
      <c r="HTM262" s="44"/>
      <c r="HTN262" s="44"/>
      <c r="HTO262" s="44"/>
      <c r="HTP262" s="44"/>
      <c r="HTQ262" s="44"/>
      <c r="HTR262" s="44"/>
      <c r="HTS262" s="44"/>
      <c r="HTT262" s="44"/>
      <c r="HTU262" s="44"/>
      <c r="HTV262" s="44"/>
      <c r="HTW262" s="44"/>
      <c r="HTX262" s="44"/>
      <c r="HTY262" s="44"/>
      <c r="HTZ262" s="44"/>
      <c r="HUA262" s="44"/>
      <c r="HUB262" s="44"/>
      <c r="HUC262" s="44"/>
      <c r="HUD262" s="44"/>
      <c r="HUE262" s="44"/>
      <c r="HUF262" s="44"/>
      <c r="HUG262" s="44"/>
      <c r="HUH262" s="44"/>
      <c r="HUI262" s="44"/>
      <c r="HUJ262" s="44"/>
      <c r="HUK262" s="44"/>
      <c r="HUL262" s="44"/>
      <c r="HUM262" s="44"/>
      <c r="HUN262" s="44"/>
      <c r="HUO262" s="44"/>
      <c r="HUP262" s="44"/>
      <c r="HUQ262" s="44"/>
      <c r="HUR262" s="44"/>
      <c r="HUS262" s="44"/>
      <c r="HUT262" s="44"/>
      <c r="HUU262" s="44"/>
      <c r="HUV262" s="44"/>
      <c r="HUW262" s="44"/>
      <c r="HUX262" s="44"/>
      <c r="HUY262" s="44"/>
      <c r="HUZ262" s="44"/>
      <c r="HVA262" s="44"/>
      <c r="HVB262" s="44"/>
      <c r="HVC262" s="44"/>
      <c r="HVD262" s="44"/>
      <c r="HVE262" s="44"/>
      <c r="HVF262" s="44"/>
      <c r="HVG262" s="44"/>
      <c r="HVH262" s="44"/>
      <c r="HVI262" s="44"/>
      <c r="HVJ262" s="44"/>
      <c r="HVK262" s="44"/>
      <c r="HVL262" s="44"/>
      <c r="HVM262" s="44"/>
      <c r="HVN262" s="44"/>
      <c r="HVO262" s="44"/>
      <c r="HVP262" s="44"/>
      <c r="HVQ262" s="44"/>
      <c r="HVR262" s="44"/>
      <c r="HVS262" s="44"/>
      <c r="HVT262" s="44"/>
      <c r="HVU262" s="44"/>
      <c r="HVV262" s="44"/>
      <c r="HVW262" s="44"/>
      <c r="HVX262" s="44"/>
      <c r="HVY262" s="44"/>
      <c r="HVZ262" s="44"/>
      <c r="HWA262" s="44"/>
      <c r="HWB262" s="44"/>
      <c r="HWC262" s="44"/>
      <c r="HWD262" s="44"/>
      <c r="HWE262" s="44"/>
      <c r="HWF262" s="44"/>
      <c r="HWG262" s="44"/>
      <c r="HWH262" s="44"/>
      <c r="HWI262" s="44"/>
      <c r="HWJ262" s="44"/>
      <c r="HWK262" s="44"/>
      <c r="HWL262" s="44"/>
      <c r="HWM262" s="44"/>
      <c r="HWN262" s="44"/>
      <c r="HWO262" s="44"/>
      <c r="HWP262" s="44"/>
      <c r="HWQ262" s="44"/>
      <c r="HWR262" s="44"/>
      <c r="HWS262" s="44"/>
      <c r="HWT262" s="44"/>
      <c r="HWU262" s="44"/>
      <c r="HWV262" s="44"/>
      <c r="HWW262" s="44"/>
      <c r="HWX262" s="44"/>
      <c r="HWY262" s="44"/>
      <c r="HWZ262" s="44"/>
      <c r="HXA262" s="44"/>
      <c r="HXB262" s="44"/>
      <c r="HXC262" s="44"/>
      <c r="HXD262" s="44"/>
      <c r="HXE262" s="44"/>
      <c r="HXF262" s="44"/>
      <c r="HXG262" s="44"/>
      <c r="HXH262" s="44"/>
      <c r="HXI262" s="44"/>
      <c r="HXJ262" s="44"/>
      <c r="HXK262" s="44"/>
      <c r="HXL262" s="44"/>
      <c r="HXM262" s="44"/>
      <c r="HXN262" s="44"/>
      <c r="HXO262" s="44"/>
      <c r="HXP262" s="44"/>
      <c r="HXQ262" s="44"/>
      <c r="HXR262" s="44"/>
      <c r="HXS262" s="44"/>
      <c r="HXT262" s="44"/>
      <c r="HXU262" s="44"/>
      <c r="HXV262" s="44"/>
      <c r="HXW262" s="44"/>
      <c r="HXX262" s="44"/>
      <c r="HXY262" s="44"/>
      <c r="HXZ262" s="44"/>
      <c r="HYA262" s="44"/>
      <c r="HYB262" s="44"/>
      <c r="HYC262" s="44"/>
      <c r="HYD262" s="44"/>
      <c r="HYE262" s="44"/>
      <c r="HYF262" s="44"/>
      <c r="HYG262" s="44"/>
      <c r="HYH262" s="44"/>
      <c r="HYI262" s="44"/>
      <c r="HYJ262" s="44"/>
      <c r="HYK262" s="44"/>
      <c r="HYL262" s="44"/>
      <c r="HYM262" s="44"/>
      <c r="HYN262" s="44"/>
      <c r="HYO262" s="44"/>
      <c r="HYP262" s="44"/>
      <c r="HYQ262" s="44"/>
      <c r="HYR262" s="44"/>
      <c r="HYS262" s="44"/>
      <c r="HYT262" s="44"/>
      <c r="HYU262" s="44"/>
      <c r="HYV262" s="44"/>
      <c r="HYW262" s="44"/>
      <c r="HYX262" s="44"/>
      <c r="HYY262" s="44"/>
      <c r="HYZ262" s="44"/>
      <c r="HZA262" s="44"/>
      <c r="HZB262" s="44"/>
      <c r="HZC262" s="44"/>
      <c r="HZD262" s="44"/>
      <c r="HZE262" s="44"/>
      <c r="HZF262" s="44"/>
      <c r="HZG262" s="44"/>
      <c r="HZH262" s="44"/>
      <c r="HZI262" s="44"/>
      <c r="HZJ262" s="44"/>
      <c r="HZK262" s="44"/>
      <c r="HZL262" s="44"/>
      <c r="HZM262" s="44"/>
      <c r="HZN262" s="44"/>
      <c r="HZO262" s="44"/>
      <c r="HZP262" s="44"/>
      <c r="HZQ262" s="44"/>
      <c r="HZR262" s="44"/>
      <c r="HZS262" s="44"/>
      <c r="HZT262" s="44"/>
      <c r="HZU262" s="44"/>
      <c r="HZV262" s="44"/>
      <c r="HZW262" s="44"/>
      <c r="HZX262" s="44"/>
      <c r="HZY262" s="44"/>
      <c r="HZZ262" s="44"/>
      <c r="IAA262" s="44"/>
      <c r="IAB262" s="44"/>
      <c r="IAC262" s="44"/>
      <c r="IAD262" s="44"/>
      <c r="IAE262" s="44"/>
      <c r="IAF262" s="44"/>
      <c r="IAG262" s="44"/>
      <c r="IAH262" s="44"/>
      <c r="IAI262" s="44"/>
      <c r="IAJ262" s="44"/>
      <c r="IAK262" s="44"/>
      <c r="IAL262" s="44"/>
      <c r="IAM262" s="44"/>
      <c r="IAN262" s="44"/>
      <c r="IAO262" s="44"/>
      <c r="IAP262" s="44"/>
      <c r="IAQ262" s="44"/>
      <c r="IAR262" s="44"/>
      <c r="IAS262" s="44"/>
      <c r="IAT262" s="44"/>
      <c r="IAU262" s="44"/>
      <c r="IAV262" s="44"/>
      <c r="IAW262" s="44"/>
      <c r="IAX262" s="44"/>
      <c r="IAY262" s="44"/>
      <c r="IAZ262" s="44"/>
      <c r="IBA262" s="44"/>
      <c r="IBB262" s="44"/>
      <c r="IBC262" s="44"/>
      <c r="IBD262" s="44"/>
      <c r="IBE262" s="44"/>
      <c r="IBF262" s="44"/>
      <c r="IBG262" s="44"/>
      <c r="IBH262" s="44"/>
      <c r="IBI262" s="44"/>
      <c r="IBJ262" s="44"/>
      <c r="IBK262" s="44"/>
      <c r="IBL262" s="44"/>
      <c r="IBM262" s="44"/>
      <c r="IBN262" s="44"/>
      <c r="IBO262" s="44"/>
      <c r="IBP262" s="44"/>
      <c r="IBQ262" s="44"/>
      <c r="IBR262" s="44"/>
      <c r="IBS262" s="44"/>
      <c r="IBT262" s="44"/>
      <c r="IBU262" s="44"/>
      <c r="IBV262" s="44"/>
      <c r="IBW262" s="44"/>
      <c r="IBX262" s="44"/>
      <c r="IBY262" s="44"/>
      <c r="IBZ262" s="44"/>
      <c r="ICA262" s="44"/>
      <c r="ICB262" s="44"/>
      <c r="ICC262" s="44"/>
      <c r="ICD262" s="44"/>
      <c r="ICE262" s="44"/>
      <c r="ICF262" s="44"/>
      <c r="ICG262" s="44"/>
      <c r="ICH262" s="44"/>
      <c r="ICI262" s="44"/>
      <c r="ICJ262" s="44"/>
      <c r="ICK262" s="44"/>
      <c r="ICL262" s="44"/>
      <c r="ICM262" s="44"/>
      <c r="ICN262" s="44"/>
      <c r="ICO262" s="44"/>
      <c r="ICP262" s="44"/>
      <c r="ICQ262" s="44"/>
      <c r="ICR262" s="44"/>
      <c r="ICS262" s="44"/>
      <c r="ICT262" s="44"/>
      <c r="ICU262" s="44"/>
      <c r="ICV262" s="44"/>
      <c r="ICW262" s="44"/>
      <c r="ICX262" s="44"/>
      <c r="ICY262" s="44"/>
      <c r="ICZ262" s="44"/>
      <c r="IDA262" s="44"/>
      <c r="IDB262" s="44"/>
      <c r="IDC262" s="44"/>
      <c r="IDD262" s="44"/>
      <c r="IDE262" s="44"/>
      <c r="IDF262" s="44"/>
      <c r="IDG262" s="44"/>
      <c r="IDH262" s="44"/>
      <c r="IDI262" s="44"/>
      <c r="IDJ262" s="44"/>
      <c r="IDK262" s="44"/>
      <c r="IDL262" s="44"/>
      <c r="IDM262" s="44"/>
      <c r="IDN262" s="44"/>
      <c r="IDO262" s="44"/>
      <c r="IDP262" s="44"/>
      <c r="IDQ262" s="44"/>
      <c r="IDR262" s="44"/>
      <c r="IDS262" s="44"/>
      <c r="IDT262" s="44"/>
      <c r="IDU262" s="44"/>
      <c r="IDV262" s="44"/>
      <c r="IDW262" s="44"/>
      <c r="IDX262" s="44"/>
      <c r="IDY262" s="44"/>
      <c r="IDZ262" s="44"/>
      <c r="IEA262" s="44"/>
      <c r="IEB262" s="44"/>
      <c r="IEC262" s="44"/>
      <c r="IED262" s="44"/>
      <c r="IEE262" s="44"/>
      <c r="IEF262" s="44"/>
      <c r="IEG262" s="44"/>
      <c r="IEH262" s="44"/>
      <c r="IEI262" s="44"/>
      <c r="IEJ262" s="44"/>
      <c r="IEK262" s="44"/>
      <c r="IEL262" s="44"/>
      <c r="IEM262" s="44"/>
      <c r="IEN262" s="44"/>
      <c r="IEO262" s="44"/>
      <c r="IEP262" s="44"/>
      <c r="IEQ262" s="44"/>
      <c r="IER262" s="44"/>
      <c r="IES262" s="44"/>
      <c r="IET262" s="44"/>
      <c r="IEU262" s="44"/>
      <c r="IEV262" s="44"/>
      <c r="IEW262" s="44"/>
      <c r="IEX262" s="44"/>
      <c r="IEY262" s="44"/>
      <c r="IEZ262" s="44"/>
      <c r="IFA262" s="44"/>
      <c r="IFB262" s="44"/>
      <c r="IFC262" s="44"/>
      <c r="IFD262" s="44"/>
      <c r="IFE262" s="44"/>
      <c r="IFF262" s="44"/>
      <c r="IFG262" s="44"/>
      <c r="IFH262" s="44"/>
      <c r="IFI262" s="44"/>
      <c r="IFJ262" s="44"/>
      <c r="IFK262" s="44"/>
      <c r="IFL262" s="44"/>
      <c r="IFM262" s="44"/>
      <c r="IFN262" s="44"/>
      <c r="IFO262" s="44"/>
      <c r="IFP262" s="44"/>
      <c r="IFQ262" s="44"/>
      <c r="IFR262" s="44"/>
      <c r="IFS262" s="44"/>
      <c r="IFT262" s="44"/>
      <c r="IFU262" s="44"/>
      <c r="IFV262" s="44"/>
      <c r="IFW262" s="44"/>
      <c r="IFX262" s="44"/>
      <c r="IFY262" s="44"/>
      <c r="IFZ262" s="44"/>
      <c r="IGA262" s="44"/>
      <c r="IGB262" s="44"/>
      <c r="IGC262" s="44"/>
      <c r="IGD262" s="44"/>
      <c r="IGE262" s="44"/>
      <c r="IGF262" s="44"/>
      <c r="IGG262" s="44"/>
      <c r="IGH262" s="44"/>
      <c r="IGI262" s="44"/>
      <c r="IGJ262" s="44"/>
      <c r="IGK262" s="44"/>
      <c r="IGL262" s="44"/>
      <c r="IGM262" s="44"/>
      <c r="IGN262" s="44"/>
      <c r="IGO262" s="44"/>
      <c r="IGP262" s="44"/>
      <c r="IGQ262" s="44"/>
      <c r="IGR262" s="44"/>
      <c r="IGS262" s="44"/>
      <c r="IGT262" s="44"/>
      <c r="IGU262" s="44"/>
      <c r="IGV262" s="44"/>
      <c r="IGW262" s="44"/>
      <c r="IGX262" s="44"/>
      <c r="IGY262" s="44"/>
      <c r="IGZ262" s="44"/>
      <c r="IHA262" s="44"/>
      <c r="IHB262" s="44"/>
      <c r="IHC262" s="44"/>
      <c r="IHD262" s="44"/>
      <c r="IHE262" s="44"/>
      <c r="IHF262" s="44"/>
      <c r="IHG262" s="44"/>
      <c r="IHH262" s="44"/>
      <c r="IHI262" s="44"/>
      <c r="IHJ262" s="44"/>
      <c r="IHK262" s="44"/>
      <c r="IHL262" s="44"/>
      <c r="IHM262" s="44"/>
      <c r="IHN262" s="44"/>
      <c r="IHO262" s="44"/>
      <c r="IHP262" s="44"/>
      <c r="IHQ262" s="44"/>
      <c r="IHR262" s="44"/>
      <c r="IHS262" s="44"/>
      <c r="IHT262" s="44"/>
      <c r="IHU262" s="44"/>
      <c r="IHV262" s="44"/>
      <c r="IHW262" s="44"/>
      <c r="IHX262" s="44"/>
      <c r="IHY262" s="44"/>
      <c r="IHZ262" s="44"/>
      <c r="IIA262" s="44"/>
      <c r="IIB262" s="44"/>
      <c r="IIC262" s="44"/>
      <c r="IID262" s="44"/>
      <c r="IIE262" s="44"/>
      <c r="IIF262" s="44"/>
      <c r="IIG262" s="44"/>
      <c r="IIH262" s="44"/>
      <c r="III262" s="44"/>
      <c r="IIJ262" s="44"/>
      <c r="IIK262" s="44"/>
      <c r="IIL262" s="44"/>
      <c r="IIM262" s="44"/>
      <c r="IIN262" s="44"/>
      <c r="IIO262" s="44"/>
      <c r="IIP262" s="44"/>
      <c r="IIQ262" s="44"/>
      <c r="IIR262" s="44"/>
      <c r="IIS262" s="44"/>
      <c r="IIT262" s="44"/>
      <c r="IIU262" s="44"/>
      <c r="IIV262" s="44"/>
      <c r="IIW262" s="44"/>
      <c r="IIX262" s="44"/>
      <c r="IIY262" s="44"/>
      <c r="IIZ262" s="44"/>
      <c r="IJA262" s="44"/>
      <c r="IJB262" s="44"/>
      <c r="IJC262" s="44"/>
      <c r="IJD262" s="44"/>
      <c r="IJE262" s="44"/>
      <c r="IJF262" s="44"/>
      <c r="IJG262" s="44"/>
      <c r="IJH262" s="44"/>
      <c r="IJI262" s="44"/>
      <c r="IJJ262" s="44"/>
      <c r="IJK262" s="44"/>
      <c r="IJL262" s="44"/>
      <c r="IJM262" s="44"/>
      <c r="IJN262" s="44"/>
      <c r="IJO262" s="44"/>
      <c r="IJP262" s="44"/>
      <c r="IJQ262" s="44"/>
      <c r="IJR262" s="44"/>
      <c r="IJS262" s="44"/>
      <c r="IJT262" s="44"/>
      <c r="IJU262" s="44"/>
      <c r="IJV262" s="44"/>
      <c r="IJW262" s="44"/>
      <c r="IJX262" s="44"/>
      <c r="IJY262" s="44"/>
      <c r="IJZ262" s="44"/>
      <c r="IKA262" s="44"/>
      <c r="IKB262" s="44"/>
      <c r="IKC262" s="44"/>
      <c r="IKD262" s="44"/>
      <c r="IKE262" s="44"/>
      <c r="IKF262" s="44"/>
      <c r="IKG262" s="44"/>
      <c r="IKH262" s="44"/>
      <c r="IKI262" s="44"/>
      <c r="IKJ262" s="44"/>
      <c r="IKK262" s="44"/>
      <c r="IKL262" s="44"/>
      <c r="IKM262" s="44"/>
      <c r="IKN262" s="44"/>
      <c r="IKO262" s="44"/>
      <c r="IKP262" s="44"/>
      <c r="IKQ262" s="44"/>
      <c r="IKR262" s="44"/>
      <c r="IKS262" s="44"/>
      <c r="IKT262" s="44"/>
      <c r="IKU262" s="44"/>
      <c r="IKV262" s="44"/>
      <c r="IKW262" s="44"/>
      <c r="IKX262" s="44"/>
      <c r="IKY262" s="44"/>
      <c r="IKZ262" s="44"/>
      <c r="ILA262" s="44"/>
      <c r="ILB262" s="44"/>
      <c r="ILC262" s="44"/>
      <c r="ILD262" s="44"/>
      <c r="ILE262" s="44"/>
      <c r="ILF262" s="44"/>
      <c r="ILG262" s="44"/>
      <c r="ILH262" s="44"/>
      <c r="ILI262" s="44"/>
      <c r="ILJ262" s="44"/>
      <c r="ILK262" s="44"/>
      <c r="ILL262" s="44"/>
      <c r="ILM262" s="44"/>
      <c r="ILN262" s="44"/>
      <c r="ILO262" s="44"/>
      <c r="ILP262" s="44"/>
      <c r="ILQ262" s="44"/>
      <c r="ILR262" s="44"/>
      <c r="ILS262" s="44"/>
      <c r="ILT262" s="44"/>
      <c r="ILU262" s="44"/>
      <c r="ILV262" s="44"/>
      <c r="ILW262" s="44"/>
      <c r="ILX262" s="44"/>
      <c r="ILY262" s="44"/>
      <c r="ILZ262" s="44"/>
      <c r="IMA262" s="44"/>
      <c r="IMB262" s="44"/>
      <c r="IMC262" s="44"/>
      <c r="IMD262" s="44"/>
      <c r="IME262" s="44"/>
      <c r="IMF262" s="44"/>
      <c r="IMG262" s="44"/>
      <c r="IMH262" s="44"/>
      <c r="IMI262" s="44"/>
      <c r="IMJ262" s="44"/>
      <c r="IMK262" s="44"/>
      <c r="IML262" s="44"/>
      <c r="IMM262" s="44"/>
      <c r="IMN262" s="44"/>
      <c r="IMO262" s="44"/>
      <c r="IMP262" s="44"/>
      <c r="IMQ262" s="44"/>
      <c r="IMR262" s="44"/>
      <c r="IMS262" s="44"/>
      <c r="IMT262" s="44"/>
      <c r="IMU262" s="44"/>
      <c r="IMV262" s="44"/>
      <c r="IMW262" s="44"/>
      <c r="IMX262" s="44"/>
      <c r="IMY262" s="44"/>
      <c r="IMZ262" s="44"/>
      <c r="INA262" s="44"/>
      <c r="INB262" s="44"/>
      <c r="INC262" s="44"/>
      <c r="IND262" s="44"/>
      <c r="INE262" s="44"/>
      <c r="INF262" s="44"/>
      <c r="ING262" s="44"/>
      <c r="INH262" s="44"/>
      <c r="INI262" s="44"/>
      <c r="INJ262" s="44"/>
      <c r="INK262" s="44"/>
      <c r="INL262" s="44"/>
      <c r="INM262" s="44"/>
      <c r="INN262" s="44"/>
      <c r="INO262" s="44"/>
      <c r="INP262" s="44"/>
      <c r="INQ262" s="44"/>
      <c r="INR262" s="44"/>
      <c r="INS262" s="44"/>
      <c r="INT262" s="44"/>
      <c r="INU262" s="44"/>
      <c r="INV262" s="44"/>
      <c r="INW262" s="44"/>
      <c r="INX262" s="44"/>
      <c r="INY262" s="44"/>
      <c r="INZ262" s="44"/>
      <c r="IOA262" s="44"/>
      <c r="IOB262" s="44"/>
      <c r="IOC262" s="44"/>
      <c r="IOD262" s="44"/>
      <c r="IOE262" s="44"/>
      <c r="IOF262" s="44"/>
      <c r="IOG262" s="44"/>
      <c r="IOH262" s="44"/>
      <c r="IOI262" s="44"/>
      <c r="IOJ262" s="44"/>
      <c r="IOK262" s="44"/>
      <c r="IOL262" s="44"/>
      <c r="IOM262" s="44"/>
      <c r="ION262" s="44"/>
      <c r="IOO262" s="44"/>
      <c r="IOP262" s="44"/>
      <c r="IOQ262" s="44"/>
      <c r="IOR262" s="44"/>
      <c r="IOS262" s="44"/>
      <c r="IOT262" s="44"/>
      <c r="IOU262" s="44"/>
      <c r="IOV262" s="44"/>
      <c r="IOW262" s="44"/>
      <c r="IOX262" s="44"/>
      <c r="IOY262" s="44"/>
      <c r="IOZ262" s="44"/>
      <c r="IPA262" s="44"/>
      <c r="IPB262" s="44"/>
      <c r="IPC262" s="44"/>
      <c r="IPD262" s="44"/>
      <c r="IPE262" s="44"/>
      <c r="IPF262" s="44"/>
      <c r="IPG262" s="44"/>
      <c r="IPH262" s="44"/>
      <c r="IPI262" s="44"/>
      <c r="IPJ262" s="44"/>
      <c r="IPK262" s="44"/>
      <c r="IPL262" s="44"/>
      <c r="IPM262" s="44"/>
      <c r="IPN262" s="44"/>
      <c r="IPO262" s="44"/>
      <c r="IPP262" s="44"/>
      <c r="IPQ262" s="44"/>
      <c r="IPR262" s="44"/>
      <c r="IPS262" s="44"/>
      <c r="IPT262" s="44"/>
      <c r="IPU262" s="44"/>
      <c r="IPV262" s="44"/>
      <c r="IPW262" s="44"/>
      <c r="IPX262" s="44"/>
      <c r="IPY262" s="44"/>
      <c r="IPZ262" s="44"/>
      <c r="IQA262" s="44"/>
      <c r="IQB262" s="44"/>
      <c r="IQC262" s="44"/>
      <c r="IQD262" s="44"/>
      <c r="IQE262" s="44"/>
      <c r="IQF262" s="44"/>
      <c r="IQG262" s="44"/>
      <c r="IQH262" s="44"/>
      <c r="IQI262" s="44"/>
      <c r="IQJ262" s="44"/>
      <c r="IQK262" s="44"/>
      <c r="IQL262" s="44"/>
      <c r="IQM262" s="44"/>
      <c r="IQN262" s="44"/>
      <c r="IQO262" s="44"/>
      <c r="IQP262" s="44"/>
      <c r="IQQ262" s="44"/>
      <c r="IQR262" s="44"/>
      <c r="IQS262" s="44"/>
      <c r="IQT262" s="44"/>
      <c r="IQU262" s="44"/>
      <c r="IQV262" s="44"/>
      <c r="IQW262" s="44"/>
      <c r="IQX262" s="44"/>
      <c r="IQY262" s="44"/>
      <c r="IQZ262" s="44"/>
      <c r="IRA262" s="44"/>
      <c r="IRB262" s="44"/>
      <c r="IRC262" s="44"/>
      <c r="IRD262" s="44"/>
      <c r="IRE262" s="44"/>
      <c r="IRF262" s="44"/>
      <c r="IRG262" s="44"/>
      <c r="IRH262" s="44"/>
      <c r="IRI262" s="44"/>
      <c r="IRJ262" s="44"/>
      <c r="IRK262" s="44"/>
      <c r="IRL262" s="44"/>
      <c r="IRM262" s="44"/>
      <c r="IRN262" s="44"/>
      <c r="IRO262" s="44"/>
      <c r="IRP262" s="44"/>
      <c r="IRQ262" s="44"/>
      <c r="IRR262" s="44"/>
      <c r="IRS262" s="44"/>
      <c r="IRT262" s="44"/>
      <c r="IRU262" s="44"/>
      <c r="IRV262" s="44"/>
      <c r="IRW262" s="44"/>
      <c r="IRX262" s="44"/>
      <c r="IRY262" s="44"/>
      <c r="IRZ262" s="44"/>
      <c r="ISA262" s="44"/>
      <c r="ISB262" s="44"/>
      <c r="ISC262" s="44"/>
      <c r="ISD262" s="44"/>
      <c r="ISE262" s="44"/>
      <c r="ISF262" s="44"/>
      <c r="ISG262" s="44"/>
      <c r="ISH262" s="44"/>
      <c r="ISI262" s="44"/>
      <c r="ISJ262" s="44"/>
      <c r="ISK262" s="44"/>
      <c r="ISL262" s="44"/>
      <c r="ISM262" s="44"/>
      <c r="ISN262" s="44"/>
      <c r="ISO262" s="44"/>
      <c r="ISP262" s="44"/>
      <c r="ISQ262" s="44"/>
      <c r="ISR262" s="44"/>
      <c r="ISS262" s="44"/>
      <c r="IST262" s="44"/>
      <c r="ISU262" s="44"/>
      <c r="ISV262" s="44"/>
      <c r="ISW262" s="44"/>
      <c r="ISX262" s="44"/>
      <c r="ISY262" s="44"/>
      <c r="ISZ262" s="44"/>
      <c r="ITA262" s="44"/>
      <c r="ITB262" s="44"/>
      <c r="ITC262" s="44"/>
      <c r="ITD262" s="44"/>
      <c r="ITE262" s="44"/>
      <c r="ITF262" s="44"/>
      <c r="ITG262" s="44"/>
      <c r="ITH262" s="44"/>
      <c r="ITI262" s="44"/>
      <c r="ITJ262" s="44"/>
      <c r="ITK262" s="44"/>
      <c r="ITL262" s="44"/>
      <c r="ITM262" s="44"/>
      <c r="ITN262" s="44"/>
      <c r="ITO262" s="44"/>
      <c r="ITP262" s="44"/>
      <c r="ITQ262" s="44"/>
      <c r="ITR262" s="44"/>
      <c r="ITS262" s="44"/>
      <c r="ITT262" s="44"/>
      <c r="ITU262" s="44"/>
      <c r="ITV262" s="44"/>
      <c r="ITW262" s="44"/>
      <c r="ITX262" s="44"/>
      <c r="ITY262" s="44"/>
      <c r="ITZ262" s="44"/>
      <c r="IUA262" s="44"/>
      <c r="IUB262" s="44"/>
      <c r="IUC262" s="44"/>
      <c r="IUD262" s="44"/>
      <c r="IUE262" s="44"/>
      <c r="IUF262" s="44"/>
      <c r="IUG262" s="44"/>
      <c r="IUH262" s="44"/>
      <c r="IUI262" s="44"/>
      <c r="IUJ262" s="44"/>
      <c r="IUK262" s="44"/>
      <c r="IUL262" s="44"/>
      <c r="IUM262" s="44"/>
      <c r="IUN262" s="44"/>
      <c r="IUO262" s="44"/>
      <c r="IUP262" s="44"/>
      <c r="IUQ262" s="44"/>
      <c r="IUR262" s="44"/>
      <c r="IUS262" s="44"/>
      <c r="IUT262" s="44"/>
      <c r="IUU262" s="44"/>
      <c r="IUV262" s="44"/>
      <c r="IUW262" s="44"/>
      <c r="IUX262" s="44"/>
      <c r="IUY262" s="44"/>
      <c r="IUZ262" s="44"/>
      <c r="IVA262" s="44"/>
      <c r="IVB262" s="44"/>
      <c r="IVC262" s="44"/>
      <c r="IVD262" s="44"/>
      <c r="IVE262" s="44"/>
      <c r="IVF262" s="44"/>
      <c r="IVG262" s="44"/>
      <c r="IVH262" s="44"/>
      <c r="IVI262" s="44"/>
      <c r="IVJ262" s="44"/>
      <c r="IVK262" s="44"/>
      <c r="IVL262" s="44"/>
      <c r="IVM262" s="44"/>
      <c r="IVN262" s="44"/>
      <c r="IVO262" s="44"/>
      <c r="IVP262" s="44"/>
      <c r="IVQ262" s="44"/>
      <c r="IVR262" s="44"/>
      <c r="IVS262" s="44"/>
      <c r="IVT262" s="44"/>
      <c r="IVU262" s="44"/>
      <c r="IVV262" s="44"/>
      <c r="IVW262" s="44"/>
      <c r="IVX262" s="44"/>
      <c r="IVY262" s="44"/>
      <c r="IVZ262" s="44"/>
      <c r="IWA262" s="44"/>
      <c r="IWB262" s="44"/>
      <c r="IWC262" s="44"/>
      <c r="IWD262" s="44"/>
      <c r="IWE262" s="44"/>
      <c r="IWF262" s="44"/>
      <c r="IWG262" s="44"/>
      <c r="IWH262" s="44"/>
      <c r="IWI262" s="44"/>
      <c r="IWJ262" s="44"/>
      <c r="IWK262" s="44"/>
      <c r="IWL262" s="44"/>
      <c r="IWM262" s="44"/>
      <c r="IWN262" s="44"/>
      <c r="IWO262" s="44"/>
      <c r="IWP262" s="44"/>
      <c r="IWQ262" s="44"/>
      <c r="IWR262" s="44"/>
      <c r="IWS262" s="44"/>
      <c r="IWT262" s="44"/>
      <c r="IWU262" s="44"/>
      <c r="IWV262" s="44"/>
      <c r="IWW262" s="44"/>
      <c r="IWX262" s="44"/>
      <c r="IWY262" s="44"/>
      <c r="IWZ262" s="44"/>
      <c r="IXA262" s="44"/>
      <c r="IXB262" s="44"/>
      <c r="IXC262" s="44"/>
      <c r="IXD262" s="44"/>
      <c r="IXE262" s="44"/>
      <c r="IXF262" s="44"/>
      <c r="IXG262" s="44"/>
      <c r="IXH262" s="44"/>
      <c r="IXI262" s="44"/>
      <c r="IXJ262" s="44"/>
      <c r="IXK262" s="44"/>
      <c r="IXL262" s="44"/>
      <c r="IXM262" s="44"/>
      <c r="IXN262" s="44"/>
      <c r="IXO262" s="44"/>
      <c r="IXP262" s="44"/>
      <c r="IXQ262" s="44"/>
      <c r="IXR262" s="44"/>
      <c r="IXS262" s="44"/>
      <c r="IXT262" s="44"/>
      <c r="IXU262" s="44"/>
      <c r="IXV262" s="44"/>
      <c r="IXW262" s="44"/>
      <c r="IXX262" s="44"/>
      <c r="IXY262" s="44"/>
      <c r="IXZ262" s="44"/>
      <c r="IYA262" s="44"/>
      <c r="IYB262" s="44"/>
      <c r="IYC262" s="44"/>
      <c r="IYD262" s="44"/>
      <c r="IYE262" s="44"/>
      <c r="IYF262" s="44"/>
      <c r="IYG262" s="44"/>
      <c r="IYH262" s="44"/>
      <c r="IYI262" s="44"/>
      <c r="IYJ262" s="44"/>
      <c r="IYK262" s="44"/>
      <c r="IYL262" s="44"/>
      <c r="IYM262" s="44"/>
      <c r="IYN262" s="44"/>
      <c r="IYO262" s="44"/>
      <c r="IYP262" s="44"/>
      <c r="IYQ262" s="44"/>
      <c r="IYR262" s="44"/>
      <c r="IYS262" s="44"/>
      <c r="IYT262" s="44"/>
      <c r="IYU262" s="44"/>
      <c r="IYV262" s="44"/>
      <c r="IYW262" s="44"/>
      <c r="IYX262" s="44"/>
      <c r="IYY262" s="44"/>
      <c r="IYZ262" s="44"/>
      <c r="IZA262" s="44"/>
      <c r="IZB262" s="44"/>
      <c r="IZC262" s="44"/>
      <c r="IZD262" s="44"/>
      <c r="IZE262" s="44"/>
      <c r="IZF262" s="44"/>
      <c r="IZG262" s="44"/>
      <c r="IZH262" s="44"/>
      <c r="IZI262" s="44"/>
      <c r="IZJ262" s="44"/>
      <c r="IZK262" s="44"/>
      <c r="IZL262" s="44"/>
      <c r="IZM262" s="44"/>
      <c r="IZN262" s="44"/>
      <c r="IZO262" s="44"/>
      <c r="IZP262" s="44"/>
      <c r="IZQ262" s="44"/>
      <c r="IZR262" s="44"/>
      <c r="IZS262" s="44"/>
      <c r="IZT262" s="44"/>
      <c r="IZU262" s="44"/>
      <c r="IZV262" s="44"/>
      <c r="IZW262" s="44"/>
      <c r="IZX262" s="44"/>
      <c r="IZY262" s="44"/>
      <c r="IZZ262" s="44"/>
      <c r="JAA262" s="44"/>
      <c r="JAB262" s="44"/>
      <c r="JAC262" s="44"/>
      <c r="JAD262" s="44"/>
      <c r="JAE262" s="44"/>
      <c r="JAF262" s="44"/>
      <c r="JAG262" s="44"/>
      <c r="JAH262" s="44"/>
      <c r="JAI262" s="44"/>
      <c r="JAJ262" s="44"/>
      <c r="JAK262" s="44"/>
      <c r="JAL262" s="44"/>
      <c r="JAM262" s="44"/>
      <c r="JAN262" s="44"/>
      <c r="JAO262" s="44"/>
      <c r="JAP262" s="44"/>
      <c r="JAQ262" s="44"/>
      <c r="JAR262" s="44"/>
      <c r="JAS262" s="44"/>
      <c r="JAT262" s="44"/>
      <c r="JAU262" s="44"/>
      <c r="JAV262" s="44"/>
      <c r="JAW262" s="44"/>
      <c r="JAX262" s="44"/>
      <c r="JAY262" s="44"/>
      <c r="JAZ262" s="44"/>
      <c r="JBA262" s="44"/>
      <c r="JBB262" s="44"/>
      <c r="JBC262" s="44"/>
      <c r="JBD262" s="44"/>
      <c r="JBE262" s="44"/>
      <c r="JBF262" s="44"/>
      <c r="JBG262" s="44"/>
      <c r="JBH262" s="44"/>
      <c r="JBI262" s="44"/>
      <c r="JBJ262" s="44"/>
      <c r="JBK262" s="44"/>
      <c r="JBL262" s="44"/>
      <c r="JBM262" s="44"/>
      <c r="JBN262" s="44"/>
      <c r="JBO262" s="44"/>
      <c r="JBP262" s="44"/>
      <c r="JBQ262" s="44"/>
      <c r="JBR262" s="44"/>
      <c r="JBS262" s="44"/>
      <c r="JBT262" s="44"/>
      <c r="JBU262" s="44"/>
      <c r="JBV262" s="44"/>
      <c r="JBW262" s="44"/>
      <c r="JBX262" s="44"/>
      <c r="JBY262" s="44"/>
      <c r="JBZ262" s="44"/>
      <c r="JCA262" s="44"/>
      <c r="JCB262" s="44"/>
      <c r="JCC262" s="44"/>
      <c r="JCD262" s="44"/>
      <c r="JCE262" s="44"/>
      <c r="JCF262" s="44"/>
      <c r="JCG262" s="44"/>
      <c r="JCH262" s="44"/>
      <c r="JCI262" s="44"/>
      <c r="JCJ262" s="44"/>
      <c r="JCK262" s="44"/>
      <c r="JCL262" s="44"/>
      <c r="JCM262" s="44"/>
      <c r="JCN262" s="44"/>
      <c r="JCO262" s="44"/>
      <c r="JCP262" s="44"/>
      <c r="JCQ262" s="44"/>
      <c r="JCR262" s="44"/>
      <c r="JCS262" s="44"/>
      <c r="JCT262" s="44"/>
      <c r="JCU262" s="44"/>
      <c r="JCV262" s="44"/>
      <c r="JCW262" s="44"/>
      <c r="JCX262" s="44"/>
      <c r="JCY262" s="44"/>
      <c r="JCZ262" s="44"/>
      <c r="JDA262" s="44"/>
      <c r="JDB262" s="44"/>
      <c r="JDC262" s="44"/>
      <c r="JDD262" s="44"/>
      <c r="JDE262" s="44"/>
      <c r="JDF262" s="44"/>
      <c r="JDG262" s="44"/>
      <c r="JDH262" s="44"/>
      <c r="JDI262" s="44"/>
      <c r="JDJ262" s="44"/>
      <c r="JDK262" s="44"/>
      <c r="JDL262" s="44"/>
      <c r="JDM262" s="44"/>
      <c r="JDN262" s="44"/>
      <c r="JDO262" s="44"/>
      <c r="JDP262" s="44"/>
      <c r="JDQ262" s="44"/>
      <c r="JDR262" s="44"/>
      <c r="JDS262" s="44"/>
      <c r="JDT262" s="44"/>
      <c r="JDU262" s="44"/>
      <c r="JDV262" s="44"/>
      <c r="JDW262" s="44"/>
      <c r="JDX262" s="44"/>
      <c r="JDY262" s="44"/>
      <c r="JDZ262" s="44"/>
      <c r="JEA262" s="44"/>
      <c r="JEB262" s="44"/>
      <c r="JEC262" s="44"/>
      <c r="JED262" s="44"/>
      <c r="JEE262" s="44"/>
      <c r="JEF262" s="44"/>
      <c r="JEG262" s="44"/>
      <c r="JEH262" s="44"/>
      <c r="JEI262" s="44"/>
      <c r="JEJ262" s="44"/>
      <c r="JEK262" s="44"/>
      <c r="JEL262" s="44"/>
      <c r="JEM262" s="44"/>
      <c r="JEN262" s="44"/>
      <c r="JEO262" s="44"/>
      <c r="JEP262" s="44"/>
      <c r="JEQ262" s="44"/>
      <c r="JER262" s="44"/>
      <c r="JES262" s="44"/>
      <c r="JET262" s="44"/>
      <c r="JEU262" s="44"/>
      <c r="JEV262" s="44"/>
      <c r="JEW262" s="44"/>
      <c r="JEX262" s="44"/>
      <c r="JEY262" s="44"/>
      <c r="JEZ262" s="44"/>
      <c r="JFA262" s="44"/>
      <c r="JFB262" s="44"/>
      <c r="JFC262" s="44"/>
      <c r="JFD262" s="44"/>
      <c r="JFE262" s="44"/>
      <c r="JFF262" s="44"/>
      <c r="JFG262" s="44"/>
      <c r="JFH262" s="44"/>
      <c r="JFI262" s="44"/>
      <c r="JFJ262" s="44"/>
      <c r="JFK262" s="44"/>
      <c r="JFL262" s="44"/>
      <c r="JFM262" s="44"/>
      <c r="JFN262" s="44"/>
      <c r="JFO262" s="44"/>
      <c r="JFP262" s="44"/>
      <c r="JFQ262" s="44"/>
      <c r="JFR262" s="44"/>
      <c r="JFS262" s="44"/>
      <c r="JFT262" s="44"/>
      <c r="JFU262" s="44"/>
      <c r="JFV262" s="44"/>
      <c r="JFW262" s="44"/>
      <c r="JFX262" s="44"/>
      <c r="JFY262" s="44"/>
      <c r="JFZ262" s="44"/>
      <c r="JGA262" s="44"/>
      <c r="JGB262" s="44"/>
      <c r="JGC262" s="44"/>
      <c r="JGD262" s="44"/>
      <c r="JGE262" s="44"/>
      <c r="JGF262" s="44"/>
      <c r="JGG262" s="44"/>
      <c r="JGH262" s="44"/>
      <c r="JGI262" s="44"/>
      <c r="JGJ262" s="44"/>
      <c r="JGK262" s="44"/>
      <c r="JGL262" s="44"/>
      <c r="JGM262" s="44"/>
      <c r="JGN262" s="44"/>
      <c r="JGO262" s="44"/>
      <c r="JGP262" s="44"/>
      <c r="JGQ262" s="44"/>
      <c r="JGR262" s="44"/>
      <c r="JGS262" s="44"/>
      <c r="JGT262" s="44"/>
      <c r="JGU262" s="44"/>
      <c r="JGV262" s="44"/>
      <c r="JGW262" s="44"/>
      <c r="JGX262" s="44"/>
      <c r="JGY262" s="44"/>
      <c r="JGZ262" s="44"/>
      <c r="JHA262" s="44"/>
      <c r="JHB262" s="44"/>
      <c r="JHC262" s="44"/>
      <c r="JHD262" s="44"/>
      <c r="JHE262" s="44"/>
      <c r="JHF262" s="44"/>
      <c r="JHG262" s="44"/>
      <c r="JHH262" s="44"/>
      <c r="JHI262" s="44"/>
      <c r="JHJ262" s="44"/>
      <c r="JHK262" s="44"/>
      <c r="JHL262" s="44"/>
      <c r="JHM262" s="44"/>
      <c r="JHN262" s="44"/>
      <c r="JHO262" s="44"/>
      <c r="JHP262" s="44"/>
      <c r="JHQ262" s="44"/>
      <c r="JHR262" s="44"/>
      <c r="JHS262" s="44"/>
      <c r="JHT262" s="44"/>
      <c r="JHU262" s="44"/>
      <c r="JHV262" s="44"/>
      <c r="JHW262" s="44"/>
      <c r="JHX262" s="44"/>
      <c r="JHY262" s="44"/>
      <c r="JHZ262" s="44"/>
      <c r="JIA262" s="44"/>
      <c r="JIB262" s="44"/>
      <c r="JIC262" s="44"/>
      <c r="JID262" s="44"/>
      <c r="JIE262" s="44"/>
      <c r="JIF262" s="44"/>
      <c r="JIG262" s="44"/>
      <c r="JIH262" s="44"/>
      <c r="JII262" s="44"/>
      <c r="JIJ262" s="44"/>
      <c r="JIK262" s="44"/>
      <c r="JIL262" s="44"/>
      <c r="JIM262" s="44"/>
      <c r="JIN262" s="44"/>
      <c r="JIO262" s="44"/>
      <c r="JIP262" s="44"/>
      <c r="JIQ262" s="44"/>
      <c r="JIR262" s="44"/>
      <c r="JIS262" s="44"/>
      <c r="JIT262" s="44"/>
      <c r="JIU262" s="44"/>
      <c r="JIV262" s="44"/>
      <c r="JIW262" s="44"/>
      <c r="JIX262" s="44"/>
      <c r="JIY262" s="44"/>
      <c r="JIZ262" s="44"/>
      <c r="JJA262" s="44"/>
      <c r="JJB262" s="44"/>
      <c r="JJC262" s="44"/>
      <c r="JJD262" s="44"/>
      <c r="JJE262" s="44"/>
      <c r="JJF262" s="44"/>
      <c r="JJG262" s="44"/>
      <c r="JJH262" s="44"/>
      <c r="JJI262" s="44"/>
      <c r="JJJ262" s="44"/>
      <c r="JJK262" s="44"/>
      <c r="JJL262" s="44"/>
      <c r="JJM262" s="44"/>
      <c r="JJN262" s="44"/>
      <c r="JJO262" s="44"/>
      <c r="JJP262" s="44"/>
      <c r="JJQ262" s="44"/>
      <c r="JJR262" s="44"/>
      <c r="JJS262" s="44"/>
      <c r="JJT262" s="44"/>
      <c r="JJU262" s="44"/>
      <c r="JJV262" s="44"/>
      <c r="JJW262" s="44"/>
      <c r="JJX262" s="44"/>
      <c r="JJY262" s="44"/>
      <c r="JJZ262" s="44"/>
      <c r="JKA262" s="44"/>
      <c r="JKB262" s="44"/>
      <c r="JKC262" s="44"/>
      <c r="JKD262" s="44"/>
      <c r="JKE262" s="44"/>
      <c r="JKF262" s="44"/>
      <c r="JKG262" s="44"/>
      <c r="JKH262" s="44"/>
      <c r="JKI262" s="44"/>
      <c r="JKJ262" s="44"/>
      <c r="JKK262" s="44"/>
      <c r="JKL262" s="44"/>
      <c r="JKM262" s="44"/>
      <c r="JKN262" s="44"/>
      <c r="JKO262" s="44"/>
      <c r="JKP262" s="44"/>
      <c r="JKQ262" s="44"/>
      <c r="JKR262" s="44"/>
      <c r="JKS262" s="44"/>
      <c r="JKT262" s="44"/>
      <c r="JKU262" s="44"/>
      <c r="JKV262" s="44"/>
      <c r="JKW262" s="44"/>
      <c r="JKX262" s="44"/>
      <c r="JKY262" s="44"/>
      <c r="JKZ262" s="44"/>
      <c r="JLA262" s="44"/>
      <c r="JLB262" s="44"/>
      <c r="JLC262" s="44"/>
      <c r="JLD262" s="44"/>
      <c r="JLE262" s="44"/>
      <c r="JLF262" s="44"/>
      <c r="JLG262" s="44"/>
      <c r="JLH262" s="44"/>
      <c r="JLI262" s="44"/>
      <c r="JLJ262" s="44"/>
      <c r="JLK262" s="44"/>
      <c r="JLL262" s="44"/>
      <c r="JLM262" s="44"/>
      <c r="JLN262" s="44"/>
      <c r="JLO262" s="44"/>
      <c r="JLP262" s="44"/>
      <c r="JLQ262" s="44"/>
      <c r="JLR262" s="44"/>
      <c r="JLS262" s="44"/>
      <c r="JLT262" s="44"/>
      <c r="JLU262" s="44"/>
      <c r="JLV262" s="44"/>
      <c r="JLW262" s="44"/>
      <c r="JLX262" s="44"/>
      <c r="JLY262" s="44"/>
      <c r="JLZ262" s="44"/>
      <c r="JMA262" s="44"/>
      <c r="JMB262" s="44"/>
      <c r="JMC262" s="44"/>
      <c r="JMD262" s="44"/>
      <c r="JME262" s="44"/>
      <c r="JMF262" s="44"/>
      <c r="JMG262" s="44"/>
      <c r="JMH262" s="44"/>
      <c r="JMI262" s="44"/>
      <c r="JMJ262" s="44"/>
      <c r="JMK262" s="44"/>
      <c r="JML262" s="44"/>
      <c r="JMM262" s="44"/>
      <c r="JMN262" s="44"/>
      <c r="JMO262" s="44"/>
      <c r="JMP262" s="44"/>
      <c r="JMQ262" s="44"/>
      <c r="JMR262" s="44"/>
      <c r="JMS262" s="44"/>
      <c r="JMT262" s="44"/>
      <c r="JMU262" s="44"/>
      <c r="JMV262" s="44"/>
      <c r="JMW262" s="44"/>
      <c r="JMX262" s="44"/>
      <c r="JMY262" s="44"/>
      <c r="JMZ262" s="44"/>
      <c r="JNA262" s="44"/>
      <c r="JNB262" s="44"/>
      <c r="JNC262" s="44"/>
      <c r="JND262" s="44"/>
      <c r="JNE262" s="44"/>
      <c r="JNF262" s="44"/>
      <c r="JNG262" s="44"/>
      <c r="JNH262" s="44"/>
      <c r="JNI262" s="44"/>
      <c r="JNJ262" s="44"/>
      <c r="JNK262" s="44"/>
      <c r="JNL262" s="44"/>
      <c r="JNM262" s="44"/>
      <c r="JNN262" s="44"/>
      <c r="JNO262" s="44"/>
      <c r="JNP262" s="44"/>
      <c r="JNQ262" s="44"/>
      <c r="JNR262" s="44"/>
      <c r="JNS262" s="44"/>
      <c r="JNT262" s="44"/>
      <c r="JNU262" s="44"/>
      <c r="JNV262" s="44"/>
      <c r="JNW262" s="44"/>
      <c r="JNX262" s="44"/>
      <c r="JNY262" s="44"/>
      <c r="JNZ262" s="44"/>
      <c r="JOA262" s="44"/>
      <c r="JOB262" s="44"/>
      <c r="JOC262" s="44"/>
      <c r="JOD262" s="44"/>
      <c r="JOE262" s="44"/>
      <c r="JOF262" s="44"/>
      <c r="JOG262" s="44"/>
      <c r="JOH262" s="44"/>
      <c r="JOI262" s="44"/>
      <c r="JOJ262" s="44"/>
      <c r="JOK262" s="44"/>
      <c r="JOL262" s="44"/>
      <c r="JOM262" s="44"/>
      <c r="JON262" s="44"/>
      <c r="JOO262" s="44"/>
      <c r="JOP262" s="44"/>
      <c r="JOQ262" s="44"/>
      <c r="JOR262" s="44"/>
      <c r="JOS262" s="44"/>
      <c r="JOT262" s="44"/>
      <c r="JOU262" s="44"/>
      <c r="JOV262" s="44"/>
      <c r="JOW262" s="44"/>
      <c r="JOX262" s="44"/>
      <c r="JOY262" s="44"/>
      <c r="JOZ262" s="44"/>
      <c r="JPA262" s="44"/>
      <c r="JPB262" s="44"/>
      <c r="JPC262" s="44"/>
      <c r="JPD262" s="44"/>
      <c r="JPE262" s="44"/>
      <c r="JPF262" s="44"/>
      <c r="JPG262" s="44"/>
      <c r="JPH262" s="44"/>
      <c r="JPI262" s="44"/>
      <c r="JPJ262" s="44"/>
      <c r="JPK262" s="44"/>
      <c r="JPL262" s="44"/>
      <c r="JPM262" s="44"/>
      <c r="JPN262" s="44"/>
      <c r="JPO262" s="44"/>
      <c r="JPP262" s="44"/>
      <c r="JPQ262" s="44"/>
      <c r="JPR262" s="44"/>
      <c r="JPS262" s="44"/>
      <c r="JPT262" s="44"/>
      <c r="JPU262" s="44"/>
      <c r="JPV262" s="44"/>
      <c r="JPW262" s="44"/>
      <c r="JPX262" s="44"/>
      <c r="JPY262" s="44"/>
      <c r="JPZ262" s="44"/>
      <c r="JQA262" s="44"/>
      <c r="JQB262" s="44"/>
      <c r="JQC262" s="44"/>
      <c r="JQD262" s="44"/>
      <c r="JQE262" s="44"/>
      <c r="JQF262" s="44"/>
      <c r="JQG262" s="44"/>
      <c r="JQH262" s="44"/>
      <c r="JQI262" s="44"/>
      <c r="JQJ262" s="44"/>
      <c r="JQK262" s="44"/>
      <c r="JQL262" s="44"/>
      <c r="JQM262" s="44"/>
      <c r="JQN262" s="44"/>
      <c r="JQO262" s="44"/>
      <c r="JQP262" s="44"/>
      <c r="JQQ262" s="44"/>
      <c r="JQR262" s="44"/>
      <c r="JQS262" s="44"/>
      <c r="JQT262" s="44"/>
      <c r="JQU262" s="44"/>
      <c r="JQV262" s="44"/>
      <c r="JQW262" s="44"/>
      <c r="JQX262" s="44"/>
      <c r="JQY262" s="44"/>
      <c r="JQZ262" s="44"/>
      <c r="JRA262" s="44"/>
      <c r="JRB262" s="44"/>
      <c r="JRC262" s="44"/>
      <c r="JRD262" s="44"/>
      <c r="JRE262" s="44"/>
      <c r="JRF262" s="44"/>
      <c r="JRG262" s="44"/>
      <c r="JRH262" s="44"/>
      <c r="JRI262" s="44"/>
      <c r="JRJ262" s="44"/>
      <c r="JRK262" s="44"/>
      <c r="JRL262" s="44"/>
      <c r="JRM262" s="44"/>
      <c r="JRN262" s="44"/>
      <c r="JRO262" s="44"/>
      <c r="JRP262" s="44"/>
      <c r="JRQ262" s="44"/>
      <c r="JRR262" s="44"/>
      <c r="JRS262" s="44"/>
      <c r="JRT262" s="44"/>
      <c r="JRU262" s="44"/>
      <c r="JRV262" s="44"/>
      <c r="JRW262" s="44"/>
      <c r="JRX262" s="44"/>
      <c r="JRY262" s="44"/>
      <c r="JRZ262" s="44"/>
      <c r="JSA262" s="44"/>
      <c r="JSB262" s="44"/>
      <c r="JSC262" s="44"/>
      <c r="JSD262" s="44"/>
      <c r="JSE262" s="44"/>
      <c r="JSF262" s="44"/>
      <c r="JSG262" s="44"/>
      <c r="JSH262" s="44"/>
      <c r="JSI262" s="44"/>
      <c r="JSJ262" s="44"/>
      <c r="JSK262" s="44"/>
      <c r="JSL262" s="44"/>
      <c r="JSM262" s="44"/>
      <c r="JSN262" s="44"/>
      <c r="JSO262" s="44"/>
      <c r="JSP262" s="44"/>
      <c r="JSQ262" s="44"/>
      <c r="JSR262" s="44"/>
      <c r="JSS262" s="44"/>
      <c r="JST262" s="44"/>
      <c r="JSU262" s="44"/>
      <c r="JSV262" s="44"/>
      <c r="JSW262" s="44"/>
      <c r="JSX262" s="44"/>
      <c r="JSY262" s="44"/>
      <c r="JSZ262" s="44"/>
      <c r="JTA262" s="44"/>
      <c r="JTB262" s="44"/>
      <c r="JTC262" s="44"/>
      <c r="JTD262" s="44"/>
      <c r="JTE262" s="44"/>
      <c r="JTF262" s="44"/>
      <c r="JTG262" s="44"/>
      <c r="JTH262" s="44"/>
      <c r="JTI262" s="44"/>
      <c r="JTJ262" s="44"/>
      <c r="JTK262" s="44"/>
      <c r="JTL262" s="44"/>
      <c r="JTM262" s="44"/>
      <c r="JTN262" s="44"/>
      <c r="JTO262" s="44"/>
      <c r="JTP262" s="44"/>
      <c r="JTQ262" s="44"/>
      <c r="JTR262" s="44"/>
      <c r="JTS262" s="44"/>
      <c r="JTT262" s="44"/>
      <c r="JTU262" s="44"/>
      <c r="JTV262" s="44"/>
      <c r="JTW262" s="44"/>
      <c r="JTX262" s="44"/>
      <c r="JTY262" s="44"/>
      <c r="JTZ262" s="44"/>
      <c r="JUA262" s="44"/>
      <c r="JUB262" s="44"/>
      <c r="JUC262" s="44"/>
      <c r="JUD262" s="44"/>
      <c r="JUE262" s="44"/>
      <c r="JUF262" s="44"/>
      <c r="JUG262" s="44"/>
      <c r="JUH262" s="44"/>
      <c r="JUI262" s="44"/>
      <c r="JUJ262" s="44"/>
      <c r="JUK262" s="44"/>
      <c r="JUL262" s="44"/>
      <c r="JUM262" s="44"/>
      <c r="JUN262" s="44"/>
      <c r="JUO262" s="44"/>
      <c r="JUP262" s="44"/>
      <c r="JUQ262" s="44"/>
      <c r="JUR262" s="44"/>
      <c r="JUS262" s="44"/>
      <c r="JUT262" s="44"/>
      <c r="JUU262" s="44"/>
      <c r="JUV262" s="44"/>
      <c r="JUW262" s="44"/>
      <c r="JUX262" s="44"/>
      <c r="JUY262" s="44"/>
      <c r="JUZ262" s="44"/>
      <c r="JVA262" s="44"/>
      <c r="JVB262" s="44"/>
      <c r="JVC262" s="44"/>
      <c r="JVD262" s="44"/>
      <c r="JVE262" s="44"/>
      <c r="JVF262" s="44"/>
      <c r="JVG262" s="44"/>
      <c r="JVH262" s="44"/>
      <c r="JVI262" s="44"/>
      <c r="JVJ262" s="44"/>
      <c r="JVK262" s="44"/>
      <c r="JVL262" s="44"/>
      <c r="JVM262" s="44"/>
      <c r="JVN262" s="44"/>
      <c r="JVO262" s="44"/>
      <c r="JVP262" s="44"/>
      <c r="JVQ262" s="44"/>
      <c r="JVR262" s="44"/>
      <c r="JVS262" s="44"/>
      <c r="JVT262" s="44"/>
      <c r="JVU262" s="44"/>
      <c r="JVV262" s="44"/>
      <c r="JVW262" s="44"/>
      <c r="JVX262" s="44"/>
      <c r="JVY262" s="44"/>
      <c r="JVZ262" s="44"/>
      <c r="JWA262" s="44"/>
      <c r="JWB262" s="44"/>
      <c r="JWC262" s="44"/>
      <c r="JWD262" s="44"/>
      <c r="JWE262" s="44"/>
      <c r="JWF262" s="44"/>
      <c r="JWG262" s="44"/>
      <c r="JWH262" s="44"/>
      <c r="JWI262" s="44"/>
      <c r="JWJ262" s="44"/>
      <c r="JWK262" s="44"/>
      <c r="JWL262" s="44"/>
      <c r="JWM262" s="44"/>
      <c r="JWN262" s="44"/>
      <c r="JWO262" s="44"/>
      <c r="JWP262" s="44"/>
      <c r="JWQ262" s="44"/>
      <c r="JWR262" s="44"/>
      <c r="JWS262" s="44"/>
      <c r="JWT262" s="44"/>
      <c r="JWU262" s="44"/>
      <c r="JWV262" s="44"/>
      <c r="JWW262" s="44"/>
      <c r="JWX262" s="44"/>
      <c r="JWY262" s="44"/>
      <c r="JWZ262" s="44"/>
      <c r="JXA262" s="44"/>
      <c r="JXB262" s="44"/>
      <c r="JXC262" s="44"/>
      <c r="JXD262" s="44"/>
      <c r="JXE262" s="44"/>
      <c r="JXF262" s="44"/>
      <c r="JXG262" s="44"/>
      <c r="JXH262" s="44"/>
      <c r="JXI262" s="44"/>
      <c r="JXJ262" s="44"/>
      <c r="JXK262" s="44"/>
      <c r="JXL262" s="44"/>
      <c r="JXM262" s="44"/>
      <c r="JXN262" s="44"/>
      <c r="JXO262" s="44"/>
      <c r="JXP262" s="44"/>
      <c r="JXQ262" s="44"/>
      <c r="JXR262" s="44"/>
      <c r="JXS262" s="44"/>
      <c r="JXT262" s="44"/>
      <c r="JXU262" s="44"/>
      <c r="JXV262" s="44"/>
      <c r="JXW262" s="44"/>
      <c r="JXX262" s="44"/>
      <c r="JXY262" s="44"/>
      <c r="JXZ262" s="44"/>
      <c r="JYA262" s="44"/>
      <c r="JYB262" s="44"/>
      <c r="JYC262" s="44"/>
      <c r="JYD262" s="44"/>
      <c r="JYE262" s="44"/>
      <c r="JYF262" s="44"/>
      <c r="JYG262" s="44"/>
      <c r="JYH262" s="44"/>
      <c r="JYI262" s="44"/>
      <c r="JYJ262" s="44"/>
      <c r="JYK262" s="44"/>
      <c r="JYL262" s="44"/>
      <c r="JYM262" s="44"/>
      <c r="JYN262" s="44"/>
      <c r="JYO262" s="44"/>
      <c r="JYP262" s="44"/>
      <c r="JYQ262" s="44"/>
      <c r="JYR262" s="44"/>
      <c r="JYS262" s="44"/>
      <c r="JYT262" s="44"/>
      <c r="JYU262" s="44"/>
      <c r="JYV262" s="44"/>
      <c r="JYW262" s="44"/>
      <c r="JYX262" s="44"/>
      <c r="JYY262" s="44"/>
      <c r="JYZ262" s="44"/>
      <c r="JZA262" s="44"/>
      <c r="JZB262" s="44"/>
      <c r="JZC262" s="44"/>
      <c r="JZD262" s="44"/>
      <c r="JZE262" s="44"/>
      <c r="JZF262" s="44"/>
      <c r="JZG262" s="44"/>
      <c r="JZH262" s="44"/>
      <c r="JZI262" s="44"/>
      <c r="JZJ262" s="44"/>
      <c r="JZK262" s="44"/>
      <c r="JZL262" s="44"/>
      <c r="JZM262" s="44"/>
      <c r="JZN262" s="44"/>
      <c r="JZO262" s="44"/>
      <c r="JZP262" s="44"/>
      <c r="JZQ262" s="44"/>
      <c r="JZR262" s="44"/>
      <c r="JZS262" s="44"/>
      <c r="JZT262" s="44"/>
      <c r="JZU262" s="44"/>
      <c r="JZV262" s="44"/>
      <c r="JZW262" s="44"/>
      <c r="JZX262" s="44"/>
      <c r="JZY262" s="44"/>
      <c r="JZZ262" s="44"/>
      <c r="KAA262" s="44"/>
      <c r="KAB262" s="44"/>
      <c r="KAC262" s="44"/>
      <c r="KAD262" s="44"/>
      <c r="KAE262" s="44"/>
      <c r="KAF262" s="44"/>
      <c r="KAG262" s="44"/>
      <c r="KAH262" s="44"/>
      <c r="KAI262" s="44"/>
      <c r="KAJ262" s="44"/>
      <c r="KAK262" s="44"/>
      <c r="KAL262" s="44"/>
      <c r="KAM262" s="44"/>
      <c r="KAN262" s="44"/>
      <c r="KAO262" s="44"/>
      <c r="KAP262" s="44"/>
      <c r="KAQ262" s="44"/>
      <c r="KAR262" s="44"/>
      <c r="KAS262" s="44"/>
      <c r="KAT262" s="44"/>
      <c r="KAU262" s="44"/>
      <c r="KAV262" s="44"/>
      <c r="KAW262" s="44"/>
      <c r="KAX262" s="44"/>
      <c r="KAY262" s="44"/>
      <c r="KAZ262" s="44"/>
      <c r="KBA262" s="44"/>
      <c r="KBB262" s="44"/>
      <c r="KBC262" s="44"/>
      <c r="KBD262" s="44"/>
      <c r="KBE262" s="44"/>
      <c r="KBF262" s="44"/>
      <c r="KBG262" s="44"/>
      <c r="KBH262" s="44"/>
      <c r="KBI262" s="44"/>
      <c r="KBJ262" s="44"/>
      <c r="KBK262" s="44"/>
      <c r="KBL262" s="44"/>
      <c r="KBM262" s="44"/>
      <c r="KBN262" s="44"/>
      <c r="KBO262" s="44"/>
      <c r="KBP262" s="44"/>
      <c r="KBQ262" s="44"/>
      <c r="KBR262" s="44"/>
      <c r="KBS262" s="44"/>
      <c r="KBT262" s="44"/>
      <c r="KBU262" s="44"/>
      <c r="KBV262" s="44"/>
      <c r="KBW262" s="44"/>
      <c r="KBX262" s="44"/>
      <c r="KBY262" s="44"/>
      <c r="KBZ262" s="44"/>
      <c r="KCA262" s="44"/>
      <c r="KCB262" s="44"/>
      <c r="KCC262" s="44"/>
      <c r="KCD262" s="44"/>
      <c r="KCE262" s="44"/>
      <c r="KCF262" s="44"/>
      <c r="KCG262" s="44"/>
      <c r="KCH262" s="44"/>
      <c r="KCI262" s="44"/>
      <c r="KCJ262" s="44"/>
      <c r="KCK262" s="44"/>
      <c r="KCL262" s="44"/>
      <c r="KCM262" s="44"/>
      <c r="KCN262" s="44"/>
      <c r="KCO262" s="44"/>
      <c r="KCP262" s="44"/>
      <c r="KCQ262" s="44"/>
      <c r="KCR262" s="44"/>
      <c r="KCS262" s="44"/>
      <c r="KCT262" s="44"/>
      <c r="KCU262" s="44"/>
      <c r="KCV262" s="44"/>
      <c r="KCW262" s="44"/>
      <c r="KCX262" s="44"/>
      <c r="KCY262" s="44"/>
      <c r="KCZ262" s="44"/>
      <c r="KDA262" s="44"/>
      <c r="KDB262" s="44"/>
      <c r="KDC262" s="44"/>
      <c r="KDD262" s="44"/>
      <c r="KDE262" s="44"/>
      <c r="KDF262" s="44"/>
      <c r="KDG262" s="44"/>
      <c r="KDH262" s="44"/>
      <c r="KDI262" s="44"/>
      <c r="KDJ262" s="44"/>
      <c r="KDK262" s="44"/>
      <c r="KDL262" s="44"/>
      <c r="KDM262" s="44"/>
      <c r="KDN262" s="44"/>
      <c r="KDO262" s="44"/>
      <c r="KDP262" s="44"/>
      <c r="KDQ262" s="44"/>
      <c r="KDR262" s="44"/>
      <c r="KDS262" s="44"/>
      <c r="KDT262" s="44"/>
      <c r="KDU262" s="44"/>
      <c r="KDV262" s="44"/>
      <c r="KDW262" s="44"/>
      <c r="KDX262" s="44"/>
      <c r="KDY262" s="44"/>
      <c r="KDZ262" s="44"/>
      <c r="KEA262" s="44"/>
      <c r="KEB262" s="44"/>
      <c r="KEC262" s="44"/>
      <c r="KED262" s="44"/>
      <c r="KEE262" s="44"/>
      <c r="KEF262" s="44"/>
      <c r="KEG262" s="44"/>
      <c r="KEH262" s="44"/>
      <c r="KEI262" s="44"/>
      <c r="KEJ262" s="44"/>
      <c r="KEK262" s="44"/>
      <c r="KEL262" s="44"/>
      <c r="KEM262" s="44"/>
      <c r="KEN262" s="44"/>
      <c r="KEO262" s="44"/>
      <c r="KEP262" s="44"/>
      <c r="KEQ262" s="44"/>
      <c r="KER262" s="44"/>
      <c r="KES262" s="44"/>
      <c r="KET262" s="44"/>
      <c r="KEU262" s="44"/>
      <c r="KEV262" s="44"/>
      <c r="KEW262" s="44"/>
      <c r="KEX262" s="44"/>
      <c r="KEY262" s="44"/>
      <c r="KEZ262" s="44"/>
      <c r="KFA262" s="44"/>
      <c r="KFB262" s="44"/>
      <c r="KFC262" s="44"/>
      <c r="KFD262" s="44"/>
      <c r="KFE262" s="44"/>
      <c r="KFF262" s="44"/>
      <c r="KFG262" s="44"/>
      <c r="KFH262" s="44"/>
      <c r="KFI262" s="44"/>
      <c r="KFJ262" s="44"/>
      <c r="KFK262" s="44"/>
      <c r="KFL262" s="44"/>
      <c r="KFM262" s="44"/>
      <c r="KFN262" s="44"/>
      <c r="KFO262" s="44"/>
      <c r="KFP262" s="44"/>
      <c r="KFQ262" s="44"/>
      <c r="KFR262" s="44"/>
      <c r="KFS262" s="44"/>
      <c r="KFT262" s="44"/>
      <c r="KFU262" s="44"/>
      <c r="KFV262" s="44"/>
      <c r="KFW262" s="44"/>
      <c r="KFX262" s="44"/>
      <c r="KFY262" s="44"/>
      <c r="KFZ262" s="44"/>
      <c r="KGA262" s="44"/>
      <c r="KGB262" s="44"/>
      <c r="KGC262" s="44"/>
      <c r="KGD262" s="44"/>
      <c r="KGE262" s="44"/>
      <c r="KGF262" s="44"/>
      <c r="KGG262" s="44"/>
      <c r="KGH262" s="44"/>
      <c r="KGI262" s="44"/>
      <c r="KGJ262" s="44"/>
      <c r="KGK262" s="44"/>
      <c r="KGL262" s="44"/>
      <c r="KGM262" s="44"/>
      <c r="KGN262" s="44"/>
      <c r="KGO262" s="44"/>
      <c r="KGP262" s="44"/>
      <c r="KGQ262" s="44"/>
      <c r="KGR262" s="44"/>
      <c r="KGS262" s="44"/>
      <c r="KGT262" s="44"/>
      <c r="KGU262" s="44"/>
      <c r="KGV262" s="44"/>
      <c r="KGW262" s="44"/>
      <c r="KGX262" s="44"/>
      <c r="KGY262" s="44"/>
      <c r="KGZ262" s="44"/>
      <c r="KHA262" s="44"/>
      <c r="KHB262" s="44"/>
      <c r="KHC262" s="44"/>
      <c r="KHD262" s="44"/>
      <c r="KHE262" s="44"/>
      <c r="KHF262" s="44"/>
      <c r="KHG262" s="44"/>
      <c r="KHH262" s="44"/>
      <c r="KHI262" s="44"/>
      <c r="KHJ262" s="44"/>
      <c r="KHK262" s="44"/>
      <c r="KHL262" s="44"/>
      <c r="KHM262" s="44"/>
      <c r="KHN262" s="44"/>
      <c r="KHO262" s="44"/>
      <c r="KHP262" s="44"/>
      <c r="KHQ262" s="44"/>
      <c r="KHR262" s="44"/>
      <c r="KHS262" s="44"/>
      <c r="KHT262" s="44"/>
      <c r="KHU262" s="44"/>
      <c r="KHV262" s="44"/>
      <c r="KHW262" s="44"/>
      <c r="KHX262" s="44"/>
      <c r="KHY262" s="44"/>
      <c r="KHZ262" s="44"/>
      <c r="KIA262" s="44"/>
      <c r="KIB262" s="44"/>
      <c r="KIC262" s="44"/>
      <c r="KID262" s="44"/>
      <c r="KIE262" s="44"/>
      <c r="KIF262" s="44"/>
      <c r="KIG262" s="44"/>
      <c r="KIH262" s="44"/>
      <c r="KII262" s="44"/>
      <c r="KIJ262" s="44"/>
      <c r="KIK262" s="44"/>
      <c r="KIL262" s="44"/>
      <c r="KIM262" s="44"/>
      <c r="KIN262" s="44"/>
      <c r="KIO262" s="44"/>
      <c r="KIP262" s="44"/>
      <c r="KIQ262" s="44"/>
      <c r="KIR262" s="44"/>
      <c r="KIS262" s="44"/>
      <c r="KIT262" s="44"/>
      <c r="KIU262" s="44"/>
      <c r="KIV262" s="44"/>
      <c r="KIW262" s="44"/>
      <c r="KIX262" s="44"/>
      <c r="KIY262" s="44"/>
      <c r="KIZ262" s="44"/>
      <c r="KJA262" s="44"/>
      <c r="KJB262" s="44"/>
      <c r="KJC262" s="44"/>
      <c r="KJD262" s="44"/>
      <c r="KJE262" s="44"/>
      <c r="KJF262" s="44"/>
      <c r="KJG262" s="44"/>
      <c r="KJH262" s="44"/>
      <c r="KJI262" s="44"/>
      <c r="KJJ262" s="44"/>
      <c r="KJK262" s="44"/>
      <c r="KJL262" s="44"/>
      <c r="KJM262" s="44"/>
      <c r="KJN262" s="44"/>
      <c r="KJO262" s="44"/>
      <c r="KJP262" s="44"/>
      <c r="KJQ262" s="44"/>
      <c r="KJR262" s="44"/>
      <c r="KJS262" s="44"/>
      <c r="KJT262" s="44"/>
      <c r="KJU262" s="44"/>
      <c r="KJV262" s="44"/>
      <c r="KJW262" s="44"/>
      <c r="KJX262" s="44"/>
      <c r="KJY262" s="44"/>
      <c r="KJZ262" s="44"/>
      <c r="KKA262" s="44"/>
      <c r="KKB262" s="44"/>
      <c r="KKC262" s="44"/>
      <c r="KKD262" s="44"/>
      <c r="KKE262" s="44"/>
      <c r="KKF262" s="44"/>
      <c r="KKG262" s="44"/>
      <c r="KKH262" s="44"/>
      <c r="KKI262" s="44"/>
      <c r="KKJ262" s="44"/>
      <c r="KKK262" s="44"/>
      <c r="KKL262" s="44"/>
      <c r="KKM262" s="44"/>
      <c r="KKN262" s="44"/>
      <c r="KKO262" s="44"/>
      <c r="KKP262" s="44"/>
      <c r="KKQ262" s="44"/>
      <c r="KKR262" s="44"/>
      <c r="KKS262" s="44"/>
      <c r="KKT262" s="44"/>
      <c r="KKU262" s="44"/>
      <c r="KKV262" s="44"/>
      <c r="KKW262" s="44"/>
      <c r="KKX262" s="44"/>
      <c r="KKY262" s="44"/>
      <c r="KKZ262" s="44"/>
      <c r="KLA262" s="44"/>
      <c r="KLB262" s="44"/>
      <c r="KLC262" s="44"/>
      <c r="KLD262" s="44"/>
      <c r="KLE262" s="44"/>
      <c r="KLF262" s="44"/>
      <c r="KLG262" s="44"/>
      <c r="KLH262" s="44"/>
      <c r="KLI262" s="44"/>
      <c r="KLJ262" s="44"/>
      <c r="KLK262" s="44"/>
      <c r="KLL262" s="44"/>
      <c r="KLM262" s="44"/>
      <c r="KLN262" s="44"/>
      <c r="KLO262" s="44"/>
      <c r="KLP262" s="44"/>
      <c r="KLQ262" s="44"/>
      <c r="KLR262" s="44"/>
      <c r="KLS262" s="44"/>
      <c r="KLT262" s="44"/>
      <c r="KLU262" s="44"/>
      <c r="KLV262" s="44"/>
      <c r="KLW262" s="44"/>
      <c r="KLX262" s="44"/>
      <c r="KLY262" s="44"/>
      <c r="KLZ262" s="44"/>
      <c r="KMA262" s="44"/>
      <c r="KMB262" s="44"/>
      <c r="KMC262" s="44"/>
      <c r="KMD262" s="44"/>
      <c r="KME262" s="44"/>
      <c r="KMF262" s="44"/>
      <c r="KMG262" s="44"/>
      <c r="KMH262" s="44"/>
      <c r="KMI262" s="44"/>
      <c r="KMJ262" s="44"/>
      <c r="KMK262" s="44"/>
      <c r="KML262" s="44"/>
      <c r="KMM262" s="44"/>
      <c r="KMN262" s="44"/>
      <c r="KMO262" s="44"/>
      <c r="KMP262" s="44"/>
      <c r="KMQ262" s="44"/>
      <c r="KMR262" s="44"/>
      <c r="KMS262" s="44"/>
      <c r="KMT262" s="44"/>
      <c r="KMU262" s="44"/>
      <c r="KMV262" s="44"/>
      <c r="KMW262" s="44"/>
      <c r="KMX262" s="44"/>
      <c r="KMY262" s="44"/>
      <c r="KMZ262" s="44"/>
      <c r="KNA262" s="44"/>
      <c r="KNB262" s="44"/>
      <c r="KNC262" s="44"/>
      <c r="KND262" s="44"/>
      <c r="KNE262" s="44"/>
      <c r="KNF262" s="44"/>
      <c r="KNG262" s="44"/>
      <c r="KNH262" s="44"/>
      <c r="KNI262" s="44"/>
      <c r="KNJ262" s="44"/>
      <c r="KNK262" s="44"/>
      <c r="KNL262" s="44"/>
      <c r="KNM262" s="44"/>
      <c r="KNN262" s="44"/>
      <c r="KNO262" s="44"/>
      <c r="KNP262" s="44"/>
      <c r="KNQ262" s="44"/>
      <c r="KNR262" s="44"/>
      <c r="KNS262" s="44"/>
      <c r="KNT262" s="44"/>
      <c r="KNU262" s="44"/>
      <c r="KNV262" s="44"/>
      <c r="KNW262" s="44"/>
      <c r="KNX262" s="44"/>
      <c r="KNY262" s="44"/>
      <c r="KNZ262" s="44"/>
      <c r="KOA262" s="44"/>
      <c r="KOB262" s="44"/>
      <c r="KOC262" s="44"/>
      <c r="KOD262" s="44"/>
      <c r="KOE262" s="44"/>
      <c r="KOF262" s="44"/>
      <c r="KOG262" s="44"/>
      <c r="KOH262" s="44"/>
      <c r="KOI262" s="44"/>
      <c r="KOJ262" s="44"/>
      <c r="KOK262" s="44"/>
      <c r="KOL262" s="44"/>
      <c r="KOM262" s="44"/>
      <c r="KON262" s="44"/>
      <c r="KOO262" s="44"/>
      <c r="KOP262" s="44"/>
      <c r="KOQ262" s="44"/>
      <c r="KOR262" s="44"/>
      <c r="KOS262" s="44"/>
      <c r="KOT262" s="44"/>
      <c r="KOU262" s="44"/>
      <c r="KOV262" s="44"/>
      <c r="KOW262" s="44"/>
      <c r="KOX262" s="44"/>
      <c r="KOY262" s="44"/>
      <c r="KOZ262" s="44"/>
      <c r="KPA262" s="44"/>
      <c r="KPB262" s="44"/>
      <c r="KPC262" s="44"/>
      <c r="KPD262" s="44"/>
      <c r="KPE262" s="44"/>
      <c r="KPF262" s="44"/>
      <c r="KPG262" s="44"/>
      <c r="KPH262" s="44"/>
      <c r="KPI262" s="44"/>
      <c r="KPJ262" s="44"/>
      <c r="KPK262" s="44"/>
      <c r="KPL262" s="44"/>
      <c r="KPM262" s="44"/>
      <c r="KPN262" s="44"/>
      <c r="KPO262" s="44"/>
      <c r="KPP262" s="44"/>
      <c r="KPQ262" s="44"/>
      <c r="KPR262" s="44"/>
      <c r="KPS262" s="44"/>
      <c r="KPT262" s="44"/>
      <c r="KPU262" s="44"/>
      <c r="KPV262" s="44"/>
      <c r="KPW262" s="44"/>
      <c r="KPX262" s="44"/>
      <c r="KPY262" s="44"/>
      <c r="KPZ262" s="44"/>
      <c r="KQA262" s="44"/>
      <c r="KQB262" s="44"/>
      <c r="KQC262" s="44"/>
      <c r="KQD262" s="44"/>
      <c r="KQE262" s="44"/>
      <c r="KQF262" s="44"/>
      <c r="KQG262" s="44"/>
      <c r="KQH262" s="44"/>
      <c r="KQI262" s="44"/>
      <c r="KQJ262" s="44"/>
      <c r="KQK262" s="44"/>
      <c r="KQL262" s="44"/>
      <c r="KQM262" s="44"/>
      <c r="KQN262" s="44"/>
      <c r="KQO262" s="44"/>
      <c r="KQP262" s="44"/>
      <c r="KQQ262" s="44"/>
      <c r="KQR262" s="44"/>
      <c r="KQS262" s="44"/>
      <c r="KQT262" s="44"/>
      <c r="KQU262" s="44"/>
      <c r="KQV262" s="44"/>
      <c r="KQW262" s="44"/>
      <c r="KQX262" s="44"/>
      <c r="KQY262" s="44"/>
      <c r="KQZ262" s="44"/>
      <c r="KRA262" s="44"/>
      <c r="KRB262" s="44"/>
      <c r="KRC262" s="44"/>
      <c r="KRD262" s="44"/>
      <c r="KRE262" s="44"/>
      <c r="KRF262" s="44"/>
      <c r="KRG262" s="44"/>
      <c r="KRH262" s="44"/>
      <c r="KRI262" s="44"/>
      <c r="KRJ262" s="44"/>
      <c r="KRK262" s="44"/>
      <c r="KRL262" s="44"/>
      <c r="KRM262" s="44"/>
      <c r="KRN262" s="44"/>
      <c r="KRO262" s="44"/>
      <c r="KRP262" s="44"/>
      <c r="KRQ262" s="44"/>
      <c r="KRR262" s="44"/>
      <c r="KRS262" s="44"/>
      <c r="KRT262" s="44"/>
      <c r="KRU262" s="44"/>
      <c r="KRV262" s="44"/>
      <c r="KRW262" s="44"/>
      <c r="KRX262" s="44"/>
      <c r="KRY262" s="44"/>
      <c r="KRZ262" s="44"/>
      <c r="KSA262" s="44"/>
      <c r="KSB262" s="44"/>
      <c r="KSC262" s="44"/>
      <c r="KSD262" s="44"/>
      <c r="KSE262" s="44"/>
      <c r="KSF262" s="44"/>
      <c r="KSG262" s="44"/>
      <c r="KSH262" s="44"/>
      <c r="KSI262" s="44"/>
      <c r="KSJ262" s="44"/>
      <c r="KSK262" s="44"/>
      <c r="KSL262" s="44"/>
      <c r="KSM262" s="44"/>
      <c r="KSN262" s="44"/>
      <c r="KSO262" s="44"/>
      <c r="KSP262" s="44"/>
      <c r="KSQ262" s="44"/>
      <c r="KSR262" s="44"/>
      <c r="KSS262" s="44"/>
      <c r="KST262" s="44"/>
      <c r="KSU262" s="44"/>
      <c r="KSV262" s="44"/>
      <c r="KSW262" s="44"/>
      <c r="KSX262" s="44"/>
      <c r="KSY262" s="44"/>
      <c r="KSZ262" s="44"/>
      <c r="KTA262" s="44"/>
      <c r="KTB262" s="44"/>
      <c r="KTC262" s="44"/>
      <c r="KTD262" s="44"/>
      <c r="KTE262" s="44"/>
      <c r="KTF262" s="44"/>
      <c r="KTG262" s="44"/>
      <c r="KTH262" s="44"/>
      <c r="KTI262" s="44"/>
      <c r="KTJ262" s="44"/>
      <c r="KTK262" s="44"/>
      <c r="KTL262" s="44"/>
      <c r="KTM262" s="44"/>
      <c r="KTN262" s="44"/>
      <c r="KTO262" s="44"/>
      <c r="KTP262" s="44"/>
      <c r="KTQ262" s="44"/>
      <c r="KTR262" s="44"/>
      <c r="KTS262" s="44"/>
      <c r="KTT262" s="44"/>
      <c r="KTU262" s="44"/>
      <c r="KTV262" s="44"/>
      <c r="KTW262" s="44"/>
      <c r="KTX262" s="44"/>
      <c r="KTY262" s="44"/>
      <c r="KTZ262" s="44"/>
      <c r="KUA262" s="44"/>
      <c r="KUB262" s="44"/>
      <c r="KUC262" s="44"/>
      <c r="KUD262" s="44"/>
      <c r="KUE262" s="44"/>
      <c r="KUF262" s="44"/>
      <c r="KUG262" s="44"/>
      <c r="KUH262" s="44"/>
      <c r="KUI262" s="44"/>
      <c r="KUJ262" s="44"/>
      <c r="KUK262" s="44"/>
      <c r="KUL262" s="44"/>
      <c r="KUM262" s="44"/>
      <c r="KUN262" s="44"/>
      <c r="KUO262" s="44"/>
      <c r="KUP262" s="44"/>
      <c r="KUQ262" s="44"/>
      <c r="KUR262" s="44"/>
      <c r="KUS262" s="44"/>
      <c r="KUT262" s="44"/>
      <c r="KUU262" s="44"/>
      <c r="KUV262" s="44"/>
      <c r="KUW262" s="44"/>
      <c r="KUX262" s="44"/>
      <c r="KUY262" s="44"/>
      <c r="KUZ262" s="44"/>
      <c r="KVA262" s="44"/>
      <c r="KVB262" s="44"/>
      <c r="KVC262" s="44"/>
      <c r="KVD262" s="44"/>
      <c r="KVE262" s="44"/>
      <c r="KVF262" s="44"/>
      <c r="KVG262" s="44"/>
      <c r="KVH262" s="44"/>
      <c r="KVI262" s="44"/>
      <c r="KVJ262" s="44"/>
      <c r="KVK262" s="44"/>
      <c r="KVL262" s="44"/>
      <c r="KVM262" s="44"/>
      <c r="KVN262" s="44"/>
      <c r="KVO262" s="44"/>
      <c r="KVP262" s="44"/>
      <c r="KVQ262" s="44"/>
      <c r="KVR262" s="44"/>
      <c r="KVS262" s="44"/>
      <c r="KVT262" s="44"/>
      <c r="KVU262" s="44"/>
      <c r="KVV262" s="44"/>
      <c r="KVW262" s="44"/>
      <c r="KVX262" s="44"/>
      <c r="KVY262" s="44"/>
      <c r="KVZ262" s="44"/>
      <c r="KWA262" s="44"/>
      <c r="KWB262" s="44"/>
      <c r="KWC262" s="44"/>
      <c r="KWD262" s="44"/>
      <c r="KWE262" s="44"/>
      <c r="KWF262" s="44"/>
      <c r="KWG262" s="44"/>
      <c r="KWH262" s="44"/>
      <c r="KWI262" s="44"/>
      <c r="KWJ262" s="44"/>
      <c r="KWK262" s="44"/>
      <c r="KWL262" s="44"/>
      <c r="KWM262" s="44"/>
      <c r="KWN262" s="44"/>
      <c r="KWO262" s="44"/>
      <c r="KWP262" s="44"/>
      <c r="KWQ262" s="44"/>
      <c r="KWR262" s="44"/>
      <c r="KWS262" s="44"/>
      <c r="KWT262" s="44"/>
      <c r="KWU262" s="44"/>
      <c r="KWV262" s="44"/>
      <c r="KWW262" s="44"/>
      <c r="KWX262" s="44"/>
      <c r="KWY262" s="44"/>
      <c r="KWZ262" s="44"/>
      <c r="KXA262" s="44"/>
      <c r="KXB262" s="44"/>
      <c r="KXC262" s="44"/>
      <c r="KXD262" s="44"/>
      <c r="KXE262" s="44"/>
      <c r="KXF262" s="44"/>
      <c r="KXG262" s="44"/>
      <c r="KXH262" s="44"/>
      <c r="KXI262" s="44"/>
      <c r="KXJ262" s="44"/>
      <c r="KXK262" s="44"/>
      <c r="KXL262" s="44"/>
      <c r="KXM262" s="44"/>
      <c r="KXN262" s="44"/>
      <c r="KXO262" s="44"/>
      <c r="KXP262" s="44"/>
      <c r="KXQ262" s="44"/>
      <c r="KXR262" s="44"/>
      <c r="KXS262" s="44"/>
      <c r="KXT262" s="44"/>
      <c r="KXU262" s="44"/>
      <c r="KXV262" s="44"/>
      <c r="KXW262" s="44"/>
      <c r="KXX262" s="44"/>
      <c r="KXY262" s="44"/>
      <c r="KXZ262" s="44"/>
      <c r="KYA262" s="44"/>
      <c r="KYB262" s="44"/>
      <c r="KYC262" s="44"/>
      <c r="KYD262" s="44"/>
      <c r="KYE262" s="44"/>
      <c r="KYF262" s="44"/>
      <c r="KYG262" s="44"/>
      <c r="KYH262" s="44"/>
      <c r="KYI262" s="44"/>
      <c r="KYJ262" s="44"/>
      <c r="KYK262" s="44"/>
      <c r="KYL262" s="44"/>
      <c r="KYM262" s="44"/>
      <c r="KYN262" s="44"/>
      <c r="KYO262" s="44"/>
      <c r="KYP262" s="44"/>
      <c r="KYQ262" s="44"/>
      <c r="KYR262" s="44"/>
      <c r="KYS262" s="44"/>
      <c r="KYT262" s="44"/>
      <c r="KYU262" s="44"/>
      <c r="KYV262" s="44"/>
      <c r="KYW262" s="44"/>
      <c r="KYX262" s="44"/>
      <c r="KYY262" s="44"/>
      <c r="KYZ262" s="44"/>
      <c r="KZA262" s="44"/>
      <c r="KZB262" s="44"/>
      <c r="KZC262" s="44"/>
      <c r="KZD262" s="44"/>
      <c r="KZE262" s="44"/>
      <c r="KZF262" s="44"/>
      <c r="KZG262" s="44"/>
      <c r="KZH262" s="44"/>
      <c r="KZI262" s="44"/>
      <c r="KZJ262" s="44"/>
      <c r="KZK262" s="44"/>
      <c r="KZL262" s="44"/>
      <c r="KZM262" s="44"/>
      <c r="KZN262" s="44"/>
      <c r="KZO262" s="44"/>
      <c r="KZP262" s="44"/>
      <c r="KZQ262" s="44"/>
      <c r="KZR262" s="44"/>
      <c r="KZS262" s="44"/>
      <c r="KZT262" s="44"/>
      <c r="KZU262" s="44"/>
      <c r="KZV262" s="44"/>
      <c r="KZW262" s="44"/>
      <c r="KZX262" s="44"/>
      <c r="KZY262" s="44"/>
      <c r="KZZ262" s="44"/>
      <c r="LAA262" s="44"/>
      <c r="LAB262" s="44"/>
      <c r="LAC262" s="44"/>
      <c r="LAD262" s="44"/>
      <c r="LAE262" s="44"/>
      <c r="LAF262" s="44"/>
      <c r="LAG262" s="44"/>
      <c r="LAH262" s="44"/>
      <c r="LAI262" s="44"/>
      <c r="LAJ262" s="44"/>
      <c r="LAK262" s="44"/>
      <c r="LAL262" s="44"/>
      <c r="LAM262" s="44"/>
      <c r="LAN262" s="44"/>
      <c r="LAO262" s="44"/>
      <c r="LAP262" s="44"/>
      <c r="LAQ262" s="44"/>
      <c r="LAR262" s="44"/>
      <c r="LAS262" s="44"/>
      <c r="LAT262" s="44"/>
      <c r="LAU262" s="44"/>
      <c r="LAV262" s="44"/>
      <c r="LAW262" s="44"/>
      <c r="LAX262" s="44"/>
      <c r="LAY262" s="44"/>
      <c r="LAZ262" s="44"/>
      <c r="LBA262" s="44"/>
      <c r="LBB262" s="44"/>
      <c r="LBC262" s="44"/>
      <c r="LBD262" s="44"/>
      <c r="LBE262" s="44"/>
      <c r="LBF262" s="44"/>
      <c r="LBG262" s="44"/>
      <c r="LBH262" s="44"/>
      <c r="LBI262" s="44"/>
      <c r="LBJ262" s="44"/>
      <c r="LBK262" s="44"/>
      <c r="LBL262" s="44"/>
      <c r="LBM262" s="44"/>
      <c r="LBN262" s="44"/>
      <c r="LBO262" s="44"/>
      <c r="LBP262" s="44"/>
      <c r="LBQ262" s="44"/>
      <c r="LBR262" s="44"/>
      <c r="LBS262" s="44"/>
      <c r="LBT262" s="44"/>
      <c r="LBU262" s="44"/>
      <c r="LBV262" s="44"/>
      <c r="LBW262" s="44"/>
      <c r="LBX262" s="44"/>
      <c r="LBY262" s="44"/>
      <c r="LBZ262" s="44"/>
      <c r="LCA262" s="44"/>
      <c r="LCB262" s="44"/>
      <c r="LCC262" s="44"/>
      <c r="LCD262" s="44"/>
      <c r="LCE262" s="44"/>
      <c r="LCF262" s="44"/>
      <c r="LCG262" s="44"/>
      <c r="LCH262" s="44"/>
      <c r="LCI262" s="44"/>
      <c r="LCJ262" s="44"/>
      <c r="LCK262" s="44"/>
      <c r="LCL262" s="44"/>
      <c r="LCM262" s="44"/>
      <c r="LCN262" s="44"/>
      <c r="LCO262" s="44"/>
      <c r="LCP262" s="44"/>
      <c r="LCQ262" s="44"/>
      <c r="LCR262" s="44"/>
      <c r="LCS262" s="44"/>
      <c r="LCT262" s="44"/>
      <c r="LCU262" s="44"/>
      <c r="LCV262" s="44"/>
      <c r="LCW262" s="44"/>
      <c r="LCX262" s="44"/>
      <c r="LCY262" s="44"/>
      <c r="LCZ262" s="44"/>
      <c r="LDA262" s="44"/>
      <c r="LDB262" s="44"/>
      <c r="LDC262" s="44"/>
      <c r="LDD262" s="44"/>
      <c r="LDE262" s="44"/>
      <c r="LDF262" s="44"/>
      <c r="LDG262" s="44"/>
      <c r="LDH262" s="44"/>
      <c r="LDI262" s="44"/>
      <c r="LDJ262" s="44"/>
      <c r="LDK262" s="44"/>
      <c r="LDL262" s="44"/>
      <c r="LDM262" s="44"/>
      <c r="LDN262" s="44"/>
      <c r="LDO262" s="44"/>
      <c r="LDP262" s="44"/>
      <c r="LDQ262" s="44"/>
      <c r="LDR262" s="44"/>
      <c r="LDS262" s="44"/>
      <c r="LDT262" s="44"/>
      <c r="LDU262" s="44"/>
      <c r="LDV262" s="44"/>
      <c r="LDW262" s="44"/>
      <c r="LDX262" s="44"/>
      <c r="LDY262" s="44"/>
      <c r="LDZ262" s="44"/>
      <c r="LEA262" s="44"/>
      <c r="LEB262" s="44"/>
      <c r="LEC262" s="44"/>
      <c r="LED262" s="44"/>
      <c r="LEE262" s="44"/>
      <c r="LEF262" s="44"/>
      <c r="LEG262" s="44"/>
      <c r="LEH262" s="44"/>
      <c r="LEI262" s="44"/>
      <c r="LEJ262" s="44"/>
      <c r="LEK262" s="44"/>
      <c r="LEL262" s="44"/>
      <c r="LEM262" s="44"/>
      <c r="LEN262" s="44"/>
      <c r="LEO262" s="44"/>
      <c r="LEP262" s="44"/>
      <c r="LEQ262" s="44"/>
      <c r="LER262" s="44"/>
      <c r="LES262" s="44"/>
      <c r="LET262" s="44"/>
      <c r="LEU262" s="44"/>
      <c r="LEV262" s="44"/>
      <c r="LEW262" s="44"/>
      <c r="LEX262" s="44"/>
      <c r="LEY262" s="44"/>
      <c r="LEZ262" s="44"/>
      <c r="LFA262" s="44"/>
      <c r="LFB262" s="44"/>
      <c r="LFC262" s="44"/>
      <c r="LFD262" s="44"/>
      <c r="LFE262" s="44"/>
      <c r="LFF262" s="44"/>
      <c r="LFG262" s="44"/>
      <c r="LFH262" s="44"/>
      <c r="LFI262" s="44"/>
      <c r="LFJ262" s="44"/>
      <c r="LFK262" s="44"/>
      <c r="LFL262" s="44"/>
      <c r="LFM262" s="44"/>
      <c r="LFN262" s="44"/>
      <c r="LFO262" s="44"/>
      <c r="LFP262" s="44"/>
      <c r="LFQ262" s="44"/>
      <c r="LFR262" s="44"/>
      <c r="LFS262" s="44"/>
      <c r="LFT262" s="44"/>
      <c r="LFU262" s="44"/>
      <c r="LFV262" s="44"/>
      <c r="LFW262" s="44"/>
      <c r="LFX262" s="44"/>
      <c r="LFY262" s="44"/>
      <c r="LFZ262" s="44"/>
      <c r="LGA262" s="44"/>
      <c r="LGB262" s="44"/>
      <c r="LGC262" s="44"/>
      <c r="LGD262" s="44"/>
      <c r="LGE262" s="44"/>
      <c r="LGF262" s="44"/>
      <c r="LGG262" s="44"/>
      <c r="LGH262" s="44"/>
      <c r="LGI262" s="44"/>
      <c r="LGJ262" s="44"/>
      <c r="LGK262" s="44"/>
      <c r="LGL262" s="44"/>
      <c r="LGM262" s="44"/>
      <c r="LGN262" s="44"/>
      <c r="LGO262" s="44"/>
      <c r="LGP262" s="44"/>
      <c r="LGQ262" s="44"/>
      <c r="LGR262" s="44"/>
      <c r="LGS262" s="44"/>
      <c r="LGT262" s="44"/>
      <c r="LGU262" s="44"/>
      <c r="LGV262" s="44"/>
      <c r="LGW262" s="44"/>
      <c r="LGX262" s="44"/>
      <c r="LGY262" s="44"/>
      <c r="LGZ262" s="44"/>
      <c r="LHA262" s="44"/>
      <c r="LHB262" s="44"/>
      <c r="LHC262" s="44"/>
      <c r="LHD262" s="44"/>
      <c r="LHE262" s="44"/>
      <c r="LHF262" s="44"/>
      <c r="LHG262" s="44"/>
      <c r="LHH262" s="44"/>
      <c r="LHI262" s="44"/>
      <c r="LHJ262" s="44"/>
      <c r="LHK262" s="44"/>
      <c r="LHL262" s="44"/>
      <c r="LHM262" s="44"/>
      <c r="LHN262" s="44"/>
      <c r="LHO262" s="44"/>
      <c r="LHP262" s="44"/>
      <c r="LHQ262" s="44"/>
      <c r="LHR262" s="44"/>
      <c r="LHS262" s="44"/>
      <c r="LHT262" s="44"/>
      <c r="LHU262" s="44"/>
      <c r="LHV262" s="44"/>
      <c r="LHW262" s="44"/>
      <c r="LHX262" s="44"/>
      <c r="LHY262" s="44"/>
      <c r="LHZ262" s="44"/>
      <c r="LIA262" s="44"/>
      <c r="LIB262" s="44"/>
      <c r="LIC262" s="44"/>
      <c r="LID262" s="44"/>
      <c r="LIE262" s="44"/>
      <c r="LIF262" s="44"/>
      <c r="LIG262" s="44"/>
      <c r="LIH262" s="44"/>
      <c r="LII262" s="44"/>
      <c r="LIJ262" s="44"/>
      <c r="LIK262" s="44"/>
      <c r="LIL262" s="44"/>
      <c r="LIM262" s="44"/>
      <c r="LIN262" s="44"/>
      <c r="LIO262" s="44"/>
      <c r="LIP262" s="44"/>
      <c r="LIQ262" s="44"/>
      <c r="LIR262" s="44"/>
      <c r="LIS262" s="44"/>
      <c r="LIT262" s="44"/>
      <c r="LIU262" s="44"/>
      <c r="LIV262" s="44"/>
      <c r="LIW262" s="44"/>
      <c r="LIX262" s="44"/>
      <c r="LIY262" s="44"/>
      <c r="LIZ262" s="44"/>
      <c r="LJA262" s="44"/>
      <c r="LJB262" s="44"/>
      <c r="LJC262" s="44"/>
      <c r="LJD262" s="44"/>
      <c r="LJE262" s="44"/>
      <c r="LJF262" s="44"/>
      <c r="LJG262" s="44"/>
      <c r="LJH262" s="44"/>
      <c r="LJI262" s="44"/>
      <c r="LJJ262" s="44"/>
      <c r="LJK262" s="44"/>
      <c r="LJL262" s="44"/>
      <c r="LJM262" s="44"/>
      <c r="LJN262" s="44"/>
      <c r="LJO262" s="44"/>
      <c r="LJP262" s="44"/>
      <c r="LJQ262" s="44"/>
      <c r="LJR262" s="44"/>
      <c r="LJS262" s="44"/>
      <c r="LJT262" s="44"/>
      <c r="LJU262" s="44"/>
      <c r="LJV262" s="44"/>
      <c r="LJW262" s="44"/>
      <c r="LJX262" s="44"/>
      <c r="LJY262" s="44"/>
      <c r="LJZ262" s="44"/>
      <c r="LKA262" s="44"/>
      <c r="LKB262" s="44"/>
      <c r="LKC262" s="44"/>
      <c r="LKD262" s="44"/>
      <c r="LKE262" s="44"/>
      <c r="LKF262" s="44"/>
      <c r="LKG262" s="44"/>
      <c r="LKH262" s="44"/>
      <c r="LKI262" s="44"/>
      <c r="LKJ262" s="44"/>
      <c r="LKK262" s="44"/>
      <c r="LKL262" s="44"/>
      <c r="LKM262" s="44"/>
      <c r="LKN262" s="44"/>
      <c r="LKO262" s="44"/>
      <c r="LKP262" s="44"/>
      <c r="LKQ262" s="44"/>
      <c r="LKR262" s="44"/>
      <c r="LKS262" s="44"/>
      <c r="LKT262" s="44"/>
      <c r="LKU262" s="44"/>
      <c r="LKV262" s="44"/>
      <c r="LKW262" s="44"/>
      <c r="LKX262" s="44"/>
      <c r="LKY262" s="44"/>
      <c r="LKZ262" s="44"/>
      <c r="LLA262" s="44"/>
      <c r="LLB262" s="44"/>
      <c r="LLC262" s="44"/>
      <c r="LLD262" s="44"/>
      <c r="LLE262" s="44"/>
      <c r="LLF262" s="44"/>
      <c r="LLG262" s="44"/>
      <c r="LLH262" s="44"/>
      <c r="LLI262" s="44"/>
      <c r="LLJ262" s="44"/>
      <c r="LLK262" s="44"/>
      <c r="LLL262" s="44"/>
      <c r="LLM262" s="44"/>
      <c r="LLN262" s="44"/>
      <c r="LLO262" s="44"/>
      <c r="LLP262" s="44"/>
      <c r="LLQ262" s="44"/>
      <c r="LLR262" s="44"/>
      <c r="LLS262" s="44"/>
      <c r="LLT262" s="44"/>
      <c r="LLU262" s="44"/>
      <c r="LLV262" s="44"/>
      <c r="LLW262" s="44"/>
      <c r="LLX262" s="44"/>
      <c r="LLY262" s="44"/>
      <c r="LLZ262" s="44"/>
      <c r="LMA262" s="44"/>
      <c r="LMB262" s="44"/>
      <c r="LMC262" s="44"/>
      <c r="LMD262" s="44"/>
      <c r="LME262" s="44"/>
      <c r="LMF262" s="44"/>
      <c r="LMG262" s="44"/>
      <c r="LMH262" s="44"/>
      <c r="LMI262" s="44"/>
      <c r="LMJ262" s="44"/>
      <c r="LMK262" s="44"/>
      <c r="LML262" s="44"/>
      <c r="LMM262" s="44"/>
      <c r="LMN262" s="44"/>
      <c r="LMO262" s="44"/>
      <c r="LMP262" s="44"/>
      <c r="LMQ262" s="44"/>
      <c r="LMR262" s="44"/>
      <c r="LMS262" s="44"/>
      <c r="LMT262" s="44"/>
      <c r="LMU262" s="44"/>
      <c r="LMV262" s="44"/>
      <c r="LMW262" s="44"/>
      <c r="LMX262" s="44"/>
      <c r="LMY262" s="44"/>
      <c r="LMZ262" s="44"/>
      <c r="LNA262" s="44"/>
      <c r="LNB262" s="44"/>
      <c r="LNC262" s="44"/>
      <c r="LND262" s="44"/>
      <c r="LNE262" s="44"/>
      <c r="LNF262" s="44"/>
      <c r="LNG262" s="44"/>
      <c r="LNH262" s="44"/>
      <c r="LNI262" s="44"/>
      <c r="LNJ262" s="44"/>
      <c r="LNK262" s="44"/>
      <c r="LNL262" s="44"/>
      <c r="LNM262" s="44"/>
      <c r="LNN262" s="44"/>
      <c r="LNO262" s="44"/>
      <c r="LNP262" s="44"/>
      <c r="LNQ262" s="44"/>
      <c r="LNR262" s="44"/>
      <c r="LNS262" s="44"/>
      <c r="LNT262" s="44"/>
      <c r="LNU262" s="44"/>
      <c r="LNV262" s="44"/>
      <c r="LNW262" s="44"/>
      <c r="LNX262" s="44"/>
      <c r="LNY262" s="44"/>
      <c r="LNZ262" s="44"/>
      <c r="LOA262" s="44"/>
      <c r="LOB262" s="44"/>
      <c r="LOC262" s="44"/>
      <c r="LOD262" s="44"/>
      <c r="LOE262" s="44"/>
      <c r="LOF262" s="44"/>
      <c r="LOG262" s="44"/>
      <c r="LOH262" s="44"/>
      <c r="LOI262" s="44"/>
      <c r="LOJ262" s="44"/>
      <c r="LOK262" s="44"/>
      <c r="LOL262" s="44"/>
      <c r="LOM262" s="44"/>
      <c r="LON262" s="44"/>
      <c r="LOO262" s="44"/>
      <c r="LOP262" s="44"/>
      <c r="LOQ262" s="44"/>
      <c r="LOR262" s="44"/>
      <c r="LOS262" s="44"/>
      <c r="LOT262" s="44"/>
      <c r="LOU262" s="44"/>
      <c r="LOV262" s="44"/>
      <c r="LOW262" s="44"/>
      <c r="LOX262" s="44"/>
      <c r="LOY262" s="44"/>
      <c r="LOZ262" s="44"/>
      <c r="LPA262" s="44"/>
      <c r="LPB262" s="44"/>
      <c r="LPC262" s="44"/>
      <c r="LPD262" s="44"/>
      <c r="LPE262" s="44"/>
      <c r="LPF262" s="44"/>
      <c r="LPG262" s="44"/>
      <c r="LPH262" s="44"/>
      <c r="LPI262" s="44"/>
      <c r="LPJ262" s="44"/>
      <c r="LPK262" s="44"/>
      <c r="LPL262" s="44"/>
      <c r="LPM262" s="44"/>
      <c r="LPN262" s="44"/>
      <c r="LPO262" s="44"/>
      <c r="LPP262" s="44"/>
      <c r="LPQ262" s="44"/>
      <c r="LPR262" s="44"/>
      <c r="LPS262" s="44"/>
      <c r="LPT262" s="44"/>
      <c r="LPU262" s="44"/>
      <c r="LPV262" s="44"/>
      <c r="LPW262" s="44"/>
      <c r="LPX262" s="44"/>
      <c r="LPY262" s="44"/>
      <c r="LPZ262" s="44"/>
      <c r="LQA262" s="44"/>
      <c r="LQB262" s="44"/>
      <c r="LQC262" s="44"/>
      <c r="LQD262" s="44"/>
      <c r="LQE262" s="44"/>
      <c r="LQF262" s="44"/>
      <c r="LQG262" s="44"/>
      <c r="LQH262" s="44"/>
      <c r="LQI262" s="44"/>
      <c r="LQJ262" s="44"/>
      <c r="LQK262" s="44"/>
      <c r="LQL262" s="44"/>
      <c r="LQM262" s="44"/>
      <c r="LQN262" s="44"/>
      <c r="LQO262" s="44"/>
      <c r="LQP262" s="44"/>
      <c r="LQQ262" s="44"/>
      <c r="LQR262" s="44"/>
      <c r="LQS262" s="44"/>
      <c r="LQT262" s="44"/>
      <c r="LQU262" s="44"/>
      <c r="LQV262" s="44"/>
      <c r="LQW262" s="44"/>
      <c r="LQX262" s="44"/>
      <c r="LQY262" s="44"/>
      <c r="LQZ262" s="44"/>
      <c r="LRA262" s="44"/>
      <c r="LRB262" s="44"/>
      <c r="LRC262" s="44"/>
      <c r="LRD262" s="44"/>
      <c r="LRE262" s="44"/>
      <c r="LRF262" s="44"/>
      <c r="LRG262" s="44"/>
      <c r="LRH262" s="44"/>
      <c r="LRI262" s="44"/>
      <c r="LRJ262" s="44"/>
      <c r="LRK262" s="44"/>
      <c r="LRL262" s="44"/>
      <c r="LRM262" s="44"/>
      <c r="LRN262" s="44"/>
      <c r="LRO262" s="44"/>
      <c r="LRP262" s="44"/>
      <c r="LRQ262" s="44"/>
      <c r="LRR262" s="44"/>
      <c r="LRS262" s="44"/>
      <c r="LRT262" s="44"/>
      <c r="LRU262" s="44"/>
      <c r="LRV262" s="44"/>
      <c r="LRW262" s="44"/>
      <c r="LRX262" s="44"/>
      <c r="LRY262" s="44"/>
      <c r="LRZ262" s="44"/>
      <c r="LSA262" s="44"/>
      <c r="LSB262" s="44"/>
      <c r="LSC262" s="44"/>
      <c r="LSD262" s="44"/>
      <c r="LSE262" s="44"/>
      <c r="LSF262" s="44"/>
      <c r="LSG262" s="44"/>
      <c r="LSH262" s="44"/>
      <c r="LSI262" s="44"/>
      <c r="LSJ262" s="44"/>
      <c r="LSK262" s="44"/>
      <c r="LSL262" s="44"/>
      <c r="LSM262" s="44"/>
      <c r="LSN262" s="44"/>
      <c r="LSO262" s="44"/>
      <c r="LSP262" s="44"/>
      <c r="LSQ262" s="44"/>
      <c r="LSR262" s="44"/>
      <c r="LSS262" s="44"/>
      <c r="LST262" s="44"/>
      <c r="LSU262" s="44"/>
      <c r="LSV262" s="44"/>
      <c r="LSW262" s="44"/>
      <c r="LSX262" s="44"/>
      <c r="LSY262" s="44"/>
      <c r="LSZ262" s="44"/>
      <c r="LTA262" s="44"/>
      <c r="LTB262" s="44"/>
      <c r="LTC262" s="44"/>
      <c r="LTD262" s="44"/>
      <c r="LTE262" s="44"/>
      <c r="LTF262" s="44"/>
      <c r="LTG262" s="44"/>
      <c r="LTH262" s="44"/>
      <c r="LTI262" s="44"/>
      <c r="LTJ262" s="44"/>
      <c r="LTK262" s="44"/>
      <c r="LTL262" s="44"/>
      <c r="LTM262" s="44"/>
      <c r="LTN262" s="44"/>
      <c r="LTO262" s="44"/>
      <c r="LTP262" s="44"/>
      <c r="LTQ262" s="44"/>
      <c r="LTR262" s="44"/>
      <c r="LTS262" s="44"/>
      <c r="LTT262" s="44"/>
      <c r="LTU262" s="44"/>
      <c r="LTV262" s="44"/>
      <c r="LTW262" s="44"/>
      <c r="LTX262" s="44"/>
      <c r="LTY262" s="44"/>
      <c r="LTZ262" s="44"/>
      <c r="LUA262" s="44"/>
      <c r="LUB262" s="44"/>
      <c r="LUC262" s="44"/>
      <c r="LUD262" s="44"/>
      <c r="LUE262" s="44"/>
      <c r="LUF262" s="44"/>
      <c r="LUG262" s="44"/>
      <c r="LUH262" s="44"/>
      <c r="LUI262" s="44"/>
      <c r="LUJ262" s="44"/>
      <c r="LUK262" s="44"/>
      <c r="LUL262" s="44"/>
      <c r="LUM262" s="44"/>
      <c r="LUN262" s="44"/>
      <c r="LUO262" s="44"/>
      <c r="LUP262" s="44"/>
      <c r="LUQ262" s="44"/>
      <c r="LUR262" s="44"/>
      <c r="LUS262" s="44"/>
      <c r="LUT262" s="44"/>
      <c r="LUU262" s="44"/>
      <c r="LUV262" s="44"/>
      <c r="LUW262" s="44"/>
      <c r="LUX262" s="44"/>
      <c r="LUY262" s="44"/>
      <c r="LUZ262" s="44"/>
      <c r="LVA262" s="44"/>
      <c r="LVB262" s="44"/>
      <c r="LVC262" s="44"/>
      <c r="LVD262" s="44"/>
      <c r="LVE262" s="44"/>
      <c r="LVF262" s="44"/>
      <c r="LVG262" s="44"/>
      <c r="LVH262" s="44"/>
      <c r="LVI262" s="44"/>
      <c r="LVJ262" s="44"/>
      <c r="LVK262" s="44"/>
      <c r="LVL262" s="44"/>
      <c r="LVM262" s="44"/>
      <c r="LVN262" s="44"/>
      <c r="LVO262" s="44"/>
      <c r="LVP262" s="44"/>
      <c r="LVQ262" s="44"/>
      <c r="LVR262" s="44"/>
      <c r="LVS262" s="44"/>
      <c r="LVT262" s="44"/>
      <c r="LVU262" s="44"/>
      <c r="LVV262" s="44"/>
      <c r="LVW262" s="44"/>
      <c r="LVX262" s="44"/>
      <c r="LVY262" s="44"/>
      <c r="LVZ262" s="44"/>
      <c r="LWA262" s="44"/>
      <c r="LWB262" s="44"/>
      <c r="LWC262" s="44"/>
      <c r="LWD262" s="44"/>
      <c r="LWE262" s="44"/>
      <c r="LWF262" s="44"/>
      <c r="LWG262" s="44"/>
      <c r="LWH262" s="44"/>
      <c r="LWI262" s="44"/>
      <c r="LWJ262" s="44"/>
      <c r="LWK262" s="44"/>
      <c r="LWL262" s="44"/>
      <c r="LWM262" s="44"/>
      <c r="LWN262" s="44"/>
      <c r="LWO262" s="44"/>
      <c r="LWP262" s="44"/>
      <c r="LWQ262" s="44"/>
      <c r="LWR262" s="44"/>
      <c r="LWS262" s="44"/>
      <c r="LWT262" s="44"/>
      <c r="LWU262" s="44"/>
      <c r="LWV262" s="44"/>
      <c r="LWW262" s="44"/>
      <c r="LWX262" s="44"/>
      <c r="LWY262" s="44"/>
      <c r="LWZ262" s="44"/>
      <c r="LXA262" s="44"/>
      <c r="LXB262" s="44"/>
      <c r="LXC262" s="44"/>
      <c r="LXD262" s="44"/>
      <c r="LXE262" s="44"/>
      <c r="LXF262" s="44"/>
      <c r="LXG262" s="44"/>
      <c r="LXH262" s="44"/>
      <c r="LXI262" s="44"/>
      <c r="LXJ262" s="44"/>
      <c r="LXK262" s="44"/>
      <c r="LXL262" s="44"/>
      <c r="LXM262" s="44"/>
      <c r="LXN262" s="44"/>
      <c r="LXO262" s="44"/>
      <c r="LXP262" s="44"/>
      <c r="LXQ262" s="44"/>
      <c r="LXR262" s="44"/>
      <c r="LXS262" s="44"/>
      <c r="LXT262" s="44"/>
      <c r="LXU262" s="44"/>
      <c r="LXV262" s="44"/>
      <c r="LXW262" s="44"/>
      <c r="LXX262" s="44"/>
      <c r="LXY262" s="44"/>
      <c r="LXZ262" s="44"/>
      <c r="LYA262" s="44"/>
      <c r="LYB262" s="44"/>
      <c r="LYC262" s="44"/>
      <c r="LYD262" s="44"/>
      <c r="LYE262" s="44"/>
      <c r="LYF262" s="44"/>
      <c r="LYG262" s="44"/>
      <c r="LYH262" s="44"/>
      <c r="LYI262" s="44"/>
      <c r="LYJ262" s="44"/>
      <c r="LYK262" s="44"/>
      <c r="LYL262" s="44"/>
      <c r="LYM262" s="44"/>
      <c r="LYN262" s="44"/>
      <c r="LYO262" s="44"/>
      <c r="LYP262" s="44"/>
      <c r="LYQ262" s="44"/>
      <c r="LYR262" s="44"/>
      <c r="LYS262" s="44"/>
      <c r="LYT262" s="44"/>
      <c r="LYU262" s="44"/>
      <c r="LYV262" s="44"/>
      <c r="LYW262" s="44"/>
      <c r="LYX262" s="44"/>
      <c r="LYY262" s="44"/>
      <c r="LYZ262" s="44"/>
      <c r="LZA262" s="44"/>
      <c r="LZB262" s="44"/>
      <c r="LZC262" s="44"/>
      <c r="LZD262" s="44"/>
      <c r="LZE262" s="44"/>
      <c r="LZF262" s="44"/>
      <c r="LZG262" s="44"/>
      <c r="LZH262" s="44"/>
      <c r="LZI262" s="44"/>
      <c r="LZJ262" s="44"/>
      <c r="LZK262" s="44"/>
      <c r="LZL262" s="44"/>
      <c r="LZM262" s="44"/>
      <c r="LZN262" s="44"/>
      <c r="LZO262" s="44"/>
      <c r="LZP262" s="44"/>
      <c r="LZQ262" s="44"/>
      <c r="LZR262" s="44"/>
      <c r="LZS262" s="44"/>
      <c r="LZT262" s="44"/>
      <c r="LZU262" s="44"/>
      <c r="LZV262" s="44"/>
      <c r="LZW262" s="44"/>
      <c r="LZX262" s="44"/>
      <c r="LZY262" s="44"/>
      <c r="LZZ262" s="44"/>
      <c r="MAA262" s="44"/>
      <c r="MAB262" s="44"/>
      <c r="MAC262" s="44"/>
      <c r="MAD262" s="44"/>
      <c r="MAE262" s="44"/>
      <c r="MAF262" s="44"/>
      <c r="MAG262" s="44"/>
      <c r="MAH262" s="44"/>
      <c r="MAI262" s="44"/>
      <c r="MAJ262" s="44"/>
      <c r="MAK262" s="44"/>
      <c r="MAL262" s="44"/>
      <c r="MAM262" s="44"/>
      <c r="MAN262" s="44"/>
      <c r="MAO262" s="44"/>
      <c r="MAP262" s="44"/>
      <c r="MAQ262" s="44"/>
      <c r="MAR262" s="44"/>
      <c r="MAS262" s="44"/>
      <c r="MAT262" s="44"/>
      <c r="MAU262" s="44"/>
      <c r="MAV262" s="44"/>
      <c r="MAW262" s="44"/>
      <c r="MAX262" s="44"/>
      <c r="MAY262" s="44"/>
      <c r="MAZ262" s="44"/>
      <c r="MBA262" s="44"/>
      <c r="MBB262" s="44"/>
      <c r="MBC262" s="44"/>
      <c r="MBD262" s="44"/>
      <c r="MBE262" s="44"/>
      <c r="MBF262" s="44"/>
      <c r="MBG262" s="44"/>
      <c r="MBH262" s="44"/>
      <c r="MBI262" s="44"/>
      <c r="MBJ262" s="44"/>
      <c r="MBK262" s="44"/>
      <c r="MBL262" s="44"/>
      <c r="MBM262" s="44"/>
      <c r="MBN262" s="44"/>
      <c r="MBO262" s="44"/>
      <c r="MBP262" s="44"/>
      <c r="MBQ262" s="44"/>
      <c r="MBR262" s="44"/>
      <c r="MBS262" s="44"/>
      <c r="MBT262" s="44"/>
      <c r="MBU262" s="44"/>
      <c r="MBV262" s="44"/>
      <c r="MBW262" s="44"/>
      <c r="MBX262" s="44"/>
      <c r="MBY262" s="44"/>
      <c r="MBZ262" s="44"/>
      <c r="MCA262" s="44"/>
      <c r="MCB262" s="44"/>
      <c r="MCC262" s="44"/>
      <c r="MCD262" s="44"/>
      <c r="MCE262" s="44"/>
      <c r="MCF262" s="44"/>
      <c r="MCG262" s="44"/>
      <c r="MCH262" s="44"/>
      <c r="MCI262" s="44"/>
      <c r="MCJ262" s="44"/>
      <c r="MCK262" s="44"/>
      <c r="MCL262" s="44"/>
      <c r="MCM262" s="44"/>
      <c r="MCN262" s="44"/>
      <c r="MCO262" s="44"/>
      <c r="MCP262" s="44"/>
      <c r="MCQ262" s="44"/>
      <c r="MCR262" s="44"/>
      <c r="MCS262" s="44"/>
      <c r="MCT262" s="44"/>
      <c r="MCU262" s="44"/>
      <c r="MCV262" s="44"/>
      <c r="MCW262" s="44"/>
      <c r="MCX262" s="44"/>
      <c r="MCY262" s="44"/>
      <c r="MCZ262" s="44"/>
      <c r="MDA262" s="44"/>
      <c r="MDB262" s="44"/>
      <c r="MDC262" s="44"/>
      <c r="MDD262" s="44"/>
      <c r="MDE262" s="44"/>
      <c r="MDF262" s="44"/>
      <c r="MDG262" s="44"/>
      <c r="MDH262" s="44"/>
      <c r="MDI262" s="44"/>
      <c r="MDJ262" s="44"/>
      <c r="MDK262" s="44"/>
      <c r="MDL262" s="44"/>
      <c r="MDM262" s="44"/>
      <c r="MDN262" s="44"/>
      <c r="MDO262" s="44"/>
      <c r="MDP262" s="44"/>
      <c r="MDQ262" s="44"/>
      <c r="MDR262" s="44"/>
      <c r="MDS262" s="44"/>
      <c r="MDT262" s="44"/>
      <c r="MDU262" s="44"/>
      <c r="MDV262" s="44"/>
      <c r="MDW262" s="44"/>
      <c r="MDX262" s="44"/>
      <c r="MDY262" s="44"/>
      <c r="MDZ262" s="44"/>
      <c r="MEA262" s="44"/>
      <c r="MEB262" s="44"/>
      <c r="MEC262" s="44"/>
      <c r="MED262" s="44"/>
      <c r="MEE262" s="44"/>
      <c r="MEF262" s="44"/>
      <c r="MEG262" s="44"/>
      <c r="MEH262" s="44"/>
      <c r="MEI262" s="44"/>
      <c r="MEJ262" s="44"/>
      <c r="MEK262" s="44"/>
      <c r="MEL262" s="44"/>
      <c r="MEM262" s="44"/>
      <c r="MEN262" s="44"/>
      <c r="MEO262" s="44"/>
      <c r="MEP262" s="44"/>
      <c r="MEQ262" s="44"/>
      <c r="MER262" s="44"/>
      <c r="MES262" s="44"/>
      <c r="MET262" s="44"/>
      <c r="MEU262" s="44"/>
      <c r="MEV262" s="44"/>
      <c r="MEW262" s="44"/>
      <c r="MEX262" s="44"/>
      <c r="MEY262" s="44"/>
      <c r="MEZ262" s="44"/>
      <c r="MFA262" s="44"/>
      <c r="MFB262" s="44"/>
      <c r="MFC262" s="44"/>
      <c r="MFD262" s="44"/>
      <c r="MFE262" s="44"/>
      <c r="MFF262" s="44"/>
      <c r="MFG262" s="44"/>
      <c r="MFH262" s="44"/>
      <c r="MFI262" s="44"/>
      <c r="MFJ262" s="44"/>
      <c r="MFK262" s="44"/>
      <c r="MFL262" s="44"/>
      <c r="MFM262" s="44"/>
      <c r="MFN262" s="44"/>
      <c r="MFO262" s="44"/>
      <c r="MFP262" s="44"/>
      <c r="MFQ262" s="44"/>
      <c r="MFR262" s="44"/>
      <c r="MFS262" s="44"/>
      <c r="MFT262" s="44"/>
      <c r="MFU262" s="44"/>
      <c r="MFV262" s="44"/>
      <c r="MFW262" s="44"/>
      <c r="MFX262" s="44"/>
      <c r="MFY262" s="44"/>
      <c r="MFZ262" s="44"/>
      <c r="MGA262" s="44"/>
      <c r="MGB262" s="44"/>
      <c r="MGC262" s="44"/>
      <c r="MGD262" s="44"/>
      <c r="MGE262" s="44"/>
      <c r="MGF262" s="44"/>
      <c r="MGG262" s="44"/>
      <c r="MGH262" s="44"/>
      <c r="MGI262" s="44"/>
      <c r="MGJ262" s="44"/>
      <c r="MGK262" s="44"/>
      <c r="MGL262" s="44"/>
      <c r="MGM262" s="44"/>
      <c r="MGN262" s="44"/>
      <c r="MGO262" s="44"/>
      <c r="MGP262" s="44"/>
      <c r="MGQ262" s="44"/>
      <c r="MGR262" s="44"/>
      <c r="MGS262" s="44"/>
      <c r="MGT262" s="44"/>
      <c r="MGU262" s="44"/>
      <c r="MGV262" s="44"/>
      <c r="MGW262" s="44"/>
      <c r="MGX262" s="44"/>
      <c r="MGY262" s="44"/>
      <c r="MGZ262" s="44"/>
      <c r="MHA262" s="44"/>
      <c r="MHB262" s="44"/>
      <c r="MHC262" s="44"/>
      <c r="MHD262" s="44"/>
      <c r="MHE262" s="44"/>
      <c r="MHF262" s="44"/>
      <c r="MHG262" s="44"/>
      <c r="MHH262" s="44"/>
      <c r="MHI262" s="44"/>
      <c r="MHJ262" s="44"/>
      <c r="MHK262" s="44"/>
      <c r="MHL262" s="44"/>
      <c r="MHM262" s="44"/>
      <c r="MHN262" s="44"/>
      <c r="MHO262" s="44"/>
      <c r="MHP262" s="44"/>
      <c r="MHQ262" s="44"/>
      <c r="MHR262" s="44"/>
      <c r="MHS262" s="44"/>
      <c r="MHT262" s="44"/>
      <c r="MHU262" s="44"/>
      <c r="MHV262" s="44"/>
      <c r="MHW262" s="44"/>
      <c r="MHX262" s="44"/>
      <c r="MHY262" s="44"/>
      <c r="MHZ262" s="44"/>
      <c r="MIA262" s="44"/>
      <c r="MIB262" s="44"/>
      <c r="MIC262" s="44"/>
      <c r="MID262" s="44"/>
      <c r="MIE262" s="44"/>
      <c r="MIF262" s="44"/>
      <c r="MIG262" s="44"/>
      <c r="MIH262" s="44"/>
      <c r="MII262" s="44"/>
      <c r="MIJ262" s="44"/>
      <c r="MIK262" s="44"/>
      <c r="MIL262" s="44"/>
      <c r="MIM262" s="44"/>
      <c r="MIN262" s="44"/>
      <c r="MIO262" s="44"/>
      <c r="MIP262" s="44"/>
      <c r="MIQ262" s="44"/>
      <c r="MIR262" s="44"/>
      <c r="MIS262" s="44"/>
      <c r="MIT262" s="44"/>
      <c r="MIU262" s="44"/>
      <c r="MIV262" s="44"/>
      <c r="MIW262" s="44"/>
      <c r="MIX262" s="44"/>
      <c r="MIY262" s="44"/>
      <c r="MIZ262" s="44"/>
      <c r="MJA262" s="44"/>
      <c r="MJB262" s="44"/>
      <c r="MJC262" s="44"/>
      <c r="MJD262" s="44"/>
      <c r="MJE262" s="44"/>
      <c r="MJF262" s="44"/>
      <c r="MJG262" s="44"/>
      <c r="MJH262" s="44"/>
      <c r="MJI262" s="44"/>
      <c r="MJJ262" s="44"/>
      <c r="MJK262" s="44"/>
      <c r="MJL262" s="44"/>
      <c r="MJM262" s="44"/>
      <c r="MJN262" s="44"/>
      <c r="MJO262" s="44"/>
      <c r="MJP262" s="44"/>
      <c r="MJQ262" s="44"/>
      <c r="MJR262" s="44"/>
      <c r="MJS262" s="44"/>
      <c r="MJT262" s="44"/>
      <c r="MJU262" s="44"/>
      <c r="MJV262" s="44"/>
      <c r="MJW262" s="44"/>
      <c r="MJX262" s="44"/>
      <c r="MJY262" s="44"/>
      <c r="MJZ262" s="44"/>
      <c r="MKA262" s="44"/>
      <c r="MKB262" s="44"/>
      <c r="MKC262" s="44"/>
      <c r="MKD262" s="44"/>
      <c r="MKE262" s="44"/>
      <c r="MKF262" s="44"/>
      <c r="MKG262" s="44"/>
      <c r="MKH262" s="44"/>
      <c r="MKI262" s="44"/>
      <c r="MKJ262" s="44"/>
      <c r="MKK262" s="44"/>
      <c r="MKL262" s="44"/>
      <c r="MKM262" s="44"/>
      <c r="MKN262" s="44"/>
      <c r="MKO262" s="44"/>
      <c r="MKP262" s="44"/>
      <c r="MKQ262" s="44"/>
      <c r="MKR262" s="44"/>
      <c r="MKS262" s="44"/>
      <c r="MKT262" s="44"/>
      <c r="MKU262" s="44"/>
      <c r="MKV262" s="44"/>
      <c r="MKW262" s="44"/>
      <c r="MKX262" s="44"/>
      <c r="MKY262" s="44"/>
      <c r="MKZ262" s="44"/>
      <c r="MLA262" s="44"/>
      <c r="MLB262" s="44"/>
      <c r="MLC262" s="44"/>
      <c r="MLD262" s="44"/>
      <c r="MLE262" s="44"/>
      <c r="MLF262" s="44"/>
      <c r="MLG262" s="44"/>
      <c r="MLH262" s="44"/>
      <c r="MLI262" s="44"/>
      <c r="MLJ262" s="44"/>
      <c r="MLK262" s="44"/>
      <c r="MLL262" s="44"/>
      <c r="MLM262" s="44"/>
      <c r="MLN262" s="44"/>
      <c r="MLO262" s="44"/>
      <c r="MLP262" s="44"/>
      <c r="MLQ262" s="44"/>
      <c r="MLR262" s="44"/>
      <c r="MLS262" s="44"/>
      <c r="MLT262" s="44"/>
      <c r="MLU262" s="44"/>
      <c r="MLV262" s="44"/>
      <c r="MLW262" s="44"/>
      <c r="MLX262" s="44"/>
      <c r="MLY262" s="44"/>
      <c r="MLZ262" s="44"/>
      <c r="MMA262" s="44"/>
      <c r="MMB262" s="44"/>
      <c r="MMC262" s="44"/>
      <c r="MMD262" s="44"/>
      <c r="MME262" s="44"/>
      <c r="MMF262" s="44"/>
      <c r="MMG262" s="44"/>
      <c r="MMH262" s="44"/>
      <c r="MMI262" s="44"/>
      <c r="MMJ262" s="44"/>
      <c r="MMK262" s="44"/>
      <c r="MML262" s="44"/>
      <c r="MMM262" s="44"/>
      <c r="MMN262" s="44"/>
      <c r="MMO262" s="44"/>
      <c r="MMP262" s="44"/>
      <c r="MMQ262" s="44"/>
      <c r="MMR262" s="44"/>
      <c r="MMS262" s="44"/>
      <c r="MMT262" s="44"/>
      <c r="MMU262" s="44"/>
      <c r="MMV262" s="44"/>
      <c r="MMW262" s="44"/>
      <c r="MMX262" s="44"/>
      <c r="MMY262" s="44"/>
      <c r="MMZ262" s="44"/>
      <c r="MNA262" s="44"/>
      <c r="MNB262" s="44"/>
      <c r="MNC262" s="44"/>
      <c r="MND262" s="44"/>
      <c r="MNE262" s="44"/>
      <c r="MNF262" s="44"/>
      <c r="MNG262" s="44"/>
      <c r="MNH262" s="44"/>
      <c r="MNI262" s="44"/>
      <c r="MNJ262" s="44"/>
      <c r="MNK262" s="44"/>
      <c r="MNL262" s="44"/>
      <c r="MNM262" s="44"/>
      <c r="MNN262" s="44"/>
      <c r="MNO262" s="44"/>
      <c r="MNP262" s="44"/>
      <c r="MNQ262" s="44"/>
      <c r="MNR262" s="44"/>
      <c r="MNS262" s="44"/>
      <c r="MNT262" s="44"/>
      <c r="MNU262" s="44"/>
      <c r="MNV262" s="44"/>
      <c r="MNW262" s="44"/>
      <c r="MNX262" s="44"/>
      <c r="MNY262" s="44"/>
      <c r="MNZ262" s="44"/>
      <c r="MOA262" s="44"/>
      <c r="MOB262" s="44"/>
      <c r="MOC262" s="44"/>
      <c r="MOD262" s="44"/>
      <c r="MOE262" s="44"/>
      <c r="MOF262" s="44"/>
      <c r="MOG262" s="44"/>
      <c r="MOH262" s="44"/>
      <c r="MOI262" s="44"/>
      <c r="MOJ262" s="44"/>
      <c r="MOK262" s="44"/>
      <c r="MOL262" s="44"/>
      <c r="MOM262" s="44"/>
      <c r="MON262" s="44"/>
      <c r="MOO262" s="44"/>
      <c r="MOP262" s="44"/>
      <c r="MOQ262" s="44"/>
      <c r="MOR262" s="44"/>
      <c r="MOS262" s="44"/>
      <c r="MOT262" s="44"/>
      <c r="MOU262" s="44"/>
      <c r="MOV262" s="44"/>
      <c r="MOW262" s="44"/>
      <c r="MOX262" s="44"/>
      <c r="MOY262" s="44"/>
      <c r="MOZ262" s="44"/>
      <c r="MPA262" s="44"/>
      <c r="MPB262" s="44"/>
      <c r="MPC262" s="44"/>
      <c r="MPD262" s="44"/>
      <c r="MPE262" s="44"/>
      <c r="MPF262" s="44"/>
      <c r="MPG262" s="44"/>
      <c r="MPH262" s="44"/>
      <c r="MPI262" s="44"/>
      <c r="MPJ262" s="44"/>
      <c r="MPK262" s="44"/>
      <c r="MPL262" s="44"/>
      <c r="MPM262" s="44"/>
      <c r="MPN262" s="44"/>
      <c r="MPO262" s="44"/>
      <c r="MPP262" s="44"/>
      <c r="MPQ262" s="44"/>
      <c r="MPR262" s="44"/>
      <c r="MPS262" s="44"/>
      <c r="MPT262" s="44"/>
      <c r="MPU262" s="44"/>
      <c r="MPV262" s="44"/>
      <c r="MPW262" s="44"/>
      <c r="MPX262" s="44"/>
      <c r="MPY262" s="44"/>
      <c r="MPZ262" s="44"/>
      <c r="MQA262" s="44"/>
      <c r="MQB262" s="44"/>
      <c r="MQC262" s="44"/>
      <c r="MQD262" s="44"/>
      <c r="MQE262" s="44"/>
      <c r="MQF262" s="44"/>
      <c r="MQG262" s="44"/>
      <c r="MQH262" s="44"/>
      <c r="MQI262" s="44"/>
      <c r="MQJ262" s="44"/>
      <c r="MQK262" s="44"/>
      <c r="MQL262" s="44"/>
      <c r="MQM262" s="44"/>
      <c r="MQN262" s="44"/>
      <c r="MQO262" s="44"/>
      <c r="MQP262" s="44"/>
      <c r="MQQ262" s="44"/>
      <c r="MQR262" s="44"/>
      <c r="MQS262" s="44"/>
      <c r="MQT262" s="44"/>
      <c r="MQU262" s="44"/>
      <c r="MQV262" s="44"/>
      <c r="MQW262" s="44"/>
      <c r="MQX262" s="44"/>
      <c r="MQY262" s="44"/>
      <c r="MQZ262" s="44"/>
      <c r="MRA262" s="44"/>
      <c r="MRB262" s="44"/>
      <c r="MRC262" s="44"/>
      <c r="MRD262" s="44"/>
      <c r="MRE262" s="44"/>
      <c r="MRF262" s="44"/>
      <c r="MRG262" s="44"/>
      <c r="MRH262" s="44"/>
      <c r="MRI262" s="44"/>
      <c r="MRJ262" s="44"/>
      <c r="MRK262" s="44"/>
      <c r="MRL262" s="44"/>
      <c r="MRM262" s="44"/>
      <c r="MRN262" s="44"/>
      <c r="MRO262" s="44"/>
      <c r="MRP262" s="44"/>
      <c r="MRQ262" s="44"/>
      <c r="MRR262" s="44"/>
      <c r="MRS262" s="44"/>
      <c r="MRT262" s="44"/>
      <c r="MRU262" s="44"/>
      <c r="MRV262" s="44"/>
      <c r="MRW262" s="44"/>
      <c r="MRX262" s="44"/>
      <c r="MRY262" s="44"/>
      <c r="MRZ262" s="44"/>
      <c r="MSA262" s="44"/>
      <c r="MSB262" s="44"/>
      <c r="MSC262" s="44"/>
      <c r="MSD262" s="44"/>
      <c r="MSE262" s="44"/>
      <c r="MSF262" s="44"/>
      <c r="MSG262" s="44"/>
      <c r="MSH262" s="44"/>
      <c r="MSI262" s="44"/>
      <c r="MSJ262" s="44"/>
      <c r="MSK262" s="44"/>
      <c r="MSL262" s="44"/>
      <c r="MSM262" s="44"/>
      <c r="MSN262" s="44"/>
      <c r="MSO262" s="44"/>
      <c r="MSP262" s="44"/>
      <c r="MSQ262" s="44"/>
      <c r="MSR262" s="44"/>
      <c r="MSS262" s="44"/>
      <c r="MST262" s="44"/>
      <c r="MSU262" s="44"/>
      <c r="MSV262" s="44"/>
      <c r="MSW262" s="44"/>
      <c r="MSX262" s="44"/>
      <c r="MSY262" s="44"/>
      <c r="MSZ262" s="44"/>
      <c r="MTA262" s="44"/>
      <c r="MTB262" s="44"/>
      <c r="MTC262" s="44"/>
      <c r="MTD262" s="44"/>
      <c r="MTE262" s="44"/>
      <c r="MTF262" s="44"/>
      <c r="MTG262" s="44"/>
      <c r="MTH262" s="44"/>
      <c r="MTI262" s="44"/>
      <c r="MTJ262" s="44"/>
      <c r="MTK262" s="44"/>
      <c r="MTL262" s="44"/>
      <c r="MTM262" s="44"/>
      <c r="MTN262" s="44"/>
      <c r="MTO262" s="44"/>
      <c r="MTP262" s="44"/>
      <c r="MTQ262" s="44"/>
      <c r="MTR262" s="44"/>
      <c r="MTS262" s="44"/>
      <c r="MTT262" s="44"/>
      <c r="MTU262" s="44"/>
      <c r="MTV262" s="44"/>
      <c r="MTW262" s="44"/>
      <c r="MTX262" s="44"/>
      <c r="MTY262" s="44"/>
      <c r="MTZ262" s="44"/>
      <c r="MUA262" s="44"/>
      <c r="MUB262" s="44"/>
      <c r="MUC262" s="44"/>
      <c r="MUD262" s="44"/>
      <c r="MUE262" s="44"/>
      <c r="MUF262" s="44"/>
      <c r="MUG262" s="44"/>
      <c r="MUH262" s="44"/>
      <c r="MUI262" s="44"/>
      <c r="MUJ262" s="44"/>
      <c r="MUK262" s="44"/>
      <c r="MUL262" s="44"/>
      <c r="MUM262" s="44"/>
      <c r="MUN262" s="44"/>
      <c r="MUO262" s="44"/>
      <c r="MUP262" s="44"/>
      <c r="MUQ262" s="44"/>
      <c r="MUR262" s="44"/>
      <c r="MUS262" s="44"/>
      <c r="MUT262" s="44"/>
      <c r="MUU262" s="44"/>
      <c r="MUV262" s="44"/>
      <c r="MUW262" s="44"/>
      <c r="MUX262" s="44"/>
      <c r="MUY262" s="44"/>
      <c r="MUZ262" s="44"/>
      <c r="MVA262" s="44"/>
      <c r="MVB262" s="44"/>
      <c r="MVC262" s="44"/>
      <c r="MVD262" s="44"/>
      <c r="MVE262" s="44"/>
      <c r="MVF262" s="44"/>
      <c r="MVG262" s="44"/>
      <c r="MVH262" s="44"/>
      <c r="MVI262" s="44"/>
      <c r="MVJ262" s="44"/>
      <c r="MVK262" s="44"/>
      <c r="MVL262" s="44"/>
      <c r="MVM262" s="44"/>
      <c r="MVN262" s="44"/>
      <c r="MVO262" s="44"/>
      <c r="MVP262" s="44"/>
      <c r="MVQ262" s="44"/>
      <c r="MVR262" s="44"/>
      <c r="MVS262" s="44"/>
      <c r="MVT262" s="44"/>
      <c r="MVU262" s="44"/>
      <c r="MVV262" s="44"/>
      <c r="MVW262" s="44"/>
      <c r="MVX262" s="44"/>
      <c r="MVY262" s="44"/>
      <c r="MVZ262" s="44"/>
      <c r="MWA262" s="44"/>
      <c r="MWB262" s="44"/>
      <c r="MWC262" s="44"/>
      <c r="MWD262" s="44"/>
      <c r="MWE262" s="44"/>
      <c r="MWF262" s="44"/>
      <c r="MWG262" s="44"/>
      <c r="MWH262" s="44"/>
      <c r="MWI262" s="44"/>
      <c r="MWJ262" s="44"/>
      <c r="MWK262" s="44"/>
      <c r="MWL262" s="44"/>
      <c r="MWM262" s="44"/>
      <c r="MWN262" s="44"/>
      <c r="MWO262" s="44"/>
      <c r="MWP262" s="44"/>
      <c r="MWQ262" s="44"/>
      <c r="MWR262" s="44"/>
      <c r="MWS262" s="44"/>
      <c r="MWT262" s="44"/>
      <c r="MWU262" s="44"/>
      <c r="MWV262" s="44"/>
      <c r="MWW262" s="44"/>
      <c r="MWX262" s="44"/>
      <c r="MWY262" s="44"/>
      <c r="MWZ262" s="44"/>
      <c r="MXA262" s="44"/>
      <c r="MXB262" s="44"/>
      <c r="MXC262" s="44"/>
      <c r="MXD262" s="44"/>
      <c r="MXE262" s="44"/>
      <c r="MXF262" s="44"/>
      <c r="MXG262" s="44"/>
      <c r="MXH262" s="44"/>
      <c r="MXI262" s="44"/>
      <c r="MXJ262" s="44"/>
      <c r="MXK262" s="44"/>
      <c r="MXL262" s="44"/>
      <c r="MXM262" s="44"/>
      <c r="MXN262" s="44"/>
      <c r="MXO262" s="44"/>
      <c r="MXP262" s="44"/>
      <c r="MXQ262" s="44"/>
      <c r="MXR262" s="44"/>
      <c r="MXS262" s="44"/>
      <c r="MXT262" s="44"/>
      <c r="MXU262" s="44"/>
      <c r="MXV262" s="44"/>
      <c r="MXW262" s="44"/>
      <c r="MXX262" s="44"/>
      <c r="MXY262" s="44"/>
      <c r="MXZ262" s="44"/>
      <c r="MYA262" s="44"/>
      <c r="MYB262" s="44"/>
      <c r="MYC262" s="44"/>
      <c r="MYD262" s="44"/>
      <c r="MYE262" s="44"/>
      <c r="MYF262" s="44"/>
      <c r="MYG262" s="44"/>
      <c r="MYH262" s="44"/>
      <c r="MYI262" s="44"/>
      <c r="MYJ262" s="44"/>
      <c r="MYK262" s="44"/>
      <c r="MYL262" s="44"/>
      <c r="MYM262" s="44"/>
      <c r="MYN262" s="44"/>
      <c r="MYO262" s="44"/>
      <c r="MYP262" s="44"/>
      <c r="MYQ262" s="44"/>
      <c r="MYR262" s="44"/>
      <c r="MYS262" s="44"/>
      <c r="MYT262" s="44"/>
      <c r="MYU262" s="44"/>
      <c r="MYV262" s="44"/>
      <c r="MYW262" s="44"/>
      <c r="MYX262" s="44"/>
      <c r="MYY262" s="44"/>
      <c r="MYZ262" s="44"/>
      <c r="MZA262" s="44"/>
      <c r="MZB262" s="44"/>
      <c r="MZC262" s="44"/>
      <c r="MZD262" s="44"/>
      <c r="MZE262" s="44"/>
      <c r="MZF262" s="44"/>
      <c r="MZG262" s="44"/>
      <c r="MZH262" s="44"/>
      <c r="MZI262" s="44"/>
      <c r="MZJ262" s="44"/>
      <c r="MZK262" s="44"/>
      <c r="MZL262" s="44"/>
      <c r="MZM262" s="44"/>
      <c r="MZN262" s="44"/>
      <c r="MZO262" s="44"/>
      <c r="MZP262" s="44"/>
      <c r="MZQ262" s="44"/>
      <c r="MZR262" s="44"/>
      <c r="MZS262" s="44"/>
      <c r="MZT262" s="44"/>
      <c r="MZU262" s="44"/>
      <c r="MZV262" s="44"/>
      <c r="MZW262" s="44"/>
      <c r="MZX262" s="44"/>
      <c r="MZY262" s="44"/>
      <c r="MZZ262" s="44"/>
      <c r="NAA262" s="44"/>
      <c r="NAB262" s="44"/>
      <c r="NAC262" s="44"/>
      <c r="NAD262" s="44"/>
      <c r="NAE262" s="44"/>
      <c r="NAF262" s="44"/>
      <c r="NAG262" s="44"/>
      <c r="NAH262" s="44"/>
      <c r="NAI262" s="44"/>
      <c r="NAJ262" s="44"/>
      <c r="NAK262" s="44"/>
      <c r="NAL262" s="44"/>
      <c r="NAM262" s="44"/>
      <c r="NAN262" s="44"/>
      <c r="NAO262" s="44"/>
      <c r="NAP262" s="44"/>
      <c r="NAQ262" s="44"/>
      <c r="NAR262" s="44"/>
      <c r="NAS262" s="44"/>
      <c r="NAT262" s="44"/>
      <c r="NAU262" s="44"/>
      <c r="NAV262" s="44"/>
      <c r="NAW262" s="44"/>
      <c r="NAX262" s="44"/>
      <c r="NAY262" s="44"/>
      <c r="NAZ262" s="44"/>
      <c r="NBA262" s="44"/>
      <c r="NBB262" s="44"/>
      <c r="NBC262" s="44"/>
      <c r="NBD262" s="44"/>
      <c r="NBE262" s="44"/>
      <c r="NBF262" s="44"/>
      <c r="NBG262" s="44"/>
      <c r="NBH262" s="44"/>
      <c r="NBI262" s="44"/>
      <c r="NBJ262" s="44"/>
      <c r="NBK262" s="44"/>
      <c r="NBL262" s="44"/>
      <c r="NBM262" s="44"/>
      <c r="NBN262" s="44"/>
      <c r="NBO262" s="44"/>
      <c r="NBP262" s="44"/>
      <c r="NBQ262" s="44"/>
      <c r="NBR262" s="44"/>
      <c r="NBS262" s="44"/>
      <c r="NBT262" s="44"/>
      <c r="NBU262" s="44"/>
      <c r="NBV262" s="44"/>
      <c r="NBW262" s="44"/>
      <c r="NBX262" s="44"/>
      <c r="NBY262" s="44"/>
      <c r="NBZ262" s="44"/>
      <c r="NCA262" s="44"/>
      <c r="NCB262" s="44"/>
      <c r="NCC262" s="44"/>
      <c r="NCD262" s="44"/>
      <c r="NCE262" s="44"/>
      <c r="NCF262" s="44"/>
      <c r="NCG262" s="44"/>
      <c r="NCH262" s="44"/>
      <c r="NCI262" s="44"/>
      <c r="NCJ262" s="44"/>
      <c r="NCK262" s="44"/>
      <c r="NCL262" s="44"/>
      <c r="NCM262" s="44"/>
      <c r="NCN262" s="44"/>
      <c r="NCO262" s="44"/>
      <c r="NCP262" s="44"/>
      <c r="NCQ262" s="44"/>
      <c r="NCR262" s="44"/>
      <c r="NCS262" s="44"/>
      <c r="NCT262" s="44"/>
      <c r="NCU262" s="44"/>
      <c r="NCV262" s="44"/>
      <c r="NCW262" s="44"/>
      <c r="NCX262" s="44"/>
      <c r="NCY262" s="44"/>
      <c r="NCZ262" s="44"/>
      <c r="NDA262" s="44"/>
      <c r="NDB262" s="44"/>
      <c r="NDC262" s="44"/>
      <c r="NDD262" s="44"/>
      <c r="NDE262" s="44"/>
      <c r="NDF262" s="44"/>
      <c r="NDG262" s="44"/>
      <c r="NDH262" s="44"/>
      <c r="NDI262" s="44"/>
      <c r="NDJ262" s="44"/>
      <c r="NDK262" s="44"/>
      <c r="NDL262" s="44"/>
      <c r="NDM262" s="44"/>
      <c r="NDN262" s="44"/>
      <c r="NDO262" s="44"/>
      <c r="NDP262" s="44"/>
      <c r="NDQ262" s="44"/>
      <c r="NDR262" s="44"/>
      <c r="NDS262" s="44"/>
      <c r="NDT262" s="44"/>
      <c r="NDU262" s="44"/>
      <c r="NDV262" s="44"/>
      <c r="NDW262" s="44"/>
      <c r="NDX262" s="44"/>
      <c r="NDY262" s="44"/>
      <c r="NDZ262" s="44"/>
      <c r="NEA262" s="44"/>
      <c r="NEB262" s="44"/>
      <c r="NEC262" s="44"/>
      <c r="NED262" s="44"/>
      <c r="NEE262" s="44"/>
      <c r="NEF262" s="44"/>
      <c r="NEG262" s="44"/>
      <c r="NEH262" s="44"/>
      <c r="NEI262" s="44"/>
      <c r="NEJ262" s="44"/>
      <c r="NEK262" s="44"/>
      <c r="NEL262" s="44"/>
      <c r="NEM262" s="44"/>
      <c r="NEN262" s="44"/>
      <c r="NEO262" s="44"/>
      <c r="NEP262" s="44"/>
      <c r="NEQ262" s="44"/>
      <c r="NER262" s="44"/>
      <c r="NES262" s="44"/>
      <c r="NET262" s="44"/>
      <c r="NEU262" s="44"/>
      <c r="NEV262" s="44"/>
      <c r="NEW262" s="44"/>
      <c r="NEX262" s="44"/>
      <c r="NEY262" s="44"/>
      <c r="NEZ262" s="44"/>
      <c r="NFA262" s="44"/>
      <c r="NFB262" s="44"/>
      <c r="NFC262" s="44"/>
      <c r="NFD262" s="44"/>
      <c r="NFE262" s="44"/>
      <c r="NFF262" s="44"/>
      <c r="NFG262" s="44"/>
      <c r="NFH262" s="44"/>
      <c r="NFI262" s="44"/>
      <c r="NFJ262" s="44"/>
      <c r="NFK262" s="44"/>
      <c r="NFL262" s="44"/>
      <c r="NFM262" s="44"/>
      <c r="NFN262" s="44"/>
      <c r="NFO262" s="44"/>
      <c r="NFP262" s="44"/>
      <c r="NFQ262" s="44"/>
      <c r="NFR262" s="44"/>
      <c r="NFS262" s="44"/>
      <c r="NFT262" s="44"/>
      <c r="NFU262" s="44"/>
      <c r="NFV262" s="44"/>
      <c r="NFW262" s="44"/>
      <c r="NFX262" s="44"/>
      <c r="NFY262" s="44"/>
      <c r="NFZ262" s="44"/>
      <c r="NGA262" s="44"/>
      <c r="NGB262" s="44"/>
      <c r="NGC262" s="44"/>
      <c r="NGD262" s="44"/>
      <c r="NGE262" s="44"/>
      <c r="NGF262" s="44"/>
      <c r="NGG262" s="44"/>
      <c r="NGH262" s="44"/>
      <c r="NGI262" s="44"/>
      <c r="NGJ262" s="44"/>
      <c r="NGK262" s="44"/>
      <c r="NGL262" s="44"/>
      <c r="NGM262" s="44"/>
      <c r="NGN262" s="44"/>
      <c r="NGO262" s="44"/>
      <c r="NGP262" s="44"/>
      <c r="NGQ262" s="44"/>
      <c r="NGR262" s="44"/>
      <c r="NGS262" s="44"/>
      <c r="NGT262" s="44"/>
      <c r="NGU262" s="44"/>
      <c r="NGV262" s="44"/>
      <c r="NGW262" s="44"/>
      <c r="NGX262" s="44"/>
      <c r="NGY262" s="44"/>
      <c r="NGZ262" s="44"/>
      <c r="NHA262" s="44"/>
      <c r="NHB262" s="44"/>
      <c r="NHC262" s="44"/>
      <c r="NHD262" s="44"/>
      <c r="NHE262" s="44"/>
      <c r="NHF262" s="44"/>
      <c r="NHG262" s="44"/>
      <c r="NHH262" s="44"/>
      <c r="NHI262" s="44"/>
      <c r="NHJ262" s="44"/>
      <c r="NHK262" s="44"/>
      <c r="NHL262" s="44"/>
      <c r="NHM262" s="44"/>
      <c r="NHN262" s="44"/>
      <c r="NHO262" s="44"/>
      <c r="NHP262" s="44"/>
      <c r="NHQ262" s="44"/>
      <c r="NHR262" s="44"/>
      <c r="NHS262" s="44"/>
      <c r="NHT262" s="44"/>
      <c r="NHU262" s="44"/>
      <c r="NHV262" s="44"/>
      <c r="NHW262" s="44"/>
      <c r="NHX262" s="44"/>
      <c r="NHY262" s="44"/>
      <c r="NHZ262" s="44"/>
      <c r="NIA262" s="44"/>
      <c r="NIB262" s="44"/>
      <c r="NIC262" s="44"/>
      <c r="NID262" s="44"/>
      <c r="NIE262" s="44"/>
      <c r="NIF262" s="44"/>
      <c r="NIG262" s="44"/>
      <c r="NIH262" s="44"/>
      <c r="NII262" s="44"/>
      <c r="NIJ262" s="44"/>
      <c r="NIK262" s="44"/>
      <c r="NIL262" s="44"/>
      <c r="NIM262" s="44"/>
      <c r="NIN262" s="44"/>
      <c r="NIO262" s="44"/>
      <c r="NIP262" s="44"/>
      <c r="NIQ262" s="44"/>
      <c r="NIR262" s="44"/>
      <c r="NIS262" s="44"/>
      <c r="NIT262" s="44"/>
      <c r="NIU262" s="44"/>
      <c r="NIV262" s="44"/>
      <c r="NIW262" s="44"/>
      <c r="NIX262" s="44"/>
      <c r="NIY262" s="44"/>
      <c r="NIZ262" s="44"/>
      <c r="NJA262" s="44"/>
      <c r="NJB262" s="44"/>
      <c r="NJC262" s="44"/>
      <c r="NJD262" s="44"/>
      <c r="NJE262" s="44"/>
      <c r="NJF262" s="44"/>
      <c r="NJG262" s="44"/>
      <c r="NJH262" s="44"/>
      <c r="NJI262" s="44"/>
      <c r="NJJ262" s="44"/>
      <c r="NJK262" s="44"/>
      <c r="NJL262" s="44"/>
      <c r="NJM262" s="44"/>
      <c r="NJN262" s="44"/>
      <c r="NJO262" s="44"/>
      <c r="NJP262" s="44"/>
      <c r="NJQ262" s="44"/>
      <c r="NJR262" s="44"/>
      <c r="NJS262" s="44"/>
      <c r="NJT262" s="44"/>
      <c r="NJU262" s="44"/>
      <c r="NJV262" s="44"/>
      <c r="NJW262" s="44"/>
      <c r="NJX262" s="44"/>
      <c r="NJY262" s="44"/>
      <c r="NJZ262" s="44"/>
      <c r="NKA262" s="44"/>
      <c r="NKB262" s="44"/>
      <c r="NKC262" s="44"/>
      <c r="NKD262" s="44"/>
      <c r="NKE262" s="44"/>
      <c r="NKF262" s="44"/>
      <c r="NKG262" s="44"/>
      <c r="NKH262" s="44"/>
      <c r="NKI262" s="44"/>
      <c r="NKJ262" s="44"/>
      <c r="NKK262" s="44"/>
      <c r="NKL262" s="44"/>
      <c r="NKM262" s="44"/>
      <c r="NKN262" s="44"/>
      <c r="NKO262" s="44"/>
      <c r="NKP262" s="44"/>
      <c r="NKQ262" s="44"/>
      <c r="NKR262" s="44"/>
      <c r="NKS262" s="44"/>
      <c r="NKT262" s="44"/>
      <c r="NKU262" s="44"/>
      <c r="NKV262" s="44"/>
      <c r="NKW262" s="44"/>
      <c r="NKX262" s="44"/>
      <c r="NKY262" s="44"/>
      <c r="NKZ262" s="44"/>
      <c r="NLA262" s="44"/>
      <c r="NLB262" s="44"/>
      <c r="NLC262" s="44"/>
      <c r="NLD262" s="44"/>
      <c r="NLE262" s="44"/>
      <c r="NLF262" s="44"/>
      <c r="NLG262" s="44"/>
      <c r="NLH262" s="44"/>
      <c r="NLI262" s="44"/>
      <c r="NLJ262" s="44"/>
      <c r="NLK262" s="44"/>
      <c r="NLL262" s="44"/>
      <c r="NLM262" s="44"/>
      <c r="NLN262" s="44"/>
      <c r="NLO262" s="44"/>
      <c r="NLP262" s="44"/>
      <c r="NLQ262" s="44"/>
      <c r="NLR262" s="44"/>
      <c r="NLS262" s="44"/>
      <c r="NLT262" s="44"/>
      <c r="NLU262" s="44"/>
      <c r="NLV262" s="44"/>
      <c r="NLW262" s="44"/>
      <c r="NLX262" s="44"/>
      <c r="NLY262" s="44"/>
      <c r="NLZ262" s="44"/>
      <c r="NMA262" s="44"/>
      <c r="NMB262" s="44"/>
      <c r="NMC262" s="44"/>
      <c r="NMD262" s="44"/>
      <c r="NME262" s="44"/>
      <c r="NMF262" s="44"/>
      <c r="NMG262" s="44"/>
      <c r="NMH262" s="44"/>
      <c r="NMI262" s="44"/>
      <c r="NMJ262" s="44"/>
      <c r="NMK262" s="44"/>
      <c r="NML262" s="44"/>
      <c r="NMM262" s="44"/>
      <c r="NMN262" s="44"/>
      <c r="NMO262" s="44"/>
      <c r="NMP262" s="44"/>
      <c r="NMQ262" s="44"/>
      <c r="NMR262" s="44"/>
      <c r="NMS262" s="44"/>
      <c r="NMT262" s="44"/>
      <c r="NMU262" s="44"/>
      <c r="NMV262" s="44"/>
      <c r="NMW262" s="44"/>
      <c r="NMX262" s="44"/>
      <c r="NMY262" s="44"/>
      <c r="NMZ262" s="44"/>
      <c r="NNA262" s="44"/>
      <c r="NNB262" s="44"/>
      <c r="NNC262" s="44"/>
      <c r="NND262" s="44"/>
      <c r="NNE262" s="44"/>
      <c r="NNF262" s="44"/>
      <c r="NNG262" s="44"/>
      <c r="NNH262" s="44"/>
      <c r="NNI262" s="44"/>
      <c r="NNJ262" s="44"/>
      <c r="NNK262" s="44"/>
      <c r="NNL262" s="44"/>
      <c r="NNM262" s="44"/>
      <c r="NNN262" s="44"/>
      <c r="NNO262" s="44"/>
      <c r="NNP262" s="44"/>
      <c r="NNQ262" s="44"/>
      <c r="NNR262" s="44"/>
      <c r="NNS262" s="44"/>
      <c r="NNT262" s="44"/>
      <c r="NNU262" s="44"/>
      <c r="NNV262" s="44"/>
      <c r="NNW262" s="44"/>
      <c r="NNX262" s="44"/>
      <c r="NNY262" s="44"/>
      <c r="NNZ262" s="44"/>
      <c r="NOA262" s="44"/>
      <c r="NOB262" s="44"/>
      <c r="NOC262" s="44"/>
      <c r="NOD262" s="44"/>
      <c r="NOE262" s="44"/>
      <c r="NOF262" s="44"/>
      <c r="NOG262" s="44"/>
      <c r="NOH262" s="44"/>
      <c r="NOI262" s="44"/>
      <c r="NOJ262" s="44"/>
      <c r="NOK262" s="44"/>
      <c r="NOL262" s="44"/>
      <c r="NOM262" s="44"/>
      <c r="NON262" s="44"/>
      <c r="NOO262" s="44"/>
      <c r="NOP262" s="44"/>
      <c r="NOQ262" s="44"/>
      <c r="NOR262" s="44"/>
      <c r="NOS262" s="44"/>
      <c r="NOT262" s="44"/>
      <c r="NOU262" s="44"/>
      <c r="NOV262" s="44"/>
      <c r="NOW262" s="44"/>
      <c r="NOX262" s="44"/>
      <c r="NOY262" s="44"/>
      <c r="NOZ262" s="44"/>
      <c r="NPA262" s="44"/>
      <c r="NPB262" s="44"/>
      <c r="NPC262" s="44"/>
      <c r="NPD262" s="44"/>
      <c r="NPE262" s="44"/>
      <c r="NPF262" s="44"/>
      <c r="NPG262" s="44"/>
      <c r="NPH262" s="44"/>
      <c r="NPI262" s="44"/>
      <c r="NPJ262" s="44"/>
      <c r="NPK262" s="44"/>
      <c r="NPL262" s="44"/>
      <c r="NPM262" s="44"/>
      <c r="NPN262" s="44"/>
      <c r="NPO262" s="44"/>
      <c r="NPP262" s="44"/>
      <c r="NPQ262" s="44"/>
      <c r="NPR262" s="44"/>
      <c r="NPS262" s="44"/>
      <c r="NPT262" s="44"/>
      <c r="NPU262" s="44"/>
      <c r="NPV262" s="44"/>
      <c r="NPW262" s="44"/>
      <c r="NPX262" s="44"/>
      <c r="NPY262" s="44"/>
      <c r="NPZ262" s="44"/>
      <c r="NQA262" s="44"/>
      <c r="NQB262" s="44"/>
      <c r="NQC262" s="44"/>
      <c r="NQD262" s="44"/>
      <c r="NQE262" s="44"/>
      <c r="NQF262" s="44"/>
      <c r="NQG262" s="44"/>
      <c r="NQH262" s="44"/>
      <c r="NQI262" s="44"/>
      <c r="NQJ262" s="44"/>
      <c r="NQK262" s="44"/>
      <c r="NQL262" s="44"/>
      <c r="NQM262" s="44"/>
      <c r="NQN262" s="44"/>
      <c r="NQO262" s="44"/>
      <c r="NQP262" s="44"/>
      <c r="NQQ262" s="44"/>
      <c r="NQR262" s="44"/>
      <c r="NQS262" s="44"/>
      <c r="NQT262" s="44"/>
      <c r="NQU262" s="44"/>
      <c r="NQV262" s="44"/>
      <c r="NQW262" s="44"/>
      <c r="NQX262" s="44"/>
      <c r="NQY262" s="44"/>
      <c r="NQZ262" s="44"/>
      <c r="NRA262" s="44"/>
      <c r="NRB262" s="44"/>
      <c r="NRC262" s="44"/>
      <c r="NRD262" s="44"/>
      <c r="NRE262" s="44"/>
      <c r="NRF262" s="44"/>
      <c r="NRG262" s="44"/>
      <c r="NRH262" s="44"/>
      <c r="NRI262" s="44"/>
      <c r="NRJ262" s="44"/>
      <c r="NRK262" s="44"/>
      <c r="NRL262" s="44"/>
      <c r="NRM262" s="44"/>
      <c r="NRN262" s="44"/>
      <c r="NRO262" s="44"/>
      <c r="NRP262" s="44"/>
      <c r="NRQ262" s="44"/>
      <c r="NRR262" s="44"/>
      <c r="NRS262" s="44"/>
      <c r="NRT262" s="44"/>
      <c r="NRU262" s="44"/>
      <c r="NRV262" s="44"/>
      <c r="NRW262" s="44"/>
      <c r="NRX262" s="44"/>
      <c r="NRY262" s="44"/>
      <c r="NRZ262" s="44"/>
      <c r="NSA262" s="44"/>
      <c r="NSB262" s="44"/>
      <c r="NSC262" s="44"/>
      <c r="NSD262" s="44"/>
      <c r="NSE262" s="44"/>
      <c r="NSF262" s="44"/>
      <c r="NSG262" s="44"/>
      <c r="NSH262" s="44"/>
      <c r="NSI262" s="44"/>
      <c r="NSJ262" s="44"/>
      <c r="NSK262" s="44"/>
      <c r="NSL262" s="44"/>
      <c r="NSM262" s="44"/>
      <c r="NSN262" s="44"/>
      <c r="NSO262" s="44"/>
      <c r="NSP262" s="44"/>
      <c r="NSQ262" s="44"/>
      <c r="NSR262" s="44"/>
      <c r="NSS262" s="44"/>
      <c r="NST262" s="44"/>
      <c r="NSU262" s="44"/>
      <c r="NSV262" s="44"/>
      <c r="NSW262" s="44"/>
      <c r="NSX262" s="44"/>
      <c r="NSY262" s="44"/>
      <c r="NSZ262" s="44"/>
      <c r="NTA262" s="44"/>
      <c r="NTB262" s="44"/>
      <c r="NTC262" s="44"/>
      <c r="NTD262" s="44"/>
      <c r="NTE262" s="44"/>
      <c r="NTF262" s="44"/>
      <c r="NTG262" s="44"/>
      <c r="NTH262" s="44"/>
      <c r="NTI262" s="44"/>
      <c r="NTJ262" s="44"/>
      <c r="NTK262" s="44"/>
      <c r="NTL262" s="44"/>
      <c r="NTM262" s="44"/>
      <c r="NTN262" s="44"/>
      <c r="NTO262" s="44"/>
      <c r="NTP262" s="44"/>
      <c r="NTQ262" s="44"/>
      <c r="NTR262" s="44"/>
      <c r="NTS262" s="44"/>
      <c r="NTT262" s="44"/>
      <c r="NTU262" s="44"/>
      <c r="NTV262" s="44"/>
      <c r="NTW262" s="44"/>
      <c r="NTX262" s="44"/>
      <c r="NTY262" s="44"/>
      <c r="NTZ262" s="44"/>
      <c r="NUA262" s="44"/>
      <c r="NUB262" s="44"/>
      <c r="NUC262" s="44"/>
      <c r="NUD262" s="44"/>
      <c r="NUE262" s="44"/>
      <c r="NUF262" s="44"/>
      <c r="NUG262" s="44"/>
      <c r="NUH262" s="44"/>
      <c r="NUI262" s="44"/>
      <c r="NUJ262" s="44"/>
      <c r="NUK262" s="44"/>
      <c r="NUL262" s="44"/>
      <c r="NUM262" s="44"/>
      <c r="NUN262" s="44"/>
      <c r="NUO262" s="44"/>
      <c r="NUP262" s="44"/>
      <c r="NUQ262" s="44"/>
      <c r="NUR262" s="44"/>
      <c r="NUS262" s="44"/>
      <c r="NUT262" s="44"/>
      <c r="NUU262" s="44"/>
      <c r="NUV262" s="44"/>
      <c r="NUW262" s="44"/>
      <c r="NUX262" s="44"/>
      <c r="NUY262" s="44"/>
      <c r="NUZ262" s="44"/>
      <c r="NVA262" s="44"/>
      <c r="NVB262" s="44"/>
      <c r="NVC262" s="44"/>
      <c r="NVD262" s="44"/>
      <c r="NVE262" s="44"/>
      <c r="NVF262" s="44"/>
      <c r="NVG262" s="44"/>
      <c r="NVH262" s="44"/>
      <c r="NVI262" s="44"/>
      <c r="NVJ262" s="44"/>
      <c r="NVK262" s="44"/>
      <c r="NVL262" s="44"/>
      <c r="NVM262" s="44"/>
      <c r="NVN262" s="44"/>
      <c r="NVO262" s="44"/>
      <c r="NVP262" s="44"/>
      <c r="NVQ262" s="44"/>
      <c r="NVR262" s="44"/>
      <c r="NVS262" s="44"/>
      <c r="NVT262" s="44"/>
      <c r="NVU262" s="44"/>
      <c r="NVV262" s="44"/>
      <c r="NVW262" s="44"/>
      <c r="NVX262" s="44"/>
      <c r="NVY262" s="44"/>
      <c r="NVZ262" s="44"/>
      <c r="NWA262" s="44"/>
      <c r="NWB262" s="44"/>
      <c r="NWC262" s="44"/>
      <c r="NWD262" s="44"/>
      <c r="NWE262" s="44"/>
      <c r="NWF262" s="44"/>
      <c r="NWG262" s="44"/>
      <c r="NWH262" s="44"/>
      <c r="NWI262" s="44"/>
      <c r="NWJ262" s="44"/>
      <c r="NWK262" s="44"/>
      <c r="NWL262" s="44"/>
      <c r="NWM262" s="44"/>
      <c r="NWN262" s="44"/>
      <c r="NWO262" s="44"/>
      <c r="NWP262" s="44"/>
      <c r="NWQ262" s="44"/>
      <c r="NWR262" s="44"/>
      <c r="NWS262" s="44"/>
      <c r="NWT262" s="44"/>
      <c r="NWU262" s="44"/>
      <c r="NWV262" s="44"/>
      <c r="NWW262" s="44"/>
      <c r="NWX262" s="44"/>
      <c r="NWY262" s="44"/>
      <c r="NWZ262" s="44"/>
      <c r="NXA262" s="44"/>
      <c r="NXB262" s="44"/>
      <c r="NXC262" s="44"/>
      <c r="NXD262" s="44"/>
      <c r="NXE262" s="44"/>
      <c r="NXF262" s="44"/>
      <c r="NXG262" s="44"/>
      <c r="NXH262" s="44"/>
      <c r="NXI262" s="44"/>
      <c r="NXJ262" s="44"/>
      <c r="NXK262" s="44"/>
      <c r="NXL262" s="44"/>
      <c r="NXM262" s="44"/>
      <c r="NXN262" s="44"/>
      <c r="NXO262" s="44"/>
      <c r="NXP262" s="44"/>
      <c r="NXQ262" s="44"/>
      <c r="NXR262" s="44"/>
      <c r="NXS262" s="44"/>
      <c r="NXT262" s="44"/>
      <c r="NXU262" s="44"/>
      <c r="NXV262" s="44"/>
      <c r="NXW262" s="44"/>
      <c r="NXX262" s="44"/>
      <c r="NXY262" s="44"/>
      <c r="NXZ262" s="44"/>
      <c r="NYA262" s="44"/>
      <c r="NYB262" s="44"/>
      <c r="NYC262" s="44"/>
      <c r="NYD262" s="44"/>
      <c r="NYE262" s="44"/>
      <c r="NYF262" s="44"/>
      <c r="NYG262" s="44"/>
      <c r="NYH262" s="44"/>
      <c r="NYI262" s="44"/>
      <c r="NYJ262" s="44"/>
      <c r="NYK262" s="44"/>
      <c r="NYL262" s="44"/>
      <c r="NYM262" s="44"/>
      <c r="NYN262" s="44"/>
      <c r="NYO262" s="44"/>
      <c r="NYP262" s="44"/>
      <c r="NYQ262" s="44"/>
      <c r="NYR262" s="44"/>
      <c r="NYS262" s="44"/>
      <c r="NYT262" s="44"/>
      <c r="NYU262" s="44"/>
      <c r="NYV262" s="44"/>
      <c r="NYW262" s="44"/>
      <c r="NYX262" s="44"/>
      <c r="NYY262" s="44"/>
      <c r="NYZ262" s="44"/>
      <c r="NZA262" s="44"/>
      <c r="NZB262" s="44"/>
      <c r="NZC262" s="44"/>
      <c r="NZD262" s="44"/>
      <c r="NZE262" s="44"/>
      <c r="NZF262" s="44"/>
      <c r="NZG262" s="44"/>
      <c r="NZH262" s="44"/>
      <c r="NZI262" s="44"/>
      <c r="NZJ262" s="44"/>
      <c r="NZK262" s="44"/>
      <c r="NZL262" s="44"/>
      <c r="NZM262" s="44"/>
      <c r="NZN262" s="44"/>
      <c r="NZO262" s="44"/>
      <c r="NZP262" s="44"/>
      <c r="NZQ262" s="44"/>
      <c r="NZR262" s="44"/>
      <c r="NZS262" s="44"/>
      <c r="NZT262" s="44"/>
      <c r="NZU262" s="44"/>
      <c r="NZV262" s="44"/>
      <c r="NZW262" s="44"/>
      <c r="NZX262" s="44"/>
      <c r="NZY262" s="44"/>
      <c r="NZZ262" s="44"/>
      <c r="OAA262" s="44"/>
      <c r="OAB262" s="44"/>
      <c r="OAC262" s="44"/>
      <c r="OAD262" s="44"/>
      <c r="OAE262" s="44"/>
      <c r="OAF262" s="44"/>
      <c r="OAG262" s="44"/>
      <c r="OAH262" s="44"/>
      <c r="OAI262" s="44"/>
      <c r="OAJ262" s="44"/>
      <c r="OAK262" s="44"/>
      <c r="OAL262" s="44"/>
      <c r="OAM262" s="44"/>
      <c r="OAN262" s="44"/>
      <c r="OAO262" s="44"/>
      <c r="OAP262" s="44"/>
      <c r="OAQ262" s="44"/>
      <c r="OAR262" s="44"/>
      <c r="OAS262" s="44"/>
      <c r="OAT262" s="44"/>
      <c r="OAU262" s="44"/>
      <c r="OAV262" s="44"/>
      <c r="OAW262" s="44"/>
      <c r="OAX262" s="44"/>
      <c r="OAY262" s="44"/>
      <c r="OAZ262" s="44"/>
      <c r="OBA262" s="44"/>
      <c r="OBB262" s="44"/>
      <c r="OBC262" s="44"/>
      <c r="OBD262" s="44"/>
      <c r="OBE262" s="44"/>
      <c r="OBF262" s="44"/>
      <c r="OBG262" s="44"/>
      <c r="OBH262" s="44"/>
      <c r="OBI262" s="44"/>
      <c r="OBJ262" s="44"/>
      <c r="OBK262" s="44"/>
      <c r="OBL262" s="44"/>
      <c r="OBM262" s="44"/>
      <c r="OBN262" s="44"/>
      <c r="OBO262" s="44"/>
      <c r="OBP262" s="44"/>
      <c r="OBQ262" s="44"/>
      <c r="OBR262" s="44"/>
      <c r="OBS262" s="44"/>
      <c r="OBT262" s="44"/>
      <c r="OBU262" s="44"/>
      <c r="OBV262" s="44"/>
      <c r="OBW262" s="44"/>
      <c r="OBX262" s="44"/>
      <c r="OBY262" s="44"/>
      <c r="OBZ262" s="44"/>
      <c r="OCA262" s="44"/>
      <c r="OCB262" s="44"/>
      <c r="OCC262" s="44"/>
      <c r="OCD262" s="44"/>
      <c r="OCE262" s="44"/>
      <c r="OCF262" s="44"/>
      <c r="OCG262" s="44"/>
      <c r="OCH262" s="44"/>
      <c r="OCI262" s="44"/>
      <c r="OCJ262" s="44"/>
      <c r="OCK262" s="44"/>
      <c r="OCL262" s="44"/>
      <c r="OCM262" s="44"/>
      <c r="OCN262" s="44"/>
      <c r="OCO262" s="44"/>
      <c r="OCP262" s="44"/>
      <c r="OCQ262" s="44"/>
      <c r="OCR262" s="44"/>
      <c r="OCS262" s="44"/>
      <c r="OCT262" s="44"/>
      <c r="OCU262" s="44"/>
      <c r="OCV262" s="44"/>
      <c r="OCW262" s="44"/>
      <c r="OCX262" s="44"/>
      <c r="OCY262" s="44"/>
      <c r="OCZ262" s="44"/>
      <c r="ODA262" s="44"/>
      <c r="ODB262" s="44"/>
      <c r="ODC262" s="44"/>
      <c r="ODD262" s="44"/>
      <c r="ODE262" s="44"/>
      <c r="ODF262" s="44"/>
      <c r="ODG262" s="44"/>
      <c r="ODH262" s="44"/>
      <c r="ODI262" s="44"/>
      <c r="ODJ262" s="44"/>
      <c r="ODK262" s="44"/>
      <c r="ODL262" s="44"/>
      <c r="ODM262" s="44"/>
      <c r="ODN262" s="44"/>
      <c r="ODO262" s="44"/>
      <c r="ODP262" s="44"/>
      <c r="ODQ262" s="44"/>
      <c r="ODR262" s="44"/>
      <c r="ODS262" s="44"/>
      <c r="ODT262" s="44"/>
      <c r="ODU262" s="44"/>
      <c r="ODV262" s="44"/>
      <c r="ODW262" s="44"/>
      <c r="ODX262" s="44"/>
      <c r="ODY262" s="44"/>
      <c r="ODZ262" s="44"/>
      <c r="OEA262" s="44"/>
      <c r="OEB262" s="44"/>
      <c r="OEC262" s="44"/>
      <c r="OED262" s="44"/>
      <c r="OEE262" s="44"/>
      <c r="OEF262" s="44"/>
      <c r="OEG262" s="44"/>
      <c r="OEH262" s="44"/>
      <c r="OEI262" s="44"/>
      <c r="OEJ262" s="44"/>
      <c r="OEK262" s="44"/>
      <c r="OEL262" s="44"/>
      <c r="OEM262" s="44"/>
      <c r="OEN262" s="44"/>
      <c r="OEO262" s="44"/>
      <c r="OEP262" s="44"/>
      <c r="OEQ262" s="44"/>
      <c r="OER262" s="44"/>
      <c r="OES262" s="44"/>
      <c r="OET262" s="44"/>
      <c r="OEU262" s="44"/>
      <c r="OEV262" s="44"/>
      <c r="OEW262" s="44"/>
      <c r="OEX262" s="44"/>
      <c r="OEY262" s="44"/>
      <c r="OEZ262" s="44"/>
      <c r="OFA262" s="44"/>
      <c r="OFB262" s="44"/>
      <c r="OFC262" s="44"/>
      <c r="OFD262" s="44"/>
      <c r="OFE262" s="44"/>
      <c r="OFF262" s="44"/>
      <c r="OFG262" s="44"/>
      <c r="OFH262" s="44"/>
      <c r="OFI262" s="44"/>
      <c r="OFJ262" s="44"/>
      <c r="OFK262" s="44"/>
      <c r="OFL262" s="44"/>
      <c r="OFM262" s="44"/>
      <c r="OFN262" s="44"/>
      <c r="OFO262" s="44"/>
      <c r="OFP262" s="44"/>
      <c r="OFQ262" s="44"/>
      <c r="OFR262" s="44"/>
      <c r="OFS262" s="44"/>
      <c r="OFT262" s="44"/>
      <c r="OFU262" s="44"/>
      <c r="OFV262" s="44"/>
      <c r="OFW262" s="44"/>
      <c r="OFX262" s="44"/>
      <c r="OFY262" s="44"/>
      <c r="OFZ262" s="44"/>
      <c r="OGA262" s="44"/>
      <c r="OGB262" s="44"/>
      <c r="OGC262" s="44"/>
      <c r="OGD262" s="44"/>
      <c r="OGE262" s="44"/>
      <c r="OGF262" s="44"/>
      <c r="OGG262" s="44"/>
      <c r="OGH262" s="44"/>
      <c r="OGI262" s="44"/>
      <c r="OGJ262" s="44"/>
      <c r="OGK262" s="44"/>
      <c r="OGL262" s="44"/>
      <c r="OGM262" s="44"/>
      <c r="OGN262" s="44"/>
      <c r="OGO262" s="44"/>
      <c r="OGP262" s="44"/>
      <c r="OGQ262" s="44"/>
      <c r="OGR262" s="44"/>
      <c r="OGS262" s="44"/>
      <c r="OGT262" s="44"/>
      <c r="OGU262" s="44"/>
      <c r="OGV262" s="44"/>
      <c r="OGW262" s="44"/>
      <c r="OGX262" s="44"/>
      <c r="OGY262" s="44"/>
      <c r="OGZ262" s="44"/>
      <c r="OHA262" s="44"/>
      <c r="OHB262" s="44"/>
      <c r="OHC262" s="44"/>
      <c r="OHD262" s="44"/>
      <c r="OHE262" s="44"/>
      <c r="OHF262" s="44"/>
      <c r="OHG262" s="44"/>
      <c r="OHH262" s="44"/>
      <c r="OHI262" s="44"/>
      <c r="OHJ262" s="44"/>
      <c r="OHK262" s="44"/>
      <c r="OHL262" s="44"/>
      <c r="OHM262" s="44"/>
      <c r="OHN262" s="44"/>
      <c r="OHO262" s="44"/>
      <c r="OHP262" s="44"/>
      <c r="OHQ262" s="44"/>
      <c r="OHR262" s="44"/>
      <c r="OHS262" s="44"/>
      <c r="OHT262" s="44"/>
      <c r="OHU262" s="44"/>
      <c r="OHV262" s="44"/>
      <c r="OHW262" s="44"/>
      <c r="OHX262" s="44"/>
      <c r="OHY262" s="44"/>
      <c r="OHZ262" s="44"/>
      <c r="OIA262" s="44"/>
      <c r="OIB262" s="44"/>
      <c r="OIC262" s="44"/>
      <c r="OID262" s="44"/>
      <c r="OIE262" s="44"/>
      <c r="OIF262" s="44"/>
      <c r="OIG262" s="44"/>
      <c r="OIH262" s="44"/>
      <c r="OII262" s="44"/>
      <c r="OIJ262" s="44"/>
      <c r="OIK262" s="44"/>
      <c r="OIL262" s="44"/>
      <c r="OIM262" s="44"/>
      <c r="OIN262" s="44"/>
      <c r="OIO262" s="44"/>
      <c r="OIP262" s="44"/>
      <c r="OIQ262" s="44"/>
      <c r="OIR262" s="44"/>
      <c r="OIS262" s="44"/>
      <c r="OIT262" s="44"/>
      <c r="OIU262" s="44"/>
      <c r="OIV262" s="44"/>
      <c r="OIW262" s="44"/>
      <c r="OIX262" s="44"/>
      <c r="OIY262" s="44"/>
      <c r="OIZ262" s="44"/>
      <c r="OJA262" s="44"/>
      <c r="OJB262" s="44"/>
      <c r="OJC262" s="44"/>
      <c r="OJD262" s="44"/>
      <c r="OJE262" s="44"/>
      <c r="OJF262" s="44"/>
      <c r="OJG262" s="44"/>
      <c r="OJH262" s="44"/>
      <c r="OJI262" s="44"/>
      <c r="OJJ262" s="44"/>
      <c r="OJK262" s="44"/>
      <c r="OJL262" s="44"/>
      <c r="OJM262" s="44"/>
      <c r="OJN262" s="44"/>
      <c r="OJO262" s="44"/>
      <c r="OJP262" s="44"/>
      <c r="OJQ262" s="44"/>
      <c r="OJR262" s="44"/>
      <c r="OJS262" s="44"/>
      <c r="OJT262" s="44"/>
      <c r="OJU262" s="44"/>
      <c r="OJV262" s="44"/>
      <c r="OJW262" s="44"/>
      <c r="OJX262" s="44"/>
      <c r="OJY262" s="44"/>
      <c r="OJZ262" s="44"/>
      <c r="OKA262" s="44"/>
      <c r="OKB262" s="44"/>
      <c r="OKC262" s="44"/>
      <c r="OKD262" s="44"/>
      <c r="OKE262" s="44"/>
      <c r="OKF262" s="44"/>
      <c r="OKG262" s="44"/>
      <c r="OKH262" s="44"/>
      <c r="OKI262" s="44"/>
      <c r="OKJ262" s="44"/>
      <c r="OKK262" s="44"/>
      <c r="OKL262" s="44"/>
      <c r="OKM262" s="44"/>
      <c r="OKN262" s="44"/>
      <c r="OKO262" s="44"/>
      <c r="OKP262" s="44"/>
      <c r="OKQ262" s="44"/>
      <c r="OKR262" s="44"/>
      <c r="OKS262" s="44"/>
      <c r="OKT262" s="44"/>
      <c r="OKU262" s="44"/>
      <c r="OKV262" s="44"/>
      <c r="OKW262" s="44"/>
      <c r="OKX262" s="44"/>
      <c r="OKY262" s="44"/>
      <c r="OKZ262" s="44"/>
      <c r="OLA262" s="44"/>
      <c r="OLB262" s="44"/>
      <c r="OLC262" s="44"/>
      <c r="OLD262" s="44"/>
      <c r="OLE262" s="44"/>
      <c r="OLF262" s="44"/>
      <c r="OLG262" s="44"/>
      <c r="OLH262" s="44"/>
      <c r="OLI262" s="44"/>
      <c r="OLJ262" s="44"/>
      <c r="OLK262" s="44"/>
      <c r="OLL262" s="44"/>
      <c r="OLM262" s="44"/>
      <c r="OLN262" s="44"/>
      <c r="OLO262" s="44"/>
      <c r="OLP262" s="44"/>
      <c r="OLQ262" s="44"/>
      <c r="OLR262" s="44"/>
      <c r="OLS262" s="44"/>
      <c r="OLT262" s="44"/>
      <c r="OLU262" s="44"/>
      <c r="OLV262" s="44"/>
      <c r="OLW262" s="44"/>
      <c r="OLX262" s="44"/>
      <c r="OLY262" s="44"/>
      <c r="OLZ262" s="44"/>
      <c r="OMA262" s="44"/>
      <c r="OMB262" s="44"/>
      <c r="OMC262" s="44"/>
      <c r="OMD262" s="44"/>
      <c r="OME262" s="44"/>
      <c r="OMF262" s="44"/>
      <c r="OMG262" s="44"/>
      <c r="OMH262" s="44"/>
      <c r="OMI262" s="44"/>
      <c r="OMJ262" s="44"/>
      <c r="OMK262" s="44"/>
      <c r="OML262" s="44"/>
      <c r="OMM262" s="44"/>
      <c r="OMN262" s="44"/>
      <c r="OMO262" s="44"/>
      <c r="OMP262" s="44"/>
      <c r="OMQ262" s="44"/>
      <c r="OMR262" s="44"/>
      <c r="OMS262" s="44"/>
      <c r="OMT262" s="44"/>
      <c r="OMU262" s="44"/>
      <c r="OMV262" s="44"/>
      <c r="OMW262" s="44"/>
      <c r="OMX262" s="44"/>
      <c r="OMY262" s="44"/>
      <c r="OMZ262" s="44"/>
      <c r="ONA262" s="44"/>
      <c r="ONB262" s="44"/>
      <c r="ONC262" s="44"/>
      <c r="OND262" s="44"/>
      <c r="ONE262" s="44"/>
      <c r="ONF262" s="44"/>
      <c r="ONG262" s="44"/>
      <c r="ONH262" s="44"/>
      <c r="ONI262" s="44"/>
      <c r="ONJ262" s="44"/>
      <c r="ONK262" s="44"/>
      <c r="ONL262" s="44"/>
      <c r="ONM262" s="44"/>
      <c r="ONN262" s="44"/>
      <c r="ONO262" s="44"/>
      <c r="ONP262" s="44"/>
      <c r="ONQ262" s="44"/>
      <c r="ONR262" s="44"/>
      <c r="ONS262" s="44"/>
      <c r="ONT262" s="44"/>
      <c r="ONU262" s="44"/>
      <c r="ONV262" s="44"/>
      <c r="ONW262" s="44"/>
      <c r="ONX262" s="44"/>
      <c r="ONY262" s="44"/>
      <c r="ONZ262" s="44"/>
      <c r="OOA262" s="44"/>
      <c r="OOB262" s="44"/>
      <c r="OOC262" s="44"/>
      <c r="OOD262" s="44"/>
      <c r="OOE262" s="44"/>
      <c r="OOF262" s="44"/>
      <c r="OOG262" s="44"/>
      <c r="OOH262" s="44"/>
      <c r="OOI262" s="44"/>
      <c r="OOJ262" s="44"/>
      <c r="OOK262" s="44"/>
      <c r="OOL262" s="44"/>
      <c r="OOM262" s="44"/>
      <c r="OON262" s="44"/>
      <c r="OOO262" s="44"/>
      <c r="OOP262" s="44"/>
      <c r="OOQ262" s="44"/>
      <c r="OOR262" s="44"/>
      <c r="OOS262" s="44"/>
      <c r="OOT262" s="44"/>
      <c r="OOU262" s="44"/>
      <c r="OOV262" s="44"/>
      <c r="OOW262" s="44"/>
      <c r="OOX262" s="44"/>
      <c r="OOY262" s="44"/>
      <c r="OOZ262" s="44"/>
      <c r="OPA262" s="44"/>
      <c r="OPB262" s="44"/>
      <c r="OPC262" s="44"/>
      <c r="OPD262" s="44"/>
      <c r="OPE262" s="44"/>
      <c r="OPF262" s="44"/>
      <c r="OPG262" s="44"/>
      <c r="OPH262" s="44"/>
      <c r="OPI262" s="44"/>
      <c r="OPJ262" s="44"/>
      <c r="OPK262" s="44"/>
      <c r="OPL262" s="44"/>
      <c r="OPM262" s="44"/>
      <c r="OPN262" s="44"/>
      <c r="OPO262" s="44"/>
      <c r="OPP262" s="44"/>
      <c r="OPQ262" s="44"/>
      <c r="OPR262" s="44"/>
      <c r="OPS262" s="44"/>
      <c r="OPT262" s="44"/>
      <c r="OPU262" s="44"/>
      <c r="OPV262" s="44"/>
      <c r="OPW262" s="44"/>
      <c r="OPX262" s="44"/>
      <c r="OPY262" s="44"/>
      <c r="OPZ262" s="44"/>
      <c r="OQA262" s="44"/>
      <c r="OQB262" s="44"/>
      <c r="OQC262" s="44"/>
      <c r="OQD262" s="44"/>
      <c r="OQE262" s="44"/>
      <c r="OQF262" s="44"/>
      <c r="OQG262" s="44"/>
      <c r="OQH262" s="44"/>
      <c r="OQI262" s="44"/>
      <c r="OQJ262" s="44"/>
      <c r="OQK262" s="44"/>
      <c r="OQL262" s="44"/>
      <c r="OQM262" s="44"/>
      <c r="OQN262" s="44"/>
      <c r="OQO262" s="44"/>
      <c r="OQP262" s="44"/>
      <c r="OQQ262" s="44"/>
      <c r="OQR262" s="44"/>
      <c r="OQS262" s="44"/>
      <c r="OQT262" s="44"/>
      <c r="OQU262" s="44"/>
      <c r="OQV262" s="44"/>
      <c r="OQW262" s="44"/>
      <c r="OQX262" s="44"/>
      <c r="OQY262" s="44"/>
      <c r="OQZ262" s="44"/>
      <c r="ORA262" s="44"/>
      <c r="ORB262" s="44"/>
      <c r="ORC262" s="44"/>
      <c r="ORD262" s="44"/>
      <c r="ORE262" s="44"/>
      <c r="ORF262" s="44"/>
      <c r="ORG262" s="44"/>
      <c r="ORH262" s="44"/>
      <c r="ORI262" s="44"/>
      <c r="ORJ262" s="44"/>
      <c r="ORK262" s="44"/>
      <c r="ORL262" s="44"/>
      <c r="ORM262" s="44"/>
      <c r="ORN262" s="44"/>
      <c r="ORO262" s="44"/>
      <c r="ORP262" s="44"/>
      <c r="ORQ262" s="44"/>
      <c r="ORR262" s="44"/>
      <c r="ORS262" s="44"/>
      <c r="ORT262" s="44"/>
      <c r="ORU262" s="44"/>
      <c r="ORV262" s="44"/>
      <c r="ORW262" s="44"/>
      <c r="ORX262" s="44"/>
      <c r="ORY262" s="44"/>
      <c r="ORZ262" s="44"/>
      <c r="OSA262" s="44"/>
      <c r="OSB262" s="44"/>
      <c r="OSC262" s="44"/>
      <c r="OSD262" s="44"/>
      <c r="OSE262" s="44"/>
      <c r="OSF262" s="44"/>
      <c r="OSG262" s="44"/>
      <c r="OSH262" s="44"/>
      <c r="OSI262" s="44"/>
      <c r="OSJ262" s="44"/>
      <c r="OSK262" s="44"/>
      <c r="OSL262" s="44"/>
      <c r="OSM262" s="44"/>
      <c r="OSN262" s="44"/>
      <c r="OSO262" s="44"/>
      <c r="OSP262" s="44"/>
      <c r="OSQ262" s="44"/>
      <c r="OSR262" s="44"/>
      <c r="OSS262" s="44"/>
      <c r="OST262" s="44"/>
      <c r="OSU262" s="44"/>
      <c r="OSV262" s="44"/>
      <c r="OSW262" s="44"/>
      <c r="OSX262" s="44"/>
      <c r="OSY262" s="44"/>
      <c r="OSZ262" s="44"/>
      <c r="OTA262" s="44"/>
      <c r="OTB262" s="44"/>
      <c r="OTC262" s="44"/>
      <c r="OTD262" s="44"/>
      <c r="OTE262" s="44"/>
      <c r="OTF262" s="44"/>
      <c r="OTG262" s="44"/>
      <c r="OTH262" s="44"/>
      <c r="OTI262" s="44"/>
      <c r="OTJ262" s="44"/>
      <c r="OTK262" s="44"/>
      <c r="OTL262" s="44"/>
      <c r="OTM262" s="44"/>
      <c r="OTN262" s="44"/>
      <c r="OTO262" s="44"/>
      <c r="OTP262" s="44"/>
      <c r="OTQ262" s="44"/>
      <c r="OTR262" s="44"/>
      <c r="OTS262" s="44"/>
      <c r="OTT262" s="44"/>
      <c r="OTU262" s="44"/>
      <c r="OTV262" s="44"/>
      <c r="OTW262" s="44"/>
      <c r="OTX262" s="44"/>
      <c r="OTY262" s="44"/>
      <c r="OTZ262" s="44"/>
      <c r="OUA262" s="44"/>
      <c r="OUB262" s="44"/>
      <c r="OUC262" s="44"/>
      <c r="OUD262" s="44"/>
      <c r="OUE262" s="44"/>
      <c r="OUF262" s="44"/>
      <c r="OUG262" s="44"/>
      <c r="OUH262" s="44"/>
      <c r="OUI262" s="44"/>
      <c r="OUJ262" s="44"/>
      <c r="OUK262" s="44"/>
      <c r="OUL262" s="44"/>
      <c r="OUM262" s="44"/>
      <c r="OUN262" s="44"/>
      <c r="OUO262" s="44"/>
      <c r="OUP262" s="44"/>
      <c r="OUQ262" s="44"/>
      <c r="OUR262" s="44"/>
      <c r="OUS262" s="44"/>
      <c r="OUT262" s="44"/>
      <c r="OUU262" s="44"/>
      <c r="OUV262" s="44"/>
      <c r="OUW262" s="44"/>
      <c r="OUX262" s="44"/>
      <c r="OUY262" s="44"/>
      <c r="OUZ262" s="44"/>
      <c r="OVA262" s="44"/>
      <c r="OVB262" s="44"/>
      <c r="OVC262" s="44"/>
      <c r="OVD262" s="44"/>
      <c r="OVE262" s="44"/>
      <c r="OVF262" s="44"/>
      <c r="OVG262" s="44"/>
      <c r="OVH262" s="44"/>
      <c r="OVI262" s="44"/>
      <c r="OVJ262" s="44"/>
      <c r="OVK262" s="44"/>
      <c r="OVL262" s="44"/>
      <c r="OVM262" s="44"/>
      <c r="OVN262" s="44"/>
      <c r="OVO262" s="44"/>
      <c r="OVP262" s="44"/>
      <c r="OVQ262" s="44"/>
      <c r="OVR262" s="44"/>
      <c r="OVS262" s="44"/>
      <c r="OVT262" s="44"/>
      <c r="OVU262" s="44"/>
      <c r="OVV262" s="44"/>
      <c r="OVW262" s="44"/>
      <c r="OVX262" s="44"/>
      <c r="OVY262" s="44"/>
      <c r="OVZ262" s="44"/>
      <c r="OWA262" s="44"/>
      <c r="OWB262" s="44"/>
      <c r="OWC262" s="44"/>
      <c r="OWD262" s="44"/>
      <c r="OWE262" s="44"/>
      <c r="OWF262" s="44"/>
      <c r="OWG262" s="44"/>
      <c r="OWH262" s="44"/>
      <c r="OWI262" s="44"/>
      <c r="OWJ262" s="44"/>
      <c r="OWK262" s="44"/>
      <c r="OWL262" s="44"/>
      <c r="OWM262" s="44"/>
      <c r="OWN262" s="44"/>
      <c r="OWO262" s="44"/>
      <c r="OWP262" s="44"/>
      <c r="OWQ262" s="44"/>
      <c r="OWR262" s="44"/>
      <c r="OWS262" s="44"/>
      <c r="OWT262" s="44"/>
      <c r="OWU262" s="44"/>
      <c r="OWV262" s="44"/>
      <c r="OWW262" s="44"/>
      <c r="OWX262" s="44"/>
      <c r="OWY262" s="44"/>
      <c r="OWZ262" s="44"/>
      <c r="OXA262" s="44"/>
      <c r="OXB262" s="44"/>
      <c r="OXC262" s="44"/>
      <c r="OXD262" s="44"/>
      <c r="OXE262" s="44"/>
      <c r="OXF262" s="44"/>
      <c r="OXG262" s="44"/>
      <c r="OXH262" s="44"/>
      <c r="OXI262" s="44"/>
      <c r="OXJ262" s="44"/>
      <c r="OXK262" s="44"/>
      <c r="OXL262" s="44"/>
      <c r="OXM262" s="44"/>
      <c r="OXN262" s="44"/>
      <c r="OXO262" s="44"/>
      <c r="OXP262" s="44"/>
      <c r="OXQ262" s="44"/>
      <c r="OXR262" s="44"/>
      <c r="OXS262" s="44"/>
      <c r="OXT262" s="44"/>
      <c r="OXU262" s="44"/>
      <c r="OXV262" s="44"/>
      <c r="OXW262" s="44"/>
      <c r="OXX262" s="44"/>
      <c r="OXY262" s="44"/>
      <c r="OXZ262" s="44"/>
      <c r="OYA262" s="44"/>
      <c r="OYB262" s="44"/>
      <c r="OYC262" s="44"/>
      <c r="OYD262" s="44"/>
      <c r="OYE262" s="44"/>
      <c r="OYF262" s="44"/>
      <c r="OYG262" s="44"/>
      <c r="OYH262" s="44"/>
      <c r="OYI262" s="44"/>
      <c r="OYJ262" s="44"/>
      <c r="OYK262" s="44"/>
      <c r="OYL262" s="44"/>
      <c r="OYM262" s="44"/>
      <c r="OYN262" s="44"/>
      <c r="OYO262" s="44"/>
      <c r="OYP262" s="44"/>
      <c r="OYQ262" s="44"/>
      <c r="OYR262" s="44"/>
      <c r="OYS262" s="44"/>
      <c r="OYT262" s="44"/>
      <c r="OYU262" s="44"/>
      <c r="OYV262" s="44"/>
      <c r="OYW262" s="44"/>
      <c r="OYX262" s="44"/>
      <c r="OYY262" s="44"/>
      <c r="OYZ262" s="44"/>
      <c r="OZA262" s="44"/>
      <c r="OZB262" s="44"/>
      <c r="OZC262" s="44"/>
      <c r="OZD262" s="44"/>
      <c r="OZE262" s="44"/>
      <c r="OZF262" s="44"/>
      <c r="OZG262" s="44"/>
      <c r="OZH262" s="44"/>
      <c r="OZI262" s="44"/>
      <c r="OZJ262" s="44"/>
      <c r="OZK262" s="44"/>
      <c r="OZL262" s="44"/>
      <c r="OZM262" s="44"/>
      <c r="OZN262" s="44"/>
      <c r="OZO262" s="44"/>
      <c r="OZP262" s="44"/>
      <c r="OZQ262" s="44"/>
      <c r="OZR262" s="44"/>
      <c r="OZS262" s="44"/>
      <c r="OZT262" s="44"/>
      <c r="OZU262" s="44"/>
      <c r="OZV262" s="44"/>
      <c r="OZW262" s="44"/>
      <c r="OZX262" s="44"/>
      <c r="OZY262" s="44"/>
      <c r="OZZ262" s="44"/>
      <c r="PAA262" s="44"/>
      <c r="PAB262" s="44"/>
      <c r="PAC262" s="44"/>
      <c r="PAD262" s="44"/>
      <c r="PAE262" s="44"/>
      <c r="PAF262" s="44"/>
      <c r="PAG262" s="44"/>
      <c r="PAH262" s="44"/>
      <c r="PAI262" s="44"/>
      <c r="PAJ262" s="44"/>
      <c r="PAK262" s="44"/>
      <c r="PAL262" s="44"/>
      <c r="PAM262" s="44"/>
      <c r="PAN262" s="44"/>
      <c r="PAO262" s="44"/>
      <c r="PAP262" s="44"/>
      <c r="PAQ262" s="44"/>
      <c r="PAR262" s="44"/>
      <c r="PAS262" s="44"/>
      <c r="PAT262" s="44"/>
      <c r="PAU262" s="44"/>
      <c r="PAV262" s="44"/>
      <c r="PAW262" s="44"/>
      <c r="PAX262" s="44"/>
      <c r="PAY262" s="44"/>
      <c r="PAZ262" s="44"/>
      <c r="PBA262" s="44"/>
      <c r="PBB262" s="44"/>
      <c r="PBC262" s="44"/>
      <c r="PBD262" s="44"/>
      <c r="PBE262" s="44"/>
      <c r="PBF262" s="44"/>
      <c r="PBG262" s="44"/>
      <c r="PBH262" s="44"/>
      <c r="PBI262" s="44"/>
      <c r="PBJ262" s="44"/>
      <c r="PBK262" s="44"/>
      <c r="PBL262" s="44"/>
      <c r="PBM262" s="44"/>
      <c r="PBN262" s="44"/>
      <c r="PBO262" s="44"/>
      <c r="PBP262" s="44"/>
      <c r="PBQ262" s="44"/>
      <c r="PBR262" s="44"/>
      <c r="PBS262" s="44"/>
      <c r="PBT262" s="44"/>
      <c r="PBU262" s="44"/>
      <c r="PBV262" s="44"/>
      <c r="PBW262" s="44"/>
      <c r="PBX262" s="44"/>
      <c r="PBY262" s="44"/>
      <c r="PBZ262" s="44"/>
      <c r="PCA262" s="44"/>
      <c r="PCB262" s="44"/>
      <c r="PCC262" s="44"/>
      <c r="PCD262" s="44"/>
      <c r="PCE262" s="44"/>
      <c r="PCF262" s="44"/>
      <c r="PCG262" s="44"/>
      <c r="PCH262" s="44"/>
      <c r="PCI262" s="44"/>
      <c r="PCJ262" s="44"/>
      <c r="PCK262" s="44"/>
      <c r="PCL262" s="44"/>
      <c r="PCM262" s="44"/>
      <c r="PCN262" s="44"/>
      <c r="PCO262" s="44"/>
      <c r="PCP262" s="44"/>
      <c r="PCQ262" s="44"/>
      <c r="PCR262" s="44"/>
      <c r="PCS262" s="44"/>
      <c r="PCT262" s="44"/>
      <c r="PCU262" s="44"/>
      <c r="PCV262" s="44"/>
      <c r="PCW262" s="44"/>
      <c r="PCX262" s="44"/>
      <c r="PCY262" s="44"/>
      <c r="PCZ262" s="44"/>
      <c r="PDA262" s="44"/>
      <c r="PDB262" s="44"/>
      <c r="PDC262" s="44"/>
      <c r="PDD262" s="44"/>
      <c r="PDE262" s="44"/>
      <c r="PDF262" s="44"/>
      <c r="PDG262" s="44"/>
      <c r="PDH262" s="44"/>
      <c r="PDI262" s="44"/>
      <c r="PDJ262" s="44"/>
      <c r="PDK262" s="44"/>
      <c r="PDL262" s="44"/>
      <c r="PDM262" s="44"/>
      <c r="PDN262" s="44"/>
      <c r="PDO262" s="44"/>
      <c r="PDP262" s="44"/>
      <c r="PDQ262" s="44"/>
      <c r="PDR262" s="44"/>
      <c r="PDS262" s="44"/>
      <c r="PDT262" s="44"/>
      <c r="PDU262" s="44"/>
      <c r="PDV262" s="44"/>
      <c r="PDW262" s="44"/>
      <c r="PDX262" s="44"/>
      <c r="PDY262" s="44"/>
      <c r="PDZ262" s="44"/>
      <c r="PEA262" s="44"/>
      <c r="PEB262" s="44"/>
      <c r="PEC262" s="44"/>
      <c r="PED262" s="44"/>
      <c r="PEE262" s="44"/>
      <c r="PEF262" s="44"/>
      <c r="PEG262" s="44"/>
      <c r="PEH262" s="44"/>
      <c r="PEI262" s="44"/>
      <c r="PEJ262" s="44"/>
      <c r="PEK262" s="44"/>
      <c r="PEL262" s="44"/>
      <c r="PEM262" s="44"/>
      <c r="PEN262" s="44"/>
      <c r="PEO262" s="44"/>
      <c r="PEP262" s="44"/>
      <c r="PEQ262" s="44"/>
      <c r="PER262" s="44"/>
      <c r="PES262" s="44"/>
      <c r="PET262" s="44"/>
      <c r="PEU262" s="44"/>
      <c r="PEV262" s="44"/>
      <c r="PEW262" s="44"/>
      <c r="PEX262" s="44"/>
      <c r="PEY262" s="44"/>
      <c r="PEZ262" s="44"/>
      <c r="PFA262" s="44"/>
      <c r="PFB262" s="44"/>
      <c r="PFC262" s="44"/>
      <c r="PFD262" s="44"/>
      <c r="PFE262" s="44"/>
      <c r="PFF262" s="44"/>
      <c r="PFG262" s="44"/>
      <c r="PFH262" s="44"/>
      <c r="PFI262" s="44"/>
      <c r="PFJ262" s="44"/>
      <c r="PFK262" s="44"/>
      <c r="PFL262" s="44"/>
      <c r="PFM262" s="44"/>
      <c r="PFN262" s="44"/>
      <c r="PFO262" s="44"/>
      <c r="PFP262" s="44"/>
      <c r="PFQ262" s="44"/>
      <c r="PFR262" s="44"/>
      <c r="PFS262" s="44"/>
      <c r="PFT262" s="44"/>
      <c r="PFU262" s="44"/>
      <c r="PFV262" s="44"/>
      <c r="PFW262" s="44"/>
      <c r="PFX262" s="44"/>
      <c r="PFY262" s="44"/>
      <c r="PFZ262" s="44"/>
      <c r="PGA262" s="44"/>
      <c r="PGB262" s="44"/>
      <c r="PGC262" s="44"/>
      <c r="PGD262" s="44"/>
      <c r="PGE262" s="44"/>
      <c r="PGF262" s="44"/>
      <c r="PGG262" s="44"/>
      <c r="PGH262" s="44"/>
      <c r="PGI262" s="44"/>
      <c r="PGJ262" s="44"/>
      <c r="PGK262" s="44"/>
      <c r="PGL262" s="44"/>
      <c r="PGM262" s="44"/>
      <c r="PGN262" s="44"/>
      <c r="PGO262" s="44"/>
      <c r="PGP262" s="44"/>
      <c r="PGQ262" s="44"/>
      <c r="PGR262" s="44"/>
      <c r="PGS262" s="44"/>
      <c r="PGT262" s="44"/>
      <c r="PGU262" s="44"/>
      <c r="PGV262" s="44"/>
      <c r="PGW262" s="44"/>
      <c r="PGX262" s="44"/>
      <c r="PGY262" s="44"/>
      <c r="PGZ262" s="44"/>
      <c r="PHA262" s="44"/>
      <c r="PHB262" s="44"/>
      <c r="PHC262" s="44"/>
      <c r="PHD262" s="44"/>
      <c r="PHE262" s="44"/>
      <c r="PHF262" s="44"/>
      <c r="PHG262" s="44"/>
      <c r="PHH262" s="44"/>
      <c r="PHI262" s="44"/>
      <c r="PHJ262" s="44"/>
      <c r="PHK262" s="44"/>
      <c r="PHL262" s="44"/>
      <c r="PHM262" s="44"/>
      <c r="PHN262" s="44"/>
      <c r="PHO262" s="44"/>
      <c r="PHP262" s="44"/>
      <c r="PHQ262" s="44"/>
      <c r="PHR262" s="44"/>
      <c r="PHS262" s="44"/>
      <c r="PHT262" s="44"/>
      <c r="PHU262" s="44"/>
      <c r="PHV262" s="44"/>
      <c r="PHW262" s="44"/>
      <c r="PHX262" s="44"/>
      <c r="PHY262" s="44"/>
      <c r="PHZ262" s="44"/>
      <c r="PIA262" s="44"/>
      <c r="PIB262" s="44"/>
      <c r="PIC262" s="44"/>
      <c r="PID262" s="44"/>
      <c r="PIE262" s="44"/>
      <c r="PIF262" s="44"/>
      <c r="PIG262" s="44"/>
      <c r="PIH262" s="44"/>
      <c r="PII262" s="44"/>
      <c r="PIJ262" s="44"/>
      <c r="PIK262" s="44"/>
      <c r="PIL262" s="44"/>
      <c r="PIM262" s="44"/>
      <c r="PIN262" s="44"/>
      <c r="PIO262" s="44"/>
      <c r="PIP262" s="44"/>
      <c r="PIQ262" s="44"/>
      <c r="PIR262" s="44"/>
      <c r="PIS262" s="44"/>
      <c r="PIT262" s="44"/>
      <c r="PIU262" s="44"/>
      <c r="PIV262" s="44"/>
      <c r="PIW262" s="44"/>
      <c r="PIX262" s="44"/>
      <c r="PIY262" s="44"/>
      <c r="PIZ262" s="44"/>
      <c r="PJA262" s="44"/>
      <c r="PJB262" s="44"/>
      <c r="PJC262" s="44"/>
      <c r="PJD262" s="44"/>
      <c r="PJE262" s="44"/>
      <c r="PJF262" s="44"/>
      <c r="PJG262" s="44"/>
      <c r="PJH262" s="44"/>
      <c r="PJI262" s="44"/>
      <c r="PJJ262" s="44"/>
      <c r="PJK262" s="44"/>
      <c r="PJL262" s="44"/>
      <c r="PJM262" s="44"/>
      <c r="PJN262" s="44"/>
      <c r="PJO262" s="44"/>
      <c r="PJP262" s="44"/>
      <c r="PJQ262" s="44"/>
      <c r="PJR262" s="44"/>
      <c r="PJS262" s="44"/>
      <c r="PJT262" s="44"/>
      <c r="PJU262" s="44"/>
      <c r="PJV262" s="44"/>
      <c r="PJW262" s="44"/>
      <c r="PJX262" s="44"/>
      <c r="PJY262" s="44"/>
      <c r="PJZ262" s="44"/>
      <c r="PKA262" s="44"/>
      <c r="PKB262" s="44"/>
      <c r="PKC262" s="44"/>
      <c r="PKD262" s="44"/>
      <c r="PKE262" s="44"/>
      <c r="PKF262" s="44"/>
      <c r="PKG262" s="44"/>
      <c r="PKH262" s="44"/>
      <c r="PKI262" s="44"/>
      <c r="PKJ262" s="44"/>
      <c r="PKK262" s="44"/>
      <c r="PKL262" s="44"/>
      <c r="PKM262" s="44"/>
      <c r="PKN262" s="44"/>
      <c r="PKO262" s="44"/>
      <c r="PKP262" s="44"/>
      <c r="PKQ262" s="44"/>
      <c r="PKR262" s="44"/>
      <c r="PKS262" s="44"/>
      <c r="PKT262" s="44"/>
      <c r="PKU262" s="44"/>
      <c r="PKV262" s="44"/>
      <c r="PKW262" s="44"/>
      <c r="PKX262" s="44"/>
      <c r="PKY262" s="44"/>
      <c r="PKZ262" s="44"/>
      <c r="PLA262" s="44"/>
      <c r="PLB262" s="44"/>
      <c r="PLC262" s="44"/>
      <c r="PLD262" s="44"/>
      <c r="PLE262" s="44"/>
      <c r="PLF262" s="44"/>
      <c r="PLG262" s="44"/>
      <c r="PLH262" s="44"/>
      <c r="PLI262" s="44"/>
      <c r="PLJ262" s="44"/>
      <c r="PLK262" s="44"/>
      <c r="PLL262" s="44"/>
      <c r="PLM262" s="44"/>
      <c r="PLN262" s="44"/>
      <c r="PLO262" s="44"/>
      <c r="PLP262" s="44"/>
      <c r="PLQ262" s="44"/>
      <c r="PLR262" s="44"/>
      <c r="PLS262" s="44"/>
      <c r="PLT262" s="44"/>
      <c r="PLU262" s="44"/>
      <c r="PLV262" s="44"/>
      <c r="PLW262" s="44"/>
      <c r="PLX262" s="44"/>
      <c r="PLY262" s="44"/>
      <c r="PLZ262" s="44"/>
      <c r="PMA262" s="44"/>
      <c r="PMB262" s="44"/>
      <c r="PMC262" s="44"/>
      <c r="PMD262" s="44"/>
      <c r="PME262" s="44"/>
      <c r="PMF262" s="44"/>
      <c r="PMG262" s="44"/>
      <c r="PMH262" s="44"/>
      <c r="PMI262" s="44"/>
      <c r="PMJ262" s="44"/>
      <c r="PMK262" s="44"/>
      <c r="PML262" s="44"/>
      <c r="PMM262" s="44"/>
      <c r="PMN262" s="44"/>
      <c r="PMO262" s="44"/>
      <c r="PMP262" s="44"/>
      <c r="PMQ262" s="44"/>
      <c r="PMR262" s="44"/>
      <c r="PMS262" s="44"/>
      <c r="PMT262" s="44"/>
      <c r="PMU262" s="44"/>
      <c r="PMV262" s="44"/>
      <c r="PMW262" s="44"/>
      <c r="PMX262" s="44"/>
      <c r="PMY262" s="44"/>
      <c r="PMZ262" s="44"/>
      <c r="PNA262" s="44"/>
      <c r="PNB262" s="44"/>
      <c r="PNC262" s="44"/>
      <c r="PND262" s="44"/>
      <c r="PNE262" s="44"/>
      <c r="PNF262" s="44"/>
      <c r="PNG262" s="44"/>
      <c r="PNH262" s="44"/>
      <c r="PNI262" s="44"/>
      <c r="PNJ262" s="44"/>
      <c r="PNK262" s="44"/>
      <c r="PNL262" s="44"/>
      <c r="PNM262" s="44"/>
      <c r="PNN262" s="44"/>
      <c r="PNO262" s="44"/>
      <c r="PNP262" s="44"/>
      <c r="PNQ262" s="44"/>
      <c r="PNR262" s="44"/>
      <c r="PNS262" s="44"/>
      <c r="PNT262" s="44"/>
      <c r="PNU262" s="44"/>
      <c r="PNV262" s="44"/>
      <c r="PNW262" s="44"/>
      <c r="PNX262" s="44"/>
      <c r="PNY262" s="44"/>
      <c r="PNZ262" s="44"/>
      <c r="POA262" s="44"/>
      <c r="POB262" s="44"/>
      <c r="POC262" s="44"/>
      <c r="POD262" s="44"/>
      <c r="POE262" s="44"/>
      <c r="POF262" s="44"/>
      <c r="POG262" s="44"/>
      <c r="POH262" s="44"/>
      <c r="POI262" s="44"/>
      <c r="POJ262" s="44"/>
      <c r="POK262" s="44"/>
      <c r="POL262" s="44"/>
      <c r="POM262" s="44"/>
      <c r="PON262" s="44"/>
      <c r="POO262" s="44"/>
      <c r="POP262" s="44"/>
      <c r="POQ262" s="44"/>
      <c r="POR262" s="44"/>
      <c r="POS262" s="44"/>
      <c r="POT262" s="44"/>
      <c r="POU262" s="44"/>
      <c r="POV262" s="44"/>
      <c r="POW262" s="44"/>
      <c r="POX262" s="44"/>
      <c r="POY262" s="44"/>
      <c r="POZ262" s="44"/>
      <c r="PPA262" s="44"/>
      <c r="PPB262" s="44"/>
      <c r="PPC262" s="44"/>
      <c r="PPD262" s="44"/>
      <c r="PPE262" s="44"/>
      <c r="PPF262" s="44"/>
      <c r="PPG262" s="44"/>
      <c r="PPH262" s="44"/>
      <c r="PPI262" s="44"/>
      <c r="PPJ262" s="44"/>
      <c r="PPK262" s="44"/>
      <c r="PPL262" s="44"/>
      <c r="PPM262" s="44"/>
      <c r="PPN262" s="44"/>
      <c r="PPO262" s="44"/>
      <c r="PPP262" s="44"/>
      <c r="PPQ262" s="44"/>
      <c r="PPR262" s="44"/>
      <c r="PPS262" s="44"/>
      <c r="PPT262" s="44"/>
      <c r="PPU262" s="44"/>
      <c r="PPV262" s="44"/>
      <c r="PPW262" s="44"/>
      <c r="PPX262" s="44"/>
      <c r="PPY262" s="44"/>
      <c r="PPZ262" s="44"/>
      <c r="PQA262" s="44"/>
      <c r="PQB262" s="44"/>
      <c r="PQC262" s="44"/>
      <c r="PQD262" s="44"/>
      <c r="PQE262" s="44"/>
      <c r="PQF262" s="44"/>
      <c r="PQG262" s="44"/>
      <c r="PQH262" s="44"/>
      <c r="PQI262" s="44"/>
      <c r="PQJ262" s="44"/>
      <c r="PQK262" s="44"/>
      <c r="PQL262" s="44"/>
      <c r="PQM262" s="44"/>
      <c r="PQN262" s="44"/>
      <c r="PQO262" s="44"/>
      <c r="PQP262" s="44"/>
      <c r="PQQ262" s="44"/>
      <c r="PQR262" s="44"/>
      <c r="PQS262" s="44"/>
      <c r="PQT262" s="44"/>
      <c r="PQU262" s="44"/>
      <c r="PQV262" s="44"/>
      <c r="PQW262" s="44"/>
      <c r="PQX262" s="44"/>
      <c r="PQY262" s="44"/>
      <c r="PQZ262" s="44"/>
      <c r="PRA262" s="44"/>
      <c r="PRB262" s="44"/>
      <c r="PRC262" s="44"/>
      <c r="PRD262" s="44"/>
      <c r="PRE262" s="44"/>
      <c r="PRF262" s="44"/>
      <c r="PRG262" s="44"/>
      <c r="PRH262" s="44"/>
      <c r="PRI262" s="44"/>
      <c r="PRJ262" s="44"/>
      <c r="PRK262" s="44"/>
      <c r="PRL262" s="44"/>
      <c r="PRM262" s="44"/>
      <c r="PRN262" s="44"/>
      <c r="PRO262" s="44"/>
      <c r="PRP262" s="44"/>
      <c r="PRQ262" s="44"/>
      <c r="PRR262" s="44"/>
      <c r="PRS262" s="44"/>
      <c r="PRT262" s="44"/>
      <c r="PRU262" s="44"/>
      <c r="PRV262" s="44"/>
      <c r="PRW262" s="44"/>
      <c r="PRX262" s="44"/>
      <c r="PRY262" s="44"/>
      <c r="PRZ262" s="44"/>
      <c r="PSA262" s="44"/>
      <c r="PSB262" s="44"/>
      <c r="PSC262" s="44"/>
      <c r="PSD262" s="44"/>
      <c r="PSE262" s="44"/>
      <c r="PSF262" s="44"/>
      <c r="PSG262" s="44"/>
      <c r="PSH262" s="44"/>
      <c r="PSI262" s="44"/>
      <c r="PSJ262" s="44"/>
      <c r="PSK262" s="44"/>
      <c r="PSL262" s="44"/>
      <c r="PSM262" s="44"/>
      <c r="PSN262" s="44"/>
      <c r="PSO262" s="44"/>
      <c r="PSP262" s="44"/>
      <c r="PSQ262" s="44"/>
      <c r="PSR262" s="44"/>
      <c r="PSS262" s="44"/>
      <c r="PST262" s="44"/>
      <c r="PSU262" s="44"/>
      <c r="PSV262" s="44"/>
      <c r="PSW262" s="44"/>
      <c r="PSX262" s="44"/>
      <c r="PSY262" s="44"/>
      <c r="PSZ262" s="44"/>
      <c r="PTA262" s="44"/>
      <c r="PTB262" s="44"/>
      <c r="PTC262" s="44"/>
      <c r="PTD262" s="44"/>
      <c r="PTE262" s="44"/>
      <c r="PTF262" s="44"/>
      <c r="PTG262" s="44"/>
      <c r="PTH262" s="44"/>
      <c r="PTI262" s="44"/>
      <c r="PTJ262" s="44"/>
      <c r="PTK262" s="44"/>
      <c r="PTL262" s="44"/>
      <c r="PTM262" s="44"/>
      <c r="PTN262" s="44"/>
      <c r="PTO262" s="44"/>
      <c r="PTP262" s="44"/>
      <c r="PTQ262" s="44"/>
      <c r="PTR262" s="44"/>
      <c r="PTS262" s="44"/>
      <c r="PTT262" s="44"/>
      <c r="PTU262" s="44"/>
      <c r="PTV262" s="44"/>
      <c r="PTW262" s="44"/>
      <c r="PTX262" s="44"/>
      <c r="PTY262" s="44"/>
      <c r="PTZ262" s="44"/>
      <c r="PUA262" s="44"/>
      <c r="PUB262" s="44"/>
      <c r="PUC262" s="44"/>
      <c r="PUD262" s="44"/>
      <c r="PUE262" s="44"/>
      <c r="PUF262" s="44"/>
      <c r="PUG262" s="44"/>
      <c r="PUH262" s="44"/>
      <c r="PUI262" s="44"/>
      <c r="PUJ262" s="44"/>
      <c r="PUK262" s="44"/>
      <c r="PUL262" s="44"/>
      <c r="PUM262" s="44"/>
      <c r="PUN262" s="44"/>
      <c r="PUO262" s="44"/>
      <c r="PUP262" s="44"/>
      <c r="PUQ262" s="44"/>
      <c r="PUR262" s="44"/>
      <c r="PUS262" s="44"/>
      <c r="PUT262" s="44"/>
      <c r="PUU262" s="44"/>
      <c r="PUV262" s="44"/>
      <c r="PUW262" s="44"/>
      <c r="PUX262" s="44"/>
      <c r="PUY262" s="44"/>
      <c r="PUZ262" s="44"/>
      <c r="PVA262" s="44"/>
      <c r="PVB262" s="44"/>
      <c r="PVC262" s="44"/>
      <c r="PVD262" s="44"/>
      <c r="PVE262" s="44"/>
      <c r="PVF262" s="44"/>
      <c r="PVG262" s="44"/>
      <c r="PVH262" s="44"/>
      <c r="PVI262" s="44"/>
      <c r="PVJ262" s="44"/>
      <c r="PVK262" s="44"/>
      <c r="PVL262" s="44"/>
      <c r="PVM262" s="44"/>
      <c r="PVN262" s="44"/>
      <c r="PVO262" s="44"/>
      <c r="PVP262" s="44"/>
      <c r="PVQ262" s="44"/>
      <c r="PVR262" s="44"/>
      <c r="PVS262" s="44"/>
      <c r="PVT262" s="44"/>
      <c r="PVU262" s="44"/>
      <c r="PVV262" s="44"/>
      <c r="PVW262" s="44"/>
      <c r="PVX262" s="44"/>
      <c r="PVY262" s="44"/>
      <c r="PVZ262" s="44"/>
      <c r="PWA262" s="44"/>
      <c r="PWB262" s="44"/>
      <c r="PWC262" s="44"/>
      <c r="PWD262" s="44"/>
      <c r="PWE262" s="44"/>
      <c r="PWF262" s="44"/>
      <c r="PWG262" s="44"/>
      <c r="PWH262" s="44"/>
      <c r="PWI262" s="44"/>
      <c r="PWJ262" s="44"/>
      <c r="PWK262" s="44"/>
      <c r="PWL262" s="44"/>
      <c r="PWM262" s="44"/>
      <c r="PWN262" s="44"/>
      <c r="PWO262" s="44"/>
      <c r="PWP262" s="44"/>
      <c r="PWQ262" s="44"/>
      <c r="PWR262" s="44"/>
      <c r="PWS262" s="44"/>
      <c r="PWT262" s="44"/>
      <c r="PWU262" s="44"/>
      <c r="PWV262" s="44"/>
      <c r="PWW262" s="44"/>
      <c r="PWX262" s="44"/>
      <c r="PWY262" s="44"/>
      <c r="PWZ262" s="44"/>
      <c r="PXA262" s="44"/>
      <c r="PXB262" s="44"/>
      <c r="PXC262" s="44"/>
      <c r="PXD262" s="44"/>
      <c r="PXE262" s="44"/>
      <c r="PXF262" s="44"/>
      <c r="PXG262" s="44"/>
      <c r="PXH262" s="44"/>
      <c r="PXI262" s="44"/>
      <c r="PXJ262" s="44"/>
      <c r="PXK262" s="44"/>
      <c r="PXL262" s="44"/>
      <c r="PXM262" s="44"/>
      <c r="PXN262" s="44"/>
      <c r="PXO262" s="44"/>
      <c r="PXP262" s="44"/>
      <c r="PXQ262" s="44"/>
      <c r="PXR262" s="44"/>
      <c r="PXS262" s="44"/>
      <c r="PXT262" s="44"/>
      <c r="PXU262" s="44"/>
      <c r="PXV262" s="44"/>
      <c r="PXW262" s="44"/>
      <c r="PXX262" s="44"/>
      <c r="PXY262" s="44"/>
      <c r="PXZ262" s="44"/>
      <c r="PYA262" s="44"/>
      <c r="PYB262" s="44"/>
      <c r="PYC262" s="44"/>
      <c r="PYD262" s="44"/>
      <c r="PYE262" s="44"/>
      <c r="PYF262" s="44"/>
      <c r="PYG262" s="44"/>
      <c r="PYH262" s="44"/>
      <c r="PYI262" s="44"/>
      <c r="PYJ262" s="44"/>
      <c r="PYK262" s="44"/>
      <c r="PYL262" s="44"/>
      <c r="PYM262" s="44"/>
      <c r="PYN262" s="44"/>
      <c r="PYO262" s="44"/>
      <c r="PYP262" s="44"/>
      <c r="PYQ262" s="44"/>
      <c r="PYR262" s="44"/>
      <c r="PYS262" s="44"/>
      <c r="PYT262" s="44"/>
      <c r="PYU262" s="44"/>
      <c r="PYV262" s="44"/>
      <c r="PYW262" s="44"/>
      <c r="PYX262" s="44"/>
      <c r="PYY262" s="44"/>
      <c r="PYZ262" s="44"/>
      <c r="PZA262" s="44"/>
      <c r="PZB262" s="44"/>
      <c r="PZC262" s="44"/>
      <c r="PZD262" s="44"/>
      <c r="PZE262" s="44"/>
      <c r="PZF262" s="44"/>
      <c r="PZG262" s="44"/>
      <c r="PZH262" s="44"/>
      <c r="PZI262" s="44"/>
      <c r="PZJ262" s="44"/>
      <c r="PZK262" s="44"/>
      <c r="PZL262" s="44"/>
      <c r="PZM262" s="44"/>
      <c r="PZN262" s="44"/>
      <c r="PZO262" s="44"/>
      <c r="PZP262" s="44"/>
      <c r="PZQ262" s="44"/>
      <c r="PZR262" s="44"/>
      <c r="PZS262" s="44"/>
      <c r="PZT262" s="44"/>
      <c r="PZU262" s="44"/>
      <c r="PZV262" s="44"/>
      <c r="PZW262" s="44"/>
      <c r="PZX262" s="44"/>
      <c r="PZY262" s="44"/>
      <c r="PZZ262" s="44"/>
      <c r="QAA262" s="44"/>
      <c r="QAB262" s="44"/>
      <c r="QAC262" s="44"/>
      <c r="QAD262" s="44"/>
      <c r="QAE262" s="44"/>
      <c r="QAF262" s="44"/>
      <c r="QAG262" s="44"/>
      <c r="QAH262" s="44"/>
      <c r="QAI262" s="44"/>
      <c r="QAJ262" s="44"/>
      <c r="QAK262" s="44"/>
      <c r="QAL262" s="44"/>
      <c r="QAM262" s="44"/>
      <c r="QAN262" s="44"/>
      <c r="QAO262" s="44"/>
      <c r="QAP262" s="44"/>
      <c r="QAQ262" s="44"/>
      <c r="QAR262" s="44"/>
      <c r="QAS262" s="44"/>
      <c r="QAT262" s="44"/>
      <c r="QAU262" s="44"/>
      <c r="QAV262" s="44"/>
      <c r="QAW262" s="44"/>
      <c r="QAX262" s="44"/>
      <c r="QAY262" s="44"/>
      <c r="QAZ262" s="44"/>
      <c r="QBA262" s="44"/>
      <c r="QBB262" s="44"/>
      <c r="QBC262" s="44"/>
      <c r="QBD262" s="44"/>
      <c r="QBE262" s="44"/>
      <c r="QBF262" s="44"/>
      <c r="QBG262" s="44"/>
      <c r="QBH262" s="44"/>
      <c r="QBI262" s="44"/>
      <c r="QBJ262" s="44"/>
      <c r="QBK262" s="44"/>
      <c r="QBL262" s="44"/>
      <c r="QBM262" s="44"/>
      <c r="QBN262" s="44"/>
      <c r="QBO262" s="44"/>
      <c r="QBP262" s="44"/>
      <c r="QBQ262" s="44"/>
      <c r="QBR262" s="44"/>
      <c r="QBS262" s="44"/>
      <c r="QBT262" s="44"/>
      <c r="QBU262" s="44"/>
      <c r="QBV262" s="44"/>
      <c r="QBW262" s="44"/>
      <c r="QBX262" s="44"/>
      <c r="QBY262" s="44"/>
      <c r="QBZ262" s="44"/>
      <c r="QCA262" s="44"/>
      <c r="QCB262" s="44"/>
      <c r="QCC262" s="44"/>
      <c r="QCD262" s="44"/>
      <c r="QCE262" s="44"/>
      <c r="QCF262" s="44"/>
      <c r="QCG262" s="44"/>
      <c r="QCH262" s="44"/>
      <c r="QCI262" s="44"/>
      <c r="QCJ262" s="44"/>
      <c r="QCK262" s="44"/>
      <c r="QCL262" s="44"/>
      <c r="QCM262" s="44"/>
      <c r="QCN262" s="44"/>
      <c r="QCO262" s="44"/>
      <c r="QCP262" s="44"/>
      <c r="QCQ262" s="44"/>
      <c r="QCR262" s="44"/>
      <c r="QCS262" s="44"/>
      <c r="QCT262" s="44"/>
      <c r="QCU262" s="44"/>
      <c r="QCV262" s="44"/>
      <c r="QCW262" s="44"/>
      <c r="QCX262" s="44"/>
      <c r="QCY262" s="44"/>
      <c r="QCZ262" s="44"/>
      <c r="QDA262" s="44"/>
      <c r="QDB262" s="44"/>
      <c r="QDC262" s="44"/>
      <c r="QDD262" s="44"/>
      <c r="QDE262" s="44"/>
      <c r="QDF262" s="44"/>
      <c r="QDG262" s="44"/>
      <c r="QDH262" s="44"/>
      <c r="QDI262" s="44"/>
      <c r="QDJ262" s="44"/>
      <c r="QDK262" s="44"/>
      <c r="QDL262" s="44"/>
      <c r="QDM262" s="44"/>
      <c r="QDN262" s="44"/>
      <c r="QDO262" s="44"/>
      <c r="QDP262" s="44"/>
      <c r="QDQ262" s="44"/>
      <c r="QDR262" s="44"/>
      <c r="QDS262" s="44"/>
      <c r="QDT262" s="44"/>
      <c r="QDU262" s="44"/>
      <c r="QDV262" s="44"/>
      <c r="QDW262" s="44"/>
      <c r="QDX262" s="44"/>
      <c r="QDY262" s="44"/>
      <c r="QDZ262" s="44"/>
      <c r="QEA262" s="44"/>
      <c r="QEB262" s="44"/>
      <c r="QEC262" s="44"/>
      <c r="QED262" s="44"/>
      <c r="QEE262" s="44"/>
      <c r="QEF262" s="44"/>
      <c r="QEG262" s="44"/>
      <c r="QEH262" s="44"/>
      <c r="QEI262" s="44"/>
      <c r="QEJ262" s="44"/>
      <c r="QEK262" s="44"/>
      <c r="QEL262" s="44"/>
      <c r="QEM262" s="44"/>
      <c r="QEN262" s="44"/>
      <c r="QEO262" s="44"/>
      <c r="QEP262" s="44"/>
      <c r="QEQ262" s="44"/>
      <c r="QER262" s="44"/>
      <c r="QES262" s="44"/>
      <c r="QET262" s="44"/>
      <c r="QEU262" s="44"/>
      <c r="QEV262" s="44"/>
      <c r="QEW262" s="44"/>
      <c r="QEX262" s="44"/>
      <c r="QEY262" s="44"/>
      <c r="QEZ262" s="44"/>
      <c r="QFA262" s="44"/>
      <c r="QFB262" s="44"/>
      <c r="QFC262" s="44"/>
      <c r="QFD262" s="44"/>
      <c r="QFE262" s="44"/>
      <c r="QFF262" s="44"/>
      <c r="QFG262" s="44"/>
      <c r="QFH262" s="44"/>
      <c r="QFI262" s="44"/>
      <c r="QFJ262" s="44"/>
      <c r="QFK262" s="44"/>
      <c r="QFL262" s="44"/>
      <c r="QFM262" s="44"/>
      <c r="QFN262" s="44"/>
      <c r="QFO262" s="44"/>
      <c r="QFP262" s="44"/>
      <c r="QFQ262" s="44"/>
      <c r="QFR262" s="44"/>
      <c r="QFS262" s="44"/>
      <c r="QFT262" s="44"/>
      <c r="QFU262" s="44"/>
      <c r="QFV262" s="44"/>
      <c r="QFW262" s="44"/>
      <c r="QFX262" s="44"/>
      <c r="QFY262" s="44"/>
      <c r="QFZ262" s="44"/>
      <c r="QGA262" s="44"/>
      <c r="QGB262" s="44"/>
      <c r="QGC262" s="44"/>
      <c r="QGD262" s="44"/>
      <c r="QGE262" s="44"/>
      <c r="QGF262" s="44"/>
      <c r="QGG262" s="44"/>
      <c r="QGH262" s="44"/>
      <c r="QGI262" s="44"/>
      <c r="QGJ262" s="44"/>
      <c r="QGK262" s="44"/>
      <c r="QGL262" s="44"/>
      <c r="QGM262" s="44"/>
      <c r="QGN262" s="44"/>
      <c r="QGO262" s="44"/>
      <c r="QGP262" s="44"/>
      <c r="QGQ262" s="44"/>
      <c r="QGR262" s="44"/>
      <c r="QGS262" s="44"/>
      <c r="QGT262" s="44"/>
      <c r="QGU262" s="44"/>
      <c r="QGV262" s="44"/>
      <c r="QGW262" s="44"/>
      <c r="QGX262" s="44"/>
      <c r="QGY262" s="44"/>
      <c r="QGZ262" s="44"/>
      <c r="QHA262" s="44"/>
      <c r="QHB262" s="44"/>
      <c r="QHC262" s="44"/>
      <c r="QHD262" s="44"/>
      <c r="QHE262" s="44"/>
      <c r="QHF262" s="44"/>
      <c r="QHG262" s="44"/>
      <c r="QHH262" s="44"/>
      <c r="QHI262" s="44"/>
      <c r="QHJ262" s="44"/>
      <c r="QHK262" s="44"/>
      <c r="QHL262" s="44"/>
      <c r="QHM262" s="44"/>
      <c r="QHN262" s="44"/>
      <c r="QHO262" s="44"/>
      <c r="QHP262" s="44"/>
      <c r="QHQ262" s="44"/>
      <c r="QHR262" s="44"/>
      <c r="QHS262" s="44"/>
      <c r="QHT262" s="44"/>
      <c r="QHU262" s="44"/>
      <c r="QHV262" s="44"/>
      <c r="QHW262" s="44"/>
      <c r="QHX262" s="44"/>
      <c r="QHY262" s="44"/>
      <c r="QHZ262" s="44"/>
      <c r="QIA262" s="44"/>
      <c r="QIB262" s="44"/>
      <c r="QIC262" s="44"/>
      <c r="QID262" s="44"/>
      <c r="QIE262" s="44"/>
      <c r="QIF262" s="44"/>
      <c r="QIG262" s="44"/>
      <c r="QIH262" s="44"/>
      <c r="QII262" s="44"/>
      <c r="QIJ262" s="44"/>
      <c r="QIK262" s="44"/>
      <c r="QIL262" s="44"/>
      <c r="QIM262" s="44"/>
      <c r="QIN262" s="44"/>
      <c r="QIO262" s="44"/>
      <c r="QIP262" s="44"/>
      <c r="QIQ262" s="44"/>
      <c r="QIR262" s="44"/>
      <c r="QIS262" s="44"/>
      <c r="QIT262" s="44"/>
      <c r="QIU262" s="44"/>
      <c r="QIV262" s="44"/>
      <c r="QIW262" s="44"/>
      <c r="QIX262" s="44"/>
      <c r="QIY262" s="44"/>
      <c r="QIZ262" s="44"/>
      <c r="QJA262" s="44"/>
      <c r="QJB262" s="44"/>
      <c r="QJC262" s="44"/>
      <c r="QJD262" s="44"/>
      <c r="QJE262" s="44"/>
      <c r="QJF262" s="44"/>
      <c r="QJG262" s="44"/>
      <c r="QJH262" s="44"/>
      <c r="QJI262" s="44"/>
      <c r="QJJ262" s="44"/>
      <c r="QJK262" s="44"/>
      <c r="QJL262" s="44"/>
      <c r="QJM262" s="44"/>
      <c r="QJN262" s="44"/>
      <c r="QJO262" s="44"/>
      <c r="QJP262" s="44"/>
      <c r="QJQ262" s="44"/>
      <c r="QJR262" s="44"/>
      <c r="QJS262" s="44"/>
      <c r="QJT262" s="44"/>
      <c r="QJU262" s="44"/>
      <c r="QJV262" s="44"/>
      <c r="QJW262" s="44"/>
      <c r="QJX262" s="44"/>
      <c r="QJY262" s="44"/>
      <c r="QJZ262" s="44"/>
      <c r="QKA262" s="44"/>
      <c r="QKB262" s="44"/>
      <c r="QKC262" s="44"/>
      <c r="QKD262" s="44"/>
      <c r="QKE262" s="44"/>
      <c r="QKF262" s="44"/>
      <c r="QKG262" s="44"/>
      <c r="QKH262" s="44"/>
      <c r="QKI262" s="44"/>
      <c r="QKJ262" s="44"/>
      <c r="QKK262" s="44"/>
      <c r="QKL262" s="44"/>
      <c r="QKM262" s="44"/>
      <c r="QKN262" s="44"/>
      <c r="QKO262" s="44"/>
      <c r="QKP262" s="44"/>
      <c r="QKQ262" s="44"/>
      <c r="QKR262" s="44"/>
      <c r="QKS262" s="44"/>
      <c r="QKT262" s="44"/>
      <c r="QKU262" s="44"/>
      <c r="QKV262" s="44"/>
      <c r="QKW262" s="44"/>
      <c r="QKX262" s="44"/>
      <c r="QKY262" s="44"/>
      <c r="QKZ262" s="44"/>
      <c r="QLA262" s="44"/>
      <c r="QLB262" s="44"/>
      <c r="QLC262" s="44"/>
      <c r="QLD262" s="44"/>
      <c r="QLE262" s="44"/>
      <c r="QLF262" s="44"/>
      <c r="QLG262" s="44"/>
      <c r="QLH262" s="44"/>
      <c r="QLI262" s="44"/>
      <c r="QLJ262" s="44"/>
      <c r="QLK262" s="44"/>
      <c r="QLL262" s="44"/>
      <c r="QLM262" s="44"/>
      <c r="QLN262" s="44"/>
      <c r="QLO262" s="44"/>
      <c r="QLP262" s="44"/>
      <c r="QLQ262" s="44"/>
      <c r="QLR262" s="44"/>
      <c r="QLS262" s="44"/>
      <c r="QLT262" s="44"/>
      <c r="QLU262" s="44"/>
      <c r="QLV262" s="44"/>
      <c r="QLW262" s="44"/>
      <c r="QLX262" s="44"/>
      <c r="QLY262" s="44"/>
      <c r="QLZ262" s="44"/>
      <c r="QMA262" s="44"/>
      <c r="QMB262" s="44"/>
      <c r="QMC262" s="44"/>
      <c r="QMD262" s="44"/>
      <c r="QME262" s="44"/>
      <c r="QMF262" s="44"/>
      <c r="QMG262" s="44"/>
      <c r="QMH262" s="44"/>
      <c r="QMI262" s="44"/>
      <c r="QMJ262" s="44"/>
      <c r="QMK262" s="44"/>
      <c r="QML262" s="44"/>
      <c r="QMM262" s="44"/>
      <c r="QMN262" s="44"/>
      <c r="QMO262" s="44"/>
      <c r="QMP262" s="44"/>
      <c r="QMQ262" s="44"/>
      <c r="QMR262" s="44"/>
      <c r="QMS262" s="44"/>
      <c r="QMT262" s="44"/>
      <c r="QMU262" s="44"/>
      <c r="QMV262" s="44"/>
      <c r="QMW262" s="44"/>
      <c r="QMX262" s="44"/>
      <c r="QMY262" s="44"/>
      <c r="QMZ262" s="44"/>
      <c r="QNA262" s="44"/>
      <c r="QNB262" s="44"/>
      <c r="QNC262" s="44"/>
      <c r="QND262" s="44"/>
      <c r="QNE262" s="44"/>
      <c r="QNF262" s="44"/>
      <c r="QNG262" s="44"/>
      <c r="QNH262" s="44"/>
      <c r="QNI262" s="44"/>
      <c r="QNJ262" s="44"/>
      <c r="QNK262" s="44"/>
      <c r="QNL262" s="44"/>
      <c r="QNM262" s="44"/>
      <c r="QNN262" s="44"/>
      <c r="QNO262" s="44"/>
      <c r="QNP262" s="44"/>
      <c r="QNQ262" s="44"/>
      <c r="QNR262" s="44"/>
      <c r="QNS262" s="44"/>
      <c r="QNT262" s="44"/>
      <c r="QNU262" s="44"/>
      <c r="QNV262" s="44"/>
      <c r="QNW262" s="44"/>
      <c r="QNX262" s="44"/>
      <c r="QNY262" s="44"/>
      <c r="QNZ262" s="44"/>
      <c r="QOA262" s="44"/>
      <c r="QOB262" s="44"/>
      <c r="QOC262" s="44"/>
      <c r="QOD262" s="44"/>
      <c r="QOE262" s="44"/>
      <c r="QOF262" s="44"/>
      <c r="QOG262" s="44"/>
      <c r="QOH262" s="44"/>
      <c r="QOI262" s="44"/>
      <c r="QOJ262" s="44"/>
      <c r="QOK262" s="44"/>
      <c r="QOL262" s="44"/>
      <c r="QOM262" s="44"/>
      <c r="QON262" s="44"/>
      <c r="QOO262" s="44"/>
      <c r="QOP262" s="44"/>
      <c r="QOQ262" s="44"/>
      <c r="QOR262" s="44"/>
      <c r="QOS262" s="44"/>
      <c r="QOT262" s="44"/>
      <c r="QOU262" s="44"/>
      <c r="QOV262" s="44"/>
      <c r="QOW262" s="44"/>
      <c r="QOX262" s="44"/>
      <c r="QOY262" s="44"/>
      <c r="QOZ262" s="44"/>
      <c r="QPA262" s="44"/>
      <c r="QPB262" s="44"/>
      <c r="QPC262" s="44"/>
      <c r="QPD262" s="44"/>
      <c r="QPE262" s="44"/>
      <c r="QPF262" s="44"/>
      <c r="QPG262" s="44"/>
      <c r="QPH262" s="44"/>
      <c r="QPI262" s="44"/>
      <c r="QPJ262" s="44"/>
      <c r="QPK262" s="44"/>
      <c r="QPL262" s="44"/>
      <c r="QPM262" s="44"/>
      <c r="QPN262" s="44"/>
      <c r="QPO262" s="44"/>
      <c r="QPP262" s="44"/>
      <c r="QPQ262" s="44"/>
      <c r="QPR262" s="44"/>
      <c r="QPS262" s="44"/>
      <c r="QPT262" s="44"/>
      <c r="QPU262" s="44"/>
      <c r="QPV262" s="44"/>
      <c r="QPW262" s="44"/>
      <c r="QPX262" s="44"/>
      <c r="QPY262" s="44"/>
      <c r="QPZ262" s="44"/>
      <c r="QQA262" s="44"/>
      <c r="QQB262" s="44"/>
      <c r="QQC262" s="44"/>
      <c r="QQD262" s="44"/>
      <c r="QQE262" s="44"/>
      <c r="QQF262" s="44"/>
      <c r="QQG262" s="44"/>
      <c r="QQH262" s="44"/>
      <c r="QQI262" s="44"/>
      <c r="QQJ262" s="44"/>
      <c r="QQK262" s="44"/>
      <c r="QQL262" s="44"/>
      <c r="QQM262" s="44"/>
      <c r="QQN262" s="44"/>
      <c r="QQO262" s="44"/>
      <c r="QQP262" s="44"/>
      <c r="QQQ262" s="44"/>
      <c r="QQR262" s="44"/>
      <c r="QQS262" s="44"/>
      <c r="QQT262" s="44"/>
      <c r="QQU262" s="44"/>
      <c r="QQV262" s="44"/>
      <c r="QQW262" s="44"/>
      <c r="QQX262" s="44"/>
      <c r="QQY262" s="44"/>
      <c r="QQZ262" s="44"/>
      <c r="QRA262" s="44"/>
      <c r="QRB262" s="44"/>
      <c r="QRC262" s="44"/>
      <c r="QRD262" s="44"/>
      <c r="QRE262" s="44"/>
      <c r="QRF262" s="44"/>
      <c r="QRG262" s="44"/>
      <c r="QRH262" s="44"/>
      <c r="QRI262" s="44"/>
      <c r="QRJ262" s="44"/>
      <c r="QRK262" s="44"/>
      <c r="QRL262" s="44"/>
      <c r="QRM262" s="44"/>
      <c r="QRN262" s="44"/>
      <c r="QRO262" s="44"/>
      <c r="QRP262" s="44"/>
      <c r="QRQ262" s="44"/>
      <c r="QRR262" s="44"/>
      <c r="QRS262" s="44"/>
      <c r="QRT262" s="44"/>
      <c r="QRU262" s="44"/>
      <c r="QRV262" s="44"/>
      <c r="QRW262" s="44"/>
      <c r="QRX262" s="44"/>
      <c r="QRY262" s="44"/>
      <c r="QRZ262" s="44"/>
      <c r="QSA262" s="44"/>
      <c r="QSB262" s="44"/>
      <c r="QSC262" s="44"/>
      <c r="QSD262" s="44"/>
      <c r="QSE262" s="44"/>
      <c r="QSF262" s="44"/>
      <c r="QSG262" s="44"/>
      <c r="QSH262" s="44"/>
      <c r="QSI262" s="44"/>
      <c r="QSJ262" s="44"/>
      <c r="QSK262" s="44"/>
      <c r="QSL262" s="44"/>
      <c r="QSM262" s="44"/>
      <c r="QSN262" s="44"/>
      <c r="QSO262" s="44"/>
      <c r="QSP262" s="44"/>
      <c r="QSQ262" s="44"/>
      <c r="QSR262" s="44"/>
      <c r="QSS262" s="44"/>
      <c r="QST262" s="44"/>
      <c r="QSU262" s="44"/>
      <c r="QSV262" s="44"/>
      <c r="QSW262" s="44"/>
      <c r="QSX262" s="44"/>
      <c r="QSY262" s="44"/>
      <c r="QSZ262" s="44"/>
      <c r="QTA262" s="44"/>
      <c r="QTB262" s="44"/>
      <c r="QTC262" s="44"/>
      <c r="QTD262" s="44"/>
      <c r="QTE262" s="44"/>
      <c r="QTF262" s="44"/>
      <c r="QTG262" s="44"/>
      <c r="QTH262" s="44"/>
      <c r="QTI262" s="44"/>
      <c r="QTJ262" s="44"/>
      <c r="QTK262" s="44"/>
      <c r="QTL262" s="44"/>
      <c r="QTM262" s="44"/>
      <c r="QTN262" s="44"/>
      <c r="QTO262" s="44"/>
      <c r="QTP262" s="44"/>
      <c r="QTQ262" s="44"/>
      <c r="QTR262" s="44"/>
      <c r="QTS262" s="44"/>
      <c r="QTT262" s="44"/>
      <c r="QTU262" s="44"/>
      <c r="QTV262" s="44"/>
      <c r="QTW262" s="44"/>
      <c r="QTX262" s="44"/>
      <c r="QTY262" s="44"/>
      <c r="QTZ262" s="44"/>
      <c r="QUA262" s="44"/>
      <c r="QUB262" s="44"/>
      <c r="QUC262" s="44"/>
      <c r="QUD262" s="44"/>
      <c r="QUE262" s="44"/>
      <c r="QUF262" s="44"/>
      <c r="QUG262" s="44"/>
      <c r="QUH262" s="44"/>
      <c r="QUI262" s="44"/>
      <c r="QUJ262" s="44"/>
      <c r="QUK262" s="44"/>
      <c r="QUL262" s="44"/>
      <c r="QUM262" s="44"/>
      <c r="QUN262" s="44"/>
      <c r="QUO262" s="44"/>
      <c r="QUP262" s="44"/>
      <c r="QUQ262" s="44"/>
      <c r="QUR262" s="44"/>
      <c r="QUS262" s="44"/>
      <c r="QUT262" s="44"/>
      <c r="QUU262" s="44"/>
      <c r="QUV262" s="44"/>
      <c r="QUW262" s="44"/>
      <c r="QUX262" s="44"/>
      <c r="QUY262" s="44"/>
      <c r="QUZ262" s="44"/>
      <c r="QVA262" s="44"/>
      <c r="QVB262" s="44"/>
      <c r="QVC262" s="44"/>
      <c r="QVD262" s="44"/>
      <c r="QVE262" s="44"/>
      <c r="QVF262" s="44"/>
      <c r="QVG262" s="44"/>
      <c r="QVH262" s="44"/>
      <c r="QVI262" s="44"/>
      <c r="QVJ262" s="44"/>
      <c r="QVK262" s="44"/>
      <c r="QVL262" s="44"/>
      <c r="QVM262" s="44"/>
      <c r="QVN262" s="44"/>
      <c r="QVO262" s="44"/>
      <c r="QVP262" s="44"/>
      <c r="QVQ262" s="44"/>
      <c r="QVR262" s="44"/>
      <c r="QVS262" s="44"/>
      <c r="QVT262" s="44"/>
      <c r="QVU262" s="44"/>
      <c r="QVV262" s="44"/>
      <c r="QVW262" s="44"/>
      <c r="QVX262" s="44"/>
      <c r="QVY262" s="44"/>
      <c r="QVZ262" s="44"/>
      <c r="QWA262" s="44"/>
      <c r="QWB262" s="44"/>
      <c r="QWC262" s="44"/>
      <c r="QWD262" s="44"/>
      <c r="QWE262" s="44"/>
      <c r="QWF262" s="44"/>
      <c r="QWG262" s="44"/>
      <c r="QWH262" s="44"/>
      <c r="QWI262" s="44"/>
      <c r="QWJ262" s="44"/>
      <c r="QWK262" s="44"/>
      <c r="QWL262" s="44"/>
      <c r="QWM262" s="44"/>
      <c r="QWN262" s="44"/>
      <c r="QWO262" s="44"/>
      <c r="QWP262" s="44"/>
      <c r="QWQ262" s="44"/>
      <c r="QWR262" s="44"/>
      <c r="QWS262" s="44"/>
      <c r="QWT262" s="44"/>
      <c r="QWU262" s="44"/>
      <c r="QWV262" s="44"/>
      <c r="QWW262" s="44"/>
      <c r="QWX262" s="44"/>
      <c r="QWY262" s="44"/>
      <c r="QWZ262" s="44"/>
      <c r="QXA262" s="44"/>
      <c r="QXB262" s="44"/>
      <c r="QXC262" s="44"/>
      <c r="QXD262" s="44"/>
      <c r="QXE262" s="44"/>
      <c r="QXF262" s="44"/>
      <c r="QXG262" s="44"/>
      <c r="QXH262" s="44"/>
      <c r="QXI262" s="44"/>
      <c r="QXJ262" s="44"/>
      <c r="QXK262" s="44"/>
      <c r="QXL262" s="44"/>
      <c r="QXM262" s="44"/>
      <c r="QXN262" s="44"/>
      <c r="QXO262" s="44"/>
      <c r="QXP262" s="44"/>
      <c r="QXQ262" s="44"/>
      <c r="QXR262" s="44"/>
      <c r="QXS262" s="44"/>
      <c r="QXT262" s="44"/>
      <c r="QXU262" s="44"/>
      <c r="QXV262" s="44"/>
      <c r="QXW262" s="44"/>
      <c r="QXX262" s="44"/>
      <c r="QXY262" s="44"/>
      <c r="QXZ262" s="44"/>
      <c r="QYA262" s="44"/>
      <c r="QYB262" s="44"/>
      <c r="QYC262" s="44"/>
      <c r="QYD262" s="44"/>
      <c r="QYE262" s="44"/>
      <c r="QYF262" s="44"/>
      <c r="QYG262" s="44"/>
      <c r="QYH262" s="44"/>
      <c r="QYI262" s="44"/>
      <c r="QYJ262" s="44"/>
      <c r="QYK262" s="44"/>
      <c r="QYL262" s="44"/>
      <c r="QYM262" s="44"/>
      <c r="QYN262" s="44"/>
      <c r="QYO262" s="44"/>
      <c r="QYP262" s="44"/>
      <c r="QYQ262" s="44"/>
      <c r="QYR262" s="44"/>
      <c r="QYS262" s="44"/>
      <c r="QYT262" s="44"/>
      <c r="QYU262" s="44"/>
      <c r="QYV262" s="44"/>
      <c r="QYW262" s="44"/>
      <c r="QYX262" s="44"/>
      <c r="QYY262" s="44"/>
      <c r="QYZ262" s="44"/>
      <c r="QZA262" s="44"/>
      <c r="QZB262" s="44"/>
      <c r="QZC262" s="44"/>
      <c r="QZD262" s="44"/>
      <c r="QZE262" s="44"/>
      <c r="QZF262" s="44"/>
      <c r="QZG262" s="44"/>
      <c r="QZH262" s="44"/>
      <c r="QZI262" s="44"/>
      <c r="QZJ262" s="44"/>
      <c r="QZK262" s="44"/>
      <c r="QZL262" s="44"/>
      <c r="QZM262" s="44"/>
      <c r="QZN262" s="44"/>
      <c r="QZO262" s="44"/>
      <c r="QZP262" s="44"/>
      <c r="QZQ262" s="44"/>
      <c r="QZR262" s="44"/>
      <c r="QZS262" s="44"/>
      <c r="QZT262" s="44"/>
      <c r="QZU262" s="44"/>
      <c r="QZV262" s="44"/>
      <c r="QZW262" s="44"/>
      <c r="QZX262" s="44"/>
      <c r="QZY262" s="44"/>
      <c r="QZZ262" s="44"/>
      <c r="RAA262" s="44"/>
      <c r="RAB262" s="44"/>
      <c r="RAC262" s="44"/>
      <c r="RAD262" s="44"/>
      <c r="RAE262" s="44"/>
      <c r="RAF262" s="44"/>
      <c r="RAG262" s="44"/>
      <c r="RAH262" s="44"/>
      <c r="RAI262" s="44"/>
      <c r="RAJ262" s="44"/>
      <c r="RAK262" s="44"/>
      <c r="RAL262" s="44"/>
      <c r="RAM262" s="44"/>
      <c r="RAN262" s="44"/>
      <c r="RAO262" s="44"/>
      <c r="RAP262" s="44"/>
      <c r="RAQ262" s="44"/>
      <c r="RAR262" s="44"/>
      <c r="RAS262" s="44"/>
      <c r="RAT262" s="44"/>
      <c r="RAU262" s="44"/>
      <c r="RAV262" s="44"/>
      <c r="RAW262" s="44"/>
      <c r="RAX262" s="44"/>
      <c r="RAY262" s="44"/>
      <c r="RAZ262" s="44"/>
      <c r="RBA262" s="44"/>
      <c r="RBB262" s="44"/>
      <c r="RBC262" s="44"/>
      <c r="RBD262" s="44"/>
      <c r="RBE262" s="44"/>
      <c r="RBF262" s="44"/>
      <c r="RBG262" s="44"/>
      <c r="RBH262" s="44"/>
      <c r="RBI262" s="44"/>
      <c r="RBJ262" s="44"/>
      <c r="RBK262" s="44"/>
      <c r="RBL262" s="44"/>
      <c r="RBM262" s="44"/>
      <c r="RBN262" s="44"/>
      <c r="RBO262" s="44"/>
      <c r="RBP262" s="44"/>
      <c r="RBQ262" s="44"/>
      <c r="RBR262" s="44"/>
      <c r="RBS262" s="44"/>
      <c r="RBT262" s="44"/>
      <c r="RBU262" s="44"/>
      <c r="RBV262" s="44"/>
      <c r="RBW262" s="44"/>
      <c r="RBX262" s="44"/>
      <c r="RBY262" s="44"/>
      <c r="RBZ262" s="44"/>
      <c r="RCA262" s="44"/>
      <c r="RCB262" s="44"/>
      <c r="RCC262" s="44"/>
      <c r="RCD262" s="44"/>
      <c r="RCE262" s="44"/>
      <c r="RCF262" s="44"/>
      <c r="RCG262" s="44"/>
      <c r="RCH262" s="44"/>
      <c r="RCI262" s="44"/>
      <c r="RCJ262" s="44"/>
      <c r="RCK262" s="44"/>
      <c r="RCL262" s="44"/>
      <c r="RCM262" s="44"/>
      <c r="RCN262" s="44"/>
      <c r="RCO262" s="44"/>
      <c r="RCP262" s="44"/>
      <c r="RCQ262" s="44"/>
      <c r="RCR262" s="44"/>
      <c r="RCS262" s="44"/>
      <c r="RCT262" s="44"/>
      <c r="RCU262" s="44"/>
      <c r="RCV262" s="44"/>
      <c r="RCW262" s="44"/>
      <c r="RCX262" s="44"/>
      <c r="RCY262" s="44"/>
      <c r="RCZ262" s="44"/>
      <c r="RDA262" s="44"/>
      <c r="RDB262" s="44"/>
      <c r="RDC262" s="44"/>
      <c r="RDD262" s="44"/>
      <c r="RDE262" s="44"/>
      <c r="RDF262" s="44"/>
      <c r="RDG262" s="44"/>
      <c r="RDH262" s="44"/>
      <c r="RDI262" s="44"/>
      <c r="RDJ262" s="44"/>
      <c r="RDK262" s="44"/>
      <c r="RDL262" s="44"/>
      <c r="RDM262" s="44"/>
      <c r="RDN262" s="44"/>
      <c r="RDO262" s="44"/>
      <c r="RDP262" s="44"/>
      <c r="RDQ262" s="44"/>
      <c r="RDR262" s="44"/>
      <c r="RDS262" s="44"/>
      <c r="RDT262" s="44"/>
      <c r="RDU262" s="44"/>
      <c r="RDV262" s="44"/>
      <c r="RDW262" s="44"/>
      <c r="RDX262" s="44"/>
      <c r="RDY262" s="44"/>
      <c r="RDZ262" s="44"/>
      <c r="REA262" s="44"/>
      <c r="REB262" s="44"/>
      <c r="REC262" s="44"/>
      <c r="RED262" s="44"/>
      <c r="REE262" s="44"/>
      <c r="REF262" s="44"/>
      <c r="REG262" s="44"/>
      <c r="REH262" s="44"/>
      <c r="REI262" s="44"/>
      <c r="REJ262" s="44"/>
      <c r="REK262" s="44"/>
      <c r="REL262" s="44"/>
      <c r="REM262" s="44"/>
      <c r="REN262" s="44"/>
      <c r="REO262" s="44"/>
      <c r="REP262" s="44"/>
      <c r="REQ262" s="44"/>
      <c r="RER262" s="44"/>
      <c r="RES262" s="44"/>
      <c r="RET262" s="44"/>
      <c r="REU262" s="44"/>
      <c r="REV262" s="44"/>
      <c r="REW262" s="44"/>
      <c r="REX262" s="44"/>
      <c r="REY262" s="44"/>
      <c r="REZ262" s="44"/>
      <c r="RFA262" s="44"/>
      <c r="RFB262" s="44"/>
      <c r="RFC262" s="44"/>
      <c r="RFD262" s="44"/>
      <c r="RFE262" s="44"/>
      <c r="RFF262" s="44"/>
      <c r="RFG262" s="44"/>
      <c r="RFH262" s="44"/>
      <c r="RFI262" s="44"/>
      <c r="RFJ262" s="44"/>
      <c r="RFK262" s="44"/>
      <c r="RFL262" s="44"/>
      <c r="RFM262" s="44"/>
      <c r="RFN262" s="44"/>
      <c r="RFO262" s="44"/>
      <c r="RFP262" s="44"/>
      <c r="RFQ262" s="44"/>
      <c r="RFR262" s="44"/>
      <c r="RFS262" s="44"/>
      <c r="RFT262" s="44"/>
      <c r="RFU262" s="44"/>
      <c r="RFV262" s="44"/>
      <c r="RFW262" s="44"/>
      <c r="RFX262" s="44"/>
      <c r="RFY262" s="44"/>
      <c r="RFZ262" s="44"/>
      <c r="RGA262" s="44"/>
      <c r="RGB262" s="44"/>
      <c r="RGC262" s="44"/>
      <c r="RGD262" s="44"/>
      <c r="RGE262" s="44"/>
      <c r="RGF262" s="44"/>
      <c r="RGG262" s="44"/>
      <c r="RGH262" s="44"/>
      <c r="RGI262" s="44"/>
      <c r="RGJ262" s="44"/>
      <c r="RGK262" s="44"/>
      <c r="RGL262" s="44"/>
      <c r="RGM262" s="44"/>
      <c r="RGN262" s="44"/>
      <c r="RGO262" s="44"/>
      <c r="RGP262" s="44"/>
      <c r="RGQ262" s="44"/>
      <c r="RGR262" s="44"/>
      <c r="RGS262" s="44"/>
      <c r="RGT262" s="44"/>
      <c r="RGU262" s="44"/>
      <c r="RGV262" s="44"/>
      <c r="RGW262" s="44"/>
      <c r="RGX262" s="44"/>
      <c r="RGY262" s="44"/>
      <c r="RGZ262" s="44"/>
      <c r="RHA262" s="44"/>
      <c r="RHB262" s="44"/>
      <c r="RHC262" s="44"/>
      <c r="RHD262" s="44"/>
      <c r="RHE262" s="44"/>
      <c r="RHF262" s="44"/>
      <c r="RHG262" s="44"/>
      <c r="RHH262" s="44"/>
      <c r="RHI262" s="44"/>
      <c r="RHJ262" s="44"/>
      <c r="RHK262" s="44"/>
      <c r="RHL262" s="44"/>
      <c r="RHM262" s="44"/>
      <c r="RHN262" s="44"/>
      <c r="RHO262" s="44"/>
      <c r="RHP262" s="44"/>
      <c r="RHQ262" s="44"/>
      <c r="RHR262" s="44"/>
      <c r="RHS262" s="44"/>
      <c r="RHT262" s="44"/>
      <c r="RHU262" s="44"/>
      <c r="RHV262" s="44"/>
      <c r="RHW262" s="44"/>
      <c r="RHX262" s="44"/>
      <c r="RHY262" s="44"/>
      <c r="RHZ262" s="44"/>
      <c r="RIA262" s="44"/>
      <c r="RIB262" s="44"/>
      <c r="RIC262" s="44"/>
      <c r="RID262" s="44"/>
      <c r="RIE262" s="44"/>
      <c r="RIF262" s="44"/>
      <c r="RIG262" s="44"/>
      <c r="RIH262" s="44"/>
      <c r="RII262" s="44"/>
      <c r="RIJ262" s="44"/>
      <c r="RIK262" s="44"/>
      <c r="RIL262" s="44"/>
      <c r="RIM262" s="44"/>
      <c r="RIN262" s="44"/>
      <c r="RIO262" s="44"/>
      <c r="RIP262" s="44"/>
      <c r="RIQ262" s="44"/>
      <c r="RIR262" s="44"/>
      <c r="RIS262" s="44"/>
      <c r="RIT262" s="44"/>
      <c r="RIU262" s="44"/>
      <c r="RIV262" s="44"/>
      <c r="RIW262" s="44"/>
      <c r="RIX262" s="44"/>
      <c r="RIY262" s="44"/>
      <c r="RIZ262" s="44"/>
      <c r="RJA262" s="44"/>
      <c r="RJB262" s="44"/>
      <c r="RJC262" s="44"/>
      <c r="RJD262" s="44"/>
      <c r="RJE262" s="44"/>
      <c r="RJF262" s="44"/>
      <c r="RJG262" s="44"/>
      <c r="RJH262" s="44"/>
      <c r="RJI262" s="44"/>
      <c r="RJJ262" s="44"/>
      <c r="RJK262" s="44"/>
      <c r="RJL262" s="44"/>
      <c r="RJM262" s="44"/>
      <c r="RJN262" s="44"/>
      <c r="RJO262" s="44"/>
      <c r="RJP262" s="44"/>
      <c r="RJQ262" s="44"/>
      <c r="RJR262" s="44"/>
      <c r="RJS262" s="44"/>
      <c r="RJT262" s="44"/>
      <c r="RJU262" s="44"/>
      <c r="RJV262" s="44"/>
      <c r="RJW262" s="44"/>
      <c r="RJX262" s="44"/>
      <c r="RJY262" s="44"/>
      <c r="RJZ262" s="44"/>
      <c r="RKA262" s="44"/>
      <c r="RKB262" s="44"/>
      <c r="RKC262" s="44"/>
      <c r="RKD262" s="44"/>
      <c r="RKE262" s="44"/>
      <c r="RKF262" s="44"/>
      <c r="RKG262" s="44"/>
      <c r="RKH262" s="44"/>
      <c r="RKI262" s="44"/>
      <c r="RKJ262" s="44"/>
      <c r="RKK262" s="44"/>
      <c r="RKL262" s="44"/>
      <c r="RKM262" s="44"/>
      <c r="RKN262" s="44"/>
      <c r="RKO262" s="44"/>
      <c r="RKP262" s="44"/>
      <c r="RKQ262" s="44"/>
      <c r="RKR262" s="44"/>
      <c r="RKS262" s="44"/>
      <c r="RKT262" s="44"/>
      <c r="RKU262" s="44"/>
      <c r="RKV262" s="44"/>
      <c r="RKW262" s="44"/>
      <c r="RKX262" s="44"/>
      <c r="RKY262" s="44"/>
      <c r="RKZ262" s="44"/>
      <c r="RLA262" s="44"/>
      <c r="RLB262" s="44"/>
      <c r="RLC262" s="44"/>
      <c r="RLD262" s="44"/>
      <c r="RLE262" s="44"/>
      <c r="RLF262" s="44"/>
      <c r="RLG262" s="44"/>
      <c r="RLH262" s="44"/>
      <c r="RLI262" s="44"/>
      <c r="RLJ262" s="44"/>
      <c r="RLK262" s="44"/>
      <c r="RLL262" s="44"/>
      <c r="RLM262" s="44"/>
      <c r="RLN262" s="44"/>
      <c r="RLO262" s="44"/>
      <c r="RLP262" s="44"/>
      <c r="RLQ262" s="44"/>
      <c r="RLR262" s="44"/>
      <c r="RLS262" s="44"/>
      <c r="RLT262" s="44"/>
      <c r="RLU262" s="44"/>
      <c r="RLV262" s="44"/>
      <c r="RLW262" s="44"/>
      <c r="RLX262" s="44"/>
      <c r="RLY262" s="44"/>
      <c r="RLZ262" s="44"/>
      <c r="RMA262" s="44"/>
      <c r="RMB262" s="44"/>
      <c r="RMC262" s="44"/>
      <c r="RMD262" s="44"/>
      <c r="RME262" s="44"/>
      <c r="RMF262" s="44"/>
      <c r="RMG262" s="44"/>
      <c r="RMH262" s="44"/>
      <c r="RMI262" s="44"/>
      <c r="RMJ262" s="44"/>
      <c r="RMK262" s="44"/>
      <c r="RML262" s="44"/>
      <c r="RMM262" s="44"/>
      <c r="RMN262" s="44"/>
      <c r="RMO262" s="44"/>
      <c r="RMP262" s="44"/>
      <c r="RMQ262" s="44"/>
      <c r="RMR262" s="44"/>
      <c r="RMS262" s="44"/>
      <c r="RMT262" s="44"/>
      <c r="RMU262" s="44"/>
      <c r="RMV262" s="44"/>
      <c r="RMW262" s="44"/>
      <c r="RMX262" s="44"/>
      <c r="RMY262" s="44"/>
      <c r="RMZ262" s="44"/>
      <c r="RNA262" s="44"/>
      <c r="RNB262" s="44"/>
      <c r="RNC262" s="44"/>
      <c r="RND262" s="44"/>
      <c r="RNE262" s="44"/>
      <c r="RNF262" s="44"/>
      <c r="RNG262" s="44"/>
      <c r="RNH262" s="44"/>
      <c r="RNI262" s="44"/>
      <c r="RNJ262" s="44"/>
      <c r="RNK262" s="44"/>
      <c r="RNL262" s="44"/>
      <c r="RNM262" s="44"/>
      <c r="RNN262" s="44"/>
      <c r="RNO262" s="44"/>
      <c r="RNP262" s="44"/>
      <c r="RNQ262" s="44"/>
      <c r="RNR262" s="44"/>
      <c r="RNS262" s="44"/>
      <c r="RNT262" s="44"/>
      <c r="RNU262" s="44"/>
      <c r="RNV262" s="44"/>
      <c r="RNW262" s="44"/>
      <c r="RNX262" s="44"/>
      <c r="RNY262" s="44"/>
      <c r="RNZ262" s="44"/>
      <c r="ROA262" s="44"/>
      <c r="ROB262" s="44"/>
      <c r="ROC262" s="44"/>
      <c r="ROD262" s="44"/>
      <c r="ROE262" s="44"/>
      <c r="ROF262" s="44"/>
      <c r="ROG262" s="44"/>
      <c r="ROH262" s="44"/>
      <c r="ROI262" s="44"/>
      <c r="ROJ262" s="44"/>
      <c r="ROK262" s="44"/>
      <c r="ROL262" s="44"/>
      <c r="ROM262" s="44"/>
      <c r="RON262" s="44"/>
      <c r="ROO262" s="44"/>
      <c r="ROP262" s="44"/>
      <c r="ROQ262" s="44"/>
      <c r="ROR262" s="44"/>
      <c r="ROS262" s="44"/>
      <c r="ROT262" s="44"/>
      <c r="ROU262" s="44"/>
      <c r="ROV262" s="44"/>
      <c r="ROW262" s="44"/>
      <c r="ROX262" s="44"/>
      <c r="ROY262" s="44"/>
      <c r="ROZ262" s="44"/>
      <c r="RPA262" s="44"/>
      <c r="RPB262" s="44"/>
      <c r="RPC262" s="44"/>
      <c r="RPD262" s="44"/>
      <c r="RPE262" s="44"/>
      <c r="RPF262" s="44"/>
      <c r="RPG262" s="44"/>
      <c r="RPH262" s="44"/>
      <c r="RPI262" s="44"/>
      <c r="RPJ262" s="44"/>
      <c r="RPK262" s="44"/>
      <c r="RPL262" s="44"/>
      <c r="RPM262" s="44"/>
      <c r="RPN262" s="44"/>
      <c r="RPO262" s="44"/>
      <c r="RPP262" s="44"/>
      <c r="RPQ262" s="44"/>
      <c r="RPR262" s="44"/>
      <c r="RPS262" s="44"/>
      <c r="RPT262" s="44"/>
      <c r="RPU262" s="44"/>
      <c r="RPV262" s="44"/>
      <c r="RPW262" s="44"/>
      <c r="RPX262" s="44"/>
      <c r="RPY262" s="44"/>
      <c r="RPZ262" s="44"/>
      <c r="RQA262" s="44"/>
      <c r="RQB262" s="44"/>
      <c r="RQC262" s="44"/>
      <c r="RQD262" s="44"/>
      <c r="RQE262" s="44"/>
      <c r="RQF262" s="44"/>
      <c r="RQG262" s="44"/>
      <c r="RQH262" s="44"/>
      <c r="RQI262" s="44"/>
      <c r="RQJ262" s="44"/>
      <c r="RQK262" s="44"/>
      <c r="RQL262" s="44"/>
      <c r="RQM262" s="44"/>
      <c r="RQN262" s="44"/>
      <c r="RQO262" s="44"/>
      <c r="RQP262" s="44"/>
      <c r="RQQ262" s="44"/>
      <c r="RQR262" s="44"/>
      <c r="RQS262" s="44"/>
      <c r="RQT262" s="44"/>
      <c r="RQU262" s="44"/>
      <c r="RQV262" s="44"/>
      <c r="RQW262" s="44"/>
      <c r="RQX262" s="44"/>
      <c r="RQY262" s="44"/>
      <c r="RQZ262" s="44"/>
      <c r="RRA262" s="44"/>
      <c r="RRB262" s="44"/>
      <c r="RRC262" s="44"/>
      <c r="RRD262" s="44"/>
      <c r="RRE262" s="44"/>
      <c r="RRF262" s="44"/>
      <c r="RRG262" s="44"/>
      <c r="RRH262" s="44"/>
      <c r="RRI262" s="44"/>
      <c r="RRJ262" s="44"/>
      <c r="RRK262" s="44"/>
      <c r="RRL262" s="44"/>
      <c r="RRM262" s="44"/>
      <c r="RRN262" s="44"/>
      <c r="RRO262" s="44"/>
      <c r="RRP262" s="44"/>
      <c r="RRQ262" s="44"/>
      <c r="RRR262" s="44"/>
      <c r="RRS262" s="44"/>
      <c r="RRT262" s="44"/>
      <c r="RRU262" s="44"/>
      <c r="RRV262" s="44"/>
      <c r="RRW262" s="44"/>
      <c r="RRX262" s="44"/>
      <c r="RRY262" s="44"/>
      <c r="RRZ262" s="44"/>
      <c r="RSA262" s="44"/>
      <c r="RSB262" s="44"/>
      <c r="RSC262" s="44"/>
      <c r="RSD262" s="44"/>
      <c r="RSE262" s="44"/>
      <c r="RSF262" s="44"/>
      <c r="RSG262" s="44"/>
      <c r="RSH262" s="44"/>
      <c r="RSI262" s="44"/>
      <c r="RSJ262" s="44"/>
      <c r="RSK262" s="44"/>
      <c r="RSL262" s="44"/>
      <c r="RSM262" s="44"/>
      <c r="RSN262" s="44"/>
      <c r="RSO262" s="44"/>
      <c r="RSP262" s="44"/>
      <c r="RSQ262" s="44"/>
      <c r="RSR262" s="44"/>
      <c r="RSS262" s="44"/>
      <c r="RST262" s="44"/>
      <c r="RSU262" s="44"/>
      <c r="RSV262" s="44"/>
      <c r="RSW262" s="44"/>
      <c r="RSX262" s="44"/>
      <c r="RSY262" s="44"/>
      <c r="RSZ262" s="44"/>
      <c r="RTA262" s="44"/>
      <c r="RTB262" s="44"/>
      <c r="RTC262" s="44"/>
      <c r="RTD262" s="44"/>
      <c r="RTE262" s="44"/>
      <c r="RTF262" s="44"/>
      <c r="RTG262" s="44"/>
      <c r="RTH262" s="44"/>
      <c r="RTI262" s="44"/>
      <c r="RTJ262" s="44"/>
      <c r="RTK262" s="44"/>
      <c r="RTL262" s="44"/>
      <c r="RTM262" s="44"/>
      <c r="RTN262" s="44"/>
      <c r="RTO262" s="44"/>
      <c r="RTP262" s="44"/>
      <c r="RTQ262" s="44"/>
      <c r="RTR262" s="44"/>
      <c r="RTS262" s="44"/>
      <c r="RTT262" s="44"/>
      <c r="RTU262" s="44"/>
      <c r="RTV262" s="44"/>
      <c r="RTW262" s="44"/>
      <c r="RTX262" s="44"/>
      <c r="RTY262" s="44"/>
      <c r="RTZ262" s="44"/>
      <c r="RUA262" s="44"/>
      <c r="RUB262" s="44"/>
      <c r="RUC262" s="44"/>
      <c r="RUD262" s="44"/>
      <c r="RUE262" s="44"/>
      <c r="RUF262" s="44"/>
      <c r="RUG262" s="44"/>
      <c r="RUH262" s="44"/>
      <c r="RUI262" s="44"/>
      <c r="RUJ262" s="44"/>
      <c r="RUK262" s="44"/>
      <c r="RUL262" s="44"/>
      <c r="RUM262" s="44"/>
      <c r="RUN262" s="44"/>
      <c r="RUO262" s="44"/>
      <c r="RUP262" s="44"/>
      <c r="RUQ262" s="44"/>
      <c r="RUR262" s="44"/>
      <c r="RUS262" s="44"/>
      <c r="RUT262" s="44"/>
      <c r="RUU262" s="44"/>
      <c r="RUV262" s="44"/>
      <c r="RUW262" s="44"/>
      <c r="RUX262" s="44"/>
      <c r="RUY262" s="44"/>
      <c r="RUZ262" s="44"/>
      <c r="RVA262" s="44"/>
      <c r="RVB262" s="44"/>
      <c r="RVC262" s="44"/>
      <c r="RVD262" s="44"/>
      <c r="RVE262" s="44"/>
      <c r="RVF262" s="44"/>
      <c r="RVG262" s="44"/>
      <c r="RVH262" s="44"/>
      <c r="RVI262" s="44"/>
      <c r="RVJ262" s="44"/>
      <c r="RVK262" s="44"/>
      <c r="RVL262" s="44"/>
      <c r="RVM262" s="44"/>
      <c r="RVN262" s="44"/>
      <c r="RVO262" s="44"/>
      <c r="RVP262" s="44"/>
      <c r="RVQ262" s="44"/>
      <c r="RVR262" s="44"/>
      <c r="RVS262" s="44"/>
      <c r="RVT262" s="44"/>
      <c r="RVU262" s="44"/>
      <c r="RVV262" s="44"/>
      <c r="RVW262" s="44"/>
      <c r="RVX262" s="44"/>
      <c r="RVY262" s="44"/>
      <c r="RVZ262" s="44"/>
      <c r="RWA262" s="44"/>
      <c r="RWB262" s="44"/>
      <c r="RWC262" s="44"/>
      <c r="RWD262" s="44"/>
      <c r="RWE262" s="44"/>
      <c r="RWF262" s="44"/>
      <c r="RWG262" s="44"/>
      <c r="RWH262" s="44"/>
      <c r="RWI262" s="44"/>
      <c r="RWJ262" s="44"/>
      <c r="RWK262" s="44"/>
      <c r="RWL262" s="44"/>
      <c r="RWM262" s="44"/>
      <c r="RWN262" s="44"/>
      <c r="RWO262" s="44"/>
      <c r="RWP262" s="44"/>
      <c r="RWQ262" s="44"/>
      <c r="RWR262" s="44"/>
      <c r="RWS262" s="44"/>
      <c r="RWT262" s="44"/>
      <c r="RWU262" s="44"/>
      <c r="RWV262" s="44"/>
      <c r="RWW262" s="44"/>
      <c r="RWX262" s="44"/>
      <c r="RWY262" s="44"/>
      <c r="RWZ262" s="44"/>
      <c r="RXA262" s="44"/>
      <c r="RXB262" s="44"/>
      <c r="RXC262" s="44"/>
      <c r="RXD262" s="44"/>
      <c r="RXE262" s="44"/>
      <c r="RXF262" s="44"/>
      <c r="RXG262" s="44"/>
      <c r="RXH262" s="44"/>
      <c r="RXI262" s="44"/>
      <c r="RXJ262" s="44"/>
      <c r="RXK262" s="44"/>
      <c r="RXL262" s="44"/>
      <c r="RXM262" s="44"/>
      <c r="RXN262" s="44"/>
      <c r="RXO262" s="44"/>
      <c r="RXP262" s="44"/>
      <c r="RXQ262" s="44"/>
      <c r="RXR262" s="44"/>
      <c r="RXS262" s="44"/>
      <c r="RXT262" s="44"/>
      <c r="RXU262" s="44"/>
      <c r="RXV262" s="44"/>
      <c r="RXW262" s="44"/>
      <c r="RXX262" s="44"/>
      <c r="RXY262" s="44"/>
      <c r="RXZ262" s="44"/>
      <c r="RYA262" s="44"/>
      <c r="RYB262" s="44"/>
      <c r="RYC262" s="44"/>
      <c r="RYD262" s="44"/>
      <c r="RYE262" s="44"/>
      <c r="RYF262" s="44"/>
      <c r="RYG262" s="44"/>
      <c r="RYH262" s="44"/>
      <c r="RYI262" s="44"/>
      <c r="RYJ262" s="44"/>
      <c r="RYK262" s="44"/>
      <c r="RYL262" s="44"/>
      <c r="RYM262" s="44"/>
      <c r="RYN262" s="44"/>
      <c r="RYO262" s="44"/>
      <c r="RYP262" s="44"/>
      <c r="RYQ262" s="44"/>
      <c r="RYR262" s="44"/>
      <c r="RYS262" s="44"/>
      <c r="RYT262" s="44"/>
      <c r="RYU262" s="44"/>
      <c r="RYV262" s="44"/>
      <c r="RYW262" s="44"/>
      <c r="RYX262" s="44"/>
      <c r="RYY262" s="44"/>
      <c r="RYZ262" s="44"/>
      <c r="RZA262" s="44"/>
      <c r="RZB262" s="44"/>
      <c r="RZC262" s="44"/>
      <c r="RZD262" s="44"/>
      <c r="RZE262" s="44"/>
      <c r="RZF262" s="44"/>
      <c r="RZG262" s="44"/>
      <c r="RZH262" s="44"/>
      <c r="RZI262" s="44"/>
      <c r="RZJ262" s="44"/>
      <c r="RZK262" s="44"/>
      <c r="RZL262" s="44"/>
      <c r="RZM262" s="44"/>
      <c r="RZN262" s="44"/>
      <c r="RZO262" s="44"/>
      <c r="RZP262" s="44"/>
      <c r="RZQ262" s="44"/>
      <c r="RZR262" s="44"/>
      <c r="RZS262" s="44"/>
      <c r="RZT262" s="44"/>
      <c r="RZU262" s="44"/>
      <c r="RZV262" s="44"/>
      <c r="RZW262" s="44"/>
      <c r="RZX262" s="44"/>
      <c r="RZY262" s="44"/>
      <c r="RZZ262" s="44"/>
      <c r="SAA262" s="44"/>
      <c r="SAB262" s="44"/>
      <c r="SAC262" s="44"/>
      <c r="SAD262" s="44"/>
      <c r="SAE262" s="44"/>
      <c r="SAF262" s="44"/>
      <c r="SAG262" s="44"/>
      <c r="SAH262" s="44"/>
      <c r="SAI262" s="44"/>
      <c r="SAJ262" s="44"/>
      <c r="SAK262" s="44"/>
      <c r="SAL262" s="44"/>
      <c r="SAM262" s="44"/>
      <c r="SAN262" s="44"/>
      <c r="SAO262" s="44"/>
      <c r="SAP262" s="44"/>
      <c r="SAQ262" s="44"/>
      <c r="SAR262" s="44"/>
      <c r="SAS262" s="44"/>
      <c r="SAT262" s="44"/>
      <c r="SAU262" s="44"/>
      <c r="SAV262" s="44"/>
      <c r="SAW262" s="44"/>
      <c r="SAX262" s="44"/>
      <c r="SAY262" s="44"/>
      <c r="SAZ262" s="44"/>
      <c r="SBA262" s="44"/>
      <c r="SBB262" s="44"/>
      <c r="SBC262" s="44"/>
      <c r="SBD262" s="44"/>
      <c r="SBE262" s="44"/>
      <c r="SBF262" s="44"/>
      <c r="SBG262" s="44"/>
      <c r="SBH262" s="44"/>
      <c r="SBI262" s="44"/>
      <c r="SBJ262" s="44"/>
      <c r="SBK262" s="44"/>
      <c r="SBL262" s="44"/>
      <c r="SBM262" s="44"/>
      <c r="SBN262" s="44"/>
      <c r="SBO262" s="44"/>
      <c r="SBP262" s="44"/>
      <c r="SBQ262" s="44"/>
      <c r="SBR262" s="44"/>
      <c r="SBS262" s="44"/>
      <c r="SBT262" s="44"/>
      <c r="SBU262" s="44"/>
      <c r="SBV262" s="44"/>
      <c r="SBW262" s="44"/>
      <c r="SBX262" s="44"/>
      <c r="SBY262" s="44"/>
      <c r="SBZ262" s="44"/>
      <c r="SCA262" s="44"/>
      <c r="SCB262" s="44"/>
      <c r="SCC262" s="44"/>
      <c r="SCD262" s="44"/>
      <c r="SCE262" s="44"/>
      <c r="SCF262" s="44"/>
      <c r="SCG262" s="44"/>
      <c r="SCH262" s="44"/>
      <c r="SCI262" s="44"/>
      <c r="SCJ262" s="44"/>
      <c r="SCK262" s="44"/>
      <c r="SCL262" s="44"/>
      <c r="SCM262" s="44"/>
      <c r="SCN262" s="44"/>
      <c r="SCO262" s="44"/>
      <c r="SCP262" s="44"/>
      <c r="SCQ262" s="44"/>
      <c r="SCR262" s="44"/>
      <c r="SCS262" s="44"/>
      <c r="SCT262" s="44"/>
      <c r="SCU262" s="44"/>
      <c r="SCV262" s="44"/>
      <c r="SCW262" s="44"/>
      <c r="SCX262" s="44"/>
      <c r="SCY262" s="44"/>
      <c r="SCZ262" s="44"/>
      <c r="SDA262" s="44"/>
      <c r="SDB262" s="44"/>
      <c r="SDC262" s="44"/>
      <c r="SDD262" s="44"/>
      <c r="SDE262" s="44"/>
      <c r="SDF262" s="44"/>
      <c r="SDG262" s="44"/>
      <c r="SDH262" s="44"/>
      <c r="SDI262" s="44"/>
      <c r="SDJ262" s="44"/>
      <c r="SDK262" s="44"/>
      <c r="SDL262" s="44"/>
      <c r="SDM262" s="44"/>
      <c r="SDN262" s="44"/>
      <c r="SDO262" s="44"/>
      <c r="SDP262" s="44"/>
      <c r="SDQ262" s="44"/>
      <c r="SDR262" s="44"/>
      <c r="SDS262" s="44"/>
      <c r="SDT262" s="44"/>
      <c r="SDU262" s="44"/>
      <c r="SDV262" s="44"/>
      <c r="SDW262" s="44"/>
      <c r="SDX262" s="44"/>
      <c r="SDY262" s="44"/>
      <c r="SDZ262" s="44"/>
      <c r="SEA262" s="44"/>
      <c r="SEB262" s="44"/>
      <c r="SEC262" s="44"/>
      <c r="SED262" s="44"/>
      <c r="SEE262" s="44"/>
      <c r="SEF262" s="44"/>
      <c r="SEG262" s="44"/>
      <c r="SEH262" s="44"/>
      <c r="SEI262" s="44"/>
      <c r="SEJ262" s="44"/>
      <c r="SEK262" s="44"/>
      <c r="SEL262" s="44"/>
      <c r="SEM262" s="44"/>
      <c r="SEN262" s="44"/>
      <c r="SEO262" s="44"/>
      <c r="SEP262" s="44"/>
      <c r="SEQ262" s="44"/>
      <c r="SER262" s="44"/>
      <c r="SES262" s="44"/>
      <c r="SET262" s="44"/>
      <c r="SEU262" s="44"/>
      <c r="SEV262" s="44"/>
      <c r="SEW262" s="44"/>
      <c r="SEX262" s="44"/>
      <c r="SEY262" s="44"/>
      <c r="SEZ262" s="44"/>
      <c r="SFA262" s="44"/>
      <c r="SFB262" s="44"/>
      <c r="SFC262" s="44"/>
      <c r="SFD262" s="44"/>
      <c r="SFE262" s="44"/>
      <c r="SFF262" s="44"/>
      <c r="SFG262" s="44"/>
      <c r="SFH262" s="44"/>
      <c r="SFI262" s="44"/>
      <c r="SFJ262" s="44"/>
      <c r="SFK262" s="44"/>
      <c r="SFL262" s="44"/>
      <c r="SFM262" s="44"/>
      <c r="SFN262" s="44"/>
      <c r="SFO262" s="44"/>
      <c r="SFP262" s="44"/>
      <c r="SFQ262" s="44"/>
      <c r="SFR262" s="44"/>
      <c r="SFS262" s="44"/>
      <c r="SFT262" s="44"/>
      <c r="SFU262" s="44"/>
      <c r="SFV262" s="44"/>
      <c r="SFW262" s="44"/>
      <c r="SFX262" s="44"/>
      <c r="SFY262" s="44"/>
      <c r="SFZ262" s="44"/>
      <c r="SGA262" s="44"/>
      <c r="SGB262" s="44"/>
      <c r="SGC262" s="44"/>
      <c r="SGD262" s="44"/>
      <c r="SGE262" s="44"/>
      <c r="SGF262" s="44"/>
      <c r="SGG262" s="44"/>
      <c r="SGH262" s="44"/>
      <c r="SGI262" s="44"/>
      <c r="SGJ262" s="44"/>
      <c r="SGK262" s="44"/>
      <c r="SGL262" s="44"/>
      <c r="SGM262" s="44"/>
      <c r="SGN262" s="44"/>
      <c r="SGO262" s="44"/>
      <c r="SGP262" s="44"/>
      <c r="SGQ262" s="44"/>
      <c r="SGR262" s="44"/>
      <c r="SGS262" s="44"/>
      <c r="SGT262" s="44"/>
      <c r="SGU262" s="44"/>
      <c r="SGV262" s="44"/>
      <c r="SGW262" s="44"/>
      <c r="SGX262" s="44"/>
      <c r="SGY262" s="44"/>
      <c r="SGZ262" s="44"/>
      <c r="SHA262" s="44"/>
      <c r="SHB262" s="44"/>
      <c r="SHC262" s="44"/>
      <c r="SHD262" s="44"/>
      <c r="SHE262" s="44"/>
      <c r="SHF262" s="44"/>
      <c r="SHG262" s="44"/>
      <c r="SHH262" s="44"/>
      <c r="SHI262" s="44"/>
      <c r="SHJ262" s="44"/>
      <c r="SHK262" s="44"/>
      <c r="SHL262" s="44"/>
      <c r="SHM262" s="44"/>
      <c r="SHN262" s="44"/>
      <c r="SHO262" s="44"/>
      <c r="SHP262" s="44"/>
      <c r="SHQ262" s="44"/>
      <c r="SHR262" s="44"/>
      <c r="SHS262" s="44"/>
      <c r="SHT262" s="44"/>
      <c r="SHU262" s="44"/>
      <c r="SHV262" s="44"/>
      <c r="SHW262" s="44"/>
      <c r="SHX262" s="44"/>
      <c r="SHY262" s="44"/>
      <c r="SHZ262" s="44"/>
      <c r="SIA262" s="44"/>
      <c r="SIB262" s="44"/>
      <c r="SIC262" s="44"/>
      <c r="SID262" s="44"/>
      <c r="SIE262" s="44"/>
      <c r="SIF262" s="44"/>
      <c r="SIG262" s="44"/>
      <c r="SIH262" s="44"/>
      <c r="SII262" s="44"/>
      <c r="SIJ262" s="44"/>
      <c r="SIK262" s="44"/>
      <c r="SIL262" s="44"/>
      <c r="SIM262" s="44"/>
      <c r="SIN262" s="44"/>
      <c r="SIO262" s="44"/>
      <c r="SIP262" s="44"/>
      <c r="SIQ262" s="44"/>
      <c r="SIR262" s="44"/>
      <c r="SIS262" s="44"/>
      <c r="SIT262" s="44"/>
      <c r="SIU262" s="44"/>
      <c r="SIV262" s="44"/>
      <c r="SIW262" s="44"/>
      <c r="SIX262" s="44"/>
      <c r="SIY262" s="44"/>
      <c r="SIZ262" s="44"/>
      <c r="SJA262" s="44"/>
      <c r="SJB262" s="44"/>
      <c r="SJC262" s="44"/>
      <c r="SJD262" s="44"/>
      <c r="SJE262" s="44"/>
      <c r="SJF262" s="44"/>
      <c r="SJG262" s="44"/>
      <c r="SJH262" s="44"/>
      <c r="SJI262" s="44"/>
      <c r="SJJ262" s="44"/>
      <c r="SJK262" s="44"/>
      <c r="SJL262" s="44"/>
      <c r="SJM262" s="44"/>
      <c r="SJN262" s="44"/>
      <c r="SJO262" s="44"/>
      <c r="SJP262" s="44"/>
      <c r="SJQ262" s="44"/>
      <c r="SJR262" s="44"/>
      <c r="SJS262" s="44"/>
      <c r="SJT262" s="44"/>
      <c r="SJU262" s="44"/>
      <c r="SJV262" s="44"/>
      <c r="SJW262" s="44"/>
      <c r="SJX262" s="44"/>
      <c r="SJY262" s="44"/>
      <c r="SJZ262" s="44"/>
      <c r="SKA262" s="44"/>
      <c r="SKB262" s="44"/>
      <c r="SKC262" s="44"/>
      <c r="SKD262" s="44"/>
      <c r="SKE262" s="44"/>
      <c r="SKF262" s="44"/>
      <c r="SKG262" s="44"/>
      <c r="SKH262" s="44"/>
      <c r="SKI262" s="44"/>
      <c r="SKJ262" s="44"/>
      <c r="SKK262" s="44"/>
      <c r="SKL262" s="44"/>
      <c r="SKM262" s="44"/>
      <c r="SKN262" s="44"/>
      <c r="SKO262" s="44"/>
      <c r="SKP262" s="44"/>
      <c r="SKQ262" s="44"/>
      <c r="SKR262" s="44"/>
      <c r="SKS262" s="44"/>
      <c r="SKT262" s="44"/>
      <c r="SKU262" s="44"/>
      <c r="SKV262" s="44"/>
      <c r="SKW262" s="44"/>
      <c r="SKX262" s="44"/>
      <c r="SKY262" s="44"/>
      <c r="SKZ262" s="44"/>
      <c r="SLA262" s="44"/>
      <c r="SLB262" s="44"/>
      <c r="SLC262" s="44"/>
      <c r="SLD262" s="44"/>
      <c r="SLE262" s="44"/>
      <c r="SLF262" s="44"/>
      <c r="SLG262" s="44"/>
      <c r="SLH262" s="44"/>
      <c r="SLI262" s="44"/>
      <c r="SLJ262" s="44"/>
      <c r="SLK262" s="44"/>
      <c r="SLL262" s="44"/>
      <c r="SLM262" s="44"/>
      <c r="SLN262" s="44"/>
      <c r="SLO262" s="44"/>
      <c r="SLP262" s="44"/>
      <c r="SLQ262" s="44"/>
      <c r="SLR262" s="44"/>
      <c r="SLS262" s="44"/>
      <c r="SLT262" s="44"/>
      <c r="SLU262" s="44"/>
      <c r="SLV262" s="44"/>
      <c r="SLW262" s="44"/>
      <c r="SLX262" s="44"/>
      <c r="SLY262" s="44"/>
      <c r="SLZ262" s="44"/>
      <c r="SMA262" s="44"/>
      <c r="SMB262" s="44"/>
      <c r="SMC262" s="44"/>
      <c r="SMD262" s="44"/>
      <c r="SME262" s="44"/>
      <c r="SMF262" s="44"/>
      <c r="SMG262" s="44"/>
      <c r="SMH262" s="44"/>
      <c r="SMI262" s="44"/>
      <c r="SMJ262" s="44"/>
      <c r="SMK262" s="44"/>
      <c r="SML262" s="44"/>
      <c r="SMM262" s="44"/>
      <c r="SMN262" s="44"/>
      <c r="SMO262" s="44"/>
      <c r="SMP262" s="44"/>
      <c r="SMQ262" s="44"/>
      <c r="SMR262" s="44"/>
      <c r="SMS262" s="44"/>
      <c r="SMT262" s="44"/>
      <c r="SMU262" s="44"/>
      <c r="SMV262" s="44"/>
      <c r="SMW262" s="44"/>
      <c r="SMX262" s="44"/>
      <c r="SMY262" s="44"/>
      <c r="SMZ262" s="44"/>
      <c r="SNA262" s="44"/>
      <c r="SNB262" s="44"/>
      <c r="SNC262" s="44"/>
      <c r="SND262" s="44"/>
      <c r="SNE262" s="44"/>
      <c r="SNF262" s="44"/>
      <c r="SNG262" s="44"/>
      <c r="SNH262" s="44"/>
      <c r="SNI262" s="44"/>
      <c r="SNJ262" s="44"/>
      <c r="SNK262" s="44"/>
      <c r="SNL262" s="44"/>
      <c r="SNM262" s="44"/>
      <c r="SNN262" s="44"/>
      <c r="SNO262" s="44"/>
      <c r="SNP262" s="44"/>
      <c r="SNQ262" s="44"/>
      <c r="SNR262" s="44"/>
      <c r="SNS262" s="44"/>
      <c r="SNT262" s="44"/>
      <c r="SNU262" s="44"/>
      <c r="SNV262" s="44"/>
      <c r="SNW262" s="44"/>
      <c r="SNX262" s="44"/>
      <c r="SNY262" s="44"/>
      <c r="SNZ262" s="44"/>
      <c r="SOA262" s="44"/>
      <c r="SOB262" s="44"/>
      <c r="SOC262" s="44"/>
      <c r="SOD262" s="44"/>
      <c r="SOE262" s="44"/>
      <c r="SOF262" s="44"/>
      <c r="SOG262" s="44"/>
      <c r="SOH262" s="44"/>
      <c r="SOI262" s="44"/>
      <c r="SOJ262" s="44"/>
      <c r="SOK262" s="44"/>
      <c r="SOL262" s="44"/>
      <c r="SOM262" s="44"/>
      <c r="SON262" s="44"/>
      <c r="SOO262" s="44"/>
      <c r="SOP262" s="44"/>
      <c r="SOQ262" s="44"/>
      <c r="SOR262" s="44"/>
      <c r="SOS262" s="44"/>
      <c r="SOT262" s="44"/>
      <c r="SOU262" s="44"/>
      <c r="SOV262" s="44"/>
      <c r="SOW262" s="44"/>
      <c r="SOX262" s="44"/>
      <c r="SOY262" s="44"/>
      <c r="SOZ262" s="44"/>
      <c r="SPA262" s="44"/>
      <c r="SPB262" s="44"/>
      <c r="SPC262" s="44"/>
      <c r="SPD262" s="44"/>
      <c r="SPE262" s="44"/>
      <c r="SPF262" s="44"/>
      <c r="SPG262" s="44"/>
      <c r="SPH262" s="44"/>
      <c r="SPI262" s="44"/>
      <c r="SPJ262" s="44"/>
      <c r="SPK262" s="44"/>
      <c r="SPL262" s="44"/>
      <c r="SPM262" s="44"/>
      <c r="SPN262" s="44"/>
      <c r="SPO262" s="44"/>
      <c r="SPP262" s="44"/>
      <c r="SPQ262" s="44"/>
      <c r="SPR262" s="44"/>
      <c r="SPS262" s="44"/>
      <c r="SPT262" s="44"/>
      <c r="SPU262" s="44"/>
      <c r="SPV262" s="44"/>
      <c r="SPW262" s="44"/>
      <c r="SPX262" s="44"/>
      <c r="SPY262" s="44"/>
      <c r="SPZ262" s="44"/>
      <c r="SQA262" s="44"/>
      <c r="SQB262" s="44"/>
      <c r="SQC262" s="44"/>
      <c r="SQD262" s="44"/>
      <c r="SQE262" s="44"/>
      <c r="SQF262" s="44"/>
      <c r="SQG262" s="44"/>
      <c r="SQH262" s="44"/>
      <c r="SQI262" s="44"/>
      <c r="SQJ262" s="44"/>
      <c r="SQK262" s="44"/>
      <c r="SQL262" s="44"/>
      <c r="SQM262" s="44"/>
      <c r="SQN262" s="44"/>
      <c r="SQO262" s="44"/>
      <c r="SQP262" s="44"/>
      <c r="SQQ262" s="44"/>
      <c r="SQR262" s="44"/>
      <c r="SQS262" s="44"/>
      <c r="SQT262" s="44"/>
      <c r="SQU262" s="44"/>
      <c r="SQV262" s="44"/>
      <c r="SQW262" s="44"/>
      <c r="SQX262" s="44"/>
      <c r="SQY262" s="44"/>
      <c r="SQZ262" s="44"/>
      <c r="SRA262" s="44"/>
      <c r="SRB262" s="44"/>
      <c r="SRC262" s="44"/>
      <c r="SRD262" s="44"/>
      <c r="SRE262" s="44"/>
      <c r="SRF262" s="44"/>
      <c r="SRG262" s="44"/>
      <c r="SRH262" s="44"/>
      <c r="SRI262" s="44"/>
      <c r="SRJ262" s="44"/>
      <c r="SRK262" s="44"/>
      <c r="SRL262" s="44"/>
      <c r="SRM262" s="44"/>
      <c r="SRN262" s="44"/>
      <c r="SRO262" s="44"/>
      <c r="SRP262" s="44"/>
      <c r="SRQ262" s="44"/>
      <c r="SRR262" s="44"/>
      <c r="SRS262" s="44"/>
      <c r="SRT262" s="44"/>
      <c r="SRU262" s="44"/>
      <c r="SRV262" s="44"/>
      <c r="SRW262" s="44"/>
      <c r="SRX262" s="44"/>
      <c r="SRY262" s="44"/>
      <c r="SRZ262" s="44"/>
      <c r="SSA262" s="44"/>
      <c r="SSB262" s="44"/>
      <c r="SSC262" s="44"/>
      <c r="SSD262" s="44"/>
      <c r="SSE262" s="44"/>
      <c r="SSF262" s="44"/>
      <c r="SSG262" s="44"/>
      <c r="SSH262" s="44"/>
      <c r="SSI262" s="44"/>
      <c r="SSJ262" s="44"/>
      <c r="SSK262" s="44"/>
      <c r="SSL262" s="44"/>
      <c r="SSM262" s="44"/>
      <c r="SSN262" s="44"/>
      <c r="SSO262" s="44"/>
      <c r="SSP262" s="44"/>
      <c r="SSQ262" s="44"/>
      <c r="SSR262" s="44"/>
      <c r="SSS262" s="44"/>
      <c r="SST262" s="44"/>
      <c r="SSU262" s="44"/>
      <c r="SSV262" s="44"/>
      <c r="SSW262" s="44"/>
      <c r="SSX262" s="44"/>
      <c r="SSY262" s="44"/>
      <c r="SSZ262" s="44"/>
      <c r="STA262" s="44"/>
      <c r="STB262" s="44"/>
      <c r="STC262" s="44"/>
      <c r="STD262" s="44"/>
      <c r="STE262" s="44"/>
      <c r="STF262" s="44"/>
      <c r="STG262" s="44"/>
      <c r="STH262" s="44"/>
      <c r="STI262" s="44"/>
      <c r="STJ262" s="44"/>
      <c r="STK262" s="44"/>
      <c r="STL262" s="44"/>
      <c r="STM262" s="44"/>
      <c r="STN262" s="44"/>
      <c r="STO262" s="44"/>
      <c r="STP262" s="44"/>
      <c r="STQ262" s="44"/>
      <c r="STR262" s="44"/>
      <c r="STS262" s="44"/>
      <c r="STT262" s="44"/>
      <c r="STU262" s="44"/>
      <c r="STV262" s="44"/>
      <c r="STW262" s="44"/>
      <c r="STX262" s="44"/>
      <c r="STY262" s="44"/>
      <c r="STZ262" s="44"/>
      <c r="SUA262" s="44"/>
      <c r="SUB262" s="44"/>
      <c r="SUC262" s="44"/>
      <c r="SUD262" s="44"/>
      <c r="SUE262" s="44"/>
      <c r="SUF262" s="44"/>
      <c r="SUG262" s="44"/>
      <c r="SUH262" s="44"/>
      <c r="SUI262" s="44"/>
      <c r="SUJ262" s="44"/>
      <c r="SUK262" s="44"/>
      <c r="SUL262" s="44"/>
      <c r="SUM262" s="44"/>
      <c r="SUN262" s="44"/>
      <c r="SUO262" s="44"/>
      <c r="SUP262" s="44"/>
      <c r="SUQ262" s="44"/>
      <c r="SUR262" s="44"/>
      <c r="SUS262" s="44"/>
      <c r="SUT262" s="44"/>
      <c r="SUU262" s="44"/>
      <c r="SUV262" s="44"/>
      <c r="SUW262" s="44"/>
      <c r="SUX262" s="44"/>
      <c r="SUY262" s="44"/>
      <c r="SUZ262" s="44"/>
      <c r="SVA262" s="44"/>
      <c r="SVB262" s="44"/>
      <c r="SVC262" s="44"/>
      <c r="SVD262" s="44"/>
      <c r="SVE262" s="44"/>
      <c r="SVF262" s="44"/>
      <c r="SVG262" s="44"/>
      <c r="SVH262" s="44"/>
      <c r="SVI262" s="44"/>
      <c r="SVJ262" s="44"/>
      <c r="SVK262" s="44"/>
      <c r="SVL262" s="44"/>
      <c r="SVM262" s="44"/>
      <c r="SVN262" s="44"/>
      <c r="SVO262" s="44"/>
      <c r="SVP262" s="44"/>
      <c r="SVQ262" s="44"/>
      <c r="SVR262" s="44"/>
      <c r="SVS262" s="44"/>
      <c r="SVT262" s="44"/>
      <c r="SVU262" s="44"/>
      <c r="SVV262" s="44"/>
      <c r="SVW262" s="44"/>
      <c r="SVX262" s="44"/>
      <c r="SVY262" s="44"/>
      <c r="SVZ262" s="44"/>
      <c r="SWA262" s="44"/>
      <c r="SWB262" s="44"/>
      <c r="SWC262" s="44"/>
      <c r="SWD262" s="44"/>
      <c r="SWE262" s="44"/>
      <c r="SWF262" s="44"/>
      <c r="SWG262" s="44"/>
      <c r="SWH262" s="44"/>
      <c r="SWI262" s="44"/>
      <c r="SWJ262" s="44"/>
      <c r="SWK262" s="44"/>
      <c r="SWL262" s="44"/>
      <c r="SWM262" s="44"/>
      <c r="SWN262" s="44"/>
      <c r="SWO262" s="44"/>
      <c r="SWP262" s="44"/>
      <c r="SWQ262" s="44"/>
      <c r="SWR262" s="44"/>
      <c r="SWS262" s="44"/>
      <c r="SWT262" s="44"/>
      <c r="SWU262" s="44"/>
      <c r="SWV262" s="44"/>
      <c r="SWW262" s="44"/>
      <c r="SWX262" s="44"/>
      <c r="SWY262" s="44"/>
      <c r="SWZ262" s="44"/>
      <c r="SXA262" s="44"/>
      <c r="SXB262" s="44"/>
      <c r="SXC262" s="44"/>
      <c r="SXD262" s="44"/>
      <c r="SXE262" s="44"/>
      <c r="SXF262" s="44"/>
      <c r="SXG262" s="44"/>
      <c r="SXH262" s="44"/>
      <c r="SXI262" s="44"/>
      <c r="SXJ262" s="44"/>
      <c r="SXK262" s="44"/>
      <c r="SXL262" s="44"/>
      <c r="SXM262" s="44"/>
      <c r="SXN262" s="44"/>
      <c r="SXO262" s="44"/>
      <c r="SXP262" s="44"/>
      <c r="SXQ262" s="44"/>
      <c r="SXR262" s="44"/>
      <c r="SXS262" s="44"/>
      <c r="SXT262" s="44"/>
      <c r="SXU262" s="44"/>
      <c r="SXV262" s="44"/>
      <c r="SXW262" s="44"/>
      <c r="SXX262" s="44"/>
      <c r="SXY262" s="44"/>
      <c r="SXZ262" s="44"/>
      <c r="SYA262" s="44"/>
      <c r="SYB262" s="44"/>
      <c r="SYC262" s="44"/>
      <c r="SYD262" s="44"/>
      <c r="SYE262" s="44"/>
      <c r="SYF262" s="44"/>
      <c r="SYG262" s="44"/>
      <c r="SYH262" s="44"/>
      <c r="SYI262" s="44"/>
      <c r="SYJ262" s="44"/>
      <c r="SYK262" s="44"/>
      <c r="SYL262" s="44"/>
      <c r="SYM262" s="44"/>
      <c r="SYN262" s="44"/>
      <c r="SYO262" s="44"/>
      <c r="SYP262" s="44"/>
      <c r="SYQ262" s="44"/>
      <c r="SYR262" s="44"/>
      <c r="SYS262" s="44"/>
      <c r="SYT262" s="44"/>
      <c r="SYU262" s="44"/>
      <c r="SYV262" s="44"/>
      <c r="SYW262" s="44"/>
      <c r="SYX262" s="44"/>
      <c r="SYY262" s="44"/>
      <c r="SYZ262" s="44"/>
      <c r="SZA262" s="44"/>
      <c r="SZB262" s="44"/>
      <c r="SZC262" s="44"/>
      <c r="SZD262" s="44"/>
      <c r="SZE262" s="44"/>
      <c r="SZF262" s="44"/>
      <c r="SZG262" s="44"/>
      <c r="SZH262" s="44"/>
      <c r="SZI262" s="44"/>
      <c r="SZJ262" s="44"/>
      <c r="SZK262" s="44"/>
      <c r="SZL262" s="44"/>
      <c r="SZM262" s="44"/>
      <c r="SZN262" s="44"/>
      <c r="SZO262" s="44"/>
      <c r="SZP262" s="44"/>
      <c r="SZQ262" s="44"/>
      <c r="SZR262" s="44"/>
      <c r="SZS262" s="44"/>
      <c r="SZT262" s="44"/>
      <c r="SZU262" s="44"/>
      <c r="SZV262" s="44"/>
      <c r="SZW262" s="44"/>
      <c r="SZX262" s="44"/>
      <c r="SZY262" s="44"/>
      <c r="SZZ262" s="44"/>
      <c r="TAA262" s="44"/>
      <c r="TAB262" s="44"/>
      <c r="TAC262" s="44"/>
      <c r="TAD262" s="44"/>
      <c r="TAE262" s="44"/>
      <c r="TAF262" s="44"/>
      <c r="TAG262" s="44"/>
      <c r="TAH262" s="44"/>
      <c r="TAI262" s="44"/>
      <c r="TAJ262" s="44"/>
      <c r="TAK262" s="44"/>
      <c r="TAL262" s="44"/>
      <c r="TAM262" s="44"/>
      <c r="TAN262" s="44"/>
      <c r="TAO262" s="44"/>
      <c r="TAP262" s="44"/>
      <c r="TAQ262" s="44"/>
      <c r="TAR262" s="44"/>
      <c r="TAS262" s="44"/>
      <c r="TAT262" s="44"/>
      <c r="TAU262" s="44"/>
      <c r="TAV262" s="44"/>
      <c r="TAW262" s="44"/>
      <c r="TAX262" s="44"/>
      <c r="TAY262" s="44"/>
      <c r="TAZ262" s="44"/>
      <c r="TBA262" s="44"/>
      <c r="TBB262" s="44"/>
      <c r="TBC262" s="44"/>
      <c r="TBD262" s="44"/>
      <c r="TBE262" s="44"/>
      <c r="TBF262" s="44"/>
      <c r="TBG262" s="44"/>
      <c r="TBH262" s="44"/>
      <c r="TBI262" s="44"/>
      <c r="TBJ262" s="44"/>
      <c r="TBK262" s="44"/>
      <c r="TBL262" s="44"/>
      <c r="TBM262" s="44"/>
      <c r="TBN262" s="44"/>
      <c r="TBO262" s="44"/>
      <c r="TBP262" s="44"/>
      <c r="TBQ262" s="44"/>
      <c r="TBR262" s="44"/>
      <c r="TBS262" s="44"/>
      <c r="TBT262" s="44"/>
      <c r="TBU262" s="44"/>
      <c r="TBV262" s="44"/>
      <c r="TBW262" s="44"/>
      <c r="TBX262" s="44"/>
      <c r="TBY262" s="44"/>
      <c r="TBZ262" s="44"/>
      <c r="TCA262" s="44"/>
      <c r="TCB262" s="44"/>
      <c r="TCC262" s="44"/>
      <c r="TCD262" s="44"/>
      <c r="TCE262" s="44"/>
      <c r="TCF262" s="44"/>
      <c r="TCG262" s="44"/>
      <c r="TCH262" s="44"/>
      <c r="TCI262" s="44"/>
      <c r="TCJ262" s="44"/>
      <c r="TCK262" s="44"/>
      <c r="TCL262" s="44"/>
      <c r="TCM262" s="44"/>
      <c r="TCN262" s="44"/>
      <c r="TCO262" s="44"/>
      <c r="TCP262" s="44"/>
      <c r="TCQ262" s="44"/>
      <c r="TCR262" s="44"/>
      <c r="TCS262" s="44"/>
      <c r="TCT262" s="44"/>
      <c r="TCU262" s="44"/>
      <c r="TCV262" s="44"/>
      <c r="TCW262" s="44"/>
      <c r="TCX262" s="44"/>
      <c r="TCY262" s="44"/>
      <c r="TCZ262" s="44"/>
      <c r="TDA262" s="44"/>
      <c r="TDB262" s="44"/>
      <c r="TDC262" s="44"/>
      <c r="TDD262" s="44"/>
      <c r="TDE262" s="44"/>
      <c r="TDF262" s="44"/>
      <c r="TDG262" s="44"/>
      <c r="TDH262" s="44"/>
      <c r="TDI262" s="44"/>
      <c r="TDJ262" s="44"/>
      <c r="TDK262" s="44"/>
      <c r="TDL262" s="44"/>
      <c r="TDM262" s="44"/>
      <c r="TDN262" s="44"/>
      <c r="TDO262" s="44"/>
      <c r="TDP262" s="44"/>
      <c r="TDQ262" s="44"/>
      <c r="TDR262" s="44"/>
      <c r="TDS262" s="44"/>
      <c r="TDT262" s="44"/>
      <c r="TDU262" s="44"/>
      <c r="TDV262" s="44"/>
      <c r="TDW262" s="44"/>
      <c r="TDX262" s="44"/>
      <c r="TDY262" s="44"/>
      <c r="TDZ262" s="44"/>
      <c r="TEA262" s="44"/>
      <c r="TEB262" s="44"/>
      <c r="TEC262" s="44"/>
      <c r="TED262" s="44"/>
      <c r="TEE262" s="44"/>
      <c r="TEF262" s="44"/>
      <c r="TEG262" s="44"/>
      <c r="TEH262" s="44"/>
      <c r="TEI262" s="44"/>
      <c r="TEJ262" s="44"/>
      <c r="TEK262" s="44"/>
      <c r="TEL262" s="44"/>
      <c r="TEM262" s="44"/>
      <c r="TEN262" s="44"/>
      <c r="TEO262" s="44"/>
      <c r="TEP262" s="44"/>
      <c r="TEQ262" s="44"/>
      <c r="TER262" s="44"/>
      <c r="TES262" s="44"/>
      <c r="TET262" s="44"/>
      <c r="TEU262" s="44"/>
      <c r="TEV262" s="44"/>
      <c r="TEW262" s="44"/>
      <c r="TEX262" s="44"/>
      <c r="TEY262" s="44"/>
      <c r="TEZ262" s="44"/>
      <c r="TFA262" s="44"/>
      <c r="TFB262" s="44"/>
      <c r="TFC262" s="44"/>
      <c r="TFD262" s="44"/>
      <c r="TFE262" s="44"/>
      <c r="TFF262" s="44"/>
      <c r="TFG262" s="44"/>
      <c r="TFH262" s="44"/>
      <c r="TFI262" s="44"/>
      <c r="TFJ262" s="44"/>
      <c r="TFK262" s="44"/>
      <c r="TFL262" s="44"/>
      <c r="TFM262" s="44"/>
      <c r="TFN262" s="44"/>
      <c r="TFO262" s="44"/>
      <c r="TFP262" s="44"/>
      <c r="TFQ262" s="44"/>
      <c r="TFR262" s="44"/>
      <c r="TFS262" s="44"/>
      <c r="TFT262" s="44"/>
      <c r="TFU262" s="44"/>
      <c r="TFV262" s="44"/>
      <c r="TFW262" s="44"/>
      <c r="TFX262" s="44"/>
      <c r="TFY262" s="44"/>
      <c r="TFZ262" s="44"/>
      <c r="TGA262" s="44"/>
      <c r="TGB262" s="44"/>
      <c r="TGC262" s="44"/>
      <c r="TGD262" s="44"/>
      <c r="TGE262" s="44"/>
      <c r="TGF262" s="44"/>
      <c r="TGG262" s="44"/>
      <c r="TGH262" s="44"/>
      <c r="TGI262" s="44"/>
      <c r="TGJ262" s="44"/>
      <c r="TGK262" s="44"/>
      <c r="TGL262" s="44"/>
      <c r="TGM262" s="44"/>
      <c r="TGN262" s="44"/>
      <c r="TGO262" s="44"/>
      <c r="TGP262" s="44"/>
      <c r="TGQ262" s="44"/>
      <c r="TGR262" s="44"/>
      <c r="TGS262" s="44"/>
      <c r="TGT262" s="44"/>
      <c r="TGU262" s="44"/>
      <c r="TGV262" s="44"/>
      <c r="TGW262" s="44"/>
      <c r="TGX262" s="44"/>
      <c r="TGY262" s="44"/>
      <c r="TGZ262" s="44"/>
      <c r="THA262" s="44"/>
      <c r="THB262" s="44"/>
      <c r="THC262" s="44"/>
      <c r="THD262" s="44"/>
      <c r="THE262" s="44"/>
      <c r="THF262" s="44"/>
      <c r="THG262" s="44"/>
      <c r="THH262" s="44"/>
      <c r="THI262" s="44"/>
      <c r="THJ262" s="44"/>
      <c r="THK262" s="44"/>
      <c r="THL262" s="44"/>
      <c r="THM262" s="44"/>
      <c r="THN262" s="44"/>
      <c r="THO262" s="44"/>
      <c r="THP262" s="44"/>
      <c r="THQ262" s="44"/>
      <c r="THR262" s="44"/>
      <c r="THS262" s="44"/>
      <c r="THT262" s="44"/>
      <c r="THU262" s="44"/>
      <c r="THV262" s="44"/>
      <c r="THW262" s="44"/>
      <c r="THX262" s="44"/>
      <c r="THY262" s="44"/>
      <c r="THZ262" s="44"/>
      <c r="TIA262" s="44"/>
      <c r="TIB262" s="44"/>
      <c r="TIC262" s="44"/>
      <c r="TID262" s="44"/>
      <c r="TIE262" s="44"/>
      <c r="TIF262" s="44"/>
      <c r="TIG262" s="44"/>
      <c r="TIH262" s="44"/>
      <c r="TII262" s="44"/>
      <c r="TIJ262" s="44"/>
      <c r="TIK262" s="44"/>
      <c r="TIL262" s="44"/>
      <c r="TIM262" s="44"/>
      <c r="TIN262" s="44"/>
      <c r="TIO262" s="44"/>
      <c r="TIP262" s="44"/>
      <c r="TIQ262" s="44"/>
      <c r="TIR262" s="44"/>
      <c r="TIS262" s="44"/>
      <c r="TIT262" s="44"/>
      <c r="TIU262" s="44"/>
      <c r="TIV262" s="44"/>
      <c r="TIW262" s="44"/>
      <c r="TIX262" s="44"/>
      <c r="TIY262" s="44"/>
      <c r="TIZ262" s="44"/>
      <c r="TJA262" s="44"/>
      <c r="TJB262" s="44"/>
      <c r="TJC262" s="44"/>
      <c r="TJD262" s="44"/>
      <c r="TJE262" s="44"/>
      <c r="TJF262" s="44"/>
      <c r="TJG262" s="44"/>
      <c r="TJH262" s="44"/>
      <c r="TJI262" s="44"/>
      <c r="TJJ262" s="44"/>
      <c r="TJK262" s="44"/>
      <c r="TJL262" s="44"/>
      <c r="TJM262" s="44"/>
      <c r="TJN262" s="44"/>
      <c r="TJO262" s="44"/>
      <c r="TJP262" s="44"/>
      <c r="TJQ262" s="44"/>
      <c r="TJR262" s="44"/>
      <c r="TJS262" s="44"/>
      <c r="TJT262" s="44"/>
      <c r="TJU262" s="44"/>
      <c r="TJV262" s="44"/>
      <c r="TJW262" s="44"/>
      <c r="TJX262" s="44"/>
      <c r="TJY262" s="44"/>
      <c r="TJZ262" s="44"/>
      <c r="TKA262" s="44"/>
      <c r="TKB262" s="44"/>
      <c r="TKC262" s="44"/>
      <c r="TKD262" s="44"/>
      <c r="TKE262" s="44"/>
      <c r="TKF262" s="44"/>
      <c r="TKG262" s="44"/>
      <c r="TKH262" s="44"/>
      <c r="TKI262" s="44"/>
      <c r="TKJ262" s="44"/>
      <c r="TKK262" s="44"/>
      <c r="TKL262" s="44"/>
      <c r="TKM262" s="44"/>
      <c r="TKN262" s="44"/>
      <c r="TKO262" s="44"/>
      <c r="TKP262" s="44"/>
      <c r="TKQ262" s="44"/>
      <c r="TKR262" s="44"/>
      <c r="TKS262" s="44"/>
      <c r="TKT262" s="44"/>
      <c r="TKU262" s="44"/>
      <c r="TKV262" s="44"/>
      <c r="TKW262" s="44"/>
      <c r="TKX262" s="44"/>
      <c r="TKY262" s="44"/>
      <c r="TKZ262" s="44"/>
      <c r="TLA262" s="44"/>
      <c r="TLB262" s="44"/>
      <c r="TLC262" s="44"/>
      <c r="TLD262" s="44"/>
      <c r="TLE262" s="44"/>
      <c r="TLF262" s="44"/>
      <c r="TLG262" s="44"/>
      <c r="TLH262" s="44"/>
      <c r="TLI262" s="44"/>
      <c r="TLJ262" s="44"/>
      <c r="TLK262" s="44"/>
      <c r="TLL262" s="44"/>
      <c r="TLM262" s="44"/>
      <c r="TLN262" s="44"/>
      <c r="TLO262" s="44"/>
      <c r="TLP262" s="44"/>
      <c r="TLQ262" s="44"/>
      <c r="TLR262" s="44"/>
      <c r="TLS262" s="44"/>
      <c r="TLT262" s="44"/>
      <c r="TLU262" s="44"/>
      <c r="TLV262" s="44"/>
      <c r="TLW262" s="44"/>
      <c r="TLX262" s="44"/>
      <c r="TLY262" s="44"/>
      <c r="TLZ262" s="44"/>
      <c r="TMA262" s="44"/>
      <c r="TMB262" s="44"/>
      <c r="TMC262" s="44"/>
      <c r="TMD262" s="44"/>
      <c r="TME262" s="44"/>
      <c r="TMF262" s="44"/>
      <c r="TMG262" s="44"/>
      <c r="TMH262" s="44"/>
      <c r="TMI262" s="44"/>
      <c r="TMJ262" s="44"/>
      <c r="TMK262" s="44"/>
      <c r="TML262" s="44"/>
      <c r="TMM262" s="44"/>
      <c r="TMN262" s="44"/>
      <c r="TMO262" s="44"/>
      <c r="TMP262" s="44"/>
      <c r="TMQ262" s="44"/>
      <c r="TMR262" s="44"/>
      <c r="TMS262" s="44"/>
      <c r="TMT262" s="44"/>
      <c r="TMU262" s="44"/>
      <c r="TMV262" s="44"/>
      <c r="TMW262" s="44"/>
      <c r="TMX262" s="44"/>
      <c r="TMY262" s="44"/>
      <c r="TMZ262" s="44"/>
      <c r="TNA262" s="44"/>
      <c r="TNB262" s="44"/>
      <c r="TNC262" s="44"/>
      <c r="TND262" s="44"/>
      <c r="TNE262" s="44"/>
      <c r="TNF262" s="44"/>
      <c r="TNG262" s="44"/>
      <c r="TNH262" s="44"/>
      <c r="TNI262" s="44"/>
      <c r="TNJ262" s="44"/>
      <c r="TNK262" s="44"/>
      <c r="TNL262" s="44"/>
      <c r="TNM262" s="44"/>
      <c r="TNN262" s="44"/>
      <c r="TNO262" s="44"/>
      <c r="TNP262" s="44"/>
      <c r="TNQ262" s="44"/>
      <c r="TNR262" s="44"/>
      <c r="TNS262" s="44"/>
      <c r="TNT262" s="44"/>
      <c r="TNU262" s="44"/>
      <c r="TNV262" s="44"/>
      <c r="TNW262" s="44"/>
      <c r="TNX262" s="44"/>
      <c r="TNY262" s="44"/>
      <c r="TNZ262" s="44"/>
      <c r="TOA262" s="44"/>
      <c r="TOB262" s="44"/>
      <c r="TOC262" s="44"/>
      <c r="TOD262" s="44"/>
      <c r="TOE262" s="44"/>
      <c r="TOF262" s="44"/>
      <c r="TOG262" s="44"/>
      <c r="TOH262" s="44"/>
      <c r="TOI262" s="44"/>
      <c r="TOJ262" s="44"/>
      <c r="TOK262" s="44"/>
      <c r="TOL262" s="44"/>
      <c r="TOM262" s="44"/>
      <c r="TON262" s="44"/>
      <c r="TOO262" s="44"/>
      <c r="TOP262" s="44"/>
      <c r="TOQ262" s="44"/>
      <c r="TOR262" s="44"/>
      <c r="TOS262" s="44"/>
      <c r="TOT262" s="44"/>
      <c r="TOU262" s="44"/>
      <c r="TOV262" s="44"/>
      <c r="TOW262" s="44"/>
      <c r="TOX262" s="44"/>
      <c r="TOY262" s="44"/>
      <c r="TOZ262" s="44"/>
      <c r="TPA262" s="44"/>
      <c r="TPB262" s="44"/>
      <c r="TPC262" s="44"/>
      <c r="TPD262" s="44"/>
      <c r="TPE262" s="44"/>
      <c r="TPF262" s="44"/>
      <c r="TPG262" s="44"/>
      <c r="TPH262" s="44"/>
      <c r="TPI262" s="44"/>
      <c r="TPJ262" s="44"/>
      <c r="TPK262" s="44"/>
      <c r="TPL262" s="44"/>
      <c r="TPM262" s="44"/>
      <c r="TPN262" s="44"/>
      <c r="TPO262" s="44"/>
      <c r="TPP262" s="44"/>
      <c r="TPQ262" s="44"/>
      <c r="TPR262" s="44"/>
      <c r="TPS262" s="44"/>
      <c r="TPT262" s="44"/>
      <c r="TPU262" s="44"/>
      <c r="TPV262" s="44"/>
      <c r="TPW262" s="44"/>
      <c r="TPX262" s="44"/>
      <c r="TPY262" s="44"/>
      <c r="TPZ262" s="44"/>
      <c r="TQA262" s="44"/>
      <c r="TQB262" s="44"/>
      <c r="TQC262" s="44"/>
      <c r="TQD262" s="44"/>
      <c r="TQE262" s="44"/>
      <c r="TQF262" s="44"/>
      <c r="TQG262" s="44"/>
      <c r="TQH262" s="44"/>
      <c r="TQI262" s="44"/>
      <c r="TQJ262" s="44"/>
      <c r="TQK262" s="44"/>
      <c r="TQL262" s="44"/>
      <c r="TQM262" s="44"/>
      <c r="TQN262" s="44"/>
      <c r="TQO262" s="44"/>
      <c r="TQP262" s="44"/>
      <c r="TQQ262" s="44"/>
      <c r="TQR262" s="44"/>
      <c r="TQS262" s="44"/>
      <c r="TQT262" s="44"/>
      <c r="TQU262" s="44"/>
      <c r="TQV262" s="44"/>
      <c r="TQW262" s="44"/>
      <c r="TQX262" s="44"/>
      <c r="TQY262" s="44"/>
      <c r="TQZ262" s="44"/>
      <c r="TRA262" s="44"/>
      <c r="TRB262" s="44"/>
      <c r="TRC262" s="44"/>
      <c r="TRD262" s="44"/>
      <c r="TRE262" s="44"/>
      <c r="TRF262" s="44"/>
      <c r="TRG262" s="44"/>
      <c r="TRH262" s="44"/>
      <c r="TRI262" s="44"/>
      <c r="TRJ262" s="44"/>
      <c r="TRK262" s="44"/>
      <c r="TRL262" s="44"/>
      <c r="TRM262" s="44"/>
      <c r="TRN262" s="44"/>
      <c r="TRO262" s="44"/>
      <c r="TRP262" s="44"/>
      <c r="TRQ262" s="44"/>
      <c r="TRR262" s="44"/>
      <c r="TRS262" s="44"/>
      <c r="TRT262" s="44"/>
      <c r="TRU262" s="44"/>
      <c r="TRV262" s="44"/>
      <c r="TRW262" s="44"/>
      <c r="TRX262" s="44"/>
      <c r="TRY262" s="44"/>
      <c r="TRZ262" s="44"/>
      <c r="TSA262" s="44"/>
      <c r="TSB262" s="44"/>
      <c r="TSC262" s="44"/>
      <c r="TSD262" s="44"/>
      <c r="TSE262" s="44"/>
      <c r="TSF262" s="44"/>
      <c r="TSG262" s="44"/>
      <c r="TSH262" s="44"/>
      <c r="TSI262" s="44"/>
      <c r="TSJ262" s="44"/>
      <c r="TSK262" s="44"/>
      <c r="TSL262" s="44"/>
      <c r="TSM262" s="44"/>
      <c r="TSN262" s="44"/>
      <c r="TSO262" s="44"/>
      <c r="TSP262" s="44"/>
      <c r="TSQ262" s="44"/>
      <c r="TSR262" s="44"/>
      <c r="TSS262" s="44"/>
      <c r="TST262" s="44"/>
      <c r="TSU262" s="44"/>
      <c r="TSV262" s="44"/>
      <c r="TSW262" s="44"/>
      <c r="TSX262" s="44"/>
      <c r="TSY262" s="44"/>
      <c r="TSZ262" s="44"/>
      <c r="TTA262" s="44"/>
      <c r="TTB262" s="44"/>
      <c r="TTC262" s="44"/>
      <c r="TTD262" s="44"/>
      <c r="TTE262" s="44"/>
      <c r="TTF262" s="44"/>
      <c r="TTG262" s="44"/>
      <c r="TTH262" s="44"/>
      <c r="TTI262" s="44"/>
      <c r="TTJ262" s="44"/>
      <c r="TTK262" s="44"/>
      <c r="TTL262" s="44"/>
      <c r="TTM262" s="44"/>
      <c r="TTN262" s="44"/>
      <c r="TTO262" s="44"/>
      <c r="TTP262" s="44"/>
      <c r="TTQ262" s="44"/>
      <c r="TTR262" s="44"/>
      <c r="TTS262" s="44"/>
      <c r="TTT262" s="44"/>
      <c r="TTU262" s="44"/>
      <c r="TTV262" s="44"/>
      <c r="TTW262" s="44"/>
      <c r="TTX262" s="44"/>
      <c r="TTY262" s="44"/>
      <c r="TTZ262" s="44"/>
      <c r="TUA262" s="44"/>
      <c r="TUB262" s="44"/>
      <c r="TUC262" s="44"/>
      <c r="TUD262" s="44"/>
      <c r="TUE262" s="44"/>
      <c r="TUF262" s="44"/>
      <c r="TUG262" s="44"/>
      <c r="TUH262" s="44"/>
      <c r="TUI262" s="44"/>
      <c r="TUJ262" s="44"/>
      <c r="TUK262" s="44"/>
      <c r="TUL262" s="44"/>
      <c r="TUM262" s="44"/>
      <c r="TUN262" s="44"/>
      <c r="TUO262" s="44"/>
      <c r="TUP262" s="44"/>
      <c r="TUQ262" s="44"/>
      <c r="TUR262" s="44"/>
      <c r="TUS262" s="44"/>
      <c r="TUT262" s="44"/>
      <c r="TUU262" s="44"/>
      <c r="TUV262" s="44"/>
      <c r="TUW262" s="44"/>
      <c r="TUX262" s="44"/>
      <c r="TUY262" s="44"/>
      <c r="TUZ262" s="44"/>
      <c r="TVA262" s="44"/>
      <c r="TVB262" s="44"/>
      <c r="TVC262" s="44"/>
      <c r="TVD262" s="44"/>
      <c r="TVE262" s="44"/>
      <c r="TVF262" s="44"/>
      <c r="TVG262" s="44"/>
      <c r="TVH262" s="44"/>
      <c r="TVI262" s="44"/>
      <c r="TVJ262" s="44"/>
      <c r="TVK262" s="44"/>
      <c r="TVL262" s="44"/>
      <c r="TVM262" s="44"/>
      <c r="TVN262" s="44"/>
      <c r="TVO262" s="44"/>
      <c r="TVP262" s="44"/>
      <c r="TVQ262" s="44"/>
      <c r="TVR262" s="44"/>
      <c r="TVS262" s="44"/>
      <c r="TVT262" s="44"/>
      <c r="TVU262" s="44"/>
      <c r="TVV262" s="44"/>
      <c r="TVW262" s="44"/>
      <c r="TVX262" s="44"/>
      <c r="TVY262" s="44"/>
      <c r="TVZ262" s="44"/>
      <c r="TWA262" s="44"/>
      <c r="TWB262" s="44"/>
      <c r="TWC262" s="44"/>
      <c r="TWD262" s="44"/>
      <c r="TWE262" s="44"/>
      <c r="TWF262" s="44"/>
      <c r="TWG262" s="44"/>
      <c r="TWH262" s="44"/>
      <c r="TWI262" s="44"/>
      <c r="TWJ262" s="44"/>
      <c r="TWK262" s="44"/>
      <c r="TWL262" s="44"/>
      <c r="TWM262" s="44"/>
      <c r="TWN262" s="44"/>
      <c r="TWO262" s="44"/>
      <c r="TWP262" s="44"/>
      <c r="TWQ262" s="44"/>
      <c r="TWR262" s="44"/>
      <c r="TWS262" s="44"/>
      <c r="TWT262" s="44"/>
      <c r="TWU262" s="44"/>
      <c r="TWV262" s="44"/>
      <c r="TWW262" s="44"/>
      <c r="TWX262" s="44"/>
      <c r="TWY262" s="44"/>
      <c r="TWZ262" s="44"/>
      <c r="TXA262" s="44"/>
      <c r="TXB262" s="44"/>
      <c r="TXC262" s="44"/>
      <c r="TXD262" s="44"/>
      <c r="TXE262" s="44"/>
      <c r="TXF262" s="44"/>
      <c r="TXG262" s="44"/>
      <c r="TXH262" s="44"/>
      <c r="TXI262" s="44"/>
      <c r="TXJ262" s="44"/>
      <c r="TXK262" s="44"/>
      <c r="TXL262" s="44"/>
      <c r="TXM262" s="44"/>
      <c r="TXN262" s="44"/>
      <c r="TXO262" s="44"/>
      <c r="TXP262" s="44"/>
      <c r="TXQ262" s="44"/>
      <c r="TXR262" s="44"/>
      <c r="TXS262" s="44"/>
      <c r="TXT262" s="44"/>
      <c r="TXU262" s="44"/>
      <c r="TXV262" s="44"/>
      <c r="TXW262" s="44"/>
      <c r="TXX262" s="44"/>
      <c r="TXY262" s="44"/>
      <c r="TXZ262" s="44"/>
      <c r="TYA262" s="44"/>
      <c r="TYB262" s="44"/>
      <c r="TYC262" s="44"/>
      <c r="TYD262" s="44"/>
      <c r="TYE262" s="44"/>
      <c r="TYF262" s="44"/>
      <c r="TYG262" s="44"/>
      <c r="TYH262" s="44"/>
      <c r="TYI262" s="44"/>
      <c r="TYJ262" s="44"/>
      <c r="TYK262" s="44"/>
      <c r="TYL262" s="44"/>
      <c r="TYM262" s="44"/>
      <c r="TYN262" s="44"/>
      <c r="TYO262" s="44"/>
      <c r="TYP262" s="44"/>
      <c r="TYQ262" s="44"/>
      <c r="TYR262" s="44"/>
      <c r="TYS262" s="44"/>
      <c r="TYT262" s="44"/>
      <c r="TYU262" s="44"/>
      <c r="TYV262" s="44"/>
      <c r="TYW262" s="44"/>
      <c r="TYX262" s="44"/>
      <c r="TYY262" s="44"/>
      <c r="TYZ262" s="44"/>
      <c r="TZA262" s="44"/>
      <c r="TZB262" s="44"/>
      <c r="TZC262" s="44"/>
      <c r="TZD262" s="44"/>
      <c r="TZE262" s="44"/>
      <c r="TZF262" s="44"/>
      <c r="TZG262" s="44"/>
      <c r="TZH262" s="44"/>
      <c r="TZI262" s="44"/>
      <c r="TZJ262" s="44"/>
      <c r="TZK262" s="44"/>
      <c r="TZL262" s="44"/>
      <c r="TZM262" s="44"/>
      <c r="TZN262" s="44"/>
      <c r="TZO262" s="44"/>
      <c r="TZP262" s="44"/>
      <c r="TZQ262" s="44"/>
      <c r="TZR262" s="44"/>
      <c r="TZS262" s="44"/>
      <c r="TZT262" s="44"/>
      <c r="TZU262" s="44"/>
      <c r="TZV262" s="44"/>
      <c r="TZW262" s="44"/>
      <c r="TZX262" s="44"/>
      <c r="TZY262" s="44"/>
      <c r="TZZ262" s="44"/>
      <c r="UAA262" s="44"/>
      <c r="UAB262" s="44"/>
      <c r="UAC262" s="44"/>
      <c r="UAD262" s="44"/>
      <c r="UAE262" s="44"/>
      <c r="UAF262" s="44"/>
      <c r="UAG262" s="44"/>
      <c r="UAH262" s="44"/>
      <c r="UAI262" s="44"/>
      <c r="UAJ262" s="44"/>
      <c r="UAK262" s="44"/>
      <c r="UAL262" s="44"/>
      <c r="UAM262" s="44"/>
      <c r="UAN262" s="44"/>
      <c r="UAO262" s="44"/>
      <c r="UAP262" s="44"/>
      <c r="UAQ262" s="44"/>
      <c r="UAR262" s="44"/>
      <c r="UAS262" s="44"/>
      <c r="UAT262" s="44"/>
      <c r="UAU262" s="44"/>
      <c r="UAV262" s="44"/>
      <c r="UAW262" s="44"/>
      <c r="UAX262" s="44"/>
      <c r="UAY262" s="44"/>
      <c r="UAZ262" s="44"/>
      <c r="UBA262" s="44"/>
      <c r="UBB262" s="44"/>
      <c r="UBC262" s="44"/>
      <c r="UBD262" s="44"/>
      <c r="UBE262" s="44"/>
      <c r="UBF262" s="44"/>
      <c r="UBG262" s="44"/>
      <c r="UBH262" s="44"/>
      <c r="UBI262" s="44"/>
      <c r="UBJ262" s="44"/>
      <c r="UBK262" s="44"/>
      <c r="UBL262" s="44"/>
      <c r="UBM262" s="44"/>
      <c r="UBN262" s="44"/>
      <c r="UBO262" s="44"/>
      <c r="UBP262" s="44"/>
      <c r="UBQ262" s="44"/>
      <c r="UBR262" s="44"/>
      <c r="UBS262" s="44"/>
      <c r="UBT262" s="44"/>
      <c r="UBU262" s="44"/>
      <c r="UBV262" s="44"/>
      <c r="UBW262" s="44"/>
      <c r="UBX262" s="44"/>
      <c r="UBY262" s="44"/>
      <c r="UBZ262" s="44"/>
      <c r="UCA262" s="44"/>
      <c r="UCB262" s="44"/>
      <c r="UCC262" s="44"/>
      <c r="UCD262" s="44"/>
      <c r="UCE262" s="44"/>
      <c r="UCF262" s="44"/>
      <c r="UCG262" s="44"/>
      <c r="UCH262" s="44"/>
      <c r="UCI262" s="44"/>
      <c r="UCJ262" s="44"/>
      <c r="UCK262" s="44"/>
      <c r="UCL262" s="44"/>
      <c r="UCM262" s="44"/>
      <c r="UCN262" s="44"/>
      <c r="UCO262" s="44"/>
      <c r="UCP262" s="44"/>
      <c r="UCQ262" s="44"/>
      <c r="UCR262" s="44"/>
      <c r="UCS262" s="44"/>
      <c r="UCT262" s="44"/>
      <c r="UCU262" s="44"/>
      <c r="UCV262" s="44"/>
      <c r="UCW262" s="44"/>
      <c r="UCX262" s="44"/>
      <c r="UCY262" s="44"/>
      <c r="UCZ262" s="44"/>
      <c r="UDA262" s="44"/>
      <c r="UDB262" s="44"/>
      <c r="UDC262" s="44"/>
      <c r="UDD262" s="44"/>
      <c r="UDE262" s="44"/>
      <c r="UDF262" s="44"/>
      <c r="UDG262" s="44"/>
      <c r="UDH262" s="44"/>
      <c r="UDI262" s="44"/>
      <c r="UDJ262" s="44"/>
      <c r="UDK262" s="44"/>
      <c r="UDL262" s="44"/>
      <c r="UDM262" s="44"/>
      <c r="UDN262" s="44"/>
      <c r="UDO262" s="44"/>
      <c r="UDP262" s="44"/>
      <c r="UDQ262" s="44"/>
      <c r="UDR262" s="44"/>
      <c r="UDS262" s="44"/>
      <c r="UDT262" s="44"/>
      <c r="UDU262" s="44"/>
      <c r="UDV262" s="44"/>
      <c r="UDW262" s="44"/>
      <c r="UDX262" s="44"/>
      <c r="UDY262" s="44"/>
      <c r="UDZ262" s="44"/>
      <c r="UEA262" s="44"/>
      <c r="UEB262" s="44"/>
      <c r="UEC262" s="44"/>
      <c r="UED262" s="44"/>
      <c r="UEE262" s="44"/>
      <c r="UEF262" s="44"/>
      <c r="UEG262" s="44"/>
      <c r="UEH262" s="44"/>
      <c r="UEI262" s="44"/>
      <c r="UEJ262" s="44"/>
      <c r="UEK262" s="44"/>
      <c r="UEL262" s="44"/>
      <c r="UEM262" s="44"/>
      <c r="UEN262" s="44"/>
      <c r="UEO262" s="44"/>
      <c r="UEP262" s="44"/>
      <c r="UEQ262" s="44"/>
      <c r="UER262" s="44"/>
      <c r="UES262" s="44"/>
      <c r="UET262" s="44"/>
      <c r="UEU262" s="44"/>
      <c r="UEV262" s="44"/>
      <c r="UEW262" s="44"/>
      <c r="UEX262" s="44"/>
      <c r="UEY262" s="44"/>
      <c r="UEZ262" s="44"/>
      <c r="UFA262" s="44"/>
      <c r="UFB262" s="44"/>
      <c r="UFC262" s="44"/>
      <c r="UFD262" s="44"/>
      <c r="UFE262" s="44"/>
      <c r="UFF262" s="44"/>
      <c r="UFG262" s="44"/>
      <c r="UFH262" s="44"/>
      <c r="UFI262" s="44"/>
      <c r="UFJ262" s="44"/>
      <c r="UFK262" s="44"/>
      <c r="UFL262" s="44"/>
      <c r="UFM262" s="44"/>
      <c r="UFN262" s="44"/>
      <c r="UFO262" s="44"/>
      <c r="UFP262" s="44"/>
      <c r="UFQ262" s="44"/>
      <c r="UFR262" s="44"/>
      <c r="UFS262" s="44"/>
      <c r="UFT262" s="44"/>
      <c r="UFU262" s="44"/>
      <c r="UFV262" s="44"/>
      <c r="UFW262" s="44"/>
      <c r="UFX262" s="44"/>
      <c r="UFY262" s="44"/>
      <c r="UFZ262" s="44"/>
      <c r="UGA262" s="44"/>
      <c r="UGB262" s="44"/>
      <c r="UGC262" s="44"/>
      <c r="UGD262" s="44"/>
      <c r="UGE262" s="44"/>
      <c r="UGF262" s="44"/>
      <c r="UGG262" s="44"/>
      <c r="UGH262" s="44"/>
      <c r="UGI262" s="44"/>
      <c r="UGJ262" s="44"/>
      <c r="UGK262" s="44"/>
      <c r="UGL262" s="44"/>
      <c r="UGM262" s="44"/>
      <c r="UGN262" s="44"/>
      <c r="UGO262" s="44"/>
      <c r="UGP262" s="44"/>
      <c r="UGQ262" s="44"/>
      <c r="UGR262" s="44"/>
      <c r="UGS262" s="44"/>
      <c r="UGT262" s="44"/>
      <c r="UGU262" s="44"/>
      <c r="UGV262" s="44"/>
      <c r="UGW262" s="44"/>
      <c r="UGX262" s="44"/>
      <c r="UGY262" s="44"/>
      <c r="UGZ262" s="44"/>
      <c r="UHA262" s="44"/>
      <c r="UHB262" s="44"/>
      <c r="UHC262" s="44"/>
      <c r="UHD262" s="44"/>
      <c r="UHE262" s="44"/>
      <c r="UHF262" s="44"/>
      <c r="UHG262" s="44"/>
      <c r="UHH262" s="44"/>
      <c r="UHI262" s="44"/>
      <c r="UHJ262" s="44"/>
      <c r="UHK262" s="44"/>
      <c r="UHL262" s="44"/>
      <c r="UHM262" s="44"/>
      <c r="UHN262" s="44"/>
      <c r="UHO262" s="44"/>
      <c r="UHP262" s="44"/>
      <c r="UHQ262" s="44"/>
      <c r="UHR262" s="44"/>
      <c r="UHS262" s="44"/>
      <c r="UHT262" s="44"/>
      <c r="UHU262" s="44"/>
      <c r="UHV262" s="44"/>
      <c r="UHW262" s="44"/>
      <c r="UHX262" s="44"/>
      <c r="UHY262" s="44"/>
      <c r="UHZ262" s="44"/>
      <c r="UIA262" s="44"/>
      <c r="UIB262" s="44"/>
      <c r="UIC262" s="44"/>
      <c r="UID262" s="44"/>
      <c r="UIE262" s="44"/>
      <c r="UIF262" s="44"/>
      <c r="UIG262" s="44"/>
      <c r="UIH262" s="44"/>
      <c r="UII262" s="44"/>
      <c r="UIJ262" s="44"/>
      <c r="UIK262" s="44"/>
      <c r="UIL262" s="44"/>
      <c r="UIM262" s="44"/>
      <c r="UIN262" s="44"/>
      <c r="UIO262" s="44"/>
      <c r="UIP262" s="44"/>
      <c r="UIQ262" s="44"/>
      <c r="UIR262" s="44"/>
      <c r="UIS262" s="44"/>
      <c r="UIT262" s="44"/>
      <c r="UIU262" s="44"/>
      <c r="UIV262" s="44"/>
      <c r="UIW262" s="44"/>
      <c r="UIX262" s="44"/>
      <c r="UIY262" s="44"/>
      <c r="UIZ262" s="44"/>
      <c r="UJA262" s="44"/>
      <c r="UJB262" s="44"/>
      <c r="UJC262" s="44"/>
      <c r="UJD262" s="44"/>
      <c r="UJE262" s="44"/>
      <c r="UJF262" s="44"/>
      <c r="UJG262" s="44"/>
      <c r="UJH262" s="44"/>
      <c r="UJI262" s="44"/>
      <c r="UJJ262" s="44"/>
      <c r="UJK262" s="44"/>
      <c r="UJL262" s="44"/>
      <c r="UJM262" s="44"/>
      <c r="UJN262" s="44"/>
      <c r="UJO262" s="44"/>
      <c r="UJP262" s="44"/>
      <c r="UJQ262" s="44"/>
      <c r="UJR262" s="44"/>
      <c r="UJS262" s="44"/>
      <c r="UJT262" s="44"/>
      <c r="UJU262" s="44"/>
      <c r="UJV262" s="44"/>
      <c r="UJW262" s="44"/>
      <c r="UJX262" s="44"/>
      <c r="UJY262" s="44"/>
      <c r="UJZ262" s="44"/>
      <c r="UKA262" s="44"/>
      <c r="UKB262" s="44"/>
      <c r="UKC262" s="44"/>
      <c r="UKD262" s="44"/>
      <c r="UKE262" s="44"/>
      <c r="UKF262" s="44"/>
      <c r="UKG262" s="44"/>
      <c r="UKH262" s="44"/>
      <c r="UKI262" s="44"/>
      <c r="UKJ262" s="44"/>
      <c r="UKK262" s="44"/>
      <c r="UKL262" s="44"/>
      <c r="UKM262" s="44"/>
      <c r="UKN262" s="44"/>
      <c r="UKO262" s="44"/>
      <c r="UKP262" s="44"/>
      <c r="UKQ262" s="44"/>
      <c r="UKR262" s="44"/>
      <c r="UKS262" s="44"/>
      <c r="UKT262" s="44"/>
      <c r="UKU262" s="44"/>
      <c r="UKV262" s="44"/>
      <c r="UKW262" s="44"/>
      <c r="UKX262" s="44"/>
      <c r="UKY262" s="44"/>
      <c r="UKZ262" s="44"/>
      <c r="ULA262" s="44"/>
      <c r="ULB262" s="44"/>
      <c r="ULC262" s="44"/>
      <c r="ULD262" s="44"/>
      <c r="ULE262" s="44"/>
      <c r="ULF262" s="44"/>
      <c r="ULG262" s="44"/>
      <c r="ULH262" s="44"/>
      <c r="ULI262" s="44"/>
      <c r="ULJ262" s="44"/>
      <c r="ULK262" s="44"/>
      <c r="ULL262" s="44"/>
      <c r="ULM262" s="44"/>
      <c r="ULN262" s="44"/>
      <c r="ULO262" s="44"/>
      <c r="ULP262" s="44"/>
      <c r="ULQ262" s="44"/>
      <c r="ULR262" s="44"/>
      <c r="ULS262" s="44"/>
      <c r="ULT262" s="44"/>
      <c r="ULU262" s="44"/>
      <c r="ULV262" s="44"/>
      <c r="ULW262" s="44"/>
      <c r="ULX262" s="44"/>
      <c r="ULY262" s="44"/>
      <c r="ULZ262" s="44"/>
      <c r="UMA262" s="44"/>
      <c r="UMB262" s="44"/>
      <c r="UMC262" s="44"/>
      <c r="UMD262" s="44"/>
      <c r="UME262" s="44"/>
      <c r="UMF262" s="44"/>
      <c r="UMG262" s="44"/>
      <c r="UMH262" s="44"/>
      <c r="UMI262" s="44"/>
      <c r="UMJ262" s="44"/>
      <c r="UMK262" s="44"/>
      <c r="UML262" s="44"/>
      <c r="UMM262" s="44"/>
      <c r="UMN262" s="44"/>
      <c r="UMO262" s="44"/>
      <c r="UMP262" s="44"/>
      <c r="UMQ262" s="44"/>
      <c r="UMR262" s="44"/>
      <c r="UMS262" s="44"/>
      <c r="UMT262" s="44"/>
      <c r="UMU262" s="44"/>
      <c r="UMV262" s="44"/>
      <c r="UMW262" s="44"/>
      <c r="UMX262" s="44"/>
      <c r="UMY262" s="44"/>
      <c r="UMZ262" s="44"/>
      <c r="UNA262" s="44"/>
      <c r="UNB262" s="44"/>
      <c r="UNC262" s="44"/>
      <c r="UND262" s="44"/>
      <c r="UNE262" s="44"/>
      <c r="UNF262" s="44"/>
      <c r="UNG262" s="44"/>
      <c r="UNH262" s="44"/>
      <c r="UNI262" s="44"/>
      <c r="UNJ262" s="44"/>
      <c r="UNK262" s="44"/>
      <c r="UNL262" s="44"/>
      <c r="UNM262" s="44"/>
      <c r="UNN262" s="44"/>
      <c r="UNO262" s="44"/>
      <c r="UNP262" s="44"/>
      <c r="UNQ262" s="44"/>
      <c r="UNR262" s="44"/>
      <c r="UNS262" s="44"/>
      <c r="UNT262" s="44"/>
      <c r="UNU262" s="44"/>
      <c r="UNV262" s="44"/>
      <c r="UNW262" s="44"/>
      <c r="UNX262" s="44"/>
      <c r="UNY262" s="44"/>
      <c r="UNZ262" s="44"/>
      <c r="UOA262" s="44"/>
      <c r="UOB262" s="44"/>
      <c r="UOC262" s="44"/>
      <c r="UOD262" s="44"/>
      <c r="UOE262" s="44"/>
      <c r="UOF262" s="44"/>
      <c r="UOG262" s="44"/>
      <c r="UOH262" s="44"/>
      <c r="UOI262" s="44"/>
      <c r="UOJ262" s="44"/>
      <c r="UOK262" s="44"/>
      <c r="UOL262" s="44"/>
      <c r="UOM262" s="44"/>
      <c r="UON262" s="44"/>
      <c r="UOO262" s="44"/>
      <c r="UOP262" s="44"/>
      <c r="UOQ262" s="44"/>
      <c r="UOR262" s="44"/>
      <c r="UOS262" s="44"/>
      <c r="UOT262" s="44"/>
      <c r="UOU262" s="44"/>
      <c r="UOV262" s="44"/>
      <c r="UOW262" s="44"/>
      <c r="UOX262" s="44"/>
      <c r="UOY262" s="44"/>
      <c r="UOZ262" s="44"/>
      <c r="UPA262" s="44"/>
      <c r="UPB262" s="44"/>
      <c r="UPC262" s="44"/>
      <c r="UPD262" s="44"/>
      <c r="UPE262" s="44"/>
      <c r="UPF262" s="44"/>
      <c r="UPG262" s="44"/>
      <c r="UPH262" s="44"/>
      <c r="UPI262" s="44"/>
      <c r="UPJ262" s="44"/>
      <c r="UPK262" s="44"/>
      <c r="UPL262" s="44"/>
      <c r="UPM262" s="44"/>
      <c r="UPN262" s="44"/>
      <c r="UPO262" s="44"/>
      <c r="UPP262" s="44"/>
      <c r="UPQ262" s="44"/>
      <c r="UPR262" s="44"/>
      <c r="UPS262" s="44"/>
      <c r="UPT262" s="44"/>
      <c r="UPU262" s="44"/>
      <c r="UPV262" s="44"/>
      <c r="UPW262" s="44"/>
      <c r="UPX262" s="44"/>
      <c r="UPY262" s="44"/>
      <c r="UPZ262" s="44"/>
      <c r="UQA262" s="44"/>
      <c r="UQB262" s="44"/>
      <c r="UQC262" s="44"/>
      <c r="UQD262" s="44"/>
      <c r="UQE262" s="44"/>
      <c r="UQF262" s="44"/>
      <c r="UQG262" s="44"/>
      <c r="UQH262" s="44"/>
      <c r="UQI262" s="44"/>
      <c r="UQJ262" s="44"/>
      <c r="UQK262" s="44"/>
      <c r="UQL262" s="44"/>
      <c r="UQM262" s="44"/>
      <c r="UQN262" s="44"/>
      <c r="UQO262" s="44"/>
      <c r="UQP262" s="44"/>
      <c r="UQQ262" s="44"/>
      <c r="UQR262" s="44"/>
      <c r="UQS262" s="44"/>
      <c r="UQT262" s="44"/>
      <c r="UQU262" s="44"/>
      <c r="UQV262" s="44"/>
      <c r="UQW262" s="44"/>
      <c r="UQX262" s="44"/>
      <c r="UQY262" s="44"/>
      <c r="UQZ262" s="44"/>
      <c r="URA262" s="44"/>
      <c r="URB262" s="44"/>
      <c r="URC262" s="44"/>
      <c r="URD262" s="44"/>
      <c r="URE262" s="44"/>
      <c r="URF262" s="44"/>
      <c r="URG262" s="44"/>
      <c r="URH262" s="44"/>
      <c r="URI262" s="44"/>
      <c r="URJ262" s="44"/>
      <c r="URK262" s="44"/>
      <c r="URL262" s="44"/>
      <c r="URM262" s="44"/>
      <c r="URN262" s="44"/>
      <c r="URO262" s="44"/>
      <c r="URP262" s="44"/>
      <c r="URQ262" s="44"/>
      <c r="URR262" s="44"/>
      <c r="URS262" s="44"/>
      <c r="URT262" s="44"/>
      <c r="URU262" s="44"/>
      <c r="URV262" s="44"/>
      <c r="URW262" s="44"/>
      <c r="URX262" s="44"/>
      <c r="URY262" s="44"/>
      <c r="URZ262" s="44"/>
      <c r="USA262" s="44"/>
      <c r="USB262" s="44"/>
      <c r="USC262" s="44"/>
      <c r="USD262" s="44"/>
      <c r="USE262" s="44"/>
      <c r="USF262" s="44"/>
      <c r="USG262" s="44"/>
      <c r="USH262" s="44"/>
      <c r="USI262" s="44"/>
      <c r="USJ262" s="44"/>
      <c r="USK262" s="44"/>
      <c r="USL262" s="44"/>
      <c r="USM262" s="44"/>
      <c r="USN262" s="44"/>
      <c r="USO262" s="44"/>
      <c r="USP262" s="44"/>
      <c r="USQ262" s="44"/>
      <c r="USR262" s="44"/>
      <c r="USS262" s="44"/>
      <c r="UST262" s="44"/>
      <c r="USU262" s="44"/>
      <c r="USV262" s="44"/>
      <c r="USW262" s="44"/>
      <c r="USX262" s="44"/>
      <c r="USY262" s="44"/>
      <c r="USZ262" s="44"/>
      <c r="UTA262" s="44"/>
      <c r="UTB262" s="44"/>
      <c r="UTC262" s="44"/>
      <c r="UTD262" s="44"/>
      <c r="UTE262" s="44"/>
      <c r="UTF262" s="44"/>
      <c r="UTG262" s="44"/>
      <c r="UTH262" s="44"/>
      <c r="UTI262" s="44"/>
      <c r="UTJ262" s="44"/>
      <c r="UTK262" s="44"/>
      <c r="UTL262" s="44"/>
      <c r="UTM262" s="44"/>
      <c r="UTN262" s="44"/>
      <c r="UTO262" s="44"/>
      <c r="UTP262" s="44"/>
      <c r="UTQ262" s="44"/>
      <c r="UTR262" s="44"/>
      <c r="UTS262" s="44"/>
      <c r="UTT262" s="44"/>
      <c r="UTU262" s="44"/>
      <c r="UTV262" s="44"/>
      <c r="UTW262" s="44"/>
      <c r="UTX262" s="44"/>
      <c r="UTY262" s="44"/>
      <c r="UTZ262" s="44"/>
      <c r="UUA262" s="44"/>
      <c r="UUB262" s="44"/>
      <c r="UUC262" s="44"/>
      <c r="UUD262" s="44"/>
      <c r="UUE262" s="44"/>
      <c r="UUF262" s="44"/>
      <c r="UUG262" s="44"/>
      <c r="UUH262" s="44"/>
      <c r="UUI262" s="44"/>
      <c r="UUJ262" s="44"/>
      <c r="UUK262" s="44"/>
      <c r="UUL262" s="44"/>
      <c r="UUM262" s="44"/>
      <c r="UUN262" s="44"/>
      <c r="UUO262" s="44"/>
      <c r="UUP262" s="44"/>
      <c r="UUQ262" s="44"/>
      <c r="UUR262" s="44"/>
      <c r="UUS262" s="44"/>
      <c r="UUT262" s="44"/>
      <c r="UUU262" s="44"/>
      <c r="UUV262" s="44"/>
      <c r="UUW262" s="44"/>
      <c r="UUX262" s="44"/>
      <c r="UUY262" s="44"/>
      <c r="UUZ262" s="44"/>
      <c r="UVA262" s="44"/>
      <c r="UVB262" s="44"/>
      <c r="UVC262" s="44"/>
      <c r="UVD262" s="44"/>
      <c r="UVE262" s="44"/>
      <c r="UVF262" s="44"/>
      <c r="UVG262" s="44"/>
      <c r="UVH262" s="44"/>
      <c r="UVI262" s="44"/>
      <c r="UVJ262" s="44"/>
      <c r="UVK262" s="44"/>
      <c r="UVL262" s="44"/>
      <c r="UVM262" s="44"/>
      <c r="UVN262" s="44"/>
      <c r="UVO262" s="44"/>
      <c r="UVP262" s="44"/>
      <c r="UVQ262" s="44"/>
      <c r="UVR262" s="44"/>
      <c r="UVS262" s="44"/>
      <c r="UVT262" s="44"/>
      <c r="UVU262" s="44"/>
      <c r="UVV262" s="44"/>
      <c r="UVW262" s="44"/>
      <c r="UVX262" s="44"/>
      <c r="UVY262" s="44"/>
      <c r="UVZ262" s="44"/>
      <c r="UWA262" s="44"/>
      <c r="UWB262" s="44"/>
      <c r="UWC262" s="44"/>
      <c r="UWD262" s="44"/>
      <c r="UWE262" s="44"/>
      <c r="UWF262" s="44"/>
      <c r="UWG262" s="44"/>
      <c r="UWH262" s="44"/>
      <c r="UWI262" s="44"/>
      <c r="UWJ262" s="44"/>
      <c r="UWK262" s="44"/>
      <c r="UWL262" s="44"/>
      <c r="UWM262" s="44"/>
      <c r="UWN262" s="44"/>
      <c r="UWO262" s="44"/>
      <c r="UWP262" s="44"/>
      <c r="UWQ262" s="44"/>
      <c r="UWR262" s="44"/>
      <c r="UWS262" s="44"/>
      <c r="UWT262" s="44"/>
      <c r="UWU262" s="44"/>
      <c r="UWV262" s="44"/>
      <c r="UWW262" s="44"/>
      <c r="UWX262" s="44"/>
      <c r="UWY262" s="44"/>
      <c r="UWZ262" s="44"/>
      <c r="UXA262" s="44"/>
      <c r="UXB262" s="44"/>
      <c r="UXC262" s="44"/>
      <c r="UXD262" s="44"/>
      <c r="UXE262" s="44"/>
      <c r="UXF262" s="44"/>
      <c r="UXG262" s="44"/>
      <c r="UXH262" s="44"/>
      <c r="UXI262" s="44"/>
      <c r="UXJ262" s="44"/>
      <c r="UXK262" s="44"/>
      <c r="UXL262" s="44"/>
      <c r="UXM262" s="44"/>
      <c r="UXN262" s="44"/>
      <c r="UXO262" s="44"/>
      <c r="UXP262" s="44"/>
      <c r="UXQ262" s="44"/>
      <c r="UXR262" s="44"/>
      <c r="UXS262" s="44"/>
      <c r="UXT262" s="44"/>
      <c r="UXU262" s="44"/>
      <c r="UXV262" s="44"/>
      <c r="UXW262" s="44"/>
      <c r="UXX262" s="44"/>
      <c r="UXY262" s="44"/>
      <c r="UXZ262" s="44"/>
      <c r="UYA262" s="44"/>
      <c r="UYB262" s="44"/>
      <c r="UYC262" s="44"/>
      <c r="UYD262" s="44"/>
      <c r="UYE262" s="44"/>
      <c r="UYF262" s="44"/>
      <c r="UYG262" s="44"/>
      <c r="UYH262" s="44"/>
      <c r="UYI262" s="44"/>
      <c r="UYJ262" s="44"/>
      <c r="UYK262" s="44"/>
      <c r="UYL262" s="44"/>
      <c r="UYM262" s="44"/>
      <c r="UYN262" s="44"/>
      <c r="UYO262" s="44"/>
      <c r="UYP262" s="44"/>
      <c r="UYQ262" s="44"/>
      <c r="UYR262" s="44"/>
      <c r="UYS262" s="44"/>
      <c r="UYT262" s="44"/>
      <c r="UYU262" s="44"/>
      <c r="UYV262" s="44"/>
      <c r="UYW262" s="44"/>
      <c r="UYX262" s="44"/>
      <c r="UYY262" s="44"/>
      <c r="UYZ262" s="44"/>
      <c r="UZA262" s="44"/>
      <c r="UZB262" s="44"/>
      <c r="UZC262" s="44"/>
      <c r="UZD262" s="44"/>
      <c r="UZE262" s="44"/>
      <c r="UZF262" s="44"/>
      <c r="UZG262" s="44"/>
      <c r="UZH262" s="44"/>
      <c r="UZI262" s="44"/>
      <c r="UZJ262" s="44"/>
      <c r="UZK262" s="44"/>
      <c r="UZL262" s="44"/>
      <c r="UZM262" s="44"/>
      <c r="UZN262" s="44"/>
      <c r="UZO262" s="44"/>
      <c r="UZP262" s="44"/>
      <c r="UZQ262" s="44"/>
      <c r="UZR262" s="44"/>
      <c r="UZS262" s="44"/>
      <c r="UZT262" s="44"/>
      <c r="UZU262" s="44"/>
      <c r="UZV262" s="44"/>
      <c r="UZW262" s="44"/>
      <c r="UZX262" s="44"/>
      <c r="UZY262" s="44"/>
      <c r="UZZ262" s="44"/>
      <c r="VAA262" s="44"/>
      <c r="VAB262" s="44"/>
      <c r="VAC262" s="44"/>
      <c r="VAD262" s="44"/>
      <c r="VAE262" s="44"/>
      <c r="VAF262" s="44"/>
      <c r="VAG262" s="44"/>
      <c r="VAH262" s="44"/>
      <c r="VAI262" s="44"/>
      <c r="VAJ262" s="44"/>
      <c r="VAK262" s="44"/>
      <c r="VAL262" s="44"/>
      <c r="VAM262" s="44"/>
      <c r="VAN262" s="44"/>
      <c r="VAO262" s="44"/>
      <c r="VAP262" s="44"/>
      <c r="VAQ262" s="44"/>
      <c r="VAR262" s="44"/>
      <c r="VAS262" s="44"/>
      <c r="VAT262" s="44"/>
      <c r="VAU262" s="44"/>
      <c r="VAV262" s="44"/>
      <c r="VAW262" s="44"/>
      <c r="VAX262" s="44"/>
      <c r="VAY262" s="44"/>
      <c r="VAZ262" s="44"/>
      <c r="VBA262" s="44"/>
      <c r="VBB262" s="44"/>
      <c r="VBC262" s="44"/>
      <c r="VBD262" s="44"/>
      <c r="VBE262" s="44"/>
      <c r="VBF262" s="44"/>
      <c r="VBG262" s="44"/>
      <c r="VBH262" s="44"/>
      <c r="VBI262" s="44"/>
      <c r="VBJ262" s="44"/>
      <c r="VBK262" s="44"/>
      <c r="VBL262" s="44"/>
      <c r="VBM262" s="44"/>
      <c r="VBN262" s="44"/>
      <c r="VBO262" s="44"/>
      <c r="VBP262" s="44"/>
      <c r="VBQ262" s="44"/>
      <c r="VBR262" s="44"/>
      <c r="VBS262" s="44"/>
      <c r="VBT262" s="44"/>
      <c r="VBU262" s="44"/>
      <c r="VBV262" s="44"/>
      <c r="VBW262" s="44"/>
      <c r="VBX262" s="44"/>
      <c r="VBY262" s="44"/>
      <c r="VBZ262" s="44"/>
      <c r="VCA262" s="44"/>
      <c r="VCB262" s="44"/>
      <c r="VCC262" s="44"/>
      <c r="VCD262" s="44"/>
      <c r="VCE262" s="44"/>
      <c r="VCF262" s="44"/>
      <c r="VCG262" s="44"/>
      <c r="VCH262" s="44"/>
      <c r="VCI262" s="44"/>
      <c r="VCJ262" s="44"/>
      <c r="VCK262" s="44"/>
      <c r="VCL262" s="44"/>
      <c r="VCM262" s="44"/>
      <c r="VCN262" s="44"/>
      <c r="VCO262" s="44"/>
      <c r="VCP262" s="44"/>
      <c r="VCQ262" s="44"/>
      <c r="VCR262" s="44"/>
      <c r="VCS262" s="44"/>
      <c r="VCT262" s="44"/>
      <c r="VCU262" s="44"/>
      <c r="VCV262" s="44"/>
      <c r="VCW262" s="44"/>
      <c r="VCX262" s="44"/>
      <c r="VCY262" s="44"/>
      <c r="VCZ262" s="44"/>
      <c r="VDA262" s="44"/>
      <c r="VDB262" s="44"/>
      <c r="VDC262" s="44"/>
      <c r="VDD262" s="44"/>
      <c r="VDE262" s="44"/>
      <c r="VDF262" s="44"/>
      <c r="VDG262" s="44"/>
      <c r="VDH262" s="44"/>
      <c r="VDI262" s="44"/>
      <c r="VDJ262" s="44"/>
      <c r="VDK262" s="44"/>
      <c r="VDL262" s="44"/>
      <c r="VDM262" s="44"/>
      <c r="VDN262" s="44"/>
      <c r="VDO262" s="44"/>
      <c r="VDP262" s="44"/>
      <c r="VDQ262" s="44"/>
      <c r="VDR262" s="44"/>
      <c r="VDS262" s="44"/>
      <c r="VDT262" s="44"/>
      <c r="VDU262" s="44"/>
      <c r="VDV262" s="44"/>
      <c r="VDW262" s="44"/>
      <c r="VDX262" s="44"/>
      <c r="VDY262" s="44"/>
      <c r="VDZ262" s="44"/>
      <c r="VEA262" s="44"/>
      <c r="VEB262" s="44"/>
      <c r="VEC262" s="44"/>
      <c r="VED262" s="44"/>
      <c r="VEE262" s="44"/>
      <c r="VEF262" s="44"/>
      <c r="VEG262" s="44"/>
      <c r="VEH262" s="44"/>
      <c r="VEI262" s="44"/>
      <c r="VEJ262" s="44"/>
      <c r="VEK262" s="44"/>
      <c r="VEL262" s="44"/>
      <c r="VEM262" s="44"/>
      <c r="VEN262" s="44"/>
      <c r="VEO262" s="44"/>
      <c r="VEP262" s="44"/>
      <c r="VEQ262" s="44"/>
      <c r="VER262" s="44"/>
      <c r="VES262" s="44"/>
      <c r="VET262" s="44"/>
      <c r="VEU262" s="44"/>
      <c r="VEV262" s="44"/>
      <c r="VEW262" s="44"/>
      <c r="VEX262" s="44"/>
      <c r="VEY262" s="44"/>
      <c r="VEZ262" s="44"/>
      <c r="VFA262" s="44"/>
      <c r="VFB262" s="44"/>
      <c r="VFC262" s="44"/>
      <c r="VFD262" s="44"/>
      <c r="VFE262" s="44"/>
      <c r="VFF262" s="44"/>
      <c r="VFG262" s="44"/>
      <c r="VFH262" s="44"/>
      <c r="VFI262" s="44"/>
      <c r="VFJ262" s="44"/>
      <c r="VFK262" s="44"/>
      <c r="VFL262" s="44"/>
      <c r="VFM262" s="44"/>
      <c r="VFN262" s="44"/>
      <c r="VFO262" s="44"/>
      <c r="VFP262" s="44"/>
      <c r="VFQ262" s="44"/>
      <c r="VFR262" s="44"/>
      <c r="VFS262" s="44"/>
      <c r="VFT262" s="44"/>
      <c r="VFU262" s="44"/>
      <c r="VFV262" s="44"/>
      <c r="VFW262" s="44"/>
      <c r="VFX262" s="44"/>
      <c r="VFY262" s="44"/>
      <c r="VFZ262" s="44"/>
      <c r="VGA262" s="44"/>
      <c r="VGB262" s="44"/>
      <c r="VGC262" s="44"/>
      <c r="VGD262" s="44"/>
      <c r="VGE262" s="44"/>
      <c r="VGF262" s="44"/>
      <c r="VGG262" s="44"/>
      <c r="VGH262" s="44"/>
      <c r="VGI262" s="44"/>
      <c r="VGJ262" s="44"/>
      <c r="VGK262" s="44"/>
      <c r="VGL262" s="44"/>
      <c r="VGM262" s="44"/>
      <c r="VGN262" s="44"/>
      <c r="VGO262" s="44"/>
      <c r="VGP262" s="44"/>
      <c r="VGQ262" s="44"/>
      <c r="VGR262" s="44"/>
      <c r="VGS262" s="44"/>
      <c r="VGT262" s="44"/>
      <c r="VGU262" s="44"/>
      <c r="VGV262" s="44"/>
      <c r="VGW262" s="44"/>
      <c r="VGX262" s="44"/>
      <c r="VGY262" s="44"/>
      <c r="VGZ262" s="44"/>
      <c r="VHA262" s="44"/>
      <c r="VHB262" s="44"/>
      <c r="VHC262" s="44"/>
      <c r="VHD262" s="44"/>
      <c r="VHE262" s="44"/>
      <c r="VHF262" s="44"/>
      <c r="VHG262" s="44"/>
      <c r="VHH262" s="44"/>
      <c r="VHI262" s="44"/>
      <c r="VHJ262" s="44"/>
      <c r="VHK262" s="44"/>
      <c r="VHL262" s="44"/>
      <c r="VHM262" s="44"/>
      <c r="VHN262" s="44"/>
      <c r="VHO262" s="44"/>
      <c r="VHP262" s="44"/>
      <c r="VHQ262" s="44"/>
      <c r="VHR262" s="44"/>
      <c r="VHS262" s="44"/>
      <c r="VHT262" s="44"/>
      <c r="VHU262" s="44"/>
      <c r="VHV262" s="44"/>
      <c r="VHW262" s="44"/>
      <c r="VHX262" s="44"/>
      <c r="VHY262" s="44"/>
      <c r="VHZ262" s="44"/>
      <c r="VIA262" s="44"/>
      <c r="VIB262" s="44"/>
      <c r="VIC262" s="44"/>
      <c r="VID262" s="44"/>
      <c r="VIE262" s="44"/>
      <c r="VIF262" s="44"/>
      <c r="VIG262" s="44"/>
      <c r="VIH262" s="44"/>
      <c r="VII262" s="44"/>
      <c r="VIJ262" s="44"/>
      <c r="VIK262" s="44"/>
      <c r="VIL262" s="44"/>
      <c r="VIM262" s="44"/>
      <c r="VIN262" s="44"/>
      <c r="VIO262" s="44"/>
      <c r="VIP262" s="44"/>
      <c r="VIQ262" s="44"/>
      <c r="VIR262" s="44"/>
      <c r="VIS262" s="44"/>
      <c r="VIT262" s="44"/>
      <c r="VIU262" s="44"/>
      <c r="VIV262" s="44"/>
      <c r="VIW262" s="44"/>
      <c r="VIX262" s="44"/>
      <c r="VIY262" s="44"/>
      <c r="VIZ262" s="44"/>
      <c r="VJA262" s="44"/>
      <c r="VJB262" s="44"/>
      <c r="VJC262" s="44"/>
      <c r="VJD262" s="44"/>
      <c r="VJE262" s="44"/>
      <c r="VJF262" s="44"/>
      <c r="VJG262" s="44"/>
      <c r="VJH262" s="44"/>
      <c r="VJI262" s="44"/>
      <c r="VJJ262" s="44"/>
      <c r="VJK262" s="44"/>
      <c r="VJL262" s="44"/>
      <c r="VJM262" s="44"/>
      <c r="VJN262" s="44"/>
      <c r="VJO262" s="44"/>
      <c r="VJP262" s="44"/>
      <c r="VJQ262" s="44"/>
      <c r="VJR262" s="44"/>
      <c r="VJS262" s="44"/>
      <c r="VJT262" s="44"/>
      <c r="VJU262" s="44"/>
      <c r="VJV262" s="44"/>
      <c r="VJW262" s="44"/>
      <c r="VJX262" s="44"/>
      <c r="VJY262" s="44"/>
      <c r="VJZ262" s="44"/>
      <c r="VKA262" s="44"/>
      <c r="VKB262" s="44"/>
      <c r="VKC262" s="44"/>
      <c r="VKD262" s="44"/>
      <c r="VKE262" s="44"/>
      <c r="VKF262" s="44"/>
      <c r="VKG262" s="44"/>
      <c r="VKH262" s="44"/>
      <c r="VKI262" s="44"/>
      <c r="VKJ262" s="44"/>
      <c r="VKK262" s="44"/>
      <c r="VKL262" s="44"/>
      <c r="VKM262" s="44"/>
      <c r="VKN262" s="44"/>
      <c r="VKO262" s="44"/>
      <c r="VKP262" s="44"/>
      <c r="VKQ262" s="44"/>
      <c r="VKR262" s="44"/>
      <c r="VKS262" s="44"/>
      <c r="VKT262" s="44"/>
      <c r="VKU262" s="44"/>
      <c r="VKV262" s="44"/>
      <c r="VKW262" s="44"/>
      <c r="VKX262" s="44"/>
      <c r="VKY262" s="44"/>
      <c r="VKZ262" s="44"/>
      <c r="VLA262" s="44"/>
      <c r="VLB262" s="44"/>
      <c r="VLC262" s="44"/>
      <c r="VLD262" s="44"/>
      <c r="VLE262" s="44"/>
      <c r="VLF262" s="44"/>
      <c r="VLG262" s="44"/>
      <c r="VLH262" s="44"/>
      <c r="VLI262" s="44"/>
      <c r="VLJ262" s="44"/>
      <c r="VLK262" s="44"/>
      <c r="VLL262" s="44"/>
      <c r="VLM262" s="44"/>
      <c r="VLN262" s="44"/>
      <c r="VLO262" s="44"/>
      <c r="VLP262" s="44"/>
      <c r="VLQ262" s="44"/>
      <c r="VLR262" s="44"/>
      <c r="VLS262" s="44"/>
      <c r="VLT262" s="44"/>
      <c r="VLU262" s="44"/>
      <c r="VLV262" s="44"/>
      <c r="VLW262" s="44"/>
      <c r="VLX262" s="44"/>
      <c r="VLY262" s="44"/>
      <c r="VLZ262" s="44"/>
      <c r="VMA262" s="44"/>
      <c r="VMB262" s="44"/>
      <c r="VMC262" s="44"/>
      <c r="VMD262" s="44"/>
      <c r="VME262" s="44"/>
      <c r="VMF262" s="44"/>
      <c r="VMG262" s="44"/>
      <c r="VMH262" s="44"/>
      <c r="VMI262" s="44"/>
      <c r="VMJ262" s="44"/>
      <c r="VMK262" s="44"/>
      <c r="VML262" s="44"/>
      <c r="VMM262" s="44"/>
      <c r="VMN262" s="44"/>
      <c r="VMO262" s="44"/>
      <c r="VMP262" s="44"/>
      <c r="VMQ262" s="44"/>
      <c r="VMR262" s="44"/>
      <c r="VMS262" s="44"/>
      <c r="VMT262" s="44"/>
      <c r="VMU262" s="44"/>
      <c r="VMV262" s="44"/>
      <c r="VMW262" s="44"/>
      <c r="VMX262" s="44"/>
      <c r="VMY262" s="44"/>
      <c r="VMZ262" s="44"/>
      <c r="VNA262" s="44"/>
      <c r="VNB262" s="44"/>
      <c r="VNC262" s="44"/>
      <c r="VND262" s="44"/>
      <c r="VNE262" s="44"/>
      <c r="VNF262" s="44"/>
      <c r="VNG262" s="44"/>
      <c r="VNH262" s="44"/>
      <c r="VNI262" s="44"/>
      <c r="VNJ262" s="44"/>
      <c r="VNK262" s="44"/>
      <c r="VNL262" s="44"/>
      <c r="VNM262" s="44"/>
      <c r="VNN262" s="44"/>
      <c r="VNO262" s="44"/>
      <c r="VNP262" s="44"/>
      <c r="VNQ262" s="44"/>
      <c r="VNR262" s="44"/>
      <c r="VNS262" s="44"/>
      <c r="VNT262" s="44"/>
      <c r="VNU262" s="44"/>
      <c r="VNV262" s="44"/>
      <c r="VNW262" s="44"/>
      <c r="VNX262" s="44"/>
      <c r="VNY262" s="44"/>
      <c r="VNZ262" s="44"/>
      <c r="VOA262" s="44"/>
      <c r="VOB262" s="44"/>
      <c r="VOC262" s="44"/>
      <c r="VOD262" s="44"/>
      <c r="VOE262" s="44"/>
      <c r="VOF262" s="44"/>
      <c r="VOG262" s="44"/>
      <c r="VOH262" s="44"/>
      <c r="VOI262" s="44"/>
      <c r="VOJ262" s="44"/>
      <c r="VOK262" s="44"/>
      <c r="VOL262" s="44"/>
      <c r="VOM262" s="44"/>
      <c r="VON262" s="44"/>
      <c r="VOO262" s="44"/>
      <c r="VOP262" s="44"/>
      <c r="VOQ262" s="44"/>
      <c r="VOR262" s="44"/>
      <c r="VOS262" s="44"/>
      <c r="VOT262" s="44"/>
      <c r="VOU262" s="44"/>
      <c r="VOV262" s="44"/>
      <c r="VOW262" s="44"/>
      <c r="VOX262" s="44"/>
      <c r="VOY262" s="44"/>
      <c r="VOZ262" s="44"/>
      <c r="VPA262" s="44"/>
      <c r="VPB262" s="44"/>
      <c r="VPC262" s="44"/>
      <c r="VPD262" s="44"/>
      <c r="VPE262" s="44"/>
      <c r="VPF262" s="44"/>
      <c r="VPG262" s="44"/>
      <c r="VPH262" s="44"/>
      <c r="VPI262" s="44"/>
      <c r="VPJ262" s="44"/>
      <c r="VPK262" s="44"/>
      <c r="VPL262" s="44"/>
      <c r="VPM262" s="44"/>
      <c r="VPN262" s="44"/>
      <c r="VPO262" s="44"/>
      <c r="VPP262" s="44"/>
      <c r="VPQ262" s="44"/>
      <c r="VPR262" s="44"/>
      <c r="VPS262" s="44"/>
      <c r="VPT262" s="44"/>
      <c r="VPU262" s="44"/>
      <c r="VPV262" s="44"/>
      <c r="VPW262" s="44"/>
      <c r="VPX262" s="44"/>
      <c r="VPY262" s="44"/>
      <c r="VPZ262" s="44"/>
      <c r="VQA262" s="44"/>
      <c r="VQB262" s="44"/>
      <c r="VQC262" s="44"/>
      <c r="VQD262" s="44"/>
      <c r="VQE262" s="44"/>
      <c r="VQF262" s="44"/>
      <c r="VQG262" s="44"/>
      <c r="VQH262" s="44"/>
      <c r="VQI262" s="44"/>
      <c r="VQJ262" s="44"/>
      <c r="VQK262" s="44"/>
      <c r="VQL262" s="44"/>
      <c r="VQM262" s="44"/>
      <c r="VQN262" s="44"/>
      <c r="VQO262" s="44"/>
      <c r="VQP262" s="44"/>
      <c r="VQQ262" s="44"/>
      <c r="VQR262" s="44"/>
      <c r="VQS262" s="44"/>
      <c r="VQT262" s="44"/>
      <c r="VQU262" s="44"/>
      <c r="VQV262" s="44"/>
      <c r="VQW262" s="44"/>
      <c r="VQX262" s="44"/>
      <c r="VQY262" s="44"/>
      <c r="VQZ262" s="44"/>
      <c r="VRA262" s="44"/>
      <c r="VRB262" s="44"/>
      <c r="VRC262" s="44"/>
      <c r="VRD262" s="44"/>
      <c r="VRE262" s="44"/>
      <c r="VRF262" s="44"/>
      <c r="VRG262" s="44"/>
      <c r="VRH262" s="44"/>
      <c r="VRI262" s="44"/>
      <c r="VRJ262" s="44"/>
      <c r="VRK262" s="44"/>
      <c r="VRL262" s="44"/>
      <c r="VRM262" s="44"/>
      <c r="VRN262" s="44"/>
      <c r="VRO262" s="44"/>
      <c r="VRP262" s="44"/>
      <c r="VRQ262" s="44"/>
      <c r="VRR262" s="44"/>
      <c r="VRS262" s="44"/>
      <c r="VRT262" s="44"/>
      <c r="VRU262" s="44"/>
      <c r="VRV262" s="44"/>
      <c r="VRW262" s="44"/>
      <c r="VRX262" s="44"/>
      <c r="VRY262" s="44"/>
      <c r="VRZ262" s="44"/>
      <c r="VSA262" s="44"/>
      <c r="VSB262" s="44"/>
      <c r="VSC262" s="44"/>
      <c r="VSD262" s="44"/>
      <c r="VSE262" s="44"/>
      <c r="VSF262" s="44"/>
      <c r="VSG262" s="44"/>
      <c r="VSH262" s="44"/>
      <c r="VSI262" s="44"/>
      <c r="VSJ262" s="44"/>
      <c r="VSK262" s="44"/>
      <c r="VSL262" s="44"/>
      <c r="VSM262" s="44"/>
      <c r="VSN262" s="44"/>
      <c r="VSO262" s="44"/>
      <c r="VSP262" s="44"/>
      <c r="VSQ262" s="44"/>
      <c r="VSR262" s="44"/>
      <c r="VSS262" s="44"/>
      <c r="VST262" s="44"/>
      <c r="VSU262" s="44"/>
      <c r="VSV262" s="44"/>
      <c r="VSW262" s="44"/>
      <c r="VSX262" s="44"/>
      <c r="VSY262" s="44"/>
      <c r="VSZ262" s="44"/>
      <c r="VTA262" s="44"/>
      <c r="VTB262" s="44"/>
      <c r="VTC262" s="44"/>
      <c r="VTD262" s="44"/>
      <c r="VTE262" s="44"/>
      <c r="VTF262" s="44"/>
      <c r="VTG262" s="44"/>
      <c r="VTH262" s="44"/>
      <c r="VTI262" s="44"/>
      <c r="VTJ262" s="44"/>
      <c r="VTK262" s="44"/>
      <c r="VTL262" s="44"/>
      <c r="VTM262" s="44"/>
      <c r="VTN262" s="44"/>
      <c r="VTO262" s="44"/>
      <c r="VTP262" s="44"/>
      <c r="VTQ262" s="44"/>
      <c r="VTR262" s="44"/>
      <c r="VTS262" s="44"/>
      <c r="VTT262" s="44"/>
      <c r="VTU262" s="44"/>
      <c r="VTV262" s="44"/>
      <c r="VTW262" s="44"/>
      <c r="VTX262" s="44"/>
      <c r="VTY262" s="44"/>
      <c r="VTZ262" s="44"/>
      <c r="VUA262" s="44"/>
      <c r="VUB262" s="44"/>
      <c r="VUC262" s="44"/>
      <c r="VUD262" s="44"/>
      <c r="VUE262" s="44"/>
      <c r="VUF262" s="44"/>
      <c r="VUG262" s="44"/>
      <c r="VUH262" s="44"/>
      <c r="VUI262" s="44"/>
      <c r="VUJ262" s="44"/>
      <c r="VUK262" s="44"/>
      <c r="VUL262" s="44"/>
      <c r="VUM262" s="44"/>
      <c r="VUN262" s="44"/>
      <c r="VUO262" s="44"/>
      <c r="VUP262" s="44"/>
      <c r="VUQ262" s="44"/>
      <c r="VUR262" s="44"/>
      <c r="VUS262" s="44"/>
      <c r="VUT262" s="44"/>
      <c r="VUU262" s="44"/>
      <c r="VUV262" s="44"/>
      <c r="VUW262" s="44"/>
      <c r="VUX262" s="44"/>
      <c r="VUY262" s="44"/>
      <c r="VUZ262" s="44"/>
      <c r="VVA262" s="44"/>
      <c r="VVB262" s="44"/>
      <c r="VVC262" s="44"/>
      <c r="VVD262" s="44"/>
      <c r="VVE262" s="44"/>
      <c r="VVF262" s="44"/>
      <c r="VVG262" s="44"/>
      <c r="VVH262" s="44"/>
      <c r="VVI262" s="44"/>
      <c r="VVJ262" s="44"/>
      <c r="VVK262" s="44"/>
      <c r="VVL262" s="44"/>
      <c r="VVM262" s="44"/>
      <c r="VVN262" s="44"/>
      <c r="VVO262" s="44"/>
      <c r="VVP262" s="44"/>
      <c r="VVQ262" s="44"/>
      <c r="VVR262" s="44"/>
      <c r="VVS262" s="44"/>
      <c r="VVT262" s="44"/>
      <c r="VVU262" s="44"/>
      <c r="VVV262" s="44"/>
      <c r="VVW262" s="44"/>
      <c r="VVX262" s="44"/>
      <c r="VVY262" s="44"/>
      <c r="VVZ262" s="44"/>
      <c r="VWA262" s="44"/>
      <c r="VWB262" s="44"/>
      <c r="VWC262" s="44"/>
      <c r="VWD262" s="44"/>
      <c r="VWE262" s="44"/>
      <c r="VWF262" s="44"/>
      <c r="VWG262" s="44"/>
      <c r="VWH262" s="44"/>
      <c r="VWI262" s="44"/>
      <c r="VWJ262" s="44"/>
      <c r="VWK262" s="44"/>
      <c r="VWL262" s="44"/>
      <c r="VWM262" s="44"/>
      <c r="VWN262" s="44"/>
      <c r="VWO262" s="44"/>
      <c r="VWP262" s="44"/>
      <c r="VWQ262" s="44"/>
      <c r="VWR262" s="44"/>
      <c r="VWS262" s="44"/>
      <c r="VWT262" s="44"/>
      <c r="VWU262" s="44"/>
      <c r="VWV262" s="44"/>
      <c r="VWW262" s="44"/>
      <c r="VWX262" s="44"/>
      <c r="VWY262" s="44"/>
      <c r="VWZ262" s="44"/>
      <c r="VXA262" s="44"/>
      <c r="VXB262" s="44"/>
      <c r="VXC262" s="44"/>
      <c r="VXD262" s="44"/>
      <c r="VXE262" s="44"/>
      <c r="VXF262" s="44"/>
      <c r="VXG262" s="44"/>
      <c r="VXH262" s="44"/>
      <c r="VXI262" s="44"/>
      <c r="VXJ262" s="44"/>
      <c r="VXK262" s="44"/>
      <c r="VXL262" s="44"/>
      <c r="VXM262" s="44"/>
      <c r="VXN262" s="44"/>
      <c r="VXO262" s="44"/>
      <c r="VXP262" s="44"/>
      <c r="VXQ262" s="44"/>
      <c r="VXR262" s="44"/>
      <c r="VXS262" s="44"/>
      <c r="VXT262" s="44"/>
      <c r="VXU262" s="44"/>
      <c r="VXV262" s="44"/>
      <c r="VXW262" s="44"/>
      <c r="VXX262" s="44"/>
      <c r="VXY262" s="44"/>
      <c r="VXZ262" s="44"/>
      <c r="VYA262" s="44"/>
      <c r="VYB262" s="44"/>
      <c r="VYC262" s="44"/>
      <c r="VYD262" s="44"/>
      <c r="VYE262" s="44"/>
      <c r="VYF262" s="44"/>
      <c r="VYG262" s="44"/>
      <c r="VYH262" s="44"/>
      <c r="VYI262" s="44"/>
      <c r="VYJ262" s="44"/>
      <c r="VYK262" s="44"/>
      <c r="VYL262" s="44"/>
      <c r="VYM262" s="44"/>
      <c r="VYN262" s="44"/>
      <c r="VYO262" s="44"/>
      <c r="VYP262" s="44"/>
      <c r="VYQ262" s="44"/>
      <c r="VYR262" s="44"/>
      <c r="VYS262" s="44"/>
      <c r="VYT262" s="44"/>
      <c r="VYU262" s="44"/>
      <c r="VYV262" s="44"/>
      <c r="VYW262" s="44"/>
      <c r="VYX262" s="44"/>
      <c r="VYY262" s="44"/>
      <c r="VYZ262" s="44"/>
      <c r="VZA262" s="44"/>
      <c r="VZB262" s="44"/>
      <c r="VZC262" s="44"/>
      <c r="VZD262" s="44"/>
      <c r="VZE262" s="44"/>
      <c r="VZF262" s="44"/>
      <c r="VZG262" s="44"/>
      <c r="VZH262" s="44"/>
      <c r="VZI262" s="44"/>
      <c r="VZJ262" s="44"/>
      <c r="VZK262" s="44"/>
      <c r="VZL262" s="44"/>
      <c r="VZM262" s="44"/>
      <c r="VZN262" s="44"/>
      <c r="VZO262" s="44"/>
      <c r="VZP262" s="44"/>
      <c r="VZQ262" s="44"/>
      <c r="VZR262" s="44"/>
      <c r="VZS262" s="44"/>
      <c r="VZT262" s="44"/>
      <c r="VZU262" s="44"/>
      <c r="VZV262" s="44"/>
      <c r="VZW262" s="44"/>
      <c r="VZX262" s="44"/>
      <c r="VZY262" s="44"/>
      <c r="VZZ262" s="44"/>
      <c r="WAA262" s="44"/>
      <c r="WAB262" s="44"/>
      <c r="WAC262" s="44"/>
      <c r="WAD262" s="44"/>
      <c r="WAE262" s="44"/>
      <c r="WAF262" s="44"/>
      <c r="WAG262" s="44"/>
      <c r="WAH262" s="44"/>
      <c r="WAI262" s="44"/>
      <c r="WAJ262" s="44"/>
      <c r="WAK262" s="44"/>
      <c r="WAL262" s="44"/>
      <c r="WAM262" s="44"/>
      <c r="WAN262" s="44"/>
      <c r="WAO262" s="44"/>
      <c r="WAP262" s="44"/>
      <c r="WAQ262" s="44"/>
      <c r="WAR262" s="44"/>
      <c r="WAS262" s="44"/>
      <c r="WAT262" s="44"/>
      <c r="WAU262" s="44"/>
      <c r="WAV262" s="44"/>
      <c r="WAW262" s="44"/>
      <c r="WAX262" s="44"/>
      <c r="WAY262" s="44"/>
      <c r="WAZ262" s="44"/>
      <c r="WBA262" s="44"/>
      <c r="WBB262" s="44"/>
      <c r="WBC262" s="44"/>
      <c r="WBD262" s="44"/>
      <c r="WBE262" s="44"/>
      <c r="WBF262" s="44"/>
      <c r="WBG262" s="44"/>
      <c r="WBH262" s="44"/>
      <c r="WBI262" s="44"/>
      <c r="WBJ262" s="44"/>
      <c r="WBK262" s="44"/>
      <c r="WBL262" s="44"/>
      <c r="WBM262" s="44"/>
      <c r="WBN262" s="44"/>
      <c r="WBO262" s="44"/>
      <c r="WBP262" s="44"/>
      <c r="WBQ262" s="44"/>
      <c r="WBR262" s="44"/>
      <c r="WBS262" s="44"/>
      <c r="WBT262" s="44"/>
      <c r="WBU262" s="44"/>
      <c r="WBV262" s="44"/>
      <c r="WBW262" s="44"/>
      <c r="WBX262" s="44"/>
      <c r="WBY262" s="44"/>
      <c r="WBZ262" s="44"/>
      <c r="WCA262" s="44"/>
      <c r="WCB262" s="44"/>
      <c r="WCC262" s="44"/>
      <c r="WCD262" s="44"/>
      <c r="WCE262" s="44"/>
      <c r="WCF262" s="44"/>
      <c r="WCG262" s="44"/>
      <c r="WCH262" s="44"/>
      <c r="WCI262" s="44"/>
      <c r="WCJ262" s="44"/>
      <c r="WCK262" s="44"/>
      <c r="WCL262" s="44"/>
      <c r="WCM262" s="44"/>
      <c r="WCN262" s="44"/>
      <c r="WCO262" s="44"/>
      <c r="WCP262" s="44"/>
      <c r="WCQ262" s="44"/>
      <c r="WCR262" s="44"/>
      <c r="WCS262" s="44"/>
      <c r="WCT262" s="44"/>
      <c r="WCU262" s="44"/>
      <c r="WCV262" s="44"/>
      <c r="WCW262" s="44"/>
      <c r="WCX262" s="44"/>
      <c r="WCY262" s="44"/>
      <c r="WCZ262" s="44"/>
      <c r="WDA262" s="44"/>
      <c r="WDB262" s="44"/>
      <c r="WDC262" s="44"/>
      <c r="WDD262" s="44"/>
      <c r="WDE262" s="44"/>
      <c r="WDF262" s="44"/>
      <c r="WDG262" s="44"/>
      <c r="WDH262" s="44"/>
      <c r="WDI262" s="44"/>
      <c r="WDJ262" s="44"/>
      <c r="WDK262" s="44"/>
      <c r="WDL262" s="44"/>
      <c r="WDM262" s="44"/>
      <c r="WDN262" s="44"/>
      <c r="WDO262" s="44"/>
      <c r="WDP262" s="44"/>
      <c r="WDQ262" s="44"/>
      <c r="WDR262" s="44"/>
      <c r="WDS262" s="44"/>
      <c r="WDT262" s="44"/>
      <c r="WDU262" s="44"/>
      <c r="WDV262" s="44"/>
      <c r="WDW262" s="44"/>
      <c r="WDX262" s="44"/>
      <c r="WDY262" s="44"/>
      <c r="WDZ262" s="44"/>
      <c r="WEA262" s="44"/>
      <c r="WEB262" s="44"/>
      <c r="WEC262" s="44"/>
      <c r="WED262" s="44"/>
      <c r="WEE262" s="44"/>
      <c r="WEF262" s="44"/>
      <c r="WEG262" s="44"/>
      <c r="WEH262" s="44"/>
      <c r="WEI262" s="44"/>
      <c r="WEJ262" s="44"/>
      <c r="WEK262" s="44"/>
      <c r="WEL262" s="44"/>
      <c r="WEM262" s="44"/>
      <c r="WEN262" s="44"/>
      <c r="WEO262" s="44"/>
      <c r="WEP262" s="44"/>
      <c r="WEQ262" s="44"/>
      <c r="WER262" s="44"/>
      <c r="WES262" s="44"/>
      <c r="WET262" s="44"/>
      <c r="WEU262" s="44"/>
      <c r="WEV262" s="44"/>
      <c r="WEW262" s="44"/>
      <c r="WEX262" s="44"/>
      <c r="WEY262" s="44"/>
      <c r="WEZ262" s="44"/>
      <c r="WFA262" s="44"/>
      <c r="WFB262" s="44"/>
      <c r="WFC262" s="44"/>
      <c r="WFD262" s="44"/>
      <c r="WFE262" s="44"/>
      <c r="WFF262" s="44"/>
      <c r="WFG262" s="44"/>
      <c r="WFH262" s="44"/>
      <c r="WFI262" s="44"/>
      <c r="WFJ262" s="44"/>
      <c r="WFK262" s="44"/>
      <c r="WFL262" s="44"/>
      <c r="WFM262" s="44"/>
      <c r="WFN262" s="44"/>
      <c r="WFO262" s="44"/>
      <c r="WFP262" s="44"/>
      <c r="WFQ262" s="44"/>
      <c r="WFR262" s="44"/>
      <c r="WFS262" s="44"/>
      <c r="WFT262" s="44"/>
      <c r="WFU262" s="44"/>
      <c r="WFV262" s="44"/>
      <c r="WFW262" s="44"/>
      <c r="WFX262" s="44"/>
      <c r="WFY262" s="44"/>
      <c r="WFZ262" s="44"/>
      <c r="WGA262" s="44"/>
      <c r="WGB262" s="44"/>
      <c r="WGC262" s="44"/>
      <c r="WGD262" s="44"/>
      <c r="WGE262" s="44"/>
      <c r="WGF262" s="44"/>
      <c r="WGG262" s="44"/>
      <c r="WGH262" s="44"/>
      <c r="WGI262" s="44"/>
      <c r="WGJ262" s="44"/>
      <c r="WGK262" s="44"/>
      <c r="WGL262" s="44"/>
      <c r="WGM262" s="44"/>
      <c r="WGN262" s="44"/>
      <c r="WGO262" s="44"/>
      <c r="WGP262" s="44"/>
      <c r="WGQ262" s="44"/>
      <c r="WGR262" s="44"/>
      <c r="WGS262" s="44"/>
      <c r="WGT262" s="44"/>
      <c r="WGU262" s="44"/>
      <c r="WGV262" s="44"/>
      <c r="WGW262" s="44"/>
      <c r="WGX262" s="44"/>
      <c r="WGY262" s="44"/>
      <c r="WGZ262" s="44"/>
      <c r="WHA262" s="44"/>
      <c r="WHB262" s="44"/>
      <c r="WHC262" s="44"/>
      <c r="WHD262" s="44"/>
      <c r="WHE262" s="44"/>
      <c r="WHF262" s="44"/>
      <c r="WHG262" s="44"/>
      <c r="WHH262" s="44"/>
      <c r="WHI262" s="44"/>
      <c r="WHJ262" s="44"/>
      <c r="WHK262" s="44"/>
      <c r="WHL262" s="44"/>
      <c r="WHM262" s="44"/>
      <c r="WHN262" s="44"/>
      <c r="WHO262" s="44"/>
      <c r="WHP262" s="44"/>
      <c r="WHQ262" s="44"/>
      <c r="WHR262" s="44"/>
      <c r="WHS262" s="44"/>
      <c r="WHT262" s="44"/>
      <c r="WHU262" s="44"/>
      <c r="WHV262" s="44"/>
      <c r="WHW262" s="44"/>
      <c r="WHX262" s="44"/>
      <c r="WHY262" s="44"/>
      <c r="WHZ262" s="44"/>
      <c r="WIA262" s="44"/>
      <c r="WIB262" s="44"/>
      <c r="WIC262" s="44"/>
      <c r="WID262" s="44"/>
      <c r="WIE262" s="44"/>
      <c r="WIF262" s="44"/>
      <c r="WIG262" s="44"/>
      <c r="WIH262" s="44"/>
      <c r="WII262" s="44"/>
      <c r="WIJ262" s="44"/>
      <c r="WIK262" s="44"/>
      <c r="WIL262" s="44"/>
      <c r="WIM262" s="44"/>
      <c r="WIN262" s="44"/>
      <c r="WIO262" s="44"/>
      <c r="WIP262" s="44"/>
      <c r="WIQ262" s="44"/>
      <c r="WIR262" s="44"/>
      <c r="WIS262" s="44"/>
      <c r="WIT262" s="44"/>
      <c r="WIU262" s="44"/>
      <c r="WIV262" s="44"/>
      <c r="WIW262" s="44"/>
      <c r="WIX262" s="44"/>
      <c r="WIY262" s="44"/>
      <c r="WIZ262" s="44"/>
      <c r="WJA262" s="44"/>
      <c r="WJB262" s="44"/>
      <c r="WJC262" s="44"/>
      <c r="WJD262" s="44"/>
      <c r="WJE262" s="44"/>
      <c r="WJF262" s="44"/>
      <c r="WJG262" s="44"/>
      <c r="WJH262" s="44"/>
      <c r="WJI262" s="44"/>
      <c r="WJJ262" s="44"/>
      <c r="WJK262" s="44"/>
      <c r="WJL262" s="44"/>
      <c r="WJM262" s="44"/>
      <c r="WJN262" s="44"/>
      <c r="WJO262" s="44"/>
      <c r="WJP262" s="44"/>
      <c r="WJQ262" s="44"/>
      <c r="WJR262" s="44"/>
      <c r="WJS262" s="44"/>
      <c r="WJT262" s="44"/>
      <c r="WJU262" s="44"/>
      <c r="WJV262" s="44"/>
      <c r="WJW262" s="44"/>
      <c r="WJX262" s="44"/>
      <c r="WJY262" s="44"/>
      <c r="WJZ262" s="44"/>
      <c r="WKA262" s="44"/>
      <c r="WKB262" s="44"/>
      <c r="WKC262" s="44"/>
      <c r="WKD262" s="44"/>
      <c r="WKE262" s="44"/>
      <c r="WKF262" s="44"/>
      <c r="WKG262" s="44"/>
      <c r="WKH262" s="44"/>
      <c r="WKI262" s="44"/>
      <c r="WKJ262" s="44"/>
      <c r="WKK262" s="44"/>
      <c r="WKL262" s="44"/>
      <c r="WKM262" s="44"/>
      <c r="WKN262" s="44"/>
      <c r="WKO262" s="44"/>
      <c r="WKP262" s="44"/>
      <c r="WKQ262" s="44"/>
      <c r="WKR262" s="44"/>
      <c r="WKS262" s="44"/>
      <c r="WKT262" s="44"/>
      <c r="WKU262" s="44"/>
      <c r="WKV262" s="44"/>
      <c r="WKW262" s="44"/>
      <c r="WKX262" s="44"/>
      <c r="WKY262" s="44"/>
      <c r="WKZ262" s="44"/>
      <c r="WLA262" s="44"/>
      <c r="WLB262" s="44"/>
      <c r="WLC262" s="44"/>
      <c r="WLD262" s="44"/>
      <c r="WLE262" s="44"/>
      <c r="WLF262" s="44"/>
      <c r="WLG262" s="44"/>
      <c r="WLH262" s="44"/>
      <c r="WLI262" s="44"/>
      <c r="WLJ262" s="44"/>
      <c r="WLK262" s="44"/>
      <c r="WLL262" s="44"/>
      <c r="WLM262" s="44"/>
      <c r="WLN262" s="44"/>
      <c r="WLO262" s="44"/>
      <c r="WLP262" s="44"/>
      <c r="WLQ262" s="44"/>
      <c r="WLR262" s="44"/>
      <c r="WLS262" s="44"/>
      <c r="WLT262" s="44"/>
      <c r="WLU262" s="44"/>
      <c r="WLV262" s="44"/>
      <c r="WLW262" s="44"/>
      <c r="WLX262" s="44"/>
      <c r="WLY262" s="44"/>
      <c r="WLZ262" s="44"/>
      <c r="WMA262" s="44"/>
      <c r="WMB262" s="44"/>
      <c r="WMC262" s="44"/>
      <c r="WMD262" s="44"/>
      <c r="WME262" s="44"/>
      <c r="WMF262" s="44"/>
      <c r="WMG262" s="44"/>
      <c r="WMH262" s="44"/>
      <c r="WMI262" s="44"/>
      <c r="WMJ262" s="44"/>
      <c r="WMK262" s="44"/>
      <c r="WML262" s="44"/>
      <c r="WMM262" s="44"/>
      <c r="WMN262" s="44"/>
      <c r="WMO262" s="44"/>
      <c r="WMP262" s="44"/>
      <c r="WMQ262" s="44"/>
      <c r="WMR262" s="44"/>
      <c r="WMS262" s="44"/>
      <c r="WMT262" s="44"/>
      <c r="WMU262" s="44"/>
      <c r="WMV262" s="44"/>
      <c r="WMW262" s="44"/>
      <c r="WMX262" s="44"/>
      <c r="WMY262" s="44"/>
      <c r="WMZ262" s="44"/>
      <c r="WNA262" s="44"/>
      <c r="WNB262" s="44"/>
      <c r="WNC262" s="44"/>
      <c r="WND262" s="44"/>
      <c r="WNE262" s="44"/>
      <c r="WNF262" s="44"/>
      <c r="WNG262" s="44"/>
      <c r="WNH262" s="44"/>
      <c r="WNI262" s="44"/>
      <c r="WNJ262" s="44"/>
      <c r="WNK262" s="44"/>
      <c r="WNL262" s="44"/>
      <c r="WNM262" s="44"/>
      <c r="WNN262" s="44"/>
      <c r="WNO262" s="44"/>
      <c r="WNP262" s="44"/>
      <c r="WNQ262" s="44"/>
      <c r="WNR262" s="44"/>
      <c r="WNS262" s="44"/>
      <c r="WNT262" s="44"/>
      <c r="WNU262" s="44"/>
      <c r="WNV262" s="44"/>
      <c r="WNW262" s="44"/>
      <c r="WNX262" s="44"/>
      <c r="WNY262" s="44"/>
      <c r="WNZ262" s="44"/>
      <c r="WOA262" s="44"/>
      <c r="WOB262" s="44"/>
      <c r="WOC262" s="44"/>
      <c r="WOD262" s="44"/>
      <c r="WOE262" s="44"/>
      <c r="WOF262" s="44"/>
      <c r="WOG262" s="44"/>
      <c r="WOH262" s="44"/>
      <c r="WOI262" s="44"/>
      <c r="WOJ262" s="44"/>
      <c r="WOK262" s="44"/>
      <c r="WOL262" s="44"/>
      <c r="WOM262" s="44"/>
      <c r="WON262" s="44"/>
      <c r="WOO262" s="44"/>
      <c r="WOP262" s="44"/>
      <c r="WOQ262" s="44"/>
      <c r="WOR262" s="44"/>
      <c r="WOS262" s="44"/>
      <c r="WOT262" s="44"/>
      <c r="WOU262" s="44"/>
      <c r="WOV262" s="44"/>
      <c r="WOW262" s="44"/>
      <c r="WOX262" s="44"/>
      <c r="WOY262" s="44"/>
      <c r="WOZ262" s="44"/>
      <c r="WPA262" s="44"/>
      <c r="WPB262" s="44"/>
      <c r="WPC262" s="44"/>
      <c r="WPD262" s="44"/>
      <c r="WPE262" s="44"/>
      <c r="WPF262" s="44"/>
      <c r="WPG262" s="44"/>
      <c r="WPH262" s="44"/>
      <c r="WPI262" s="44"/>
      <c r="WPJ262" s="44"/>
      <c r="WPK262" s="44"/>
      <c r="WPL262" s="44"/>
      <c r="WPM262" s="44"/>
      <c r="WPN262" s="44"/>
      <c r="WPO262" s="44"/>
      <c r="WPP262" s="44"/>
      <c r="WPQ262" s="44"/>
      <c r="WPR262" s="44"/>
      <c r="WPS262" s="44"/>
      <c r="WPT262" s="44"/>
      <c r="WPU262" s="44"/>
      <c r="WPV262" s="44"/>
      <c r="WPW262" s="44"/>
      <c r="WPX262" s="44"/>
      <c r="WPY262" s="44"/>
      <c r="WPZ262" s="44"/>
      <c r="WQA262" s="44"/>
      <c r="WQB262" s="44"/>
      <c r="WQC262" s="44"/>
      <c r="WQD262" s="44"/>
      <c r="WQE262" s="44"/>
      <c r="WQF262" s="44"/>
      <c r="WQG262" s="44"/>
      <c r="WQH262" s="44"/>
      <c r="WQI262" s="44"/>
      <c r="WQJ262" s="44"/>
      <c r="WQK262" s="44"/>
      <c r="WQL262" s="44"/>
      <c r="WQM262" s="44"/>
      <c r="WQN262" s="44"/>
      <c r="WQO262" s="44"/>
      <c r="WQP262" s="44"/>
      <c r="WQQ262" s="44"/>
      <c r="WQR262" s="44"/>
      <c r="WQS262" s="44"/>
      <c r="WQT262" s="44"/>
      <c r="WQU262" s="44"/>
      <c r="WQV262" s="44"/>
      <c r="WQW262" s="44"/>
      <c r="WQX262" s="44"/>
      <c r="WQY262" s="44"/>
      <c r="WQZ262" s="44"/>
      <c r="WRA262" s="44"/>
      <c r="WRB262" s="44"/>
      <c r="WRC262" s="44"/>
      <c r="WRD262" s="44"/>
      <c r="WRE262" s="44"/>
      <c r="WRF262" s="44"/>
      <c r="WRG262" s="44"/>
      <c r="WRH262" s="44"/>
      <c r="WRI262" s="44"/>
      <c r="WRJ262" s="44"/>
      <c r="WRK262" s="44"/>
      <c r="WRL262" s="44"/>
      <c r="WRM262" s="44"/>
      <c r="WRN262" s="44"/>
      <c r="WRO262" s="44"/>
      <c r="WRP262" s="44"/>
      <c r="WRQ262" s="44"/>
      <c r="WRR262" s="44"/>
      <c r="WRS262" s="44"/>
      <c r="WRT262" s="44"/>
      <c r="WRU262" s="44"/>
      <c r="WRV262" s="44"/>
      <c r="WRW262" s="44"/>
      <c r="WRX262" s="44"/>
      <c r="WRY262" s="44"/>
      <c r="WRZ262" s="44"/>
      <c r="WSA262" s="44"/>
      <c r="WSB262" s="44"/>
      <c r="WSC262" s="44"/>
      <c r="WSD262" s="44"/>
      <c r="WSE262" s="44"/>
      <c r="WSF262" s="44"/>
      <c r="WSG262" s="44"/>
      <c r="WSH262" s="44"/>
      <c r="WSI262" s="44"/>
      <c r="WSJ262" s="44"/>
      <c r="WSK262" s="44"/>
      <c r="WSL262" s="44"/>
      <c r="WSM262" s="44"/>
      <c r="WSN262" s="44"/>
      <c r="WSO262" s="44"/>
      <c r="WSP262" s="44"/>
      <c r="WSQ262" s="44"/>
      <c r="WSR262" s="44"/>
      <c r="WSS262" s="44"/>
      <c r="WST262" s="44"/>
      <c r="WSU262" s="44"/>
      <c r="WSV262" s="44"/>
      <c r="WSW262" s="44"/>
      <c r="WSX262" s="44"/>
      <c r="WSY262" s="44"/>
      <c r="WSZ262" s="44"/>
      <c r="WTA262" s="44"/>
      <c r="WTB262" s="44"/>
      <c r="WTC262" s="44"/>
      <c r="WTD262" s="44"/>
      <c r="WTE262" s="44"/>
      <c r="WTF262" s="44"/>
      <c r="WTG262" s="44"/>
      <c r="WTH262" s="44"/>
      <c r="WTI262" s="44"/>
      <c r="WTJ262" s="44"/>
      <c r="WTK262" s="44"/>
      <c r="WTL262" s="44"/>
      <c r="WTM262" s="44"/>
      <c r="WTN262" s="44"/>
      <c r="WTO262" s="44"/>
      <c r="WTP262" s="44"/>
      <c r="WTQ262" s="44"/>
      <c r="WTR262" s="44"/>
      <c r="WTS262" s="44"/>
      <c r="WTT262" s="44"/>
      <c r="WTU262" s="44"/>
      <c r="WTV262" s="44"/>
      <c r="WTW262" s="44"/>
      <c r="WTX262" s="44"/>
      <c r="WTY262" s="44"/>
      <c r="WTZ262" s="44"/>
      <c r="WUA262" s="44"/>
      <c r="WUB262" s="44"/>
      <c r="WUC262" s="44"/>
      <c r="WUD262" s="44"/>
      <c r="WUE262" s="44"/>
      <c r="WUF262" s="44"/>
      <c r="WUG262" s="44"/>
      <c r="WUH262" s="44"/>
      <c r="WUI262" s="44"/>
      <c r="WUJ262" s="44"/>
      <c r="WUK262" s="44"/>
      <c r="WUL262" s="44"/>
      <c r="WUM262" s="44"/>
      <c r="WUN262" s="44"/>
      <c r="WUO262" s="44"/>
      <c r="WUP262" s="44"/>
      <c r="WUQ262" s="44"/>
      <c r="WUR262" s="44"/>
      <c r="WUS262" s="44"/>
      <c r="WUT262" s="44"/>
      <c r="WUU262" s="44"/>
      <c r="WUV262" s="44"/>
      <c r="WUW262" s="44"/>
      <c r="WUX262" s="44"/>
      <c r="WUY262" s="44"/>
      <c r="WUZ262" s="44"/>
      <c r="WVA262" s="44"/>
      <c r="WVB262" s="44"/>
      <c r="WVC262" s="44"/>
      <c r="WVD262" s="44"/>
      <c r="WVE262" s="44"/>
      <c r="WVF262" s="44"/>
      <c r="WVG262" s="44"/>
      <c r="WVH262" s="44"/>
      <c r="WVI262" s="44"/>
      <c r="WVJ262" s="44"/>
      <c r="WVK262" s="44"/>
      <c r="WVL262" s="44"/>
      <c r="WVM262" s="44"/>
      <c r="WVN262" s="44"/>
      <c r="WVO262" s="44"/>
      <c r="WVP262" s="44"/>
      <c r="WVQ262" s="44"/>
      <c r="WVR262" s="44"/>
      <c r="WVS262" s="44"/>
      <c r="WVT262" s="44"/>
      <c r="WVU262" s="44"/>
      <c r="WVV262" s="44"/>
      <c r="WVW262" s="44"/>
      <c r="WVX262" s="44"/>
      <c r="WVY262" s="44"/>
      <c r="WVZ262" s="44"/>
      <c r="WWA262" s="44"/>
      <c r="WWB262" s="44"/>
      <c r="WWC262" s="44"/>
      <c r="WWD262" s="44"/>
      <c r="WWE262" s="44"/>
      <c r="WWF262" s="44"/>
      <c r="WWG262" s="44"/>
      <c r="WWH262" s="44"/>
      <c r="WWI262" s="44"/>
      <c r="WWJ262" s="44"/>
      <c r="WWK262" s="44"/>
      <c r="WWL262" s="44"/>
      <c r="WWM262" s="44"/>
      <c r="WWN262" s="44"/>
      <c r="WWO262" s="44"/>
      <c r="WWP262" s="44"/>
      <c r="WWQ262" s="44"/>
      <c r="WWR262" s="44"/>
      <c r="WWS262" s="44"/>
      <c r="WWT262" s="44"/>
      <c r="WWU262" s="44"/>
      <c r="WWV262" s="44"/>
      <c r="WWW262" s="44"/>
      <c r="WWX262" s="44"/>
      <c r="WWY262" s="44"/>
      <c r="WWZ262" s="44"/>
      <c r="WXA262" s="44"/>
      <c r="WXB262" s="44"/>
      <c r="WXC262" s="44"/>
      <c r="WXD262" s="44"/>
      <c r="WXE262" s="44"/>
      <c r="WXF262" s="44"/>
      <c r="WXG262" s="44"/>
      <c r="WXH262" s="44"/>
      <c r="WXI262" s="44"/>
      <c r="WXJ262" s="44"/>
      <c r="WXK262" s="44"/>
      <c r="WXL262" s="44"/>
      <c r="WXM262" s="44"/>
      <c r="WXN262" s="44"/>
      <c r="WXO262" s="44"/>
      <c r="WXP262" s="44"/>
      <c r="WXQ262" s="44"/>
      <c r="WXR262" s="44"/>
      <c r="WXS262" s="44"/>
      <c r="WXT262" s="44"/>
      <c r="WXU262" s="44"/>
      <c r="WXV262" s="44"/>
      <c r="WXW262" s="44"/>
      <c r="WXX262" s="44"/>
      <c r="WXY262" s="44"/>
      <c r="WXZ262" s="44"/>
      <c r="WYA262" s="44"/>
      <c r="WYB262" s="44"/>
      <c r="WYC262" s="44"/>
      <c r="WYD262" s="44"/>
      <c r="WYE262" s="44"/>
      <c r="WYF262" s="44"/>
      <c r="WYG262" s="44"/>
      <c r="WYH262" s="44"/>
      <c r="WYI262" s="44"/>
      <c r="WYJ262" s="44"/>
      <c r="WYK262" s="44"/>
      <c r="WYL262" s="44"/>
      <c r="WYM262" s="44"/>
      <c r="WYN262" s="44"/>
      <c r="WYO262" s="44"/>
      <c r="WYP262" s="44"/>
      <c r="WYQ262" s="44"/>
      <c r="WYR262" s="44"/>
      <c r="WYS262" s="44"/>
      <c r="WYT262" s="44"/>
      <c r="WYU262" s="44"/>
      <c r="WYV262" s="44"/>
      <c r="WYW262" s="44"/>
      <c r="WYX262" s="44"/>
      <c r="WYY262" s="44"/>
      <c r="WYZ262" s="44"/>
      <c r="WZA262" s="44"/>
      <c r="WZB262" s="44"/>
      <c r="WZC262" s="44"/>
      <c r="WZD262" s="44"/>
      <c r="WZE262" s="44"/>
      <c r="WZF262" s="44"/>
      <c r="WZG262" s="44"/>
      <c r="WZH262" s="44"/>
      <c r="WZI262" s="44"/>
      <c r="WZJ262" s="44"/>
      <c r="WZK262" s="44"/>
      <c r="WZL262" s="44"/>
      <c r="WZM262" s="44"/>
      <c r="WZN262" s="44"/>
      <c r="WZO262" s="44"/>
      <c r="WZP262" s="44"/>
      <c r="WZQ262" s="44"/>
      <c r="WZR262" s="44"/>
      <c r="WZS262" s="44"/>
      <c r="WZT262" s="44"/>
      <c r="WZU262" s="44"/>
      <c r="WZV262" s="44"/>
      <c r="WZW262" s="44"/>
      <c r="WZX262" s="44"/>
      <c r="WZY262" s="44"/>
      <c r="WZZ262" s="44"/>
      <c r="XAA262" s="44"/>
      <c r="XAB262" s="44"/>
      <c r="XAC262" s="44"/>
      <c r="XAD262" s="44"/>
      <c r="XAE262" s="44"/>
      <c r="XAF262" s="44"/>
      <c r="XAG262" s="44"/>
      <c r="XAH262" s="44"/>
      <c r="XAI262" s="44"/>
      <c r="XAJ262" s="44"/>
      <c r="XAK262" s="44"/>
      <c r="XAL262" s="44"/>
      <c r="XAM262" s="44"/>
      <c r="XAN262" s="44"/>
      <c r="XAO262" s="44"/>
      <c r="XAP262" s="44"/>
      <c r="XAQ262" s="44"/>
      <c r="XAR262" s="44"/>
      <c r="XAS262" s="44"/>
      <c r="XAT262" s="44"/>
      <c r="XAU262" s="44"/>
      <c r="XAV262" s="44"/>
      <c r="XAW262" s="44"/>
      <c r="XAX262" s="44"/>
      <c r="XAY262" s="44"/>
      <c r="XAZ262" s="44"/>
      <c r="XBA262" s="44"/>
      <c r="XBB262" s="44"/>
      <c r="XBC262" s="44"/>
      <c r="XBD262" s="44"/>
      <c r="XBE262" s="44"/>
      <c r="XBF262" s="44"/>
      <c r="XBG262" s="44"/>
      <c r="XBH262" s="44"/>
      <c r="XBI262" s="44"/>
      <c r="XBJ262" s="44"/>
      <c r="XBK262" s="44"/>
      <c r="XBL262" s="44"/>
      <c r="XBM262" s="44"/>
      <c r="XBN262" s="44"/>
      <c r="XBO262" s="44"/>
      <c r="XBP262" s="44"/>
      <c r="XBQ262" s="44"/>
      <c r="XBR262" s="44"/>
      <c r="XBS262" s="44"/>
      <c r="XBT262" s="44"/>
      <c r="XBU262" s="44"/>
      <c r="XBV262" s="44"/>
      <c r="XBW262" s="44"/>
      <c r="XBX262" s="44"/>
      <c r="XBY262" s="44"/>
      <c r="XBZ262" s="44"/>
      <c r="XCA262" s="44"/>
      <c r="XCB262" s="44"/>
      <c r="XCC262" s="44"/>
      <c r="XCD262" s="44"/>
      <c r="XCE262" s="44"/>
      <c r="XCF262" s="44"/>
      <c r="XCG262" s="44"/>
      <c r="XCH262" s="44"/>
      <c r="XCI262" s="44"/>
      <c r="XCJ262" s="44"/>
      <c r="XCK262" s="44"/>
      <c r="XCL262" s="44"/>
      <c r="XCM262" s="44"/>
      <c r="XCN262" s="44"/>
      <c r="XCO262" s="44"/>
      <c r="XCP262" s="44"/>
      <c r="XCQ262" s="44"/>
      <c r="XCR262" s="44"/>
      <c r="XCS262" s="44"/>
      <c r="XCT262" s="44"/>
      <c r="XCU262" s="44"/>
      <c r="XCV262" s="44"/>
      <c r="XCW262" s="44"/>
      <c r="XCX262" s="44"/>
      <c r="XCY262" s="44"/>
      <c r="XCZ262" s="44"/>
      <c r="XDA262" s="44"/>
      <c r="XDB262" s="44"/>
      <c r="XDC262" s="44"/>
      <c r="XDD262" s="44"/>
      <c r="XDE262" s="44"/>
      <c r="XDF262" s="44"/>
      <c r="XDG262" s="44"/>
      <c r="XDH262" s="44"/>
      <c r="XDI262" s="44"/>
      <c r="XDJ262" s="44"/>
      <c r="XDK262" s="44"/>
      <c r="XDL262" s="44"/>
      <c r="XDM262" s="44"/>
      <c r="XDN262" s="44"/>
      <c r="XDO262" s="44"/>
      <c r="XDP262" s="44"/>
      <c r="XDQ262" s="44"/>
      <c r="XDR262" s="44"/>
      <c r="XDS262" s="44"/>
      <c r="XDT262" s="44"/>
      <c r="XDU262" s="44"/>
      <c r="XDV262" s="44"/>
      <c r="XDW262" s="44"/>
      <c r="XDX262" s="44"/>
      <c r="XDY262" s="44"/>
      <c r="XDZ262" s="44"/>
      <c r="XEA262" s="44"/>
      <c r="XEB262" s="44"/>
      <c r="XEC262" s="44"/>
      <c r="XED262" s="44"/>
      <c r="XEE262" s="44"/>
      <c r="XEF262" s="44"/>
      <c r="XEG262" s="44"/>
      <c r="XEH262" s="44"/>
      <c r="XEI262" s="44"/>
      <c r="XEJ262" s="44"/>
      <c r="XEK262" s="44"/>
      <c r="XEL262" s="44"/>
      <c r="XEM262" s="44"/>
      <c r="XEN262" s="44"/>
      <c r="XEO262" s="44"/>
      <c r="XEP262" s="44"/>
      <c r="XEQ262" s="44"/>
      <c r="XER262" s="44"/>
      <c r="XES262" s="44"/>
      <c r="XET262" s="44"/>
      <c r="XEU262" s="44"/>
      <c r="XEV262" s="44"/>
      <c r="XEW262" s="44"/>
      <c r="XEX262" s="44"/>
      <c r="XEY262" s="44"/>
      <c r="XEZ262" s="44"/>
    </row>
    <row r="263" spans="1:16380" ht="38.25">
      <c r="A263" s="36">
        <v>2</v>
      </c>
      <c r="B263" s="36" t="s">
        <v>624</v>
      </c>
      <c r="C263" s="41" t="s">
        <v>348</v>
      </c>
      <c r="D263" s="37" t="s">
        <v>234</v>
      </c>
      <c r="E263" s="37" t="s">
        <v>625</v>
      </c>
      <c r="F263" s="18">
        <v>149133.32999999999</v>
      </c>
      <c r="G263" s="41" t="s">
        <v>630</v>
      </c>
      <c r="H263" s="38">
        <v>43755</v>
      </c>
      <c r="I263" s="18">
        <v>117600</v>
      </c>
      <c r="J263" s="36" t="s">
        <v>479</v>
      </c>
      <c r="K263" s="18">
        <v>31533.329999999987</v>
      </c>
      <c r="L263" s="19">
        <v>21.144388045247837</v>
      </c>
      <c r="M263" s="42">
        <v>5</v>
      </c>
      <c r="N263" s="42">
        <v>0</v>
      </c>
      <c r="O263" s="43"/>
      <c r="P263" s="73">
        <v>31908334104</v>
      </c>
      <c r="Q263" s="74" t="s">
        <v>631</v>
      </c>
      <c r="R263" s="44"/>
      <c r="S263" s="44"/>
      <c r="T263" s="44"/>
      <c r="U263" s="44"/>
      <c r="V263" s="44"/>
      <c r="W263" s="44"/>
      <c r="X263" s="44"/>
      <c r="Y263" s="44"/>
      <c r="Z263" s="44"/>
      <c r="AA263" s="44"/>
      <c r="AB263" s="44"/>
      <c r="AC263" s="44"/>
      <c r="AD263" s="44"/>
      <c r="AE263" s="44"/>
      <c r="AF263" s="44"/>
      <c r="AG263" s="44"/>
      <c r="AH263" s="44"/>
      <c r="AI263" s="44"/>
      <c r="AJ263" s="44"/>
      <c r="AK263" s="44"/>
      <c r="AL263" s="44"/>
      <c r="AM263" s="44"/>
      <c r="AN263" s="44"/>
      <c r="AO263" s="44"/>
      <c r="AP263" s="44"/>
      <c r="AQ263" s="44"/>
      <c r="AR263" s="44"/>
      <c r="AS263" s="44"/>
      <c r="AT263" s="44"/>
      <c r="AU263" s="44"/>
      <c r="AV263" s="44"/>
      <c r="AW263" s="44"/>
      <c r="AX263" s="44"/>
      <c r="AY263" s="44"/>
      <c r="AZ263" s="44"/>
      <c r="BA263" s="44"/>
      <c r="BB263" s="44"/>
      <c r="BC263" s="44"/>
      <c r="BD263" s="44"/>
      <c r="BE263" s="44"/>
      <c r="BF263" s="44"/>
      <c r="BG263" s="44"/>
      <c r="BH263" s="44"/>
      <c r="BI263" s="44"/>
      <c r="BJ263" s="44"/>
      <c r="BK263" s="44"/>
      <c r="BL263" s="44"/>
      <c r="BM263" s="44"/>
      <c r="BN263" s="44"/>
      <c r="BO263" s="44"/>
      <c r="BP263" s="44"/>
      <c r="BQ263" s="44"/>
      <c r="BR263" s="44"/>
      <c r="BS263" s="44"/>
      <c r="BT263" s="44"/>
      <c r="BU263" s="44"/>
      <c r="BV263" s="44"/>
      <c r="BW263" s="44"/>
      <c r="BX263" s="44"/>
      <c r="BY263" s="44"/>
      <c r="BZ263" s="44"/>
      <c r="CA263" s="44"/>
      <c r="CB263" s="44"/>
      <c r="CC263" s="44"/>
      <c r="CD263" s="44"/>
      <c r="CE263" s="44"/>
      <c r="CF263" s="44"/>
      <c r="CG263" s="44"/>
      <c r="CH263" s="44"/>
      <c r="CI263" s="44"/>
      <c r="CJ263" s="44"/>
      <c r="CK263" s="44"/>
      <c r="CL263" s="44"/>
      <c r="CM263" s="44"/>
      <c r="CN263" s="44"/>
      <c r="CO263" s="44"/>
      <c r="CP263" s="44"/>
      <c r="CQ263" s="44"/>
      <c r="CR263" s="44"/>
      <c r="CS263" s="44"/>
      <c r="CT263" s="44"/>
      <c r="CU263" s="44"/>
      <c r="CV263" s="44"/>
      <c r="CW263" s="44"/>
      <c r="CX263" s="44"/>
      <c r="CY263" s="44"/>
      <c r="CZ263" s="44"/>
      <c r="DA263" s="44"/>
      <c r="DB263" s="44"/>
      <c r="DC263" s="44"/>
      <c r="DD263" s="44"/>
      <c r="DE263" s="44"/>
      <c r="DF263" s="44"/>
      <c r="DG263" s="44"/>
      <c r="DH263" s="44"/>
      <c r="DI263" s="44"/>
      <c r="DJ263" s="44"/>
      <c r="DK263" s="44"/>
      <c r="DL263" s="44"/>
      <c r="DM263" s="44"/>
      <c r="DN263" s="44"/>
      <c r="DO263" s="44"/>
      <c r="DP263" s="44"/>
      <c r="DQ263" s="44"/>
      <c r="DR263" s="44"/>
      <c r="DS263" s="44"/>
      <c r="DT263" s="44"/>
      <c r="DU263" s="44"/>
      <c r="DV263" s="44"/>
      <c r="DW263" s="44"/>
      <c r="DX263" s="44"/>
      <c r="DY263" s="44"/>
      <c r="DZ263" s="44"/>
      <c r="EA263" s="44"/>
      <c r="EB263" s="44"/>
      <c r="EC263" s="44"/>
      <c r="ED263" s="44"/>
      <c r="EE263" s="44"/>
      <c r="EF263" s="44"/>
      <c r="EG263" s="44"/>
      <c r="EH263" s="44"/>
      <c r="EI263" s="44"/>
      <c r="EJ263" s="44"/>
      <c r="EK263" s="44"/>
      <c r="EL263" s="44"/>
      <c r="EM263" s="44"/>
      <c r="EN263" s="44"/>
      <c r="EO263" s="44"/>
      <c r="EP263" s="44"/>
      <c r="EQ263" s="44"/>
      <c r="ER263" s="44"/>
      <c r="ES263" s="44"/>
      <c r="ET263" s="44"/>
      <c r="EU263" s="44"/>
      <c r="EV263" s="44"/>
      <c r="EW263" s="44"/>
      <c r="EX263" s="44"/>
      <c r="EY263" s="44"/>
      <c r="EZ263" s="44"/>
      <c r="FA263" s="44"/>
      <c r="FB263" s="44"/>
      <c r="FC263" s="44"/>
      <c r="FD263" s="44"/>
      <c r="FE263" s="44"/>
      <c r="FF263" s="44"/>
      <c r="FG263" s="44"/>
      <c r="FH263" s="44"/>
      <c r="FI263" s="44"/>
      <c r="FJ263" s="44"/>
      <c r="FK263" s="44"/>
      <c r="FL263" s="44"/>
      <c r="FM263" s="44"/>
      <c r="FN263" s="44"/>
      <c r="FO263" s="44"/>
      <c r="FP263" s="44"/>
      <c r="FQ263" s="44"/>
      <c r="FR263" s="44"/>
      <c r="FS263" s="44"/>
      <c r="FT263" s="44"/>
      <c r="FU263" s="44"/>
      <c r="FV263" s="44"/>
      <c r="FW263" s="44"/>
      <c r="FX263" s="44"/>
      <c r="FY263" s="44"/>
      <c r="FZ263" s="44"/>
      <c r="GA263" s="44"/>
      <c r="GB263" s="44"/>
      <c r="GC263" s="44"/>
      <c r="GD263" s="44"/>
      <c r="GE263" s="44"/>
      <c r="GF263" s="44"/>
      <c r="GG263" s="44"/>
      <c r="GH263" s="44"/>
      <c r="GI263" s="44"/>
      <c r="GJ263" s="44"/>
      <c r="GK263" s="44"/>
      <c r="GL263" s="44"/>
      <c r="GM263" s="44"/>
      <c r="GN263" s="44"/>
      <c r="GO263" s="44"/>
      <c r="GP263" s="44"/>
      <c r="GQ263" s="44"/>
      <c r="GR263" s="44"/>
      <c r="GS263" s="44"/>
      <c r="GT263" s="44"/>
      <c r="GU263" s="44"/>
      <c r="GV263" s="44"/>
      <c r="GW263" s="44"/>
      <c r="GX263" s="44"/>
      <c r="GY263" s="44"/>
      <c r="GZ263" s="44"/>
      <c r="HA263" s="44"/>
      <c r="HB263" s="44"/>
      <c r="HC263" s="44"/>
      <c r="HD263" s="44"/>
      <c r="HE263" s="44"/>
      <c r="HF263" s="44"/>
      <c r="HG263" s="44"/>
      <c r="HH263" s="44"/>
      <c r="HI263" s="44"/>
      <c r="HJ263" s="44"/>
      <c r="HK263" s="44"/>
      <c r="HL263" s="44"/>
      <c r="HM263" s="44"/>
      <c r="HN263" s="44"/>
      <c r="HO263" s="44"/>
      <c r="HP263" s="44"/>
      <c r="HQ263" s="44"/>
      <c r="HR263" s="44"/>
      <c r="HS263" s="44"/>
      <c r="HT263" s="44"/>
      <c r="HU263" s="44"/>
      <c r="HV263" s="44"/>
      <c r="HW263" s="44"/>
      <c r="HX263" s="44"/>
      <c r="HY263" s="44"/>
      <c r="HZ263" s="44"/>
      <c r="IA263" s="44"/>
      <c r="IB263" s="44"/>
      <c r="IC263" s="44"/>
      <c r="ID263" s="44"/>
      <c r="IE263" s="44"/>
      <c r="IF263" s="44"/>
      <c r="IG263" s="44"/>
      <c r="IH263" s="44"/>
      <c r="II263" s="44"/>
      <c r="IJ263" s="44"/>
      <c r="IK263" s="44"/>
      <c r="IL263" s="44"/>
      <c r="IM263" s="44"/>
      <c r="IN263" s="44"/>
      <c r="IO263" s="44"/>
      <c r="IP263" s="44"/>
      <c r="IQ263" s="44"/>
      <c r="IR263" s="44"/>
      <c r="IS263" s="44"/>
      <c r="IT263" s="44"/>
      <c r="IU263" s="44"/>
      <c r="IV263" s="44"/>
      <c r="IW263" s="44"/>
      <c r="IX263" s="44"/>
      <c r="IY263" s="44"/>
      <c r="IZ263" s="44"/>
      <c r="JA263" s="44"/>
      <c r="JB263" s="44"/>
      <c r="JC263" s="44"/>
      <c r="JD263" s="44"/>
      <c r="JE263" s="44"/>
      <c r="JF263" s="44"/>
      <c r="JG263" s="44"/>
      <c r="JH263" s="44"/>
      <c r="JI263" s="44"/>
      <c r="JJ263" s="44"/>
      <c r="JK263" s="44"/>
      <c r="JL263" s="44"/>
      <c r="JM263" s="44"/>
      <c r="JN263" s="44"/>
      <c r="JO263" s="44"/>
      <c r="JP263" s="44"/>
      <c r="JQ263" s="44"/>
      <c r="JR263" s="44"/>
      <c r="JS263" s="44"/>
      <c r="JT263" s="44"/>
      <c r="JU263" s="44"/>
      <c r="JV263" s="44"/>
      <c r="JW263" s="44"/>
      <c r="JX263" s="44"/>
      <c r="JY263" s="44"/>
      <c r="JZ263" s="44"/>
      <c r="KA263" s="44"/>
      <c r="KB263" s="44"/>
      <c r="KC263" s="44"/>
      <c r="KD263" s="44"/>
      <c r="KE263" s="44"/>
      <c r="KF263" s="44"/>
      <c r="KG263" s="44"/>
      <c r="KH263" s="44"/>
      <c r="KI263" s="44"/>
      <c r="KJ263" s="44"/>
      <c r="KK263" s="44"/>
      <c r="KL263" s="44"/>
      <c r="KM263" s="44"/>
      <c r="KN263" s="44"/>
      <c r="KO263" s="44"/>
      <c r="KP263" s="44"/>
      <c r="KQ263" s="44"/>
      <c r="KR263" s="44"/>
      <c r="KS263" s="44"/>
      <c r="KT263" s="44"/>
      <c r="KU263" s="44"/>
      <c r="KV263" s="44"/>
      <c r="KW263" s="44"/>
      <c r="KX263" s="44"/>
      <c r="KY263" s="44"/>
      <c r="KZ263" s="44"/>
      <c r="LA263" s="44"/>
      <c r="LB263" s="44"/>
      <c r="LC263" s="44"/>
      <c r="LD263" s="44"/>
      <c r="LE263" s="44"/>
      <c r="LF263" s="44"/>
      <c r="LG263" s="44"/>
      <c r="LH263" s="44"/>
      <c r="LI263" s="44"/>
      <c r="LJ263" s="44"/>
      <c r="LK263" s="44"/>
      <c r="LL263" s="44"/>
      <c r="LM263" s="44"/>
      <c r="LN263" s="44"/>
      <c r="LO263" s="44"/>
      <c r="LP263" s="44"/>
      <c r="LQ263" s="44"/>
      <c r="LR263" s="44"/>
      <c r="LS263" s="44"/>
      <c r="LT263" s="44"/>
      <c r="LU263" s="44"/>
      <c r="LV263" s="44"/>
      <c r="LW263" s="44"/>
      <c r="LX263" s="44"/>
      <c r="LY263" s="44"/>
      <c r="LZ263" s="44"/>
      <c r="MA263" s="44"/>
      <c r="MB263" s="44"/>
      <c r="MC263" s="44"/>
      <c r="MD263" s="44"/>
      <c r="ME263" s="44"/>
      <c r="MF263" s="44"/>
      <c r="MG263" s="44"/>
      <c r="MH263" s="44"/>
      <c r="MI263" s="44"/>
      <c r="MJ263" s="44"/>
      <c r="MK263" s="44"/>
      <c r="ML263" s="44"/>
      <c r="MM263" s="44"/>
      <c r="MN263" s="44"/>
      <c r="MO263" s="44"/>
      <c r="MP263" s="44"/>
      <c r="MQ263" s="44"/>
      <c r="MR263" s="44"/>
      <c r="MS263" s="44"/>
      <c r="MT263" s="44"/>
      <c r="MU263" s="44"/>
      <c r="MV263" s="44"/>
      <c r="MW263" s="44"/>
      <c r="MX263" s="44"/>
      <c r="MY263" s="44"/>
      <c r="MZ263" s="44"/>
      <c r="NA263" s="44"/>
      <c r="NB263" s="44"/>
      <c r="NC263" s="44"/>
      <c r="ND263" s="44"/>
      <c r="NE263" s="44"/>
      <c r="NF263" s="44"/>
      <c r="NG263" s="44"/>
      <c r="NH263" s="44"/>
      <c r="NI263" s="44"/>
      <c r="NJ263" s="44"/>
      <c r="NK263" s="44"/>
      <c r="NL263" s="44"/>
      <c r="NM263" s="44"/>
      <c r="NN263" s="44"/>
      <c r="NO263" s="44"/>
      <c r="NP263" s="44"/>
      <c r="NQ263" s="44"/>
      <c r="NR263" s="44"/>
      <c r="NS263" s="44"/>
      <c r="NT263" s="44"/>
      <c r="NU263" s="44"/>
      <c r="NV263" s="44"/>
      <c r="NW263" s="44"/>
      <c r="NX263" s="44"/>
      <c r="NY263" s="44"/>
      <c r="NZ263" s="44"/>
      <c r="OA263" s="44"/>
      <c r="OB263" s="44"/>
      <c r="OC263" s="44"/>
      <c r="OD263" s="44"/>
      <c r="OE263" s="44"/>
      <c r="OF263" s="44"/>
      <c r="OG263" s="44"/>
      <c r="OH263" s="44"/>
      <c r="OI263" s="44"/>
      <c r="OJ263" s="44"/>
      <c r="OK263" s="44"/>
      <c r="OL263" s="44"/>
      <c r="OM263" s="44"/>
      <c r="ON263" s="44"/>
      <c r="OO263" s="44"/>
      <c r="OP263" s="44"/>
      <c r="OQ263" s="44"/>
      <c r="OR263" s="44"/>
      <c r="OS263" s="44"/>
      <c r="OT263" s="44"/>
      <c r="OU263" s="44"/>
      <c r="OV263" s="44"/>
      <c r="OW263" s="44"/>
      <c r="OX263" s="44"/>
      <c r="OY263" s="44"/>
      <c r="OZ263" s="44"/>
      <c r="PA263" s="44"/>
      <c r="PB263" s="44"/>
      <c r="PC263" s="44"/>
      <c r="PD263" s="44"/>
      <c r="PE263" s="44"/>
      <c r="PF263" s="44"/>
      <c r="PG263" s="44"/>
      <c r="PH263" s="44"/>
      <c r="PI263" s="44"/>
      <c r="PJ263" s="44"/>
      <c r="PK263" s="44"/>
      <c r="PL263" s="44"/>
      <c r="PM263" s="44"/>
      <c r="PN263" s="44"/>
      <c r="PO263" s="44"/>
      <c r="PP263" s="44"/>
      <c r="PQ263" s="44"/>
      <c r="PR263" s="44"/>
      <c r="PS263" s="44"/>
      <c r="PT263" s="44"/>
      <c r="PU263" s="44"/>
      <c r="PV263" s="44"/>
      <c r="PW263" s="44"/>
      <c r="PX263" s="44"/>
      <c r="PY263" s="44"/>
      <c r="PZ263" s="44"/>
      <c r="QA263" s="44"/>
      <c r="QB263" s="44"/>
      <c r="QC263" s="44"/>
      <c r="QD263" s="44"/>
      <c r="QE263" s="44"/>
      <c r="QF263" s="44"/>
      <c r="QG263" s="44"/>
      <c r="QH263" s="44"/>
      <c r="QI263" s="44"/>
      <c r="QJ263" s="44"/>
      <c r="QK263" s="44"/>
      <c r="QL263" s="44"/>
      <c r="QM263" s="44"/>
      <c r="QN263" s="44"/>
      <c r="QO263" s="44"/>
      <c r="QP263" s="44"/>
      <c r="QQ263" s="44"/>
      <c r="QR263" s="44"/>
      <c r="QS263" s="44"/>
      <c r="QT263" s="44"/>
      <c r="QU263" s="44"/>
      <c r="QV263" s="44"/>
      <c r="QW263" s="44"/>
      <c r="QX263" s="44"/>
      <c r="QY263" s="44"/>
      <c r="QZ263" s="44"/>
      <c r="RA263" s="44"/>
      <c r="RB263" s="44"/>
      <c r="RC263" s="44"/>
      <c r="RD263" s="44"/>
      <c r="RE263" s="44"/>
      <c r="RF263" s="44"/>
      <c r="RG263" s="44"/>
      <c r="RH263" s="44"/>
      <c r="RI263" s="44"/>
      <c r="RJ263" s="44"/>
      <c r="RK263" s="44"/>
      <c r="RL263" s="44"/>
      <c r="RM263" s="44"/>
      <c r="RN263" s="44"/>
      <c r="RO263" s="44"/>
      <c r="RP263" s="44"/>
      <c r="RQ263" s="44"/>
      <c r="RR263" s="44"/>
      <c r="RS263" s="44"/>
      <c r="RT263" s="44"/>
      <c r="RU263" s="44"/>
      <c r="RV263" s="44"/>
      <c r="RW263" s="44"/>
      <c r="RX263" s="44"/>
      <c r="RY263" s="44"/>
      <c r="RZ263" s="44"/>
      <c r="SA263" s="44"/>
      <c r="SB263" s="44"/>
      <c r="SC263" s="44"/>
      <c r="SD263" s="44"/>
      <c r="SE263" s="44"/>
      <c r="SF263" s="44"/>
      <c r="SG263" s="44"/>
      <c r="SH263" s="44"/>
      <c r="SI263" s="44"/>
      <c r="SJ263" s="44"/>
      <c r="SK263" s="44"/>
      <c r="SL263" s="44"/>
      <c r="SM263" s="44"/>
      <c r="SN263" s="44"/>
      <c r="SO263" s="44"/>
      <c r="SP263" s="44"/>
      <c r="SQ263" s="44"/>
      <c r="SR263" s="44"/>
      <c r="SS263" s="44"/>
      <c r="ST263" s="44"/>
      <c r="SU263" s="44"/>
      <c r="SV263" s="44"/>
      <c r="SW263" s="44"/>
      <c r="SX263" s="44"/>
      <c r="SY263" s="44"/>
      <c r="SZ263" s="44"/>
      <c r="TA263" s="44"/>
      <c r="TB263" s="44"/>
      <c r="TC263" s="44"/>
      <c r="TD263" s="44"/>
      <c r="TE263" s="44"/>
      <c r="TF263" s="44"/>
      <c r="TG263" s="44"/>
      <c r="TH263" s="44"/>
      <c r="TI263" s="44"/>
      <c r="TJ263" s="44"/>
      <c r="TK263" s="44"/>
      <c r="TL263" s="44"/>
      <c r="TM263" s="44"/>
      <c r="TN263" s="44"/>
      <c r="TO263" s="44"/>
      <c r="TP263" s="44"/>
      <c r="TQ263" s="44"/>
      <c r="TR263" s="44"/>
      <c r="TS263" s="44"/>
      <c r="TT263" s="44"/>
      <c r="TU263" s="44"/>
      <c r="TV263" s="44"/>
      <c r="TW263" s="44"/>
      <c r="TX263" s="44"/>
      <c r="TY263" s="44"/>
      <c r="TZ263" s="44"/>
      <c r="UA263" s="44"/>
      <c r="UB263" s="44"/>
      <c r="UC263" s="44"/>
      <c r="UD263" s="44"/>
      <c r="UE263" s="44"/>
      <c r="UF263" s="44"/>
      <c r="UG263" s="44"/>
      <c r="UH263" s="44"/>
      <c r="UI263" s="44"/>
      <c r="UJ263" s="44"/>
      <c r="UK263" s="44"/>
      <c r="UL263" s="44"/>
      <c r="UM263" s="44"/>
      <c r="UN263" s="44"/>
      <c r="UO263" s="44"/>
      <c r="UP263" s="44"/>
      <c r="UQ263" s="44"/>
      <c r="UR263" s="44"/>
      <c r="US263" s="44"/>
      <c r="UT263" s="44"/>
      <c r="UU263" s="44"/>
      <c r="UV263" s="44"/>
      <c r="UW263" s="44"/>
      <c r="UX263" s="44"/>
      <c r="UY263" s="44"/>
      <c r="UZ263" s="44"/>
      <c r="VA263" s="44"/>
      <c r="VB263" s="44"/>
      <c r="VC263" s="44"/>
      <c r="VD263" s="44"/>
      <c r="VE263" s="44"/>
      <c r="VF263" s="44"/>
      <c r="VG263" s="44"/>
      <c r="VH263" s="44"/>
      <c r="VI263" s="44"/>
      <c r="VJ263" s="44"/>
      <c r="VK263" s="44"/>
      <c r="VL263" s="44"/>
      <c r="VM263" s="44"/>
      <c r="VN263" s="44"/>
      <c r="VO263" s="44"/>
      <c r="VP263" s="44"/>
      <c r="VQ263" s="44"/>
      <c r="VR263" s="44"/>
      <c r="VS263" s="44"/>
      <c r="VT263" s="44"/>
      <c r="VU263" s="44"/>
      <c r="VV263" s="44"/>
      <c r="VW263" s="44"/>
      <c r="VX263" s="44"/>
      <c r="VY263" s="44"/>
      <c r="VZ263" s="44"/>
      <c r="WA263" s="44"/>
      <c r="WB263" s="44"/>
      <c r="WC263" s="44"/>
      <c r="WD263" s="44"/>
      <c r="WE263" s="44"/>
      <c r="WF263" s="44"/>
      <c r="WG263" s="44"/>
      <c r="WH263" s="44"/>
      <c r="WI263" s="44"/>
      <c r="WJ263" s="44"/>
      <c r="WK263" s="44"/>
      <c r="WL263" s="44"/>
      <c r="WM263" s="44"/>
      <c r="WN263" s="44"/>
      <c r="WO263" s="44"/>
      <c r="WP263" s="44"/>
      <c r="WQ263" s="44"/>
      <c r="WR263" s="44"/>
      <c r="WS263" s="44"/>
      <c r="WT263" s="44"/>
      <c r="WU263" s="44"/>
      <c r="WV263" s="44"/>
      <c r="WW263" s="44"/>
      <c r="WX263" s="44"/>
      <c r="WY263" s="44"/>
      <c r="WZ263" s="44"/>
      <c r="XA263" s="44"/>
      <c r="XB263" s="44"/>
      <c r="XC263" s="44"/>
      <c r="XD263" s="44"/>
      <c r="XE263" s="44"/>
      <c r="XF263" s="44"/>
      <c r="XG263" s="44"/>
      <c r="XH263" s="44"/>
      <c r="XI263" s="44"/>
      <c r="XJ263" s="44"/>
      <c r="XK263" s="44"/>
      <c r="XL263" s="44"/>
      <c r="XM263" s="44"/>
      <c r="XN263" s="44"/>
      <c r="XO263" s="44"/>
      <c r="XP263" s="44"/>
      <c r="XQ263" s="44"/>
      <c r="XR263" s="44"/>
      <c r="XS263" s="44"/>
      <c r="XT263" s="44"/>
      <c r="XU263" s="44"/>
      <c r="XV263" s="44"/>
      <c r="XW263" s="44"/>
      <c r="XX263" s="44"/>
      <c r="XY263" s="44"/>
      <c r="XZ263" s="44"/>
      <c r="YA263" s="44"/>
      <c r="YB263" s="44"/>
      <c r="YC263" s="44"/>
      <c r="YD263" s="44"/>
      <c r="YE263" s="44"/>
      <c r="YF263" s="44"/>
      <c r="YG263" s="44"/>
      <c r="YH263" s="44"/>
      <c r="YI263" s="44"/>
      <c r="YJ263" s="44"/>
      <c r="YK263" s="44"/>
      <c r="YL263" s="44"/>
      <c r="YM263" s="44"/>
      <c r="YN263" s="44"/>
      <c r="YO263" s="44"/>
      <c r="YP263" s="44"/>
      <c r="YQ263" s="44"/>
      <c r="YR263" s="44"/>
      <c r="YS263" s="44"/>
      <c r="YT263" s="44"/>
      <c r="YU263" s="44"/>
      <c r="YV263" s="44"/>
      <c r="YW263" s="44"/>
      <c r="YX263" s="44"/>
      <c r="YY263" s="44"/>
      <c r="YZ263" s="44"/>
      <c r="ZA263" s="44"/>
      <c r="ZB263" s="44"/>
      <c r="ZC263" s="44"/>
      <c r="ZD263" s="44"/>
      <c r="ZE263" s="44"/>
      <c r="ZF263" s="44"/>
      <c r="ZG263" s="44"/>
      <c r="ZH263" s="44"/>
      <c r="ZI263" s="44"/>
      <c r="ZJ263" s="44"/>
      <c r="ZK263" s="44"/>
      <c r="ZL263" s="44"/>
      <c r="ZM263" s="44"/>
      <c r="ZN263" s="44"/>
      <c r="ZO263" s="44"/>
      <c r="ZP263" s="44"/>
      <c r="ZQ263" s="44"/>
      <c r="ZR263" s="44"/>
      <c r="ZS263" s="44"/>
      <c r="ZT263" s="44"/>
      <c r="ZU263" s="44"/>
      <c r="ZV263" s="44"/>
      <c r="ZW263" s="44"/>
      <c r="ZX263" s="44"/>
      <c r="ZY263" s="44"/>
      <c r="ZZ263" s="44"/>
      <c r="AAA263" s="44"/>
      <c r="AAB263" s="44"/>
      <c r="AAC263" s="44"/>
      <c r="AAD263" s="44"/>
      <c r="AAE263" s="44"/>
      <c r="AAF263" s="44"/>
      <c r="AAG263" s="44"/>
      <c r="AAH263" s="44"/>
      <c r="AAI263" s="44"/>
      <c r="AAJ263" s="44"/>
      <c r="AAK263" s="44"/>
      <c r="AAL263" s="44"/>
      <c r="AAM263" s="44"/>
      <c r="AAN263" s="44"/>
      <c r="AAO263" s="44"/>
      <c r="AAP263" s="44"/>
      <c r="AAQ263" s="44"/>
      <c r="AAR263" s="44"/>
      <c r="AAS263" s="44"/>
      <c r="AAT263" s="44"/>
      <c r="AAU263" s="44"/>
      <c r="AAV263" s="44"/>
      <c r="AAW263" s="44"/>
      <c r="AAX263" s="44"/>
      <c r="AAY263" s="44"/>
      <c r="AAZ263" s="44"/>
      <c r="ABA263" s="44"/>
      <c r="ABB263" s="44"/>
      <c r="ABC263" s="44"/>
      <c r="ABD263" s="44"/>
      <c r="ABE263" s="44"/>
      <c r="ABF263" s="44"/>
      <c r="ABG263" s="44"/>
      <c r="ABH263" s="44"/>
      <c r="ABI263" s="44"/>
      <c r="ABJ263" s="44"/>
      <c r="ABK263" s="44"/>
      <c r="ABL263" s="44"/>
      <c r="ABM263" s="44"/>
      <c r="ABN263" s="44"/>
      <c r="ABO263" s="44"/>
      <c r="ABP263" s="44"/>
      <c r="ABQ263" s="44"/>
      <c r="ABR263" s="44"/>
      <c r="ABS263" s="44"/>
      <c r="ABT263" s="44"/>
      <c r="ABU263" s="44"/>
      <c r="ABV263" s="44"/>
      <c r="ABW263" s="44"/>
      <c r="ABX263" s="44"/>
      <c r="ABY263" s="44"/>
      <c r="ABZ263" s="44"/>
      <c r="ACA263" s="44"/>
      <c r="ACB263" s="44"/>
      <c r="ACC263" s="44"/>
      <c r="ACD263" s="44"/>
      <c r="ACE263" s="44"/>
      <c r="ACF263" s="44"/>
      <c r="ACG263" s="44"/>
      <c r="ACH263" s="44"/>
      <c r="ACI263" s="44"/>
      <c r="ACJ263" s="44"/>
      <c r="ACK263" s="44"/>
      <c r="ACL263" s="44"/>
      <c r="ACM263" s="44"/>
      <c r="ACN263" s="44"/>
      <c r="ACO263" s="44"/>
      <c r="ACP263" s="44"/>
      <c r="ACQ263" s="44"/>
      <c r="ACR263" s="44"/>
      <c r="ACS263" s="44"/>
      <c r="ACT263" s="44"/>
      <c r="ACU263" s="44"/>
      <c r="ACV263" s="44"/>
      <c r="ACW263" s="44"/>
      <c r="ACX263" s="44"/>
      <c r="ACY263" s="44"/>
      <c r="ACZ263" s="44"/>
      <c r="ADA263" s="44"/>
      <c r="ADB263" s="44"/>
      <c r="ADC263" s="44"/>
      <c r="ADD263" s="44"/>
      <c r="ADE263" s="44"/>
      <c r="ADF263" s="44"/>
      <c r="ADG263" s="44"/>
      <c r="ADH263" s="44"/>
      <c r="ADI263" s="44"/>
      <c r="ADJ263" s="44"/>
      <c r="ADK263" s="44"/>
      <c r="ADL263" s="44"/>
      <c r="ADM263" s="44"/>
      <c r="ADN263" s="44"/>
      <c r="ADO263" s="44"/>
      <c r="ADP263" s="44"/>
      <c r="ADQ263" s="44"/>
      <c r="ADR263" s="44"/>
      <c r="ADS263" s="44"/>
      <c r="ADT263" s="44"/>
      <c r="ADU263" s="44"/>
      <c r="ADV263" s="44"/>
      <c r="ADW263" s="44"/>
      <c r="ADX263" s="44"/>
      <c r="ADY263" s="44"/>
      <c r="ADZ263" s="44"/>
      <c r="AEA263" s="44"/>
      <c r="AEB263" s="44"/>
      <c r="AEC263" s="44"/>
      <c r="AED263" s="44"/>
      <c r="AEE263" s="44"/>
      <c r="AEF263" s="44"/>
      <c r="AEG263" s="44"/>
      <c r="AEH263" s="44"/>
      <c r="AEI263" s="44"/>
      <c r="AEJ263" s="44"/>
      <c r="AEK263" s="44"/>
      <c r="AEL263" s="44"/>
      <c r="AEM263" s="44"/>
      <c r="AEN263" s="44"/>
      <c r="AEO263" s="44"/>
      <c r="AEP263" s="44"/>
      <c r="AEQ263" s="44"/>
      <c r="AER263" s="44"/>
      <c r="AES263" s="44"/>
      <c r="AET263" s="44"/>
      <c r="AEU263" s="44"/>
      <c r="AEV263" s="44"/>
      <c r="AEW263" s="44"/>
      <c r="AEX263" s="44"/>
      <c r="AEY263" s="44"/>
      <c r="AEZ263" s="44"/>
      <c r="AFA263" s="44"/>
      <c r="AFB263" s="44"/>
      <c r="AFC263" s="44"/>
      <c r="AFD263" s="44"/>
      <c r="AFE263" s="44"/>
      <c r="AFF263" s="44"/>
      <c r="AFG263" s="44"/>
      <c r="AFH263" s="44"/>
      <c r="AFI263" s="44"/>
      <c r="AFJ263" s="44"/>
      <c r="AFK263" s="44"/>
      <c r="AFL263" s="44"/>
      <c r="AFM263" s="44"/>
      <c r="AFN263" s="44"/>
      <c r="AFO263" s="44"/>
      <c r="AFP263" s="44"/>
      <c r="AFQ263" s="44"/>
      <c r="AFR263" s="44"/>
      <c r="AFS263" s="44"/>
      <c r="AFT263" s="44"/>
      <c r="AFU263" s="44"/>
      <c r="AFV263" s="44"/>
      <c r="AFW263" s="44"/>
      <c r="AFX263" s="44"/>
      <c r="AFY263" s="44"/>
      <c r="AFZ263" s="44"/>
      <c r="AGA263" s="44"/>
      <c r="AGB263" s="44"/>
      <c r="AGC263" s="44"/>
      <c r="AGD263" s="44"/>
      <c r="AGE263" s="44"/>
      <c r="AGF263" s="44"/>
      <c r="AGG263" s="44"/>
      <c r="AGH263" s="44"/>
      <c r="AGI263" s="44"/>
      <c r="AGJ263" s="44"/>
      <c r="AGK263" s="44"/>
      <c r="AGL263" s="44"/>
      <c r="AGM263" s="44"/>
      <c r="AGN263" s="44"/>
      <c r="AGO263" s="44"/>
      <c r="AGP263" s="44"/>
      <c r="AGQ263" s="44"/>
      <c r="AGR263" s="44"/>
      <c r="AGS263" s="44"/>
      <c r="AGT263" s="44"/>
      <c r="AGU263" s="44"/>
      <c r="AGV263" s="44"/>
      <c r="AGW263" s="44"/>
      <c r="AGX263" s="44"/>
      <c r="AGY263" s="44"/>
      <c r="AGZ263" s="44"/>
      <c r="AHA263" s="44"/>
      <c r="AHB263" s="44"/>
      <c r="AHC263" s="44"/>
      <c r="AHD263" s="44"/>
      <c r="AHE263" s="44"/>
      <c r="AHF263" s="44"/>
      <c r="AHG263" s="44"/>
      <c r="AHH263" s="44"/>
      <c r="AHI263" s="44"/>
      <c r="AHJ263" s="44"/>
      <c r="AHK263" s="44"/>
      <c r="AHL263" s="44"/>
      <c r="AHM263" s="44"/>
      <c r="AHN263" s="44"/>
      <c r="AHO263" s="44"/>
      <c r="AHP263" s="44"/>
      <c r="AHQ263" s="44"/>
      <c r="AHR263" s="44"/>
      <c r="AHS263" s="44"/>
      <c r="AHT263" s="44"/>
      <c r="AHU263" s="44"/>
      <c r="AHV263" s="44"/>
      <c r="AHW263" s="44"/>
      <c r="AHX263" s="44"/>
      <c r="AHY263" s="44"/>
      <c r="AHZ263" s="44"/>
      <c r="AIA263" s="44"/>
      <c r="AIB263" s="44"/>
      <c r="AIC263" s="44"/>
      <c r="AID263" s="44"/>
      <c r="AIE263" s="44"/>
      <c r="AIF263" s="44"/>
      <c r="AIG263" s="44"/>
      <c r="AIH263" s="44"/>
      <c r="AII263" s="44"/>
      <c r="AIJ263" s="44"/>
      <c r="AIK263" s="44"/>
      <c r="AIL263" s="44"/>
      <c r="AIM263" s="44"/>
      <c r="AIN263" s="44"/>
      <c r="AIO263" s="44"/>
      <c r="AIP263" s="44"/>
      <c r="AIQ263" s="44"/>
      <c r="AIR263" s="44"/>
      <c r="AIS263" s="44"/>
      <c r="AIT263" s="44"/>
      <c r="AIU263" s="44"/>
      <c r="AIV263" s="44"/>
      <c r="AIW263" s="44"/>
      <c r="AIX263" s="44"/>
      <c r="AIY263" s="44"/>
      <c r="AIZ263" s="44"/>
      <c r="AJA263" s="44"/>
      <c r="AJB263" s="44"/>
      <c r="AJC263" s="44"/>
      <c r="AJD263" s="44"/>
      <c r="AJE263" s="44"/>
      <c r="AJF263" s="44"/>
      <c r="AJG263" s="44"/>
      <c r="AJH263" s="44"/>
      <c r="AJI263" s="44"/>
      <c r="AJJ263" s="44"/>
      <c r="AJK263" s="44"/>
      <c r="AJL263" s="44"/>
      <c r="AJM263" s="44"/>
      <c r="AJN263" s="44"/>
      <c r="AJO263" s="44"/>
      <c r="AJP263" s="44"/>
      <c r="AJQ263" s="44"/>
      <c r="AJR263" s="44"/>
      <c r="AJS263" s="44"/>
      <c r="AJT263" s="44"/>
      <c r="AJU263" s="44"/>
      <c r="AJV263" s="44"/>
      <c r="AJW263" s="44"/>
      <c r="AJX263" s="44"/>
      <c r="AJY263" s="44"/>
      <c r="AJZ263" s="44"/>
      <c r="AKA263" s="44"/>
      <c r="AKB263" s="44"/>
      <c r="AKC263" s="44"/>
      <c r="AKD263" s="44"/>
      <c r="AKE263" s="44"/>
      <c r="AKF263" s="44"/>
      <c r="AKG263" s="44"/>
      <c r="AKH263" s="44"/>
      <c r="AKI263" s="44"/>
      <c r="AKJ263" s="44"/>
      <c r="AKK263" s="44"/>
      <c r="AKL263" s="44"/>
      <c r="AKM263" s="44"/>
      <c r="AKN263" s="44"/>
      <c r="AKO263" s="44"/>
      <c r="AKP263" s="44"/>
      <c r="AKQ263" s="44"/>
      <c r="AKR263" s="44"/>
      <c r="AKS263" s="44"/>
      <c r="AKT263" s="44"/>
      <c r="AKU263" s="44"/>
      <c r="AKV263" s="44"/>
      <c r="AKW263" s="44"/>
      <c r="AKX263" s="44"/>
      <c r="AKY263" s="44"/>
      <c r="AKZ263" s="44"/>
      <c r="ALA263" s="44"/>
      <c r="ALB263" s="44"/>
      <c r="ALC263" s="44"/>
      <c r="ALD263" s="44"/>
      <c r="ALE263" s="44"/>
      <c r="ALF263" s="44"/>
      <c r="ALG263" s="44"/>
      <c r="ALH263" s="44"/>
      <c r="ALI263" s="44"/>
      <c r="ALJ263" s="44"/>
      <c r="ALK263" s="44"/>
      <c r="ALL263" s="44"/>
      <c r="ALM263" s="44"/>
      <c r="ALN263" s="44"/>
      <c r="ALO263" s="44"/>
      <c r="ALP263" s="44"/>
      <c r="ALQ263" s="44"/>
      <c r="ALR263" s="44"/>
      <c r="ALS263" s="44"/>
      <c r="ALT263" s="44"/>
      <c r="ALU263" s="44"/>
      <c r="ALV263" s="44"/>
      <c r="ALW263" s="44"/>
      <c r="ALX263" s="44"/>
      <c r="ALY263" s="44"/>
      <c r="ALZ263" s="44"/>
      <c r="AMA263" s="44"/>
      <c r="AMB263" s="44"/>
      <c r="AMC263" s="44"/>
      <c r="AMD263" s="44"/>
      <c r="AME263" s="44"/>
      <c r="AMF263" s="44"/>
      <c r="AMG263" s="44"/>
      <c r="AMH263" s="44"/>
      <c r="AMI263" s="44"/>
      <c r="AMJ263" s="44"/>
      <c r="AMK263" s="44"/>
      <c r="AML263" s="44"/>
      <c r="AMM263" s="44"/>
      <c r="AMN263" s="44"/>
      <c r="AMO263" s="44"/>
      <c r="AMP263" s="44"/>
      <c r="AMQ263" s="44"/>
      <c r="AMR263" s="44"/>
      <c r="AMS263" s="44"/>
      <c r="AMT263" s="44"/>
      <c r="AMU263" s="44"/>
      <c r="AMV263" s="44"/>
      <c r="AMW263" s="44"/>
      <c r="AMX263" s="44"/>
      <c r="AMY263" s="44"/>
      <c r="AMZ263" s="44"/>
      <c r="ANA263" s="44"/>
      <c r="ANB263" s="44"/>
      <c r="ANC263" s="44"/>
      <c r="AND263" s="44"/>
      <c r="ANE263" s="44"/>
      <c r="ANF263" s="44"/>
      <c r="ANG263" s="44"/>
      <c r="ANH263" s="44"/>
      <c r="ANI263" s="44"/>
      <c r="ANJ263" s="44"/>
      <c r="ANK263" s="44"/>
      <c r="ANL263" s="44"/>
      <c r="ANM263" s="44"/>
      <c r="ANN263" s="44"/>
      <c r="ANO263" s="44"/>
      <c r="ANP263" s="44"/>
      <c r="ANQ263" s="44"/>
      <c r="ANR263" s="44"/>
      <c r="ANS263" s="44"/>
      <c r="ANT263" s="44"/>
      <c r="ANU263" s="44"/>
      <c r="ANV263" s="44"/>
      <c r="ANW263" s="44"/>
      <c r="ANX263" s="44"/>
      <c r="ANY263" s="44"/>
      <c r="ANZ263" s="44"/>
      <c r="AOA263" s="44"/>
      <c r="AOB263" s="44"/>
      <c r="AOC263" s="44"/>
      <c r="AOD263" s="44"/>
      <c r="AOE263" s="44"/>
      <c r="AOF263" s="44"/>
      <c r="AOG263" s="44"/>
      <c r="AOH263" s="44"/>
      <c r="AOI263" s="44"/>
      <c r="AOJ263" s="44"/>
      <c r="AOK263" s="44"/>
      <c r="AOL263" s="44"/>
      <c r="AOM263" s="44"/>
      <c r="AON263" s="44"/>
      <c r="AOO263" s="44"/>
      <c r="AOP263" s="44"/>
      <c r="AOQ263" s="44"/>
      <c r="AOR263" s="44"/>
      <c r="AOS263" s="44"/>
      <c r="AOT263" s="44"/>
      <c r="AOU263" s="44"/>
      <c r="AOV263" s="44"/>
      <c r="AOW263" s="44"/>
      <c r="AOX263" s="44"/>
      <c r="AOY263" s="44"/>
      <c r="AOZ263" s="44"/>
      <c r="APA263" s="44"/>
      <c r="APB263" s="44"/>
      <c r="APC263" s="44"/>
      <c r="APD263" s="44"/>
      <c r="APE263" s="44"/>
      <c r="APF263" s="44"/>
      <c r="APG263" s="44"/>
      <c r="APH263" s="44"/>
      <c r="API263" s="44"/>
      <c r="APJ263" s="44"/>
      <c r="APK263" s="44"/>
      <c r="APL263" s="44"/>
      <c r="APM263" s="44"/>
      <c r="APN263" s="44"/>
      <c r="APO263" s="44"/>
      <c r="APP263" s="44"/>
      <c r="APQ263" s="44"/>
      <c r="APR263" s="44"/>
      <c r="APS263" s="44"/>
      <c r="APT263" s="44"/>
      <c r="APU263" s="44"/>
      <c r="APV263" s="44"/>
      <c r="APW263" s="44"/>
      <c r="APX263" s="44"/>
      <c r="APY263" s="44"/>
      <c r="APZ263" s="44"/>
      <c r="AQA263" s="44"/>
      <c r="AQB263" s="44"/>
      <c r="AQC263" s="44"/>
      <c r="AQD263" s="44"/>
      <c r="AQE263" s="44"/>
      <c r="AQF263" s="44"/>
      <c r="AQG263" s="44"/>
      <c r="AQH263" s="44"/>
      <c r="AQI263" s="44"/>
      <c r="AQJ263" s="44"/>
      <c r="AQK263" s="44"/>
      <c r="AQL263" s="44"/>
      <c r="AQM263" s="44"/>
      <c r="AQN263" s="44"/>
      <c r="AQO263" s="44"/>
      <c r="AQP263" s="44"/>
      <c r="AQQ263" s="44"/>
      <c r="AQR263" s="44"/>
      <c r="AQS263" s="44"/>
      <c r="AQT263" s="44"/>
      <c r="AQU263" s="44"/>
      <c r="AQV263" s="44"/>
      <c r="AQW263" s="44"/>
      <c r="AQX263" s="44"/>
      <c r="AQY263" s="44"/>
      <c r="AQZ263" s="44"/>
      <c r="ARA263" s="44"/>
      <c r="ARB263" s="44"/>
      <c r="ARC263" s="44"/>
      <c r="ARD263" s="44"/>
      <c r="ARE263" s="44"/>
      <c r="ARF263" s="44"/>
      <c r="ARG263" s="44"/>
      <c r="ARH263" s="44"/>
      <c r="ARI263" s="44"/>
      <c r="ARJ263" s="44"/>
      <c r="ARK263" s="44"/>
      <c r="ARL263" s="44"/>
      <c r="ARM263" s="44"/>
      <c r="ARN263" s="44"/>
      <c r="ARO263" s="44"/>
      <c r="ARP263" s="44"/>
      <c r="ARQ263" s="44"/>
      <c r="ARR263" s="44"/>
      <c r="ARS263" s="44"/>
      <c r="ART263" s="44"/>
      <c r="ARU263" s="44"/>
      <c r="ARV263" s="44"/>
      <c r="ARW263" s="44"/>
      <c r="ARX263" s="44"/>
      <c r="ARY263" s="44"/>
      <c r="ARZ263" s="44"/>
      <c r="ASA263" s="44"/>
      <c r="ASB263" s="44"/>
      <c r="ASC263" s="44"/>
      <c r="ASD263" s="44"/>
      <c r="ASE263" s="44"/>
      <c r="ASF263" s="44"/>
      <c r="ASG263" s="44"/>
      <c r="ASH263" s="44"/>
      <c r="ASI263" s="44"/>
      <c r="ASJ263" s="44"/>
      <c r="ASK263" s="44"/>
      <c r="ASL263" s="44"/>
      <c r="ASM263" s="44"/>
      <c r="ASN263" s="44"/>
      <c r="ASO263" s="44"/>
      <c r="ASP263" s="44"/>
      <c r="ASQ263" s="44"/>
      <c r="ASR263" s="44"/>
      <c r="ASS263" s="44"/>
      <c r="AST263" s="44"/>
      <c r="ASU263" s="44"/>
      <c r="ASV263" s="44"/>
      <c r="ASW263" s="44"/>
      <c r="ASX263" s="44"/>
      <c r="ASY263" s="44"/>
      <c r="ASZ263" s="44"/>
      <c r="ATA263" s="44"/>
      <c r="ATB263" s="44"/>
      <c r="ATC263" s="44"/>
      <c r="ATD263" s="44"/>
      <c r="ATE263" s="44"/>
      <c r="ATF263" s="44"/>
      <c r="ATG263" s="44"/>
      <c r="ATH263" s="44"/>
      <c r="ATI263" s="44"/>
      <c r="ATJ263" s="44"/>
      <c r="ATK263" s="44"/>
      <c r="ATL263" s="44"/>
      <c r="ATM263" s="44"/>
      <c r="ATN263" s="44"/>
      <c r="ATO263" s="44"/>
      <c r="ATP263" s="44"/>
      <c r="ATQ263" s="44"/>
      <c r="ATR263" s="44"/>
      <c r="ATS263" s="44"/>
      <c r="ATT263" s="44"/>
      <c r="ATU263" s="44"/>
      <c r="ATV263" s="44"/>
      <c r="ATW263" s="44"/>
      <c r="ATX263" s="44"/>
      <c r="ATY263" s="44"/>
      <c r="ATZ263" s="44"/>
      <c r="AUA263" s="44"/>
      <c r="AUB263" s="44"/>
      <c r="AUC263" s="44"/>
      <c r="AUD263" s="44"/>
      <c r="AUE263" s="44"/>
      <c r="AUF263" s="44"/>
      <c r="AUG263" s="44"/>
      <c r="AUH263" s="44"/>
      <c r="AUI263" s="44"/>
      <c r="AUJ263" s="44"/>
      <c r="AUK263" s="44"/>
      <c r="AUL263" s="44"/>
      <c r="AUM263" s="44"/>
      <c r="AUN263" s="44"/>
      <c r="AUO263" s="44"/>
      <c r="AUP263" s="44"/>
      <c r="AUQ263" s="44"/>
      <c r="AUR263" s="44"/>
      <c r="AUS263" s="44"/>
      <c r="AUT263" s="44"/>
      <c r="AUU263" s="44"/>
      <c r="AUV263" s="44"/>
      <c r="AUW263" s="44"/>
      <c r="AUX263" s="44"/>
      <c r="AUY263" s="44"/>
      <c r="AUZ263" s="44"/>
      <c r="AVA263" s="44"/>
      <c r="AVB263" s="44"/>
      <c r="AVC263" s="44"/>
      <c r="AVD263" s="44"/>
      <c r="AVE263" s="44"/>
      <c r="AVF263" s="44"/>
      <c r="AVG263" s="44"/>
      <c r="AVH263" s="44"/>
      <c r="AVI263" s="44"/>
      <c r="AVJ263" s="44"/>
      <c r="AVK263" s="44"/>
      <c r="AVL263" s="44"/>
      <c r="AVM263" s="44"/>
      <c r="AVN263" s="44"/>
      <c r="AVO263" s="44"/>
      <c r="AVP263" s="44"/>
      <c r="AVQ263" s="44"/>
      <c r="AVR263" s="44"/>
      <c r="AVS263" s="44"/>
      <c r="AVT263" s="44"/>
      <c r="AVU263" s="44"/>
      <c r="AVV263" s="44"/>
      <c r="AVW263" s="44"/>
      <c r="AVX263" s="44"/>
      <c r="AVY263" s="44"/>
      <c r="AVZ263" s="44"/>
      <c r="AWA263" s="44"/>
      <c r="AWB263" s="44"/>
      <c r="AWC263" s="44"/>
      <c r="AWD263" s="44"/>
      <c r="AWE263" s="44"/>
      <c r="AWF263" s="44"/>
      <c r="AWG263" s="44"/>
      <c r="AWH263" s="44"/>
      <c r="AWI263" s="44"/>
      <c r="AWJ263" s="44"/>
      <c r="AWK263" s="44"/>
      <c r="AWL263" s="44"/>
      <c r="AWM263" s="44"/>
      <c r="AWN263" s="44"/>
      <c r="AWO263" s="44"/>
      <c r="AWP263" s="44"/>
      <c r="AWQ263" s="44"/>
      <c r="AWR263" s="44"/>
      <c r="AWS263" s="44"/>
      <c r="AWT263" s="44"/>
      <c r="AWU263" s="44"/>
      <c r="AWV263" s="44"/>
      <c r="AWW263" s="44"/>
      <c r="AWX263" s="44"/>
      <c r="AWY263" s="44"/>
      <c r="AWZ263" s="44"/>
      <c r="AXA263" s="44"/>
      <c r="AXB263" s="44"/>
      <c r="AXC263" s="44"/>
      <c r="AXD263" s="44"/>
      <c r="AXE263" s="44"/>
      <c r="AXF263" s="44"/>
      <c r="AXG263" s="44"/>
      <c r="AXH263" s="44"/>
      <c r="AXI263" s="44"/>
      <c r="AXJ263" s="44"/>
      <c r="AXK263" s="44"/>
      <c r="AXL263" s="44"/>
      <c r="AXM263" s="44"/>
      <c r="AXN263" s="44"/>
      <c r="AXO263" s="44"/>
      <c r="AXP263" s="44"/>
      <c r="AXQ263" s="44"/>
      <c r="AXR263" s="44"/>
      <c r="AXS263" s="44"/>
      <c r="AXT263" s="44"/>
      <c r="AXU263" s="44"/>
      <c r="AXV263" s="44"/>
      <c r="AXW263" s="44"/>
      <c r="AXX263" s="44"/>
      <c r="AXY263" s="44"/>
      <c r="AXZ263" s="44"/>
      <c r="AYA263" s="44"/>
      <c r="AYB263" s="44"/>
      <c r="AYC263" s="44"/>
      <c r="AYD263" s="44"/>
      <c r="AYE263" s="44"/>
      <c r="AYF263" s="44"/>
      <c r="AYG263" s="44"/>
      <c r="AYH263" s="44"/>
      <c r="AYI263" s="44"/>
      <c r="AYJ263" s="44"/>
      <c r="AYK263" s="44"/>
      <c r="AYL263" s="44"/>
      <c r="AYM263" s="44"/>
      <c r="AYN263" s="44"/>
      <c r="AYO263" s="44"/>
      <c r="AYP263" s="44"/>
      <c r="AYQ263" s="44"/>
      <c r="AYR263" s="44"/>
      <c r="AYS263" s="44"/>
      <c r="AYT263" s="44"/>
      <c r="AYU263" s="44"/>
      <c r="AYV263" s="44"/>
      <c r="AYW263" s="44"/>
      <c r="AYX263" s="44"/>
      <c r="AYY263" s="44"/>
      <c r="AYZ263" s="44"/>
      <c r="AZA263" s="44"/>
      <c r="AZB263" s="44"/>
      <c r="AZC263" s="44"/>
      <c r="AZD263" s="44"/>
      <c r="AZE263" s="44"/>
      <c r="AZF263" s="44"/>
      <c r="AZG263" s="44"/>
      <c r="AZH263" s="44"/>
      <c r="AZI263" s="44"/>
      <c r="AZJ263" s="44"/>
      <c r="AZK263" s="44"/>
      <c r="AZL263" s="44"/>
      <c r="AZM263" s="44"/>
      <c r="AZN263" s="44"/>
      <c r="AZO263" s="44"/>
      <c r="AZP263" s="44"/>
      <c r="AZQ263" s="44"/>
      <c r="AZR263" s="44"/>
      <c r="AZS263" s="44"/>
      <c r="AZT263" s="44"/>
      <c r="AZU263" s="44"/>
      <c r="AZV263" s="44"/>
      <c r="AZW263" s="44"/>
      <c r="AZX263" s="44"/>
      <c r="AZY263" s="44"/>
      <c r="AZZ263" s="44"/>
      <c r="BAA263" s="44"/>
      <c r="BAB263" s="44"/>
      <c r="BAC263" s="44"/>
      <c r="BAD263" s="44"/>
      <c r="BAE263" s="44"/>
      <c r="BAF263" s="44"/>
      <c r="BAG263" s="44"/>
      <c r="BAH263" s="44"/>
      <c r="BAI263" s="44"/>
      <c r="BAJ263" s="44"/>
      <c r="BAK263" s="44"/>
      <c r="BAL263" s="44"/>
      <c r="BAM263" s="44"/>
      <c r="BAN263" s="44"/>
      <c r="BAO263" s="44"/>
      <c r="BAP263" s="44"/>
      <c r="BAQ263" s="44"/>
      <c r="BAR263" s="44"/>
      <c r="BAS263" s="44"/>
      <c r="BAT263" s="44"/>
      <c r="BAU263" s="44"/>
      <c r="BAV263" s="44"/>
      <c r="BAW263" s="44"/>
      <c r="BAX263" s="44"/>
      <c r="BAY263" s="44"/>
      <c r="BAZ263" s="44"/>
      <c r="BBA263" s="44"/>
      <c r="BBB263" s="44"/>
      <c r="BBC263" s="44"/>
      <c r="BBD263" s="44"/>
      <c r="BBE263" s="44"/>
      <c r="BBF263" s="44"/>
      <c r="BBG263" s="44"/>
      <c r="BBH263" s="44"/>
      <c r="BBI263" s="44"/>
      <c r="BBJ263" s="44"/>
      <c r="BBK263" s="44"/>
      <c r="BBL263" s="44"/>
      <c r="BBM263" s="44"/>
      <c r="BBN263" s="44"/>
      <c r="BBO263" s="44"/>
      <c r="BBP263" s="44"/>
      <c r="BBQ263" s="44"/>
      <c r="BBR263" s="44"/>
      <c r="BBS263" s="44"/>
      <c r="BBT263" s="44"/>
      <c r="BBU263" s="44"/>
      <c r="BBV263" s="44"/>
      <c r="BBW263" s="44"/>
      <c r="BBX263" s="44"/>
      <c r="BBY263" s="44"/>
      <c r="BBZ263" s="44"/>
      <c r="BCA263" s="44"/>
      <c r="BCB263" s="44"/>
      <c r="BCC263" s="44"/>
      <c r="BCD263" s="44"/>
      <c r="BCE263" s="44"/>
      <c r="BCF263" s="44"/>
      <c r="BCG263" s="44"/>
      <c r="BCH263" s="44"/>
      <c r="BCI263" s="44"/>
      <c r="BCJ263" s="44"/>
      <c r="BCK263" s="44"/>
      <c r="BCL263" s="44"/>
      <c r="BCM263" s="44"/>
      <c r="BCN263" s="44"/>
      <c r="BCO263" s="44"/>
      <c r="BCP263" s="44"/>
      <c r="BCQ263" s="44"/>
      <c r="BCR263" s="44"/>
      <c r="BCS263" s="44"/>
      <c r="BCT263" s="44"/>
      <c r="BCU263" s="44"/>
      <c r="BCV263" s="44"/>
      <c r="BCW263" s="44"/>
      <c r="BCX263" s="44"/>
      <c r="BCY263" s="44"/>
      <c r="BCZ263" s="44"/>
      <c r="BDA263" s="44"/>
      <c r="BDB263" s="44"/>
      <c r="BDC263" s="44"/>
      <c r="BDD263" s="44"/>
      <c r="BDE263" s="44"/>
      <c r="BDF263" s="44"/>
      <c r="BDG263" s="44"/>
      <c r="BDH263" s="44"/>
      <c r="BDI263" s="44"/>
      <c r="BDJ263" s="44"/>
      <c r="BDK263" s="44"/>
      <c r="BDL263" s="44"/>
      <c r="BDM263" s="44"/>
      <c r="BDN263" s="44"/>
      <c r="BDO263" s="44"/>
      <c r="BDP263" s="44"/>
      <c r="BDQ263" s="44"/>
      <c r="BDR263" s="44"/>
      <c r="BDS263" s="44"/>
      <c r="BDT263" s="44"/>
      <c r="BDU263" s="44"/>
      <c r="BDV263" s="44"/>
      <c r="BDW263" s="44"/>
      <c r="BDX263" s="44"/>
      <c r="BDY263" s="44"/>
      <c r="BDZ263" s="44"/>
      <c r="BEA263" s="44"/>
      <c r="BEB263" s="44"/>
      <c r="BEC263" s="44"/>
      <c r="BED263" s="44"/>
      <c r="BEE263" s="44"/>
      <c r="BEF263" s="44"/>
      <c r="BEG263" s="44"/>
      <c r="BEH263" s="44"/>
      <c r="BEI263" s="44"/>
      <c r="BEJ263" s="44"/>
      <c r="BEK263" s="44"/>
      <c r="BEL263" s="44"/>
      <c r="BEM263" s="44"/>
      <c r="BEN263" s="44"/>
      <c r="BEO263" s="44"/>
      <c r="BEP263" s="44"/>
      <c r="BEQ263" s="44"/>
      <c r="BER263" s="44"/>
      <c r="BES263" s="44"/>
      <c r="BET263" s="44"/>
      <c r="BEU263" s="44"/>
      <c r="BEV263" s="44"/>
      <c r="BEW263" s="44"/>
      <c r="BEX263" s="44"/>
      <c r="BEY263" s="44"/>
      <c r="BEZ263" s="44"/>
      <c r="BFA263" s="44"/>
      <c r="BFB263" s="44"/>
      <c r="BFC263" s="44"/>
      <c r="BFD263" s="44"/>
      <c r="BFE263" s="44"/>
      <c r="BFF263" s="44"/>
      <c r="BFG263" s="44"/>
      <c r="BFH263" s="44"/>
      <c r="BFI263" s="44"/>
      <c r="BFJ263" s="44"/>
      <c r="BFK263" s="44"/>
      <c r="BFL263" s="44"/>
      <c r="BFM263" s="44"/>
      <c r="BFN263" s="44"/>
      <c r="BFO263" s="44"/>
      <c r="BFP263" s="44"/>
      <c r="BFQ263" s="44"/>
      <c r="BFR263" s="44"/>
      <c r="BFS263" s="44"/>
      <c r="BFT263" s="44"/>
      <c r="BFU263" s="44"/>
      <c r="BFV263" s="44"/>
      <c r="BFW263" s="44"/>
      <c r="BFX263" s="44"/>
      <c r="BFY263" s="44"/>
      <c r="BFZ263" s="44"/>
      <c r="BGA263" s="44"/>
      <c r="BGB263" s="44"/>
      <c r="BGC263" s="44"/>
      <c r="BGD263" s="44"/>
      <c r="BGE263" s="44"/>
      <c r="BGF263" s="44"/>
      <c r="BGG263" s="44"/>
      <c r="BGH263" s="44"/>
      <c r="BGI263" s="44"/>
      <c r="BGJ263" s="44"/>
      <c r="BGK263" s="44"/>
      <c r="BGL263" s="44"/>
      <c r="BGM263" s="44"/>
      <c r="BGN263" s="44"/>
      <c r="BGO263" s="44"/>
      <c r="BGP263" s="44"/>
      <c r="BGQ263" s="44"/>
      <c r="BGR263" s="44"/>
      <c r="BGS263" s="44"/>
      <c r="BGT263" s="44"/>
      <c r="BGU263" s="44"/>
      <c r="BGV263" s="44"/>
      <c r="BGW263" s="44"/>
      <c r="BGX263" s="44"/>
      <c r="BGY263" s="44"/>
      <c r="BGZ263" s="44"/>
      <c r="BHA263" s="44"/>
      <c r="BHB263" s="44"/>
      <c r="BHC263" s="44"/>
      <c r="BHD263" s="44"/>
      <c r="BHE263" s="44"/>
      <c r="BHF263" s="44"/>
      <c r="BHG263" s="44"/>
      <c r="BHH263" s="44"/>
      <c r="BHI263" s="44"/>
      <c r="BHJ263" s="44"/>
      <c r="BHK263" s="44"/>
      <c r="BHL263" s="44"/>
      <c r="BHM263" s="44"/>
      <c r="BHN263" s="44"/>
      <c r="BHO263" s="44"/>
      <c r="BHP263" s="44"/>
      <c r="BHQ263" s="44"/>
      <c r="BHR263" s="44"/>
      <c r="BHS263" s="44"/>
      <c r="BHT263" s="44"/>
      <c r="BHU263" s="44"/>
      <c r="BHV263" s="44"/>
      <c r="BHW263" s="44"/>
      <c r="BHX263" s="44"/>
      <c r="BHY263" s="44"/>
      <c r="BHZ263" s="44"/>
      <c r="BIA263" s="44"/>
      <c r="BIB263" s="44"/>
      <c r="BIC263" s="44"/>
      <c r="BID263" s="44"/>
      <c r="BIE263" s="44"/>
      <c r="BIF263" s="44"/>
      <c r="BIG263" s="44"/>
      <c r="BIH263" s="44"/>
      <c r="BII263" s="44"/>
      <c r="BIJ263" s="44"/>
      <c r="BIK263" s="44"/>
      <c r="BIL263" s="44"/>
      <c r="BIM263" s="44"/>
      <c r="BIN263" s="44"/>
      <c r="BIO263" s="44"/>
      <c r="BIP263" s="44"/>
      <c r="BIQ263" s="44"/>
      <c r="BIR263" s="44"/>
      <c r="BIS263" s="44"/>
      <c r="BIT263" s="44"/>
      <c r="BIU263" s="44"/>
      <c r="BIV263" s="44"/>
      <c r="BIW263" s="44"/>
      <c r="BIX263" s="44"/>
      <c r="BIY263" s="44"/>
      <c r="BIZ263" s="44"/>
      <c r="BJA263" s="44"/>
      <c r="BJB263" s="44"/>
      <c r="BJC263" s="44"/>
      <c r="BJD263" s="44"/>
      <c r="BJE263" s="44"/>
      <c r="BJF263" s="44"/>
      <c r="BJG263" s="44"/>
      <c r="BJH263" s="44"/>
      <c r="BJI263" s="44"/>
      <c r="BJJ263" s="44"/>
      <c r="BJK263" s="44"/>
      <c r="BJL263" s="44"/>
      <c r="BJM263" s="44"/>
      <c r="BJN263" s="44"/>
      <c r="BJO263" s="44"/>
      <c r="BJP263" s="44"/>
      <c r="BJQ263" s="44"/>
      <c r="BJR263" s="44"/>
      <c r="BJS263" s="44"/>
      <c r="BJT263" s="44"/>
      <c r="BJU263" s="44"/>
      <c r="BJV263" s="44"/>
      <c r="BJW263" s="44"/>
      <c r="BJX263" s="44"/>
      <c r="BJY263" s="44"/>
      <c r="BJZ263" s="44"/>
      <c r="BKA263" s="44"/>
      <c r="BKB263" s="44"/>
      <c r="BKC263" s="44"/>
      <c r="BKD263" s="44"/>
      <c r="BKE263" s="44"/>
      <c r="BKF263" s="44"/>
      <c r="BKG263" s="44"/>
      <c r="BKH263" s="44"/>
      <c r="BKI263" s="44"/>
      <c r="BKJ263" s="44"/>
      <c r="BKK263" s="44"/>
      <c r="BKL263" s="44"/>
      <c r="BKM263" s="44"/>
      <c r="BKN263" s="44"/>
      <c r="BKO263" s="44"/>
      <c r="BKP263" s="44"/>
      <c r="BKQ263" s="44"/>
      <c r="BKR263" s="44"/>
      <c r="BKS263" s="44"/>
      <c r="BKT263" s="44"/>
      <c r="BKU263" s="44"/>
      <c r="BKV263" s="44"/>
      <c r="BKW263" s="44"/>
      <c r="BKX263" s="44"/>
      <c r="BKY263" s="44"/>
      <c r="BKZ263" s="44"/>
      <c r="BLA263" s="44"/>
      <c r="BLB263" s="44"/>
      <c r="BLC263" s="44"/>
      <c r="BLD263" s="44"/>
      <c r="BLE263" s="44"/>
      <c r="BLF263" s="44"/>
      <c r="BLG263" s="44"/>
      <c r="BLH263" s="44"/>
      <c r="BLI263" s="44"/>
      <c r="BLJ263" s="44"/>
      <c r="BLK263" s="44"/>
      <c r="BLL263" s="44"/>
      <c r="BLM263" s="44"/>
      <c r="BLN263" s="44"/>
      <c r="BLO263" s="44"/>
      <c r="BLP263" s="44"/>
      <c r="BLQ263" s="44"/>
      <c r="BLR263" s="44"/>
      <c r="BLS263" s="44"/>
      <c r="BLT263" s="44"/>
      <c r="BLU263" s="44"/>
      <c r="BLV263" s="44"/>
      <c r="BLW263" s="44"/>
      <c r="BLX263" s="44"/>
      <c r="BLY263" s="44"/>
      <c r="BLZ263" s="44"/>
      <c r="BMA263" s="44"/>
      <c r="BMB263" s="44"/>
      <c r="BMC263" s="44"/>
      <c r="BMD263" s="44"/>
      <c r="BME263" s="44"/>
      <c r="BMF263" s="44"/>
      <c r="BMG263" s="44"/>
      <c r="BMH263" s="44"/>
      <c r="BMI263" s="44"/>
      <c r="BMJ263" s="44"/>
      <c r="BMK263" s="44"/>
      <c r="BML263" s="44"/>
      <c r="BMM263" s="44"/>
      <c r="BMN263" s="44"/>
      <c r="BMO263" s="44"/>
      <c r="BMP263" s="44"/>
      <c r="BMQ263" s="44"/>
      <c r="BMR263" s="44"/>
      <c r="BMS263" s="44"/>
      <c r="BMT263" s="44"/>
      <c r="BMU263" s="44"/>
      <c r="BMV263" s="44"/>
      <c r="BMW263" s="44"/>
      <c r="BMX263" s="44"/>
      <c r="BMY263" s="44"/>
      <c r="BMZ263" s="44"/>
      <c r="BNA263" s="44"/>
      <c r="BNB263" s="44"/>
      <c r="BNC263" s="44"/>
      <c r="BND263" s="44"/>
      <c r="BNE263" s="44"/>
      <c r="BNF263" s="44"/>
      <c r="BNG263" s="44"/>
      <c r="BNH263" s="44"/>
      <c r="BNI263" s="44"/>
      <c r="BNJ263" s="44"/>
      <c r="BNK263" s="44"/>
      <c r="BNL263" s="44"/>
      <c r="BNM263" s="44"/>
      <c r="BNN263" s="44"/>
      <c r="BNO263" s="44"/>
      <c r="BNP263" s="44"/>
      <c r="BNQ263" s="44"/>
      <c r="BNR263" s="44"/>
      <c r="BNS263" s="44"/>
      <c r="BNT263" s="44"/>
      <c r="BNU263" s="44"/>
      <c r="BNV263" s="44"/>
      <c r="BNW263" s="44"/>
      <c r="BNX263" s="44"/>
      <c r="BNY263" s="44"/>
      <c r="BNZ263" s="44"/>
      <c r="BOA263" s="44"/>
      <c r="BOB263" s="44"/>
      <c r="BOC263" s="44"/>
      <c r="BOD263" s="44"/>
      <c r="BOE263" s="44"/>
      <c r="BOF263" s="44"/>
      <c r="BOG263" s="44"/>
      <c r="BOH263" s="44"/>
      <c r="BOI263" s="44"/>
      <c r="BOJ263" s="44"/>
      <c r="BOK263" s="44"/>
      <c r="BOL263" s="44"/>
      <c r="BOM263" s="44"/>
      <c r="BON263" s="44"/>
      <c r="BOO263" s="44"/>
      <c r="BOP263" s="44"/>
      <c r="BOQ263" s="44"/>
      <c r="BOR263" s="44"/>
      <c r="BOS263" s="44"/>
      <c r="BOT263" s="44"/>
      <c r="BOU263" s="44"/>
      <c r="BOV263" s="44"/>
      <c r="BOW263" s="44"/>
      <c r="BOX263" s="44"/>
      <c r="BOY263" s="44"/>
      <c r="BOZ263" s="44"/>
      <c r="BPA263" s="44"/>
      <c r="BPB263" s="44"/>
      <c r="BPC263" s="44"/>
      <c r="BPD263" s="44"/>
      <c r="BPE263" s="44"/>
      <c r="BPF263" s="44"/>
      <c r="BPG263" s="44"/>
      <c r="BPH263" s="44"/>
      <c r="BPI263" s="44"/>
      <c r="BPJ263" s="44"/>
      <c r="BPK263" s="44"/>
      <c r="BPL263" s="44"/>
      <c r="BPM263" s="44"/>
      <c r="BPN263" s="44"/>
      <c r="BPO263" s="44"/>
      <c r="BPP263" s="44"/>
      <c r="BPQ263" s="44"/>
      <c r="BPR263" s="44"/>
      <c r="BPS263" s="44"/>
      <c r="BPT263" s="44"/>
      <c r="BPU263" s="44"/>
      <c r="BPV263" s="44"/>
      <c r="BPW263" s="44"/>
      <c r="BPX263" s="44"/>
      <c r="BPY263" s="44"/>
      <c r="BPZ263" s="44"/>
      <c r="BQA263" s="44"/>
      <c r="BQB263" s="44"/>
      <c r="BQC263" s="44"/>
      <c r="BQD263" s="44"/>
      <c r="BQE263" s="44"/>
      <c r="BQF263" s="44"/>
      <c r="BQG263" s="44"/>
      <c r="BQH263" s="44"/>
      <c r="BQI263" s="44"/>
      <c r="BQJ263" s="44"/>
      <c r="BQK263" s="44"/>
      <c r="BQL263" s="44"/>
      <c r="BQM263" s="44"/>
      <c r="BQN263" s="44"/>
      <c r="BQO263" s="44"/>
      <c r="BQP263" s="44"/>
      <c r="BQQ263" s="44"/>
      <c r="BQR263" s="44"/>
      <c r="BQS263" s="44"/>
      <c r="BQT263" s="44"/>
      <c r="BQU263" s="44"/>
      <c r="BQV263" s="44"/>
      <c r="BQW263" s="44"/>
      <c r="BQX263" s="44"/>
      <c r="BQY263" s="44"/>
      <c r="BQZ263" s="44"/>
      <c r="BRA263" s="44"/>
      <c r="BRB263" s="44"/>
      <c r="BRC263" s="44"/>
      <c r="BRD263" s="44"/>
      <c r="BRE263" s="44"/>
      <c r="BRF263" s="44"/>
      <c r="BRG263" s="44"/>
      <c r="BRH263" s="44"/>
      <c r="BRI263" s="44"/>
      <c r="BRJ263" s="44"/>
      <c r="BRK263" s="44"/>
      <c r="BRL263" s="44"/>
      <c r="BRM263" s="44"/>
      <c r="BRN263" s="44"/>
      <c r="BRO263" s="44"/>
      <c r="BRP263" s="44"/>
      <c r="BRQ263" s="44"/>
      <c r="BRR263" s="44"/>
      <c r="BRS263" s="44"/>
      <c r="BRT263" s="44"/>
      <c r="BRU263" s="44"/>
      <c r="BRV263" s="44"/>
      <c r="BRW263" s="44"/>
      <c r="BRX263" s="44"/>
      <c r="BRY263" s="44"/>
      <c r="BRZ263" s="44"/>
      <c r="BSA263" s="44"/>
      <c r="BSB263" s="44"/>
      <c r="BSC263" s="44"/>
      <c r="BSD263" s="44"/>
      <c r="BSE263" s="44"/>
      <c r="BSF263" s="44"/>
      <c r="BSG263" s="44"/>
      <c r="BSH263" s="44"/>
      <c r="BSI263" s="44"/>
      <c r="BSJ263" s="44"/>
      <c r="BSK263" s="44"/>
      <c r="BSL263" s="44"/>
      <c r="BSM263" s="44"/>
      <c r="BSN263" s="44"/>
      <c r="BSO263" s="44"/>
      <c r="BSP263" s="44"/>
      <c r="BSQ263" s="44"/>
      <c r="BSR263" s="44"/>
      <c r="BSS263" s="44"/>
      <c r="BST263" s="44"/>
      <c r="BSU263" s="44"/>
      <c r="BSV263" s="44"/>
      <c r="BSW263" s="44"/>
      <c r="BSX263" s="44"/>
      <c r="BSY263" s="44"/>
      <c r="BSZ263" s="44"/>
      <c r="BTA263" s="44"/>
      <c r="BTB263" s="44"/>
      <c r="BTC263" s="44"/>
      <c r="BTD263" s="44"/>
      <c r="BTE263" s="44"/>
      <c r="BTF263" s="44"/>
      <c r="BTG263" s="44"/>
      <c r="BTH263" s="44"/>
      <c r="BTI263" s="44"/>
      <c r="BTJ263" s="44"/>
      <c r="BTK263" s="44"/>
      <c r="BTL263" s="44"/>
      <c r="BTM263" s="44"/>
      <c r="BTN263" s="44"/>
      <c r="BTO263" s="44"/>
      <c r="BTP263" s="44"/>
      <c r="BTQ263" s="44"/>
      <c r="BTR263" s="44"/>
      <c r="BTS263" s="44"/>
      <c r="BTT263" s="44"/>
      <c r="BTU263" s="44"/>
      <c r="BTV263" s="44"/>
      <c r="BTW263" s="44"/>
      <c r="BTX263" s="44"/>
      <c r="BTY263" s="44"/>
      <c r="BTZ263" s="44"/>
      <c r="BUA263" s="44"/>
      <c r="BUB263" s="44"/>
      <c r="BUC263" s="44"/>
      <c r="BUD263" s="44"/>
      <c r="BUE263" s="44"/>
      <c r="BUF263" s="44"/>
      <c r="BUG263" s="44"/>
      <c r="BUH263" s="44"/>
      <c r="BUI263" s="44"/>
      <c r="BUJ263" s="44"/>
      <c r="BUK263" s="44"/>
      <c r="BUL263" s="44"/>
      <c r="BUM263" s="44"/>
      <c r="BUN263" s="44"/>
      <c r="BUO263" s="44"/>
      <c r="BUP263" s="44"/>
      <c r="BUQ263" s="44"/>
      <c r="BUR263" s="44"/>
      <c r="BUS263" s="44"/>
      <c r="BUT263" s="44"/>
      <c r="BUU263" s="44"/>
      <c r="BUV263" s="44"/>
      <c r="BUW263" s="44"/>
      <c r="BUX263" s="44"/>
      <c r="BUY263" s="44"/>
      <c r="BUZ263" s="44"/>
      <c r="BVA263" s="44"/>
      <c r="BVB263" s="44"/>
      <c r="BVC263" s="44"/>
      <c r="BVD263" s="44"/>
      <c r="BVE263" s="44"/>
      <c r="BVF263" s="44"/>
      <c r="BVG263" s="44"/>
      <c r="BVH263" s="44"/>
      <c r="BVI263" s="44"/>
      <c r="BVJ263" s="44"/>
      <c r="BVK263" s="44"/>
      <c r="BVL263" s="44"/>
      <c r="BVM263" s="44"/>
      <c r="BVN263" s="44"/>
      <c r="BVO263" s="44"/>
      <c r="BVP263" s="44"/>
      <c r="BVQ263" s="44"/>
      <c r="BVR263" s="44"/>
      <c r="BVS263" s="44"/>
      <c r="BVT263" s="44"/>
      <c r="BVU263" s="44"/>
      <c r="BVV263" s="44"/>
      <c r="BVW263" s="44"/>
      <c r="BVX263" s="44"/>
      <c r="BVY263" s="44"/>
      <c r="BVZ263" s="44"/>
      <c r="BWA263" s="44"/>
      <c r="BWB263" s="44"/>
      <c r="BWC263" s="44"/>
      <c r="BWD263" s="44"/>
      <c r="BWE263" s="44"/>
      <c r="BWF263" s="44"/>
      <c r="BWG263" s="44"/>
      <c r="BWH263" s="44"/>
      <c r="BWI263" s="44"/>
      <c r="BWJ263" s="44"/>
      <c r="BWK263" s="44"/>
      <c r="BWL263" s="44"/>
      <c r="BWM263" s="44"/>
      <c r="BWN263" s="44"/>
      <c r="BWO263" s="44"/>
      <c r="BWP263" s="44"/>
      <c r="BWQ263" s="44"/>
      <c r="BWR263" s="44"/>
      <c r="BWS263" s="44"/>
      <c r="BWT263" s="44"/>
      <c r="BWU263" s="44"/>
      <c r="BWV263" s="44"/>
      <c r="BWW263" s="44"/>
      <c r="BWX263" s="44"/>
      <c r="BWY263" s="44"/>
      <c r="BWZ263" s="44"/>
      <c r="BXA263" s="44"/>
      <c r="BXB263" s="44"/>
      <c r="BXC263" s="44"/>
      <c r="BXD263" s="44"/>
      <c r="BXE263" s="44"/>
      <c r="BXF263" s="44"/>
      <c r="BXG263" s="44"/>
      <c r="BXH263" s="44"/>
      <c r="BXI263" s="44"/>
      <c r="BXJ263" s="44"/>
      <c r="BXK263" s="44"/>
      <c r="BXL263" s="44"/>
      <c r="BXM263" s="44"/>
      <c r="BXN263" s="44"/>
      <c r="BXO263" s="44"/>
      <c r="BXP263" s="44"/>
      <c r="BXQ263" s="44"/>
      <c r="BXR263" s="44"/>
      <c r="BXS263" s="44"/>
      <c r="BXT263" s="44"/>
      <c r="BXU263" s="44"/>
      <c r="BXV263" s="44"/>
      <c r="BXW263" s="44"/>
      <c r="BXX263" s="44"/>
      <c r="BXY263" s="44"/>
      <c r="BXZ263" s="44"/>
      <c r="BYA263" s="44"/>
      <c r="BYB263" s="44"/>
      <c r="BYC263" s="44"/>
      <c r="BYD263" s="44"/>
      <c r="BYE263" s="44"/>
      <c r="BYF263" s="44"/>
      <c r="BYG263" s="44"/>
      <c r="BYH263" s="44"/>
      <c r="BYI263" s="44"/>
      <c r="BYJ263" s="44"/>
      <c r="BYK263" s="44"/>
      <c r="BYL263" s="44"/>
      <c r="BYM263" s="44"/>
      <c r="BYN263" s="44"/>
      <c r="BYO263" s="44"/>
      <c r="BYP263" s="44"/>
      <c r="BYQ263" s="44"/>
      <c r="BYR263" s="44"/>
      <c r="BYS263" s="44"/>
      <c r="BYT263" s="44"/>
      <c r="BYU263" s="44"/>
      <c r="BYV263" s="44"/>
      <c r="BYW263" s="44"/>
      <c r="BYX263" s="44"/>
      <c r="BYY263" s="44"/>
      <c r="BYZ263" s="44"/>
      <c r="BZA263" s="44"/>
      <c r="BZB263" s="44"/>
      <c r="BZC263" s="44"/>
      <c r="BZD263" s="44"/>
      <c r="BZE263" s="44"/>
      <c r="BZF263" s="44"/>
      <c r="BZG263" s="44"/>
      <c r="BZH263" s="44"/>
      <c r="BZI263" s="44"/>
      <c r="BZJ263" s="44"/>
      <c r="BZK263" s="44"/>
      <c r="BZL263" s="44"/>
      <c r="BZM263" s="44"/>
      <c r="BZN263" s="44"/>
      <c r="BZO263" s="44"/>
      <c r="BZP263" s="44"/>
      <c r="BZQ263" s="44"/>
      <c r="BZR263" s="44"/>
      <c r="BZS263" s="44"/>
      <c r="BZT263" s="44"/>
      <c r="BZU263" s="44"/>
      <c r="BZV263" s="44"/>
      <c r="BZW263" s="44"/>
      <c r="BZX263" s="44"/>
      <c r="BZY263" s="44"/>
      <c r="BZZ263" s="44"/>
      <c r="CAA263" s="44"/>
      <c r="CAB263" s="44"/>
      <c r="CAC263" s="44"/>
      <c r="CAD263" s="44"/>
      <c r="CAE263" s="44"/>
      <c r="CAF263" s="44"/>
      <c r="CAG263" s="44"/>
      <c r="CAH263" s="44"/>
      <c r="CAI263" s="44"/>
      <c r="CAJ263" s="44"/>
      <c r="CAK263" s="44"/>
      <c r="CAL263" s="44"/>
      <c r="CAM263" s="44"/>
      <c r="CAN263" s="44"/>
      <c r="CAO263" s="44"/>
      <c r="CAP263" s="44"/>
      <c r="CAQ263" s="44"/>
      <c r="CAR263" s="44"/>
      <c r="CAS263" s="44"/>
      <c r="CAT263" s="44"/>
      <c r="CAU263" s="44"/>
      <c r="CAV263" s="44"/>
      <c r="CAW263" s="44"/>
      <c r="CAX263" s="44"/>
      <c r="CAY263" s="44"/>
      <c r="CAZ263" s="44"/>
      <c r="CBA263" s="44"/>
      <c r="CBB263" s="44"/>
      <c r="CBC263" s="44"/>
      <c r="CBD263" s="44"/>
      <c r="CBE263" s="44"/>
      <c r="CBF263" s="44"/>
      <c r="CBG263" s="44"/>
      <c r="CBH263" s="44"/>
      <c r="CBI263" s="44"/>
      <c r="CBJ263" s="44"/>
      <c r="CBK263" s="44"/>
      <c r="CBL263" s="44"/>
      <c r="CBM263" s="44"/>
      <c r="CBN263" s="44"/>
      <c r="CBO263" s="44"/>
      <c r="CBP263" s="44"/>
      <c r="CBQ263" s="44"/>
      <c r="CBR263" s="44"/>
      <c r="CBS263" s="44"/>
      <c r="CBT263" s="44"/>
      <c r="CBU263" s="44"/>
      <c r="CBV263" s="44"/>
      <c r="CBW263" s="44"/>
      <c r="CBX263" s="44"/>
      <c r="CBY263" s="44"/>
      <c r="CBZ263" s="44"/>
      <c r="CCA263" s="44"/>
      <c r="CCB263" s="44"/>
      <c r="CCC263" s="44"/>
      <c r="CCD263" s="44"/>
      <c r="CCE263" s="44"/>
      <c r="CCF263" s="44"/>
      <c r="CCG263" s="44"/>
      <c r="CCH263" s="44"/>
      <c r="CCI263" s="44"/>
      <c r="CCJ263" s="44"/>
      <c r="CCK263" s="44"/>
      <c r="CCL263" s="44"/>
      <c r="CCM263" s="44"/>
      <c r="CCN263" s="44"/>
      <c r="CCO263" s="44"/>
      <c r="CCP263" s="44"/>
      <c r="CCQ263" s="44"/>
      <c r="CCR263" s="44"/>
      <c r="CCS263" s="44"/>
      <c r="CCT263" s="44"/>
      <c r="CCU263" s="44"/>
      <c r="CCV263" s="44"/>
      <c r="CCW263" s="44"/>
      <c r="CCX263" s="44"/>
      <c r="CCY263" s="44"/>
      <c r="CCZ263" s="44"/>
      <c r="CDA263" s="44"/>
      <c r="CDB263" s="44"/>
      <c r="CDC263" s="44"/>
      <c r="CDD263" s="44"/>
      <c r="CDE263" s="44"/>
      <c r="CDF263" s="44"/>
      <c r="CDG263" s="44"/>
      <c r="CDH263" s="44"/>
      <c r="CDI263" s="44"/>
      <c r="CDJ263" s="44"/>
      <c r="CDK263" s="44"/>
      <c r="CDL263" s="44"/>
      <c r="CDM263" s="44"/>
      <c r="CDN263" s="44"/>
      <c r="CDO263" s="44"/>
      <c r="CDP263" s="44"/>
      <c r="CDQ263" s="44"/>
      <c r="CDR263" s="44"/>
      <c r="CDS263" s="44"/>
      <c r="CDT263" s="44"/>
      <c r="CDU263" s="44"/>
      <c r="CDV263" s="44"/>
      <c r="CDW263" s="44"/>
      <c r="CDX263" s="44"/>
      <c r="CDY263" s="44"/>
      <c r="CDZ263" s="44"/>
      <c r="CEA263" s="44"/>
      <c r="CEB263" s="44"/>
      <c r="CEC263" s="44"/>
      <c r="CED263" s="44"/>
      <c r="CEE263" s="44"/>
      <c r="CEF263" s="44"/>
      <c r="CEG263" s="44"/>
      <c r="CEH263" s="44"/>
      <c r="CEI263" s="44"/>
      <c r="CEJ263" s="44"/>
      <c r="CEK263" s="44"/>
      <c r="CEL263" s="44"/>
      <c r="CEM263" s="44"/>
      <c r="CEN263" s="44"/>
      <c r="CEO263" s="44"/>
      <c r="CEP263" s="44"/>
      <c r="CEQ263" s="44"/>
      <c r="CER263" s="44"/>
      <c r="CES263" s="44"/>
      <c r="CET263" s="44"/>
      <c r="CEU263" s="44"/>
      <c r="CEV263" s="44"/>
      <c r="CEW263" s="44"/>
      <c r="CEX263" s="44"/>
      <c r="CEY263" s="44"/>
      <c r="CEZ263" s="44"/>
      <c r="CFA263" s="44"/>
      <c r="CFB263" s="44"/>
      <c r="CFC263" s="44"/>
      <c r="CFD263" s="44"/>
      <c r="CFE263" s="44"/>
      <c r="CFF263" s="44"/>
      <c r="CFG263" s="44"/>
      <c r="CFH263" s="44"/>
      <c r="CFI263" s="44"/>
      <c r="CFJ263" s="44"/>
      <c r="CFK263" s="44"/>
      <c r="CFL263" s="44"/>
      <c r="CFM263" s="44"/>
      <c r="CFN263" s="44"/>
      <c r="CFO263" s="44"/>
      <c r="CFP263" s="44"/>
      <c r="CFQ263" s="44"/>
      <c r="CFR263" s="44"/>
      <c r="CFS263" s="44"/>
      <c r="CFT263" s="44"/>
      <c r="CFU263" s="44"/>
      <c r="CFV263" s="44"/>
      <c r="CFW263" s="44"/>
      <c r="CFX263" s="44"/>
      <c r="CFY263" s="44"/>
      <c r="CFZ263" s="44"/>
      <c r="CGA263" s="44"/>
      <c r="CGB263" s="44"/>
      <c r="CGC263" s="44"/>
      <c r="CGD263" s="44"/>
      <c r="CGE263" s="44"/>
      <c r="CGF263" s="44"/>
      <c r="CGG263" s="44"/>
      <c r="CGH263" s="44"/>
      <c r="CGI263" s="44"/>
      <c r="CGJ263" s="44"/>
      <c r="CGK263" s="44"/>
      <c r="CGL263" s="44"/>
      <c r="CGM263" s="44"/>
      <c r="CGN263" s="44"/>
      <c r="CGO263" s="44"/>
      <c r="CGP263" s="44"/>
      <c r="CGQ263" s="44"/>
      <c r="CGR263" s="44"/>
      <c r="CGS263" s="44"/>
      <c r="CGT263" s="44"/>
      <c r="CGU263" s="44"/>
      <c r="CGV263" s="44"/>
      <c r="CGW263" s="44"/>
      <c r="CGX263" s="44"/>
      <c r="CGY263" s="44"/>
      <c r="CGZ263" s="44"/>
      <c r="CHA263" s="44"/>
      <c r="CHB263" s="44"/>
      <c r="CHC263" s="44"/>
      <c r="CHD263" s="44"/>
      <c r="CHE263" s="44"/>
      <c r="CHF263" s="44"/>
      <c r="CHG263" s="44"/>
      <c r="CHH263" s="44"/>
      <c r="CHI263" s="44"/>
      <c r="CHJ263" s="44"/>
      <c r="CHK263" s="44"/>
      <c r="CHL263" s="44"/>
      <c r="CHM263" s="44"/>
      <c r="CHN263" s="44"/>
      <c r="CHO263" s="44"/>
      <c r="CHP263" s="44"/>
      <c r="CHQ263" s="44"/>
      <c r="CHR263" s="44"/>
      <c r="CHS263" s="44"/>
      <c r="CHT263" s="44"/>
      <c r="CHU263" s="44"/>
      <c r="CHV263" s="44"/>
      <c r="CHW263" s="44"/>
      <c r="CHX263" s="44"/>
      <c r="CHY263" s="44"/>
      <c r="CHZ263" s="44"/>
      <c r="CIA263" s="44"/>
      <c r="CIB263" s="44"/>
      <c r="CIC263" s="44"/>
      <c r="CID263" s="44"/>
      <c r="CIE263" s="44"/>
      <c r="CIF263" s="44"/>
      <c r="CIG263" s="44"/>
      <c r="CIH263" s="44"/>
      <c r="CII263" s="44"/>
      <c r="CIJ263" s="44"/>
      <c r="CIK263" s="44"/>
      <c r="CIL263" s="44"/>
      <c r="CIM263" s="44"/>
      <c r="CIN263" s="44"/>
      <c r="CIO263" s="44"/>
      <c r="CIP263" s="44"/>
      <c r="CIQ263" s="44"/>
      <c r="CIR263" s="44"/>
      <c r="CIS263" s="44"/>
      <c r="CIT263" s="44"/>
      <c r="CIU263" s="44"/>
      <c r="CIV263" s="44"/>
      <c r="CIW263" s="44"/>
      <c r="CIX263" s="44"/>
      <c r="CIY263" s="44"/>
      <c r="CIZ263" s="44"/>
      <c r="CJA263" s="44"/>
      <c r="CJB263" s="44"/>
      <c r="CJC263" s="44"/>
      <c r="CJD263" s="44"/>
      <c r="CJE263" s="44"/>
      <c r="CJF263" s="44"/>
      <c r="CJG263" s="44"/>
      <c r="CJH263" s="44"/>
      <c r="CJI263" s="44"/>
      <c r="CJJ263" s="44"/>
      <c r="CJK263" s="44"/>
      <c r="CJL263" s="44"/>
      <c r="CJM263" s="44"/>
      <c r="CJN263" s="44"/>
      <c r="CJO263" s="44"/>
      <c r="CJP263" s="44"/>
      <c r="CJQ263" s="44"/>
      <c r="CJR263" s="44"/>
      <c r="CJS263" s="44"/>
      <c r="CJT263" s="44"/>
      <c r="CJU263" s="44"/>
      <c r="CJV263" s="44"/>
      <c r="CJW263" s="44"/>
      <c r="CJX263" s="44"/>
      <c r="CJY263" s="44"/>
      <c r="CJZ263" s="44"/>
      <c r="CKA263" s="44"/>
      <c r="CKB263" s="44"/>
      <c r="CKC263" s="44"/>
      <c r="CKD263" s="44"/>
      <c r="CKE263" s="44"/>
      <c r="CKF263" s="44"/>
      <c r="CKG263" s="44"/>
      <c r="CKH263" s="44"/>
      <c r="CKI263" s="44"/>
      <c r="CKJ263" s="44"/>
      <c r="CKK263" s="44"/>
      <c r="CKL263" s="44"/>
      <c r="CKM263" s="44"/>
      <c r="CKN263" s="44"/>
      <c r="CKO263" s="44"/>
      <c r="CKP263" s="44"/>
      <c r="CKQ263" s="44"/>
      <c r="CKR263" s="44"/>
      <c r="CKS263" s="44"/>
      <c r="CKT263" s="44"/>
      <c r="CKU263" s="44"/>
      <c r="CKV263" s="44"/>
      <c r="CKW263" s="44"/>
      <c r="CKX263" s="44"/>
      <c r="CKY263" s="44"/>
      <c r="CKZ263" s="44"/>
      <c r="CLA263" s="44"/>
      <c r="CLB263" s="44"/>
      <c r="CLC263" s="44"/>
      <c r="CLD263" s="44"/>
      <c r="CLE263" s="44"/>
      <c r="CLF263" s="44"/>
      <c r="CLG263" s="44"/>
      <c r="CLH263" s="44"/>
      <c r="CLI263" s="44"/>
      <c r="CLJ263" s="44"/>
      <c r="CLK263" s="44"/>
      <c r="CLL263" s="44"/>
      <c r="CLM263" s="44"/>
      <c r="CLN263" s="44"/>
      <c r="CLO263" s="44"/>
      <c r="CLP263" s="44"/>
      <c r="CLQ263" s="44"/>
      <c r="CLR263" s="44"/>
      <c r="CLS263" s="44"/>
      <c r="CLT263" s="44"/>
      <c r="CLU263" s="44"/>
      <c r="CLV263" s="44"/>
      <c r="CLW263" s="44"/>
      <c r="CLX263" s="44"/>
      <c r="CLY263" s="44"/>
      <c r="CLZ263" s="44"/>
      <c r="CMA263" s="44"/>
      <c r="CMB263" s="44"/>
      <c r="CMC263" s="44"/>
      <c r="CMD263" s="44"/>
      <c r="CME263" s="44"/>
      <c r="CMF263" s="44"/>
      <c r="CMG263" s="44"/>
      <c r="CMH263" s="44"/>
      <c r="CMI263" s="44"/>
      <c r="CMJ263" s="44"/>
      <c r="CMK263" s="44"/>
      <c r="CML263" s="44"/>
      <c r="CMM263" s="44"/>
      <c r="CMN263" s="44"/>
      <c r="CMO263" s="44"/>
      <c r="CMP263" s="44"/>
      <c r="CMQ263" s="44"/>
      <c r="CMR263" s="44"/>
      <c r="CMS263" s="44"/>
      <c r="CMT263" s="44"/>
      <c r="CMU263" s="44"/>
      <c r="CMV263" s="44"/>
      <c r="CMW263" s="44"/>
      <c r="CMX263" s="44"/>
      <c r="CMY263" s="44"/>
      <c r="CMZ263" s="44"/>
      <c r="CNA263" s="44"/>
      <c r="CNB263" s="44"/>
      <c r="CNC263" s="44"/>
      <c r="CND263" s="44"/>
      <c r="CNE263" s="44"/>
      <c r="CNF263" s="44"/>
      <c r="CNG263" s="44"/>
      <c r="CNH263" s="44"/>
      <c r="CNI263" s="44"/>
      <c r="CNJ263" s="44"/>
      <c r="CNK263" s="44"/>
      <c r="CNL263" s="44"/>
      <c r="CNM263" s="44"/>
      <c r="CNN263" s="44"/>
      <c r="CNO263" s="44"/>
      <c r="CNP263" s="44"/>
      <c r="CNQ263" s="44"/>
      <c r="CNR263" s="44"/>
      <c r="CNS263" s="44"/>
      <c r="CNT263" s="44"/>
      <c r="CNU263" s="44"/>
      <c r="CNV263" s="44"/>
      <c r="CNW263" s="44"/>
      <c r="CNX263" s="44"/>
      <c r="CNY263" s="44"/>
      <c r="CNZ263" s="44"/>
      <c r="COA263" s="44"/>
      <c r="COB263" s="44"/>
      <c r="COC263" s="44"/>
      <c r="COD263" s="44"/>
      <c r="COE263" s="44"/>
      <c r="COF263" s="44"/>
      <c r="COG263" s="44"/>
      <c r="COH263" s="44"/>
      <c r="COI263" s="44"/>
      <c r="COJ263" s="44"/>
      <c r="COK263" s="44"/>
      <c r="COL263" s="44"/>
      <c r="COM263" s="44"/>
      <c r="CON263" s="44"/>
      <c r="COO263" s="44"/>
      <c r="COP263" s="44"/>
      <c r="COQ263" s="44"/>
      <c r="COR263" s="44"/>
      <c r="COS263" s="44"/>
      <c r="COT263" s="44"/>
      <c r="COU263" s="44"/>
      <c r="COV263" s="44"/>
      <c r="COW263" s="44"/>
      <c r="COX263" s="44"/>
      <c r="COY263" s="44"/>
      <c r="COZ263" s="44"/>
      <c r="CPA263" s="44"/>
      <c r="CPB263" s="44"/>
      <c r="CPC263" s="44"/>
      <c r="CPD263" s="44"/>
      <c r="CPE263" s="44"/>
      <c r="CPF263" s="44"/>
      <c r="CPG263" s="44"/>
      <c r="CPH263" s="44"/>
      <c r="CPI263" s="44"/>
      <c r="CPJ263" s="44"/>
      <c r="CPK263" s="44"/>
      <c r="CPL263" s="44"/>
      <c r="CPM263" s="44"/>
      <c r="CPN263" s="44"/>
      <c r="CPO263" s="44"/>
      <c r="CPP263" s="44"/>
      <c r="CPQ263" s="44"/>
      <c r="CPR263" s="44"/>
      <c r="CPS263" s="44"/>
      <c r="CPT263" s="44"/>
      <c r="CPU263" s="44"/>
      <c r="CPV263" s="44"/>
      <c r="CPW263" s="44"/>
      <c r="CPX263" s="44"/>
      <c r="CPY263" s="44"/>
      <c r="CPZ263" s="44"/>
      <c r="CQA263" s="44"/>
      <c r="CQB263" s="44"/>
      <c r="CQC263" s="44"/>
      <c r="CQD263" s="44"/>
      <c r="CQE263" s="44"/>
      <c r="CQF263" s="44"/>
      <c r="CQG263" s="44"/>
      <c r="CQH263" s="44"/>
      <c r="CQI263" s="44"/>
      <c r="CQJ263" s="44"/>
      <c r="CQK263" s="44"/>
      <c r="CQL263" s="44"/>
      <c r="CQM263" s="44"/>
      <c r="CQN263" s="44"/>
      <c r="CQO263" s="44"/>
      <c r="CQP263" s="44"/>
      <c r="CQQ263" s="44"/>
      <c r="CQR263" s="44"/>
      <c r="CQS263" s="44"/>
      <c r="CQT263" s="44"/>
      <c r="CQU263" s="44"/>
      <c r="CQV263" s="44"/>
      <c r="CQW263" s="44"/>
      <c r="CQX263" s="44"/>
      <c r="CQY263" s="44"/>
      <c r="CQZ263" s="44"/>
      <c r="CRA263" s="44"/>
      <c r="CRB263" s="44"/>
      <c r="CRC263" s="44"/>
      <c r="CRD263" s="44"/>
      <c r="CRE263" s="44"/>
      <c r="CRF263" s="44"/>
      <c r="CRG263" s="44"/>
      <c r="CRH263" s="44"/>
      <c r="CRI263" s="44"/>
      <c r="CRJ263" s="44"/>
      <c r="CRK263" s="44"/>
      <c r="CRL263" s="44"/>
      <c r="CRM263" s="44"/>
      <c r="CRN263" s="44"/>
      <c r="CRO263" s="44"/>
      <c r="CRP263" s="44"/>
      <c r="CRQ263" s="44"/>
      <c r="CRR263" s="44"/>
      <c r="CRS263" s="44"/>
      <c r="CRT263" s="44"/>
      <c r="CRU263" s="44"/>
      <c r="CRV263" s="44"/>
      <c r="CRW263" s="44"/>
      <c r="CRX263" s="44"/>
      <c r="CRY263" s="44"/>
      <c r="CRZ263" s="44"/>
      <c r="CSA263" s="44"/>
      <c r="CSB263" s="44"/>
      <c r="CSC263" s="44"/>
      <c r="CSD263" s="44"/>
      <c r="CSE263" s="44"/>
      <c r="CSF263" s="44"/>
      <c r="CSG263" s="44"/>
      <c r="CSH263" s="44"/>
      <c r="CSI263" s="44"/>
      <c r="CSJ263" s="44"/>
      <c r="CSK263" s="44"/>
      <c r="CSL263" s="44"/>
      <c r="CSM263" s="44"/>
      <c r="CSN263" s="44"/>
      <c r="CSO263" s="44"/>
      <c r="CSP263" s="44"/>
      <c r="CSQ263" s="44"/>
      <c r="CSR263" s="44"/>
      <c r="CSS263" s="44"/>
      <c r="CST263" s="44"/>
      <c r="CSU263" s="44"/>
      <c r="CSV263" s="44"/>
      <c r="CSW263" s="44"/>
      <c r="CSX263" s="44"/>
      <c r="CSY263" s="44"/>
      <c r="CSZ263" s="44"/>
      <c r="CTA263" s="44"/>
      <c r="CTB263" s="44"/>
      <c r="CTC263" s="44"/>
      <c r="CTD263" s="44"/>
      <c r="CTE263" s="44"/>
      <c r="CTF263" s="44"/>
      <c r="CTG263" s="44"/>
      <c r="CTH263" s="44"/>
      <c r="CTI263" s="44"/>
      <c r="CTJ263" s="44"/>
      <c r="CTK263" s="44"/>
      <c r="CTL263" s="44"/>
      <c r="CTM263" s="44"/>
      <c r="CTN263" s="44"/>
      <c r="CTO263" s="44"/>
      <c r="CTP263" s="44"/>
      <c r="CTQ263" s="44"/>
      <c r="CTR263" s="44"/>
      <c r="CTS263" s="44"/>
      <c r="CTT263" s="44"/>
      <c r="CTU263" s="44"/>
      <c r="CTV263" s="44"/>
      <c r="CTW263" s="44"/>
      <c r="CTX263" s="44"/>
      <c r="CTY263" s="44"/>
      <c r="CTZ263" s="44"/>
      <c r="CUA263" s="44"/>
      <c r="CUB263" s="44"/>
      <c r="CUC263" s="44"/>
      <c r="CUD263" s="44"/>
      <c r="CUE263" s="44"/>
      <c r="CUF263" s="44"/>
      <c r="CUG263" s="44"/>
      <c r="CUH263" s="44"/>
      <c r="CUI263" s="44"/>
      <c r="CUJ263" s="44"/>
      <c r="CUK263" s="44"/>
      <c r="CUL263" s="44"/>
      <c r="CUM263" s="44"/>
      <c r="CUN263" s="44"/>
      <c r="CUO263" s="44"/>
      <c r="CUP263" s="44"/>
      <c r="CUQ263" s="44"/>
      <c r="CUR263" s="44"/>
      <c r="CUS263" s="44"/>
      <c r="CUT263" s="44"/>
      <c r="CUU263" s="44"/>
      <c r="CUV263" s="44"/>
      <c r="CUW263" s="44"/>
      <c r="CUX263" s="44"/>
      <c r="CUY263" s="44"/>
      <c r="CUZ263" s="44"/>
      <c r="CVA263" s="44"/>
      <c r="CVB263" s="44"/>
      <c r="CVC263" s="44"/>
      <c r="CVD263" s="44"/>
      <c r="CVE263" s="44"/>
      <c r="CVF263" s="44"/>
      <c r="CVG263" s="44"/>
      <c r="CVH263" s="44"/>
      <c r="CVI263" s="44"/>
      <c r="CVJ263" s="44"/>
      <c r="CVK263" s="44"/>
      <c r="CVL263" s="44"/>
      <c r="CVM263" s="44"/>
      <c r="CVN263" s="44"/>
      <c r="CVO263" s="44"/>
      <c r="CVP263" s="44"/>
      <c r="CVQ263" s="44"/>
      <c r="CVR263" s="44"/>
      <c r="CVS263" s="44"/>
      <c r="CVT263" s="44"/>
      <c r="CVU263" s="44"/>
      <c r="CVV263" s="44"/>
      <c r="CVW263" s="44"/>
      <c r="CVX263" s="44"/>
      <c r="CVY263" s="44"/>
      <c r="CVZ263" s="44"/>
      <c r="CWA263" s="44"/>
      <c r="CWB263" s="44"/>
      <c r="CWC263" s="44"/>
      <c r="CWD263" s="44"/>
      <c r="CWE263" s="44"/>
      <c r="CWF263" s="44"/>
      <c r="CWG263" s="44"/>
      <c r="CWH263" s="44"/>
      <c r="CWI263" s="44"/>
      <c r="CWJ263" s="44"/>
      <c r="CWK263" s="44"/>
      <c r="CWL263" s="44"/>
      <c r="CWM263" s="44"/>
      <c r="CWN263" s="44"/>
      <c r="CWO263" s="44"/>
      <c r="CWP263" s="44"/>
      <c r="CWQ263" s="44"/>
      <c r="CWR263" s="44"/>
      <c r="CWS263" s="44"/>
      <c r="CWT263" s="44"/>
      <c r="CWU263" s="44"/>
      <c r="CWV263" s="44"/>
      <c r="CWW263" s="44"/>
      <c r="CWX263" s="44"/>
      <c r="CWY263" s="44"/>
      <c r="CWZ263" s="44"/>
      <c r="CXA263" s="44"/>
      <c r="CXB263" s="44"/>
      <c r="CXC263" s="44"/>
      <c r="CXD263" s="44"/>
      <c r="CXE263" s="44"/>
      <c r="CXF263" s="44"/>
      <c r="CXG263" s="44"/>
      <c r="CXH263" s="44"/>
      <c r="CXI263" s="44"/>
      <c r="CXJ263" s="44"/>
      <c r="CXK263" s="44"/>
      <c r="CXL263" s="44"/>
      <c r="CXM263" s="44"/>
      <c r="CXN263" s="44"/>
      <c r="CXO263" s="44"/>
      <c r="CXP263" s="44"/>
      <c r="CXQ263" s="44"/>
      <c r="CXR263" s="44"/>
      <c r="CXS263" s="44"/>
      <c r="CXT263" s="44"/>
      <c r="CXU263" s="44"/>
      <c r="CXV263" s="44"/>
      <c r="CXW263" s="44"/>
      <c r="CXX263" s="44"/>
      <c r="CXY263" s="44"/>
      <c r="CXZ263" s="44"/>
      <c r="CYA263" s="44"/>
      <c r="CYB263" s="44"/>
      <c r="CYC263" s="44"/>
      <c r="CYD263" s="44"/>
      <c r="CYE263" s="44"/>
      <c r="CYF263" s="44"/>
      <c r="CYG263" s="44"/>
      <c r="CYH263" s="44"/>
      <c r="CYI263" s="44"/>
      <c r="CYJ263" s="44"/>
      <c r="CYK263" s="44"/>
      <c r="CYL263" s="44"/>
      <c r="CYM263" s="44"/>
      <c r="CYN263" s="44"/>
      <c r="CYO263" s="44"/>
      <c r="CYP263" s="44"/>
      <c r="CYQ263" s="44"/>
      <c r="CYR263" s="44"/>
      <c r="CYS263" s="44"/>
      <c r="CYT263" s="44"/>
      <c r="CYU263" s="44"/>
      <c r="CYV263" s="44"/>
      <c r="CYW263" s="44"/>
      <c r="CYX263" s="44"/>
      <c r="CYY263" s="44"/>
      <c r="CYZ263" s="44"/>
      <c r="CZA263" s="44"/>
      <c r="CZB263" s="44"/>
      <c r="CZC263" s="44"/>
      <c r="CZD263" s="44"/>
      <c r="CZE263" s="44"/>
      <c r="CZF263" s="44"/>
      <c r="CZG263" s="44"/>
      <c r="CZH263" s="44"/>
      <c r="CZI263" s="44"/>
      <c r="CZJ263" s="44"/>
      <c r="CZK263" s="44"/>
      <c r="CZL263" s="44"/>
      <c r="CZM263" s="44"/>
      <c r="CZN263" s="44"/>
      <c r="CZO263" s="44"/>
      <c r="CZP263" s="44"/>
      <c r="CZQ263" s="44"/>
      <c r="CZR263" s="44"/>
      <c r="CZS263" s="44"/>
      <c r="CZT263" s="44"/>
      <c r="CZU263" s="44"/>
      <c r="CZV263" s="44"/>
      <c r="CZW263" s="44"/>
      <c r="CZX263" s="44"/>
      <c r="CZY263" s="44"/>
      <c r="CZZ263" s="44"/>
      <c r="DAA263" s="44"/>
      <c r="DAB263" s="44"/>
      <c r="DAC263" s="44"/>
      <c r="DAD263" s="44"/>
      <c r="DAE263" s="44"/>
      <c r="DAF263" s="44"/>
      <c r="DAG263" s="44"/>
      <c r="DAH263" s="44"/>
      <c r="DAI263" s="44"/>
      <c r="DAJ263" s="44"/>
      <c r="DAK263" s="44"/>
      <c r="DAL263" s="44"/>
      <c r="DAM263" s="44"/>
      <c r="DAN263" s="44"/>
      <c r="DAO263" s="44"/>
      <c r="DAP263" s="44"/>
      <c r="DAQ263" s="44"/>
      <c r="DAR263" s="44"/>
      <c r="DAS263" s="44"/>
      <c r="DAT263" s="44"/>
      <c r="DAU263" s="44"/>
      <c r="DAV263" s="44"/>
      <c r="DAW263" s="44"/>
      <c r="DAX263" s="44"/>
      <c r="DAY263" s="44"/>
      <c r="DAZ263" s="44"/>
      <c r="DBA263" s="44"/>
      <c r="DBB263" s="44"/>
      <c r="DBC263" s="44"/>
      <c r="DBD263" s="44"/>
      <c r="DBE263" s="44"/>
      <c r="DBF263" s="44"/>
      <c r="DBG263" s="44"/>
      <c r="DBH263" s="44"/>
      <c r="DBI263" s="44"/>
      <c r="DBJ263" s="44"/>
      <c r="DBK263" s="44"/>
      <c r="DBL263" s="44"/>
      <c r="DBM263" s="44"/>
      <c r="DBN263" s="44"/>
      <c r="DBO263" s="44"/>
      <c r="DBP263" s="44"/>
      <c r="DBQ263" s="44"/>
      <c r="DBR263" s="44"/>
      <c r="DBS263" s="44"/>
      <c r="DBT263" s="44"/>
      <c r="DBU263" s="44"/>
      <c r="DBV263" s="44"/>
      <c r="DBW263" s="44"/>
      <c r="DBX263" s="44"/>
      <c r="DBY263" s="44"/>
      <c r="DBZ263" s="44"/>
      <c r="DCA263" s="44"/>
      <c r="DCB263" s="44"/>
      <c r="DCC263" s="44"/>
      <c r="DCD263" s="44"/>
      <c r="DCE263" s="44"/>
      <c r="DCF263" s="44"/>
      <c r="DCG263" s="44"/>
      <c r="DCH263" s="44"/>
      <c r="DCI263" s="44"/>
      <c r="DCJ263" s="44"/>
      <c r="DCK263" s="44"/>
      <c r="DCL263" s="44"/>
      <c r="DCM263" s="44"/>
      <c r="DCN263" s="44"/>
      <c r="DCO263" s="44"/>
      <c r="DCP263" s="44"/>
      <c r="DCQ263" s="44"/>
      <c r="DCR263" s="44"/>
      <c r="DCS263" s="44"/>
      <c r="DCT263" s="44"/>
      <c r="DCU263" s="44"/>
      <c r="DCV263" s="44"/>
      <c r="DCW263" s="44"/>
      <c r="DCX263" s="44"/>
      <c r="DCY263" s="44"/>
      <c r="DCZ263" s="44"/>
      <c r="DDA263" s="44"/>
      <c r="DDB263" s="44"/>
      <c r="DDC263" s="44"/>
      <c r="DDD263" s="44"/>
      <c r="DDE263" s="44"/>
      <c r="DDF263" s="44"/>
      <c r="DDG263" s="44"/>
      <c r="DDH263" s="44"/>
      <c r="DDI263" s="44"/>
      <c r="DDJ263" s="44"/>
      <c r="DDK263" s="44"/>
      <c r="DDL263" s="44"/>
      <c r="DDM263" s="44"/>
      <c r="DDN263" s="44"/>
      <c r="DDO263" s="44"/>
      <c r="DDP263" s="44"/>
      <c r="DDQ263" s="44"/>
      <c r="DDR263" s="44"/>
      <c r="DDS263" s="44"/>
      <c r="DDT263" s="44"/>
      <c r="DDU263" s="44"/>
      <c r="DDV263" s="44"/>
      <c r="DDW263" s="44"/>
      <c r="DDX263" s="44"/>
      <c r="DDY263" s="44"/>
      <c r="DDZ263" s="44"/>
      <c r="DEA263" s="44"/>
      <c r="DEB263" s="44"/>
      <c r="DEC263" s="44"/>
      <c r="DED263" s="44"/>
      <c r="DEE263" s="44"/>
      <c r="DEF263" s="44"/>
      <c r="DEG263" s="44"/>
      <c r="DEH263" s="44"/>
      <c r="DEI263" s="44"/>
      <c r="DEJ263" s="44"/>
      <c r="DEK263" s="44"/>
      <c r="DEL263" s="44"/>
      <c r="DEM263" s="44"/>
      <c r="DEN263" s="44"/>
      <c r="DEO263" s="44"/>
      <c r="DEP263" s="44"/>
      <c r="DEQ263" s="44"/>
      <c r="DER263" s="44"/>
      <c r="DES263" s="44"/>
      <c r="DET263" s="44"/>
      <c r="DEU263" s="44"/>
      <c r="DEV263" s="44"/>
      <c r="DEW263" s="44"/>
      <c r="DEX263" s="44"/>
      <c r="DEY263" s="44"/>
      <c r="DEZ263" s="44"/>
      <c r="DFA263" s="44"/>
      <c r="DFB263" s="44"/>
      <c r="DFC263" s="44"/>
      <c r="DFD263" s="44"/>
      <c r="DFE263" s="44"/>
      <c r="DFF263" s="44"/>
      <c r="DFG263" s="44"/>
      <c r="DFH263" s="44"/>
      <c r="DFI263" s="44"/>
      <c r="DFJ263" s="44"/>
      <c r="DFK263" s="44"/>
      <c r="DFL263" s="44"/>
      <c r="DFM263" s="44"/>
      <c r="DFN263" s="44"/>
      <c r="DFO263" s="44"/>
      <c r="DFP263" s="44"/>
      <c r="DFQ263" s="44"/>
      <c r="DFR263" s="44"/>
      <c r="DFS263" s="44"/>
      <c r="DFT263" s="44"/>
      <c r="DFU263" s="44"/>
      <c r="DFV263" s="44"/>
      <c r="DFW263" s="44"/>
      <c r="DFX263" s="44"/>
      <c r="DFY263" s="44"/>
      <c r="DFZ263" s="44"/>
      <c r="DGA263" s="44"/>
      <c r="DGB263" s="44"/>
      <c r="DGC263" s="44"/>
      <c r="DGD263" s="44"/>
      <c r="DGE263" s="44"/>
      <c r="DGF263" s="44"/>
      <c r="DGG263" s="44"/>
      <c r="DGH263" s="44"/>
      <c r="DGI263" s="44"/>
      <c r="DGJ263" s="44"/>
      <c r="DGK263" s="44"/>
      <c r="DGL263" s="44"/>
      <c r="DGM263" s="44"/>
      <c r="DGN263" s="44"/>
      <c r="DGO263" s="44"/>
      <c r="DGP263" s="44"/>
      <c r="DGQ263" s="44"/>
      <c r="DGR263" s="44"/>
      <c r="DGS263" s="44"/>
      <c r="DGT263" s="44"/>
      <c r="DGU263" s="44"/>
      <c r="DGV263" s="44"/>
      <c r="DGW263" s="44"/>
      <c r="DGX263" s="44"/>
      <c r="DGY263" s="44"/>
      <c r="DGZ263" s="44"/>
      <c r="DHA263" s="44"/>
      <c r="DHB263" s="44"/>
      <c r="DHC263" s="44"/>
      <c r="DHD263" s="44"/>
      <c r="DHE263" s="44"/>
      <c r="DHF263" s="44"/>
      <c r="DHG263" s="44"/>
      <c r="DHH263" s="44"/>
      <c r="DHI263" s="44"/>
      <c r="DHJ263" s="44"/>
      <c r="DHK263" s="44"/>
      <c r="DHL263" s="44"/>
      <c r="DHM263" s="44"/>
      <c r="DHN263" s="44"/>
      <c r="DHO263" s="44"/>
      <c r="DHP263" s="44"/>
      <c r="DHQ263" s="44"/>
      <c r="DHR263" s="44"/>
      <c r="DHS263" s="44"/>
      <c r="DHT263" s="44"/>
      <c r="DHU263" s="44"/>
      <c r="DHV263" s="44"/>
      <c r="DHW263" s="44"/>
      <c r="DHX263" s="44"/>
      <c r="DHY263" s="44"/>
      <c r="DHZ263" s="44"/>
      <c r="DIA263" s="44"/>
      <c r="DIB263" s="44"/>
      <c r="DIC263" s="44"/>
      <c r="DID263" s="44"/>
      <c r="DIE263" s="44"/>
      <c r="DIF263" s="44"/>
      <c r="DIG263" s="44"/>
      <c r="DIH263" s="44"/>
      <c r="DII263" s="44"/>
      <c r="DIJ263" s="44"/>
      <c r="DIK263" s="44"/>
      <c r="DIL263" s="44"/>
      <c r="DIM263" s="44"/>
      <c r="DIN263" s="44"/>
      <c r="DIO263" s="44"/>
      <c r="DIP263" s="44"/>
      <c r="DIQ263" s="44"/>
      <c r="DIR263" s="44"/>
      <c r="DIS263" s="44"/>
      <c r="DIT263" s="44"/>
      <c r="DIU263" s="44"/>
      <c r="DIV263" s="44"/>
      <c r="DIW263" s="44"/>
      <c r="DIX263" s="44"/>
      <c r="DIY263" s="44"/>
      <c r="DIZ263" s="44"/>
      <c r="DJA263" s="44"/>
      <c r="DJB263" s="44"/>
      <c r="DJC263" s="44"/>
      <c r="DJD263" s="44"/>
      <c r="DJE263" s="44"/>
      <c r="DJF263" s="44"/>
      <c r="DJG263" s="44"/>
      <c r="DJH263" s="44"/>
      <c r="DJI263" s="44"/>
      <c r="DJJ263" s="44"/>
      <c r="DJK263" s="44"/>
      <c r="DJL263" s="44"/>
      <c r="DJM263" s="44"/>
      <c r="DJN263" s="44"/>
      <c r="DJO263" s="44"/>
      <c r="DJP263" s="44"/>
      <c r="DJQ263" s="44"/>
      <c r="DJR263" s="44"/>
      <c r="DJS263" s="44"/>
      <c r="DJT263" s="44"/>
      <c r="DJU263" s="44"/>
      <c r="DJV263" s="44"/>
      <c r="DJW263" s="44"/>
      <c r="DJX263" s="44"/>
      <c r="DJY263" s="44"/>
      <c r="DJZ263" s="44"/>
      <c r="DKA263" s="44"/>
      <c r="DKB263" s="44"/>
      <c r="DKC263" s="44"/>
      <c r="DKD263" s="44"/>
      <c r="DKE263" s="44"/>
      <c r="DKF263" s="44"/>
      <c r="DKG263" s="44"/>
      <c r="DKH263" s="44"/>
      <c r="DKI263" s="44"/>
      <c r="DKJ263" s="44"/>
      <c r="DKK263" s="44"/>
      <c r="DKL263" s="44"/>
      <c r="DKM263" s="44"/>
      <c r="DKN263" s="44"/>
      <c r="DKO263" s="44"/>
      <c r="DKP263" s="44"/>
      <c r="DKQ263" s="44"/>
      <c r="DKR263" s="44"/>
      <c r="DKS263" s="44"/>
      <c r="DKT263" s="44"/>
      <c r="DKU263" s="44"/>
      <c r="DKV263" s="44"/>
      <c r="DKW263" s="44"/>
      <c r="DKX263" s="44"/>
      <c r="DKY263" s="44"/>
      <c r="DKZ263" s="44"/>
      <c r="DLA263" s="44"/>
      <c r="DLB263" s="44"/>
      <c r="DLC263" s="44"/>
      <c r="DLD263" s="44"/>
      <c r="DLE263" s="44"/>
      <c r="DLF263" s="44"/>
      <c r="DLG263" s="44"/>
      <c r="DLH263" s="44"/>
      <c r="DLI263" s="44"/>
      <c r="DLJ263" s="44"/>
      <c r="DLK263" s="44"/>
      <c r="DLL263" s="44"/>
      <c r="DLM263" s="44"/>
      <c r="DLN263" s="44"/>
      <c r="DLO263" s="44"/>
      <c r="DLP263" s="44"/>
      <c r="DLQ263" s="44"/>
      <c r="DLR263" s="44"/>
      <c r="DLS263" s="44"/>
      <c r="DLT263" s="44"/>
      <c r="DLU263" s="44"/>
      <c r="DLV263" s="44"/>
      <c r="DLW263" s="44"/>
      <c r="DLX263" s="44"/>
      <c r="DLY263" s="44"/>
      <c r="DLZ263" s="44"/>
      <c r="DMA263" s="44"/>
      <c r="DMB263" s="44"/>
      <c r="DMC263" s="44"/>
      <c r="DMD263" s="44"/>
      <c r="DME263" s="44"/>
      <c r="DMF263" s="44"/>
      <c r="DMG263" s="44"/>
      <c r="DMH263" s="44"/>
      <c r="DMI263" s="44"/>
      <c r="DMJ263" s="44"/>
      <c r="DMK263" s="44"/>
      <c r="DML263" s="44"/>
      <c r="DMM263" s="44"/>
      <c r="DMN263" s="44"/>
      <c r="DMO263" s="44"/>
      <c r="DMP263" s="44"/>
      <c r="DMQ263" s="44"/>
      <c r="DMR263" s="44"/>
      <c r="DMS263" s="44"/>
      <c r="DMT263" s="44"/>
      <c r="DMU263" s="44"/>
      <c r="DMV263" s="44"/>
      <c r="DMW263" s="44"/>
      <c r="DMX263" s="44"/>
      <c r="DMY263" s="44"/>
      <c r="DMZ263" s="44"/>
      <c r="DNA263" s="44"/>
      <c r="DNB263" s="44"/>
      <c r="DNC263" s="44"/>
      <c r="DND263" s="44"/>
      <c r="DNE263" s="44"/>
      <c r="DNF263" s="44"/>
      <c r="DNG263" s="44"/>
      <c r="DNH263" s="44"/>
      <c r="DNI263" s="44"/>
      <c r="DNJ263" s="44"/>
      <c r="DNK263" s="44"/>
      <c r="DNL263" s="44"/>
      <c r="DNM263" s="44"/>
      <c r="DNN263" s="44"/>
      <c r="DNO263" s="44"/>
      <c r="DNP263" s="44"/>
      <c r="DNQ263" s="44"/>
      <c r="DNR263" s="44"/>
      <c r="DNS263" s="44"/>
      <c r="DNT263" s="44"/>
      <c r="DNU263" s="44"/>
      <c r="DNV263" s="44"/>
      <c r="DNW263" s="44"/>
      <c r="DNX263" s="44"/>
      <c r="DNY263" s="44"/>
      <c r="DNZ263" s="44"/>
      <c r="DOA263" s="44"/>
      <c r="DOB263" s="44"/>
      <c r="DOC263" s="44"/>
      <c r="DOD263" s="44"/>
      <c r="DOE263" s="44"/>
      <c r="DOF263" s="44"/>
      <c r="DOG263" s="44"/>
      <c r="DOH263" s="44"/>
      <c r="DOI263" s="44"/>
      <c r="DOJ263" s="44"/>
      <c r="DOK263" s="44"/>
      <c r="DOL263" s="44"/>
      <c r="DOM263" s="44"/>
      <c r="DON263" s="44"/>
      <c r="DOO263" s="44"/>
      <c r="DOP263" s="44"/>
      <c r="DOQ263" s="44"/>
      <c r="DOR263" s="44"/>
      <c r="DOS263" s="44"/>
      <c r="DOT263" s="44"/>
      <c r="DOU263" s="44"/>
      <c r="DOV263" s="44"/>
      <c r="DOW263" s="44"/>
      <c r="DOX263" s="44"/>
      <c r="DOY263" s="44"/>
      <c r="DOZ263" s="44"/>
      <c r="DPA263" s="44"/>
      <c r="DPB263" s="44"/>
      <c r="DPC263" s="44"/>
      <c r="DPD263" s="44"/>
      <c r="DPE263" s="44"/>
      <c r="DPF263" s="44"/>
      <c r="DPG263" s="44"/>
      <c r="DPH263" s="44"/>
      <c r="DPI263" s="44"/>
      <c r="DPJ263" s="44"/>
      <c r="DPK263" s="44"/>
      <c r="DPL263" s="44"/>
      <c r="DPM263" s="44"/>
      <c r="DPN263" s="44"/>
      <c r="DPO263" s="44"/>
      <c r="DPP263" s="44"/>
      <c r="DPQ263" s="44"/>
      <c r="DPR263" s="44"/>
      <c r="DPS263" s="44"/>
      <c r="DPT263" s="44"/>
      <c r="DPU263" s="44"/>
      <c r="DPV263" s="44"/>
      <c r="DPW263" s="44"/>
      <c r="DPX263" s="44"/>
      <c r="DPY263" s="44"/>
      <c r="DPZ263" s="44"/>
      <c r="DQA263" s="44"/>
      <c r="DQB263" s="44"/>
      <c r="DQC263" s="44"/>
      <c r="DQD263" s="44"/>
      <c r="DQE263" s="44"/>
      <c r="DQF263" s="44"/>
      <c r="DQG263" s="44"/>
      <c r="DQH263" s="44"/>
      <c r="DQI263" s="44"/>
      <c r="DQJ263" s="44"/>
      <c r="DQK263" s="44"/>
      <c r="DQL263" s="44"/>
      <c r="DQM263" s="44"/>
      <c r="DQN263" s="44"/>
      <c r="DQO263" s="44"/>
      <c r="DQP263" s="44"/>
      <c r="DQQ263" s="44"/>
      <c r="DQR263" s="44"/>
      <c r="DQS263" s="44"/>
      <c r="DQT263" s="44"/>
      <c r="DQU263" s="44"/>
      <c r="DQV263" s="44"/>
      <c r="DQW263" s="44"/>
      <c r="DQX263" s="44"/>
      <c r="DQY263" s="44"/>
      <c r="DQZ263" s="44"/>
      <c r="DRA263" s="44"/>
      <c r="DRB263" s="44"/>
      <c r="DRC263" s="44"/>
      <c r="DRD263" s="44"/>
      <c r="DRE263" s="44"/>
      <c r="DRF263" s="44"/>
      <c r="DRG263" s="44"/>
      <c r="DRH263" s="44"/>
      <c r="DRI263" s="44"/>
      <c r="DRJ263" s="44"/>
      <c r="DRK263" s="44"/>
      <c r="DRL263" s="44"/>
      <c r="DRM263" s="44"/>
      <c r="DRN263" s="44"/>
      <c r="DRO263" s="44"/>
      <c r="DRP263" s="44"/>
      <c r="DRQ263" s="44"/>
      <c r="DRR263" s="44"/>
      <c r="DRS263" s="44"/>
      <c r="DRT263" s="44"/>
      <c r="DRU263" s="44"/>
      <c r="DRV263" s="44"/>
      <c r="DRW263" s="44"/>
      <c r="DRX263" s="44"/>
      <c r="DRY263" s="44"/>
      <c r="DRZ263" s="44"/>
      <c r="DSA263" s="44"/>
      <c r="DSB263" s="44"/>
      <c r="DSC263" s="44"/>
      <c r="DSD263" s="44"/>
      <c r="DSE263" s="44"/>
      <c r="DSF263" s="44"/>
      <c r="DSG263" s="44"/>
      <c r="DSH263" s="44"/>
      <c r="DSI263" s="44"/>
      <c r="DSJ263" s="44"/>
      <c r="DSK263" s="44"/>
      <c r="DSL263" s="44"/>
      <c r="DSM263" s="44"/>
      <c r="DSN263" s="44"/>
      <c r="DSO263" s="44"/>
      <c r="DSP263" s="44"/>
      <c r="DSQ263" s="44"/>
      <c r="DSR263" s="44"/>
      <c r="DSS263" s="44"/>
      <c r="DST263" s="44"/>
      <c r="DSU263" s="44"/>
      <c r="DSV263" s="44"/>
      <c r="DSW263" s="44"/>
      <c r="DSX263" s="44"/>
      <c r="DSY263" s="44"/>
      <c r="DSZ263" s="44"/>
      <c r="DTA263" s="44"/>
      <c r="DTB263" s="44"/>
      <c r="DTC263" s="44"/>
      <c r="DTD263" s="44"/>
      <c r="DTE263" s="44"/>
      <c r="DTF263" s="44"/>
      <c r="DTG263" s="44"/>
      <c r="DTH263" s="44"/>
      <c r="DTI263" s="44"/>
      <c r="DTJ263" s="44"/>
      <c r="DTK263" s="44"/>
      <c r="DTL263" s="44"/>
      <c r="DTM263" s="44"/>
      <c r="DTN263" s="44"/>
      <c r="DTO263" s="44"/>
      <c r="DTP263" s="44"/>
      <c r="DTQ263" s="44"/>
      <c r="DTR263" s="44"/>
      <c r="DTS263" s="44"/>
      <c r="DTT263" s="44"/>
      <c r="DTU263" s="44"/>
      <c r="DTV263" s="44"/>
      <c r="DTW263" s="44"/>
      <c r="DTX263" s="44"/>
      <c r="DTY263" s="44"/>
      <c r="DTZ263" s="44"/>
      <c r="DUA263" s="44"/>
      <c r="DUB263" s="44"/>
      <c r="DUC263" s="44"/>
      <c r="DUD263" s="44"/>
      <c r="DUE263" s="44"/>
      <c r="DUF263" s="44"/>
      <c r="DUG263" s="44"/>
      <c r="DUH263" s="44"/>
      <c r="DUI263" s="44"/>
      <c r="DUJ263" s="44"/>
      <c r="DUK263" s="44"/>
      <c r="DUL263" s="44"/>
      <c r="DUM263" s="44"/>
      <c r="DUN263" s="44"/>
      <c r="DUO263" s="44"/>
      <c r="DUP263" s="44"/>
      <c r="DUQ263" s="44"/>
      <c r="DUR263" s="44"/>
      <c r="DUS263" s="44"/>
      <c r="DUT263" s="44"/>
      <c r="DUU263" s="44"/>
      <c r="DUV263" s="44"/>
      <c r="DUW263" s="44"/>
      <c r="DUX263" s="44"/>
      <c r="DUY263" s="44"/>
      <c r="DUZ263" s="44"/>
      <c r="DVA263" s="44"/>
      <c r="DVB263" s="44"/>
      <c r="DVC263" s="44"/>
      <c r="DVD263" s="44"/>
      <c r="DVE263" s="44"/>
      <c r="DVF263" s="44"/>
      <c r="DVG263" s="44"/>
      <c r="DVH263" s="44"/>
      <c r="DVI263" s="44"/>
      <c r="DVJ263" s="44"/>
      <c r="DVK263" s="44"/>
      <c r="DVL263" s="44"/>
      <c r="DVM263" s="44"/>
      <c r="DVN263" s="44"/>
      <c r="DVO263" s="44"/>
      <c r="DVP263" s="44"/>
      <c r="DVQ263" s="44"/>
      <c r="DVR263" s="44"/>
      <c r="DVS263" s="44"/>
      <c r="DVT263" s="44"/>
      <c r="DVU263" s="44"/>
      <c r="DVV263" s="44"/>
      <c r="DVW263" s="44"/>
      <c r="DVX263" s="44"/>
      <c r="DVY263" s="44"/>
      <c r="DVZ263" s="44"/>
      <c r="DWA263" s="44"/>
      <c r="DWB263" s="44"/>
      <c r="DWC263" s="44"/>
      <c r="DWD263" s="44"/>
      <c r="DWE263" s="44"/>
      <c r="DWF263" s="44"/>
      <c r="DWG263" s="44"/>
      <c r="DWH263" s="44"/>
      <c r="DWI263" s="44"/>
      <c r="DWJ263" s="44"/>
      <c r="DWK263" s="44"/>
      <c r="DWL263" s="44"/>
      <c r="DWM263" s="44"/>
      <c r="DWN263" s="44"/>
      <c r="DWO263" s="44"/>
      <c r="DWP263" s="44"/>
      <c r="DWQ263" s="44"/>
      <c r="DWR263" s="44"/>
      <c r="DWS263" s="44"/>
      <c r="DWT263" s="44"/>
      <c r="DWU263" s="44"/>
      <c r="DWV263" s="44"/>
      <c r="DWW263" s="44"/>
      <c r="DWX263" s="44"/>
      <c r="DWY263" s="44"/>
      <c r="DWZ263" s="44"/>
      <c r="DXA263" s="44"/>
      <c r="DXB263" s="44"/>
      <c r="DXC263" s="44"/>
      <c r="DXD263" s="44"/>
      <c r="DXE263" s="44"/>
      <c r="DXF263" s="44"/>
      <c r="DXG263" s="44"/>
      <c r="DXH263" s="44"/>
      <c r="DXI263" s="44"/>
      <c r="DXJ263" s="44"/>
      <c r="DXK263" s="44"/>
      <c r="DXL263" s="44"/>
      <c r="DXM263" s="44"/>
      <c r="DXN263" s="44"/>
      <c r="DXO263" s="44"/>
      <c r="DXP263" s="44"/>
      <c r="DXQ263" s="44"/>
      <c r="DXR263" s="44"/>
      <c r="DXS263" s="44"/>
      <c r="DXT263" s="44"/>
      <c r="DXU263" s="44"/>
      <c r="DXV263" s="44"/>
      <c r="DXW263" s="44"/>
      <c r="DXX263" s="44"/>
      <c r="DXY263" s="44"/>
      <c r="DXZ263" s="44"/>
      <c r="DYA263" s="44"/>
      <c r="DYB263" s="44"/>
      <c r="DYC263" s="44"/>
      <c r="DYD263" s="44"/>
      <c r="DYE263" s="44"/>
      <c r="DYF263" s="44"/>
      <c r="DYG263" s="44"/>
      <c r="DYH263" s="44"/>
      <c r="DYI263" s="44"/>
      <c r="DYJ263" s="44"/>
      <c r="DYK263" s="44"/>
      <c r="DYL263" s="44"/>
      <c r="DYM263" s="44"/>
      <c r="DYN263" s="44"/>
      <c r="DYO263" s="44"/>
      <c r="DYP263" s="44"/>
      <c r="DYQ263" s="44"/>
      <c r="DYR263" s="44"/>
      <c r="DYS263" s="44"/>
      <c r="DYT263" s="44"/>
      <c r="DYU263" s="44"/>
      <c r="DYV263" s="44"/>
      <c r="DYW263" s="44"/>
      <c r="DYX263" s="44"/>
      <c r="DYY263" s="44"/>
      <c r="DYZ263" s="44"/>
      <c r="DZA263" s="44"/>
      <c r="DZB263" s="44"/>
      <c r="DZC263" s="44"/>
      <c r="DZD263" s="44"/>
      <c r="DZE263" s="44"/>
      <c r="DZF263" s="44"/>
      <c r="DZG263" s="44"/>
      <c r="DZH263" s="44"/>
      <c r="DZI263" s="44"/>
      <c r="DZJ263" s="44"/>
      <c r="DZK263" s="44"/>
      <c r="DZL263" s="44"/>
      <c r="DZM263" s="44"/>
      <c r="DZN263" s="44"/>
      <c r="DZO263" s="44"/>
      <c r="DZP263" s="44"/>
      <c r="DZQ263" s="44"/>
      <c r="DZR263" s="44"/>
      <c r="DZS263" s="44"/>
      <c r="DZT263" s="44"/>
      <c r="DZU263" s="44"/>
      <c r="DZV263" s="44"/>
      <c r="DZW263" s="44"/>
      <c r="DZX263" s="44"/>
      <c r="DZY263" s="44"/>
      <c r="DZZ263" s="44"/>
      <c r="EAA263" s="44"/>
      <c r="EAB263" s="44"/>
      <c r="EAC263" s="44"/>
      <c r="EAD263" s="44"/>
      <c r="EAE263" s="44"/>
      <c r="EAF263" s="44"/>
      <c r="EAG263" s="44"/>
      <c r="EAH263" s="44"/>
      <c r="EAI263" s="44"/>
      <c r="EAJ263" s="44"/>
      <c r="EAK263" s="44"/>
      <c r="EAL263" s="44"/>
      <c r="EAM263" s="44"/>
      <c r="EAN263" s="44"/>
      <c r="EAO263" s="44"/>
      <c r="EAP263" s="44"/>
      <c r="EAQ263" s="44"/>
      <c r="EAR263" s="44"/>
      <c r="EAS263" s="44"/>
      <c r="EAT263" s="44"/>
      <c r="EAU263" s="44"/>
      <c r="EAV263" s="44"/>
      <c r="EAW263" s="44"/>
      <c r="EAX263" s="44"/>
      <c r="EAY263" s="44"/>
      <c r="EAZ263" s="44"/>
      <c r="EBA263" s="44"/>
      <c r="EBB263" s="44"/>
      <c r="EBC263" s="44"/>
      <c r="EBD263" s="44"/>
      <c r="EBE263" s="44"/>
      <c r="EBF263" s="44"/>
      <c r="EBG263" s="44"/>
      <c r="EBH263" s="44"/>
      <c r="EBI263" s="44"/>
      <c r="EBJ263" s="44"/>
      <c r="EBK263" s="44"/>
      <c r="EBL263" s="44"/>
      <c r="EBM263" s="44"/>
      <c r="EBN263" s="44"/>
      <c r="EBO263" s="44"/>
      <c r="EBP263" s="44"/>
      <c r="EBQ263" s="44"/>
      <c r="EBR263" s="44"/>
      <c r="EBS263" s="44"/>
      <c r="EBT263" s="44"/>
      <c r="EBU263" s="44"/>
      <c r="EBV263" s="44"/>
      <c r="EBW263" s="44"/>
      <c r="EBX263" s="44"/>
      <c r="EBY263" s="44"/>
      <c r="EBZ263" s="44"/>
      <c r="ECA263" s="44"/>
      <c r="ECB263" s="44"/>
      <c r="ECC263" s="44"/>
      <c r="ECD263" s="44"/>
      <c r="ECE263" s="44"/>
      <c r="ECF263" s="44"/>
      <c r="ECG263" s="44"/>
      <c r="ECH263" s="44"/>
      <c r="ECI263" s="44"/>
      <c r="ECJ263" s="44"/>
      <c r="ECK263" s="44"/>
      <c r="ECL263" s="44"/>
      <c r="ECM263" s="44"/>
      <c r="ECN263" s="44"/>
      <c r="ECO263" s="44"/>
      <c r="ECP263" s="44"/>
      <c r="ECQ263" s="44"/>
      <c r="ECR263" s="44"/>
      <c r="ECS263" s="44"/>
      <c r="ECT263" s="44"/>
      <c r="ECU263" s="44"/>
      <c r="ECV263" s="44"/>
      <c r="ECW263" s="44"/>
      <c r="ECX263" s="44"/>
      <c r="ECY263" s="44"/>
      <c r="ECZ263" s="44"/>
      <c r="EDA263" s="44"/>
      <c r="EDB263" s="44"/>
      <c r="EDC263" s="44"/>
      <c r="EDD263" s="44"/>
      <c r="EDE263" s="44"/>
      <c r="EDF263" s="44"/>
      <c r="EDG263" s="44"/>
      <c r="EDH263" s="44"/>
      <c r="EDI263" s="44"/>
      <c r="EDJ263" s="44"/>
      <c r="EDK263" s="44"/>
      <c r="EDL263" s="44"/>
      <c r="EDM263" s="44"/>
      <c r="EDN263" s="44"/>
      <c r="EDO263" s="44"/>
      <c r="EDP263" s="44"/>
      <c r="EDQ263" s="44"/>
      <c r="EDR263" s="44"/>
      <c r="EDS263" s="44"/>
      <c r="EDT263" s="44"/>
      <c r="EDU263" s="44"/>
      <c r="EDV263" s="44"/>
      <c r="EDW263" s="44"/>
      <c r="EDX263" s="44"/>
      <c r="EDY263" s="44"/>
      <c r="EDZ263" s="44"/>
      <c r="EEA263" s="44"/>
      <c r="EEB263" s="44"/>
      <c r="EEC263" s="44"/>
      <c r="EED263" s="44"/>
      <c r="EEE263" s="44"/>
      <c r="EEF263" s="44"/>
      <c r="EEG263" s="44"/>
      <c r="EEH263" s="44"/>
      <c r="EEI263" s="44"/>
      <c r="EEJ263" s="44"/>
      <c r="EEK263" s="44"/>
      <c r="EEL263" s="44"/>
      <c r="EEM263" s="44"/>
      <c r="EEN263" s="44"/>
      <c r="EEO263" s="44"/>
      <c r="EEP263" s="44"/>
      <c r="EEQ263" s="44"/>
      <c r="EER263" s="44"/>
      <c r="EES263" s="44"/>
      <c r="EET263" s="44"/>
      <c r="EEU263" s="44"/>
      <c r="EEV263" s="44"/>
      <c r="EEW263" s="44"/>
      <c r="EEX263" s="44"/>
      <c r="EEY263" s="44"/>
      <c r="EEZ263" s="44"/>
      <c r="EFA263" s="44"/>
      <c r="EFB263" s="44"/>
      <c r="EFC263" s="44"/>
      <c r="EFD263" s="44"/>
      <c r="EFE263" s="44"/>
      <c r="EFF263" s="44"/>
      <c r="EFG263" s="44"/>
      <c r="EFH263" s="44"/>
      <c r="EFI263" s="44"/>
      <c r="EFJ263" s="44"/>
      <c r="EFK263" s="44"/>
      <c r="EFL263" s="44"/>
      <c r="EFM263" s="44"/>
      <c r="EFN263" s="44"/>
      <c r="EFO263" s="44"/>
      <c r="EFP263" s="44"/>
      <c r="EFQ263" s="44"/>
      <c r="EFR263" s="44"/>
      <c r="EFS263" s="44"/>
      <c r="EFT263" s="44"/>
      <c r="EFU263" s="44"/>
      <c r="EFV263" s="44"/>
      <c r="EFW263" s="44"/>
      <c r="EFX263" s="44"/>
      <c r="EFY263" s="44"/>
      <c r="EFZ263" s="44"/>
      <c r="EGA263" s="44"/>
      <c r="EGB263" s="44"/>
      <c r="EGC263" s="44"/>
      <c r="EGD263" s="44"/>
      <c r="EGE263" s="44"/>
      <c r="EGF263" s="44"/>
      <c r="EGG263" s="44"/>
      <c r="EGH263" s="44"/>
      <c r="EGI263" s="44"/>
      <c r="EGJ263" s="44"/>
      <c r="EGK263" s="44"/>
      <c r="EGL263" s="44"/>
      <c r="EGM263" s="44"/>
      <c r="EGN263" s="44"/>
      <c r="EGO263" s="44"/>
      <c r="EGP263" s="44"/>
      <c r="EGQ263" s="44"/>
      <c r="EGR263" s="44"/>
      <c r="EGS263" s="44"/>
      <c r="EGT263" s="44"/>
      <c r="EGU263" s="44"/>
      <c r="EGV263" s="44"/>
      <c r="EGW263" s="44"/>
      <c r="EGX263" s="44"/>
      <c r="EGY263" s="44"/>
      <c r="EGZ263" s="44"/>
      <c r="EHA263" s="44"/>
      <c r="EHB263" s="44"/>
      <c r="EHC263" s="44"/>
      <c r="EHD263" s="44"/>
      <c r="EHE263" s="44"/>
      <c r="EHF263" s="44"/>
      <c r="EHG263" s="44"/>
      <c r="EHH263" s="44"/>
      <c r="EHI263" s="44"/>
      <c r="EHJ263" s="44"/>
      <c r="EHK263" s="44"/>
      <c r="EHL263" s="44"/>
      <c r="EHM263" s="44"/>
      <c r="EHN263" s="44"/>
      <c r="EHO263" s="44"/>
      <c r="EHP263" s="44"/>
      <c r="EHQ263" s="44"/>
      <c r="EHR263" s="44"/>
      <c r="EHS263" s="44"/>
      <c r="EHT263" s="44"/>
      <c r="EHU263" s="44"/>
      <c r="EHV263" s="44"/>
      <c r="EHW263" s="44"/>
      <c r="EHX263" s="44"/>
      <c r="EHY263" s="44"/>
      <c r="EHZ263" s="44"/>
      <c r="EIA263" s="44"/>
      <c r="EIB263" s="44"/>
      <c r="EIC263" s="44"/>
      <c r="EID263" s="44"/>
      <c r="EIE263" s="44"/>
      <c r="EIF263" s="44"/>
      <c r="EIG263" s="44"/>
      <c r="EIH263" s="44"/>
      <c r="EII263" s="44"/>
      <c r="EIJ263" s="44"/>
      <c r="EIK263" s="44"/>
      <c r="EIL263" s="44"/>
      <c r="EIM263" s="44"/>
      <c r="EIN263" s="44"/>
      <c r="EIO263" s="44"/>
      <c r="EIP263" s="44"/>
      <c r="EIQ263" s="44"/>
      <c r="EIR263" s="44"/>
      <c r="EIS263" s="44"/>
      <c r="EIT263" s="44"/>
      <c r="EIU263" s="44"/>
      <c r="EIV263" s="44"/>
      <c r="EIW263" s="44"/>
      <c r="EIX263" s="44"/>
      <c r="EIY263" s="44"/>
      <c r="EIZ263" s="44"/>
      <c r="EJA263" s="44"/>
      <c r="EJB263" s="44"/>
      <c r="EJC263" s="44"/>
      <c r="EJD263" s="44"/>
      <c r="EJE263" s="44"/>
      <c r="EJF263" s="44"/>
      <c r="EJG263" s="44"/>
      <c r="EJH263" s="44"/>
      <c r="EJI263" s="44"/>
      <c r="EJJ263" s="44"/>
      <c r="EJK263" s="44"/>
      <c r="EJL263" s="44"/>
      <c r="EJM263" s="44"/>
      <c r="EJN263" s="44"/>
      <c r="EJO263" s="44"/>
      <c r="EJP263" s="44"/>
      <c r="EJQ263" s="44"/>
      <c r="EJR263" s="44"/>
      <c r="EJS263" s="44"/>
      <c r="EJT263" s="44"/>
      <c r="EJU263" s="44"/>
      <c r="EJV263" s="44"/>
      <c r="EJW263" s="44"/>
      <c r="EJX263" s="44"/>
      <c r="EJY263" s="44"/>
      <c r="EJZ263" s="44"/>
      <c r="EKA263" s="44"/>
      <c r="EKB263" s="44"/>
      <c r="EKC263" s="44"/>
      <c r="EKD263" s="44"/>
      <c r="EKE263" s="44"/>
      <c r="EKF263" s="44"/>
      <c r="EKG263" s="44"/>
      <c r="EKH263" s="44"/>
      <c r="EKI263" s="44"/>
      <c r="EKJ263" s="44"/>
      <c r="EKK263" s="44"/>
      <c r="EKL263" s="44"/>
      <c r="EKM263" s="44"/>
      <c r="EKN263" s="44"/>
      <c r="EKO263" s="44"/>
      <c r="EKP263" s="44"/>
      <c r="EKQ263" s="44"/>
      <c r="EKR263" s="44"/>
      <c r="EKS263" s="44"/>
      <c r="EKT263" s="44"/>
      <c r="EKU263" s="44"/>
      <c r="EKV263" s="44"/>
      <c r="EKW263" s="44"/>
      <c r="EKX263" s="44"/>
      <c r="EKY263" s="44"/>
      <c r="EKZ263" s="44"/>
      <c r="ELA263" s="44"/>
      <c r="ELB263" s="44"/>
      <c r="ELC263" s="44"/>
      <c r="ELD263" s="44"/>
      <c r="ELE263" s="44"/>
      <c r="ELF263" s="44"/>
      <c r="ELG263" s="44"/>
      <c r="ELH263" s="44"/>
      <c r="ELI263" s="44"/>
      <c r="ELJ263" s="44"/>
      <c r="ELK263" s="44"/>
      <c r="ELL263" s="44"/>
      <c r="ELM263" s="44"/>
      <c r="ELN263" s="44"/>
      <c r="ELO263" s="44"/>
      <c r="ELP263" s="44"/>
      <c r="ELQ263" s="44"/>
      <c r="ELR263" s="44"/>
      <c r="ELS263" s="44"/>
      <c r="ELT263" s="44"/>
      <c r="ELU263" s="44"/>
      <c r="ELV263" s="44"/>
      <c r="ELW263" s="44"/>
      <c r="ELX263" s="44"/>
      <c r="ELY263" s="44"/>
      <c r="ELZ263" s="44"/>
      <c r="EMA263" s="44"/>
      <c r="EMB263" s="44"/>
      <c r="EMC263" s="44"/>
      <c r="EMD263" s="44"/>
      <c r="EME263" s="44"/>
      <c r="EMF263" s="44"/>
      <c r="EMG263" s="44"/>
      <c r="EMH263" s="44"/>
      <c r="EMI263" s="44"/>
      <c r="EMJ263" s="44"/>
      <c r="EMK263" s="44"/>
      <c r="EML263" s="44"/>
      <c r="EMM263" s="44"/>
      <c r="EMN263" s="44"/>
      <c r="EMO263" s="44"/>
      <c r="EMP263" s="44"/>
      <c r="EMQ263" s="44"/>
      <c r="EMR263" s="44"/>
      <c r="EMS263" s="44"/>
      <c r="EMT263" s="44"/>
      <c r="EMU263" s="44"/>
      <c r="EMV263" s="44"/>
      <c r="EMW263" s="44"/>
      <c r="EMX263" s="44"/>
      <c r="EMY263" s="44"/>
      <c r="EMZ263" s="44"/>
      <c r="ENA263" s="44"/>
      <c r="ENB263" s="44"/>
      <c r="ENC263" s="44"/>
      <c r="END263" s="44"/>
      <c r="ENE263" s="44"/>
      <c r="ENF263" s="44"/>
      <c r="ENG263" s="44"/>
      <c r="ENH263" s="44"/>
      <c r="ENI263" s="44"/>
      <c r="ENJ263" s="44"/>
      <c r="ENK263" s="44"/>
      <c r="ENL263" s="44"/>
      <c r="ENM263" s="44"/>
      <c r="ENN263" s="44"/>
      <c r="ENO263" s="44"/>
      <c r="ENP263" s="44"/>
      <c r="ENQ263" s="44"/>
      <c r="ENR263" s="44"/>
      <c r="ENS263" s="44"/>
      <c r="ENT263" s="44"/>
      <c r="ENU263" s="44"/>
      <c r="ENV263" s="44"/>
      <c r="ENW263" s="44"/>
      <c r="ENX263" s="44"/>
      <c r="ENY263" s="44"/>
      <c r="ENZ263" s="44"/>
      <c r="EOA263" s="44"/>
      <c r="EOB263" s="44"/>
      <c r="EOC263" s="44"/>
      <c r="EOD263" s="44"/>
      <c r="EOE263" s="44"/>
      <c r="EOF263" s="44"/>
      <c r="EOG263" s="44"/>
      <c r="EOH263" s="44"/>
      <c r="EOI263" s="44"/>
      <c r="EOJ263" s="44"/>
      <c r="EOK263" s="44"/>
      <c r="EOL263" s="44"/>
      <c r="EOM263" s="44"/>
      <c r="EON263" s="44"/>
      <c r="EOO263" s="44"/>
      <c r="EOP263" s="44"/>
      <c r="EOQ263" s="44"/>
      <c r="EOR263" s="44"/>
      <c r="EOS263" s="44"/>
      <c r="EOT263" s="44"/>
      <c r="EOU263" s="44"/>
      <c r="EOV263" s="44"/>
      <c r="EOW263" s="44"/>
      <c r="EOX263" s="44"/>
      <c r="EOY263" s="44"/>
      <c r="EOZ263" s="44"/>
      <c r="EPA263" s="44"/>
      <c r="EPB263" s="44"/>
      <c r="EPC263" s="44"/>
      <c r="EPD263" s="44"/>
      <c r="EPE263" s="44"/>
      <c r="EPF263" s="44"/>
      <c r="EPG263" s="44"/>
      <c r="EPH263" s="44"/>
      <c r="EPI263" s="44"/>
      <c r="EPJ263" s="44"/>
      <c r="EPK263" s="44"/>
      <c r="EPL263" s="44"/>
      <c r="EPM263" s="44"/>
      <c r="EPN263" s="44"/>
      <c r="EPO263" s="44"/>
      <c r="EPP263" s="44"/>
      <c r="EPQ263" s="44"/>
      <c r="EPR263" s="44"/>
      <c r="EPS263" s="44"/>
      <c r="EPT263" s="44"/>
      <c r="EPU263" s="44"/>
      <c r="EPV263" s="44"/>
      <c r="EPW263" s="44"/>
      <c r="EPX263" s="44"/>
      <c r="EPY263" s="44"/>
      <c r="EPZ263" s="44"/>
      <c r="EQA263" s="44"/>
      <c r="EQB263" s="44"/>
      <c r="EQC263" s="44"/>
      <c r="EQD263" s="44"/>
      <c r="EQE263" s="44"/>
      <c r="EQF263" s="44"/>
      <c r="EQG263" s="44"/>
      <c r="EQH263" s="44"/>
      <c r="EQI263" s="44"/>
      <c r="EQJ263" s="44"/>
      <c r="EQK263" s="44"/>
      <c r="EQL263" s="44"/>
      <c r="EQM263" s="44"/>
      <c r="EQN263" s="44"/>
      <c r="EQO263" s="44"/>
      <c r="EQP263" s="44"/>
      <c r="EQQ263" s="44"/>
      <c r="EQR263" s="44"/>
      <c r="EQS263" s="44"/>
      <c r="EQT263" s="44"/>
      <c r="EQU263" s="44"/>
      <c r="EQV263" s="44"/>
      <c r="EQW263" s="44"/>
      <c r="EQX263" s="44"/>
      <c r="EQY263" s="44"/>
      <c r="EQZ263" s="44"/>
      <c r="ERA263" s="44"/>
      <c r="ERB263" s="44"/>
      <c r="ERC263" s="44"/>
      <c r="ERD263" s="44"/>
      <c r="ERE263" s="44"/>
      <c r="ERF263" s="44"/>
      <c r="ERG263" s="44"/>
      <c r="ERH263" s="44"/>
      <c r="ERI263" s="44"/>
      <c r="ERJ263" s="44"/>
      <c r="ERK263" s="44"/>
      <c r="ERL263" s="44"/>
      <c r="ERM263" s="44"/>
      <c r="ERN263" s="44"/>
      <c r="ERO263" s="44"/>
      <c r="ERP263" s="44"/>
      <c r="ERQ263" s="44"/>
      <c r="ERR263" s="44"/>
      <c r="ERS263" s="44"/>
      <c r="ERT263" s="44"/>
      <c r="ERU263" s="44"/>
      <c r="ERV263" s="44"/>
      <c r="ERW263" s="44"/>
      <c r="ERX263" s="44"/>
      <c r="ERY263" s="44"/>
      <c r="ERZ263" s="44"/>
      <c r="ESA263" s="44"/>
      <c r="ESB263" s="44"/>
      <c r="ESC263" s="44"/>
      <c r="ESD263" s="44"/>
      <c r="ESE263" s="44"/>
      <c r="ESF263" s="44"/>
      <c r="ESG263" s="44"/>
      <c r="ESH263" s="44"/>
      <c r="ESI263" s="44"/>
      <c r="ESJ263" s="44"/>
      <c r="ESK263" s="44"/>
      <c r="ESL263" s="44"/>
      <c r="ESM263" s="44"/>
      <c r="ESN263" s="44"/>
      <c r="ESO263" s="44"/>
      <c r="ESP263" s="44"/>
      <c r="ESQ263" s="44"/>
      <c r="ESR263" s="44"/>
      <c r="ESS263" s="44"/>
      <c r="EST263" s="44"/>
      <c r="ESU263" s="44"/>
      <c r="ESV263" s="44"/>
      <c r="ESW263" s="44"/>
      <c r="ESX263" s="44"/>
      <c r="ESY263" s="44"/>
      <c r="ESZ263" s="44"/>
      <c r="ETA263" s="44"/>
      <c r="ETB263" s="44"/>
      <c r="ETC263" s="44"/>
      <c r="ETD263" s="44"/>
      <c r="ETE263" s="44"/>
      <c r="ETF263" s="44"/>
      <c r="ETG263" s="44"/>
      <c r="ETH263" s="44"/>
      <c r="ETI263" s="44"/>
      <c r="ETJ263" s="44"/>
      <c r="ETK263" s="44"/>
      <c r="ETL263" s="44"/>
      <c r="ETM263" s="44"/>
      <c r="ETN263" s="44"/>
      <c r="ETO263" s="44"/>
      <c r="ETP263" s="44"/>
      <c r="ETQ263" s="44"/>
      <c r="ETR263" s="44"/>
      <c r="ETS263" s="44"/>
      <c r="ETT263" s="44"/>
      <c r="ETU263" s="44"/>
      <c r="ETV263" s="44"/>
      <c r="ETW263" s="44"/>
      <c r="ETX263" s="44"/>
      <c r="ETY263" s="44"/>
      <c r="ETZ263" s="44"/>
      <c r="EUA263" s="44"/>
      <c r="EUB263" s="44"/>
      <c r="EUC263" s="44"/>
      <c r="EUD263" s="44"/>
      <c r="EUE263" s="44"/>
      <c r="EUF263" s="44"/>
      <c r="EUG263" s="44"/>
      <c r="EUH263" s="44"/>
      <c r="EUI263" s="44"/>
      <c r="EUJ263" s="44"/>
      <c r="EUK263" s="44"/>
      <c r="EUL263" s="44"/>
      <c r="EUM263" s="44"/>
      <c r="EUN263" s="44"/>
      <c r="EUO263" s="44"/>
      <c r="EUP263" s="44"/>
      <c r="EUQ263" s="44"/>
      <c r="EUR263" s="44"/>
      <c r="EUS263" s="44"/>
      <c r="EUT263" s="44"/>
      <c r="EUU263" s="44"/>
      <c r="EUV263" s="44"/>
      <c r="EUW263" s="44"/>
      <c r="EUX263" s="44"/>
      <c r="EUY263" s="44"/>
      <c r="EUZ263" s="44"/>
      <c r="EVA263" s="44"/>
      <c r="EVB263" s="44"/>
      <c r="EVC263" s="44"/>
      <c r="EVD263" s="44"/>
      <c r="EVE263" s="44"/>
      <c r="EVF263" s="44"/>
      <c r="EVG263" s="44"/>
      <c r="EVH263" s="44"/>
      <c r="EVI263" s="44"/>
      <c r="EVJ263" s="44"/>
      <c r="EVK263" s="44"/>
      <c r="EVL263" s="44"/>
      <c r="EVM263" s="44"/>
      <c r="EVN263" s="44"/>
      <c r="EVO263" s="44"/>
      <c r="EVP263" s="44"/>
      <c r="EVQ263" s="44"/>
      <c r="EVR263" s="44"/>
      <c r="EVS263" s="44"/>
      <c r="EVT263" s="44"/>
      <c r="EVU263" s="44"/>
      <c r="EVV263" s="44"/>
      <c r="EVW263" s="44"/>
      <c r="EVX263" s="44"/>
      <c r="EVY263" s="44"/>
      <c r="EVZ263" s="44"/>
      <c r="EWA263" s="44"/>
      <c r="EWB263" s="44"/>
      <c r="EWC263" s="44"/>
      <c r="EWD263" s="44"/>
      <c r="EWE263" s="44"/>
      <c r="EWF263" s="44"/>
      <c r="EWG263" s="44"/>
      <c r="EWH263" s="44"/>
      <c r="EWI263" s="44"/>
      <c r="EWJ263" s="44"/>
      <c r="EWK263" s="44"/>
      <c r="EWL263" s="44"/>
      <c r="EWM263" s="44"/>
      <c r="EWN263" s="44"/>
      <c r="EWO263" s="44"/>
      <c r="EWP263" s="44"/>
      <c r="EWQ263" s="44"/>
      <c r="EWR263" s="44"/>
      <c r="EWS263" s="44"/>
      <c r="EWT263" s="44"/>
      <c r="EWU263" s="44"/>
      <c r="EWV263" s="44"/>
      <c r="EWW263" s="44"/>
      <c r="EWX263" s="44"/>
      <c r="EWY263" s="44"/>
      <c r="EWZ263" s="44"/>
      <c r="EXA263" s="44"/>
      <c r="EXB263" s="44"/>
      <c r="EXC263" s="44"/>
      <c r="EXD263" s="44"/>
      <c r="EXE263" s="44"/>
      <c r="EXF263" s="44"/>
      <c r="EXG263" s="44"/>
      <c r="EXH263" s="44"/>
      <c r="EXI263" s="44"/>
      <c r="EXJ263" s="44"/>
      <c r="EXK263" s="44"/>
      <c r="EXL263" s="44"/>
      <c r="EXM263" s="44"/>
      <c r="EXN263" s="44"/>
      <c r="EXO263" s="44"/>
      <c r="EXP263" s="44"/>
      <c r="EXQ263" s="44"/>
      <c r="EXR263" s="44"/>
      <c r="EXS263" s="44"/>
      <c r="EXT263" s="44"/>
      <c r="EXU263" s="44"/>
      <c r="EXV263" s="44"/>
      <c r="EXW263" s="44"/>
      <c r="EXX263" s="44"/>
      <c r="EXY263" s="44"/>
      <c r="EXZ263" s="44"/>
      <c r="EYA263" s="44"/>
      <c r="EYB263" s="44"/>
      <c r="EYC263" s="44"/>
      <c r="EYD263" s="44"/>
      <c r="EYE263" s="44"/>
      <c r="EYF263" s="44"/>
      <c r="EYG263" s="44"/>
      <c r="EYH263" s="44"/>
      <c r="EYI263" s="44"/>
      <c r="EYJ263" s="44"/>
      <c r="EYK263" s="44"/>
      <c r="EYL263" s="44"/>
      <c r="EYM263" s="44"/>
      <c r="EYN263" s="44"/>
      <c r="EYO263" s="44"/>
      <c r="EYP263" s="44"/>
      <c r="EYQ263" s="44"/>
      <c r="EYR263" s="44"/>
      <c r="EYS263" s="44"/>
      <c r="EYT263" s="44"/>
      <c r="EYU263" s="44"/>
      <c r="EYV263" s="44"/>
      <c r="EYW263" s="44"/>
      <c r="EYX263" s="44"/>
      <c r="EYY263" s="44"/>
      <c r="EYZ263" s="44"/>
      <c r="EZA263" s="44"/>
      <c r="EZB263" s="44"/>
      <c r="EZC263" s="44"/>
      <c r="EZD263" s="44"/>
      <c r="EZE263" s="44"/>
      <c r="EZF263" s="44"/>
      <c r="EZG263" s="44"/>
      <c r="EZH263" s="44"/>
      <c r="EZI263" s="44"/>
      <c r="EZJ263" s="44"/>
      <c r="EZK263" s="44"/>
      <c r="EZL263" s="44"/>
      <c r="EZM263" s="44"/>
      <c r="EZN263" s="44"/>
      <c r="EZO263" s="44"/>
      <c r="EZP263" s="44"/>
      <c r="EZQ263" s="44"/>
      <c r="EZR263" s="44"/>
      <c r="EZS263" s="44"/>
      <c r="EZT263" s="44"/>
      <c r="EZU263" s="44"/>
      <c r="EZV263" s="44"/>
      <c r="EZW263" s="44"/>
      <c r="EZX263" s="44"/>
      <c r="EZY263" s="44"/>
      <c r="EZZ263" s="44"/>
      <c r="FAA263" s="44"/>
      <c r="FAB263" s="44"/>
      <c r="FAC263" s="44"/>
      <c r="FAD263" s="44"/>
      <c r="FAE263" s="44"/>
      <c r="FAF263" s="44"/>
      <c r="FAG263" s="44"/>
      <c r="FAH263" s="44"/>
      <c r="FAI263" s="44"/>
      <c r="FAJ263" s="44"/>
      <c r="FAK263" s="44"/>
      <c r="FAL263" s="44"/>
      <c r="FAM263" s="44"/>
      <c r="FAN263" s="44"/>
      <c r="FAO263" s="44"/>
      <c r="FAP263" s="44"/>
      <c r="FAQ263" s="44"/>
      <c r="FAR263" s="44"/>
      <c r="FAS263" s="44"/>
      <c r="FAT263" s="44"/>
      <c r="FAU263" s="44"/>
      <c r="FAV263" s="44"/>
      <c r="FAW263" s="44"/>
      <c r="FAX263" s="44"/>
      <c r="FAY263" s="44"/>
      <c r="FAZ263" s="44"/>
      <c r="FBA263" s="44"/>
      <c r="FBB263" s="44"/>
      <c r="FBC263" s="44"/>
      <c r="FBD263" s="44"/>
      <c r="FBE263" s="44"/>
      <c r="FBF263" s="44"/>
      <c r="FBG263" s="44"/>
      <c r="FBH263" s="44"/>
      <c r="FBI263" s="44"/>
      <c r="FBJ263" s="44"/>
      <c r="FBK263" s="44"/>
      <c r="FBL263" s="44"/>
      <c r="FBM263" s="44"/>
      <c r="FBN263" s="44"/>
      <c r="FBO263" s="44"/>
      <c r="FBP263" s="44"/>
      <c r="FBQ263" s="44"/>
      <c r="FBR263" s="44"/>
      <c r="FBS263" s="44"/>
      <c r="FBT263" s="44"/>
      <c r="FBU263" s="44"/>
      <c r="FBV263" s="44"/>
      <c r="FBW263" s="44"/>
      <c r="FBX263" s="44"/>
      <c r="FBY263" s="44"/>
      <c r="FBZ263" s="44"/>
      <c r="FCA263" s="44"/>
      <c r="FCB263" s="44"/>
      <c r="FCC263" s="44"/>
      <c r="FCD263" s="44"/>
      <c r="FCE263" s="44"/>
      <c r="FCF263" s="44"/>
      <c r="FCG263" s="44"/>
      <c r="FCH263" s="44"/>
      <c r="FCI263" s="44"/>
      <c r="FCJ263" s="44"/>
      <c r="FCK263" s="44"/>
      <c r="FCL263" s="44"/>
      <c r="FCM263" s="44"/>
      <c r="FCN263" s="44"/>
      <c r="FCO263" s="44"/>
      <c r="FCP263" s="44"/>
      <c r="FCQ263" s="44"/>
      <c r="FCR263" s="44"/>
      <c r="FCS263" s="44"/>
      <c r="FCT263" s="44"/>
      <c r="FCU263" s="44"/>
      <c r="FCV263" s="44"/>
      <c r="FCW263" s="44"/>
      <c r="FCX263" s="44"/>
      <c r="FCY263" s="44"/>
      <c r="FCZ263" s="44"/>
      <c r="FDA263" s="44"/>
      <c r="FDB263" s="44"/>
      <c r="FDC263" s="44"/>
      <c r="FDD263" s="44"/>
      <c r="FDE263" s="44"/>
      <c r="FDF263" s="44"/>
      <c r="FDG263" s="44"/>
      <c r="FDH263" s="44"/>
      <c r="FDI263" s="44"/>
      <c r="FDJ263" s="44"/>
      <c r="FDK263" s="44"/>
      <c r="FDL263" s="44"/>
      <c r="FDM263" s="44"/>
      <c r="FDN263" s="44"/>
      <c r="FDO263" s="44"/>
      <c r="FDP263" s="44"/>
      <c r="FDQ263" s="44"/>
      <c r="FDR263" s="44"/>
      <c r="FDS263" s="44"/>
      <c r="FDT263" s="44"/>
      <c r="FDU263" s="44"/>
      <c r="FDV263" s="44"/>
      <c r="FDW263" s="44"/>
      <c r="FDX263" s="44"/>
      <c r="FDY263" s="44"/>
      <c r="FDZ263" s="44"/>
      <c r="FEA263" s="44"/>
      <c r="FEB263" s="44"/>
      <c r="FEC263" s="44"/>
      <c r="FED263" s="44"/>
      <c r="FEE263" s="44"/>
      <c r="FEF263" s="44"/>
      <c r="FEG263" s="44"/>
      <c r="FEH263" s="44"/>
      <c r="FEI263" s="44"/>
      <c r="FEJ263" s="44"/>
      <c r="FEK263" s="44"/>
      <c r="FEL263" s="44"/>
      <c r="FEM263" s="44"/>
      <c r="FEN263" s="44"/>
      <c r="FEO263" s="44"/>
      <c r="FEP263" s="44"/>
      <c r="FEQ263" s="44"/>
      <c r="FER263" s="44"/>
      <c r="FES263" s="44"/>
      <c r="FET263" s="44"/>
      <c r="FEU263" s="44"/>
      <c r="FEV263" s="44"/>
      <c r="FEW263" s="44"/>
      <c r="FEX263" s="44"/>
      <c r="FEY263" s="44"/>
      <c r="FEZ263" s="44"/>
      <c r="FFA263" s="44"/>
      <c r="FFB263" s="44"/>
      <c r="FFC263" s="44"/>
      <c r="FFD263" s="44"/>
      <c r="FFE263" s="44"/>
      <c r="FFF263" s="44"/>
      <c r="FFG263" s="44"/>
      <c r="FFH263" s="44"/>
      <c r="FFI263" s="44"/>
      <c r="FFJ263" s="44"/>
      <c r="FFK263" s="44"/>
      <c r="FFL263" s="44"/>
      <c r="FFM263" s="44"/>
      <c r="FFN263" s="44"/>
      <c r="FFO263" s="44"/>
      <c r="FFP263" s="44"/>
      <c r="FFQ263" s="44"/>
      <c r="FFR263" s="44"/>
      <c r="FFS263" s="44"/>
      <c r="FFT263" s="44"/>
      <c r="FFU263" s="44"/>
      <c r="FFV263" s="44"/>
      <c r="FFW263" s="44"/>
      <c r="FFX263" s="44"/>
      <c r="FFY263" s="44"/>
      <c r="FFZ263" s="44"/>
      <c r="FGA263" s="44"/>
      <c r="FGB263" s="44"/>
      <c r="FGC263" s="44"/>
      <c r="FGD263" s="44"/>
      <c r="FGE263" s="44"/>
      <c r="FGF263" s="44"/>
      <c r="FGG263" s="44"/>
      <c r="FGH263" s="44"/>
      <c r="FGI263" s="44"/>
      <c r="FGJ263" s="44"/>
      <c r="FGK263" s="44"/>
      <c r="FGL263" s="44"/>
      <c r="FGM263" s="44"/>
      <c r="FGN263" s="44"/>
      <c r="FGO263" s="44"/>
      <c r="FGP263" s="44"/>
      <c r="FGQ263" s="44"/>
      <c r="FGR263" s="44"/>
      <c r="FGS263" s="44"/>
      <c r="FGT263" s="44"/>
      <c r="FGU263" s="44"/>
      <c r="FGV263" s="44"/>
      <c r="FGW263" s="44"/>
      <c r="FGX263" s="44"/>
      <c r="FGY263" s="44"/>
      <c r="FGZ263" s="44"/>
      <c r="FHA263" s="44"/>
      <c r="FHB263" s="44"/>
      <c r="FHC263" s="44"/>
      <c r="FHD263" s="44"/>
      <c r="FHE263" s="44"/>
      <c r="FHF263" s="44"/>
      <c r="FHG263" s="44"/>
      <c r="FHH263" s="44"/>
      <c r="FHI263" s="44"/>
      <c r="FHJ263" s="44"/>
      <c r="FHK263" s="44"/>
      <c r="FHL263" s="44"/>
      <c r="FHM263" s="44"/>
      <c r="FHN263" s="44"/>
      <c r="FHO263" s="44"/>
      <c r="FHP263" s="44"/>
      <c r="FHQ263" s="44"/>
      <c r="FHR263" s="44"/>
      <c r="FHS263" s="44"/>
      <c r="FHT263" s="44"/>
      <c r="FHU263" s="44"/>
      <c r="FHV263" s="44"/>
      <c r="FHW263" s="44"/>
      <c r="FHX263" s="44"/>
      <c r="FHY263" s="44"/>
      <c r="FHZ263" s="44"/>
      <c r="FIA263" s="44"/>
      <c r="FIB263" s="44"/>
      <c r="FIC263" s="44"/>
      <c r="FID263" s="44"/>
      <c r="FIE263" s="44"/>
      <c r="FIF263" s="44"/>
      <c r="FIG263" s="44"/>
      <c r="FIH263" s="44"/>
      <c r="FII263" s="44"/>
      <c r="FIJ263" s="44"/>
      <c r="FIK263" s="44"/>
      <c r="FIL263" s="44"/>
      <c r="FIM263" s="44"/>
      <c r="FIN263" s="44"/>
      <c r="FIO263" s="44"/>
      <c r="FIP263" s="44"/>
      <c r="FIQ263" s="44"/>
      <c r="FIR263" s="44"/>
      <c r="FIS263" s="44"/>
      <c r="FIT263" s="44"/>
      <c r="FIU263" s="44"/>
      <c r="FIV263" s="44"/>
      <c r="FIW263" s="44"/>
      <c r="FIX263" s="44"/>
      <c r="FIY263" s="44"/>
      <c r="FIZ263" s="44"/>
      <c r="FJA263" s="44"/>
      <c r="FJB263" s="44"/>
      <c r="FJC263" s="44"/>
      <c r="FJD263" s="44"/>
      <c r="FJE263" s="44"/>
      <c r="FJF263" s="44"/>
      <c r="FJG263" s="44"/>
      <c r="FJH263" s="44"/>
      <c r="FJI263" s="44"/>
      <c r="FJJ263" s="44"/>
      <c r="FJK263" s="44"/>
      <c r="FJL263" s="44"/>
      <c r="FJM263" s="44"/>
      <c r="FJN263" s="44"/>
      <c r="FJO263" s="44"/>
      <c r="FJP263" s="44"/>
      <c r="FJQ263" s="44"/>
      <c r="FJR263" s="44"/>
      <c r="FJS263" s="44"/>
      <c r="FJT263" s="44"/>
      <c r="FJU263" s="44"/>
      <c r="FJV263" s="44"/>
      <c r="FJW263" s="44"/>
      <c r="FJX263" s="44"/>
      <c r="FJY263" s="44"/>
      <c r="FJZ263" s="44"/>
      <c r="FKA263" s="44"/>
      <c r="FKB263" s="44"/>
      <c r="FKC263" s="44"/>
      <c r="FKD263" s="44"/>
      <c r="FKE263" s="44"/>
      <c r="FKF263" s="44"/>
      <c r="FKG263" s="44"/>
      <c r="FKH263" s="44"/>
      <c r="FKI263" s="44"/>
      <c r="FKJ263" s="44"/>
      <c r="FKK263" s="44"/>
      <c r="FKL263" s="44"/>
      <c r="FKM263" s="44"/>
      <c r="FKN263" s="44"/>
      <c r="FKO263" s="44"/>
      <c r="FKP263" s="44"/>
      <c r="FKQ263" s="44"/>
      <c r="FKR263" s="44"/>
      <c r="FKS263" s="44"/>
      <c r="FKT263" s="44"/>
      <c r="FKU263" s="44"/>
      <c r="FKV263" s="44"/>
      <c r="FKW263" s="44"/>
      <c r="FKX263" s="44"/>
      <c r="FKY263" s="44"/>
      <c r="FKZ263" s="44"/>
      <c r="FLA263" s="44"/>
      <c r="FLB263" s="44"/>
      <c r="FLC263" s="44"/>
      <c r="FLD263" s="44"/>
      <c r="FLE263" s="44"/>
      <c r="FLF263" s="44"/>
      <c r="FLG263" s="44"/>
      <c r="FLH263" s="44"/>
      <c r="FLI263" s="44"/>
      <c r="FLJ263" s="44"/>
      <c r="FLK263" s="44"/>
      <c r="FLL263" s="44"/>
      <c r="FLM263" s="44"/>
      <c r="FLN263" s="44"/>
      <c r="FLO263" s="44"/>
      <c r="FLP263" s="44"/>
      <c r="FLQ263" s="44"/>
      <c r="FLR263" s="44"/>
      <c r="FLS263" s="44"/>
      <c r="FLT263" s="44"/>
      <c r="FLU263" s="44"/>
      <c r="FLV263" s="44"/>
      <c r="FLW263" s="44"/>
      <c r="FLX263" s="44"/>
      <c r="FLY263" s="44"/>
      <c r="FLZ263" s="44"/>
      <c r="FMA263" s="44"/>
      <c r="FMB263" s="44"/>
      <c r="FMC263" s="44"/>
      <c r="FMD263" s="44"/>
      <c r="FME263" s="44"/>
      <c r="FMF263" s="44"/>
      <c r="FMG263" s="44"/>
      <c r="FMH263" s="44"/>
      <c r="FMI263" s="44"/>
      <c r="FMJ263" s="44"/>
      <c r="FMK263" s="44"/>
      <c r="FML263" s="44"/>
      <c r="FMM263" s="44"/>
      <c r="FMN263" s="44"/>
      <c r="FMO263" s="44"/>
      <c r="FMP263" s="44"/>
      <c r="FMQ263" s="44"/>
      <c r="FMR263" s="44"/>
      <c r="FMS263" s="44"/>
      <c r="FMT263" s="44"/>
      <c r="FMU263" s="44"/>
      <c r="FMV263" s="44"/>
      <c r="FMW263" s="44"/>
      <c r="FMX263" s="44"/>
      <c r="FMY263" s="44"/>
      <c r="FMZ263" s="44"/>
      <c r="FNA263" s="44"/>
      <c r="FNB263" s="44"/>
      <c r="FNC263" s="44"/>
      <c r="FND263" s="44"/>
      <c r="FNE263" s="44"/>
      <c r="FNF263" s="44"/>
      <c r="FNG263" s="44"/>
      <c r="FNH263" s="44"/>
      <c r="FNI263" s="44"/>
      <c r="FNJ263" s="44"/>
      <c r="FNK263" s="44"/>
      <c r="FNL263" s="44"/>
      <c r="FNM263" s="44"/>
      <c r="FNN263" s="44"/>
      <c r="FNO263" s="44"/>
      <c r="FNP263" s="44"/>
      <c r="FNQ263" s="44"/>
      <c r="FNR263" s="44"/>
      <c r="FNS263" s="44"/>
      <c r="FNT263" s="44"/>
      <c r="FNU263" s="44"/>
      <c r="FNV263" s="44"/>
      <c r="FNW263" s="44"/>
      <c r="FNX263" s="44"/>
      <c r="FNY263" s="44"/>
      <c r="FNZ263" s="44"/>
      <c r="FOA263" s="44"/>
      <c r="FOB263" s="44"/>
      <c r="FOC263" s="44"/>
      <c r="FOD263" s="44"/>
      <c r="FOE263" s="44"/>
      <c r="FOF263" s="44"/>
      <c r="FOG263" s="44"/>
      <c r="FOH263" s="44"/>
      <c r="FOI263" s="44"/>
      <c r="FOJ263" s="44"/>
      <c r="FOK263" s="44"/>
      <c r="FOL263" s="44"/>
      <c r="FOM263" s="44"/>
      <c r="FON263" s="44"/>
      <c r="FOO263" s="44"/>
      <c r="FOP263" s="44"/>
      <c r="FOQ263" s="44"/>
      <c r="FOR263" s="44"/>
      <c r="FOS263" s="44"/>
      <c r="FOT263" s="44"/>
      <c r="FOU263" s="44"/>
      <c r="FOV263" s="44"/>
      <c r="FOW263" s="44"/>
      <c r="FOX263" s="44"/>
      <c r="FOY263" s="44"/>
      <c r="FOZ263" s="44"/>
      <c r="FPA263" s="44"/>
      <c r="FPB263" s="44"/>
      <c r="FPC263" s="44"/>
      <c r="FPD263" s="44"/>
      <c r="FPE263" s="44"/>
      <c r="FPF263" s="44"/>
      <c r="FPG263" s="44"/>
      <c r="FPH263" s="44"/>
      <c r="FPI263" s="44"/>
      <c r="FPJ263" s="44"/>
      <c r="FPK263" s="44"/>
      <c r="FPL263" s="44"/>
      <c r="FPM263" s="44"/>
      <c r="FPN263" s="44"/>
      <c r="FPO263" s="44"/>
      <c r="FPP263" s="44"/>
      <c r="FPQ263" s="44"/>
      <c r="FPR263" s="44"/>
      <c r="FPS263" s="44"/>
      <c r="FPT263" s="44"/>
      <c r="FPU263" s="44"/>
      <c r="FPV263" s="44"/>
      <c r="FPW263" s="44"/>
      <c r="FPX263" s="44"/>
      <c r="FPY263" s="44"/>
      <c r="FPZ263" s="44"/>
      <c r="FQA263" s="44"/>
      <c r="FQB263" s="44"/>
      <c r="FQC263" s="44"/>
      <c r="FQD263" s="44"/>
      <c r="FQE263" s="44"/>
      <c r="FQF263" s="44"/>
      <c r="FQG263" s="44"/>
      <c r="FQH263" s="44"/>
      <c r="FQI263" s="44"/>
      <c r="FQJ263" s="44"/>
      <c r="FQK263" s="44"/>
      <c r="FQL263" s="44"/>
      <c r="FQM263" s="44"/>
      <c r="FQN263" s="44"/>
      <c r="FQO263" s="44"/>
      <c r="FQP263" s="44"/>
      <c r="FQQ263" s="44"/>
      <c r="FQR263" s="44"/>
      <c r="FQS263" s="44"/>
      <c r="FQT263" s="44"/>
      <c r="FQU263" s="44"/>
      <c r="FQV263" s="44"/>
      <c r="FQW263" s="44"/>
      <c r="FQX263" s="44"/>
      <c r="FQY263" s="44"/>
      <c r="FQZ263" s="44"/>
      <c r="FRA263" s="44"/>
      <c r="FRB263" s="44"/>
      <c r="FRC263" s="44"/>
      <c r="FRD263" s="44"/>
      <c r="FRE263" s="44"/>
      <c r="FRF263" s="44"/>
      <c r="FRG263" s="44"/>
      <c r="FRH263" s="44"/>
      <c r="FRI263" s="44"/>
      <c r="FRJ263" s="44"/>
      <c r="FRK263" s="44"/>
      <c r="FRL263" s="44"/>
      <c r="FRM263" s="44"/>
      <c r="FRN263" s="44"/>
      <c r="FRO263" s="44"/>
      <c r="FRP263" s="44"/>
      <c r="FRQ263" s="44"/>
      <c r="FRR263" s="44"/>
      <c r="FRS263" s="44"/>
      <c r="FRT263" s="44"/>
      <c r="FRU263" s="44"/>
      <c r="FRV263" s="44"/>
      <c r="FRW263" s="44"/>
      <c r="FRX263" s="44"/>
      <c r="FRY263" s="44"/>
      <c r="FRZ263" s="44"/>
      <c r="FSA263" s="44"/>
      <c r="FSB263" s="44"/>
      <c r="FSC263" s="44"/>
      <c r="FSD263" s="44"/>
      <c r="FSE263" s="44"/>
      <c r="FSF263" s="44"/>
      <c r="FSG263" s="44"/>
      <c r="FSH263" s="44"/>
      <c r="FSI263" s="44"/>
      <c r="FSJ263" s="44"/>
      <c r="FSK263" s="44"/>
      <c r="FSL263" s="44"/>
      <c r="FSM263" s="44"/>
      <c r="FSN263" s="44"/>
      <c r="FSO263" s="44"/>
      <c r="FSP263" s="44"/>
      <c r="FSQ263" s="44"/>
      <c r="FSR263" s="44"/>
      <c r="FSS263" s="44"/>
      <c r="FST263" s="44"/>
      <c r="FSU263" s="44"/>
      <c r="FSV263" s="44"/>
      <c r="FSW263" s="44"/>
      <c r="FSX263" s="44"/>
      <c r="FSY263" s="44"/>
      <c r="FSZ263" s="44"/>
      <c r="FTA263" s="44"/>
      <c r="FTB263" s="44"/>
      <c r="FTC263" s="44"/>
      <c r="FTD263" s="44"/>
      <c r="FTE263" s="44"/>
      <c r="FTF263" s="44"/>
      <c r="FTG263" s="44"/>
      <c r="FTH263" s="44"/>
      <c r="FTI263" s="44"/>
      <c r="FTJ263" s="44"/>
      <c r="FTK263" s="44"/>
      <c r="FTL263" s="44"/>
      <c r="FTM263" s="44"/>
      <c r="FTN263" s="44"/>
      <c r="FTO263" s="44"/>
      <c r="FTP263" s="44"/>
      <c r="FTQ263" s="44"/>
      <c r="FTR263" s="44"/>
      <c r="FTS263" s="44"/>
      <c r="FTT263" s="44"/>
      <c r="FTU263" s="44"/>
      <c r="FTV263" s="44"/>
      <c r="FTW263" s="44"/>
      <c r="FTX263" s="44"/>
      <c r="FTY263" s="44"/>
      <c r="FTZ263" s="44"/>
      <c r="FUA263" s="44"/>
      <c r="FUB263" s="44"/>
      <c r="FUC263" s="44"/>
      <c r="FUD263" s="44"/>
      <c r="FUE263" s="44"/>
      <c r="FUF263" s="44"/>
      <c r="FUG263" s="44"/>
      <c r="FUH263" s="44"/>
      <c r="FUI263" s="44"/>
      <c r="FUJ263" s="44"/>
      <c r="FUK263" s="44"/>
      <c r="FUL263" s="44"/>
      <c r="FUM263" s="44"/>
      <c r="FUN263" s="44"/>
      <c r="FUO263" s="44"/>
      <c r="FUP263" s="44"/>
      <c r="FUQ263" s="44"/>
      <c r="FUR263" s="44"/>
      <c r="FUS263" s="44"/>
      <c r="FUT263" s="44"/>
      <c r="FUU263" s="44"/>
      <c r="FUV263" s="44"/>
      <c r="FUW263" s="44"/>
      <c r="FUX263" s="44"/>
      <c r="FUY263" s="44"/>
      <c r="FUZ263" s="44"/>
      <c r="FVA263" s="44"/>
      <c r="FVB263" s="44"/>
      <c r="FVC263" s="44"/>
      <c r="FVD263" s="44"/>
      <c r="FVE263" s="44"/>
      <c r="FVF263" s="44"/>
      <c r="FVG263" s="44"/>
      <c r="FVH263" s="44"/>
      <c r="FVI263" s="44"/>
      <c r="FVJ263" s="44"/>
      <c r="FVK263" s="44"/>
      <c r="FVL263" s="44"/>
      <c r="FVM263" s="44"/>
      <c r="FVN263" s="44"/>
      <c r="FVO263" s="44"/>
      <c r="FVP263" s="44"/>
      <c r="FVQ263" s="44"/>
      <c r="FVR263" s="44"/>
      <c r="FVS263" s="44"/>
      <c r="FVT263" s="44"/>
      <c r="FVU263" s="44"/>
      <c r="FVV263" s="44"/>
      <c r="FVW263" s="44"/>
      <c r="FVX263" s="44"/>
      <c r="FVY263" s="44"/>
      <c r="FVZ263" s="44"/>
      <c r="FWA263" s="44"/>
      <c r="FWB263" s="44"/>
      <c r="FWC263" s="44"/>
      <c r="FWD263" s="44"/>
      <c r="FWE263" s="44"/>
      <c r="FWF263" s="44"/>
      <c r="FWG263" s="44"/>
      <c r="FWH263" s="44"/>
      <c r="FWI263" s="44"/>
      <c r="FWJ263" s="44"/>
      <c r="FWK263" s="44"/>
      <c r="FWL263" s="44"/>
      <c r="FWM263" s="44"/>
      <c r="FWN263" s="44"/>
      <c r="FWO263" s="44"/>
      <c r="FWP263" s="44"/>
      <c r="FWQ263" s="44"/>
      <c r="FWR263" s="44"/>
      <c r="FWS263" s="44"/>
      <c r="FWT263" s="44"/>
      <c r="FWU263" s="44"/>
      <c r="FWV263" s="44"/>
      <c r="FWW263" s="44"/>
      <c r="FWX263" s="44"/>
      <c r="FWY263" s="44"/>
      <c r="FWZ263" s="44"/>
      <c r="FXA263" s="44"/>
      <c r="FXB263" s="44"/>
      <c r="FXC263" s="44"/>
      <c r="FXD263" s="44"/>
      <c r="FXE263" s="44"/>
      <c r="FXF263" s="44"/>
      <c r="FXG263" s="44"/>
      <c r="FXH263" s="44"/>
      <c r="FXI263" s="44"/>
      <c r="FXJ263" s="44"/>
      <c r="FXK263" s="44"/>
      <c r="FXL263" s="44"/>
      <c r="FXM263" s="44"/>
      <c r="FXN263" s="44"/>
      <c r="FXO263" s="44"/>
      <c r="FXP263" s="44"/>
      <c r="FXQ263" s="44"/>
      <c r="FXR263" s="44"/>
      <c r="FXS263" s="44"/>
      <c r="FXT263" s="44"/>
      <c r="FXU263" s="44"/>
      <c r="FXV263" s="44"/>
      <c r="FXW263" s="44"/>
      <c r="FXX263" s="44"/>
      <c r="FXY263" s="44"/>
      <c r="FXZ263" s="44"/>
      <c r="FYA263" s="44"/>
      <c r="FYB263" s="44"/>
      <c r="FYC263" s="44"/>
      <c r="FYD263" s="44"/>
      <c r="FYE263" s="44"/>
      <c r="FYF263" s="44"/>
      <c r="FYG263" s="44"/>
      <c r="FYH263" s="44"/>
      <c r="FYI263" s="44"/>
      <c r="FYJ263" s="44"/>
      <c r="FYK263" s="44"/>
      <c r="FYL263" s="44"/>
      <c r="FYM263" s="44"/>
      <c r="FYN263" s="44"/>
      <c r="FYO263" s="44"/>
      <c r="FYP263" s="44"/>
      <c r="FYQ263" s="44"/>
      <c r="FYR263" s="44"/>
      <c r="FYS263" s="44"/>
      <c r="FYT263" s="44"/>
      <c r="FYU263" s="44"/>
      <c r="FYV263" s="44"/>
      <c r="FYW263" s="44"/>
      <c r="FYX263" s="44"/>
      <c r="FYY263" s="44"/>
      <c r="FYZ263" s="44"/>
      <c r="FZA263" s="44"/>
      <c r="FZB263" s="44"/>
      <c r="FZC263" s="44"/>
      <c r="FZD263" s="44"/>
      <c r="FZE263" s="44"/>
      <c r="FZF263" s="44"/>
      <c r="FZG263" s="44"/>
      <c r="FZH263" s="44"/>
      <c r="FZI263" s="44"/>
      <c r="FZJ263" s="44"/>
      <c r="FZK263" s="44"/>
      <c r="FZL263" s="44"/>
      <c r="FZM263" s="44"/>
      <c r="FZN263" s="44"/>
      <c r="FZO263" s="44"/>
      <c r="FZP263" s="44"/>
      <c r="FZQ263" s="44"/>
      <c r="FZR263" s="44"/>
      <c r="FZS263" s="44"/>
      <c r="FZT263" s="44"/>
      <c r="FZU263" s="44"/>
      <c r="FZV263" s="44"/>
      <c r="FZW263" s="44"/>
      <c r="FZX263" s="44"/>
      <c r="FZY263" s="44"/>
      <c r="FZZ263" s="44"/>
      <c r="GAA263" s="44"/>
      <c r="GAB263" s="44"/>
      <c r="GAC263" s="44"/>
      <c r="GAD263" s="44"/>
      <c r="GAE263" s="44"/>
      <c r="GAF263" s="44"/>
      <c r="GAG263" s="44"/>
      <c r="GAH263" s="44"/>
      <c r="GAI263" s="44"/>
      <c r="GAJ263" s="44"/>
      <c r="GAK263" s="44"/>
      <c r="GAL263" s="44"/>
      <c r="GAM263" s="44"/>
      <c r="GAN263" s="44"/>
      <c r="GAO263" s="44"/>
      <c r="GAP263" s="44"/>
      <c r="GAQ263" s="44"/>
      <c r="GAR263" s="44"/>
      <c r="GAS263" s="44"/>
      <c r="GAT263" s="44"/>
      <c r="GAU263" s="44"/>
      <c r="GAV263" s="44"/>
      <c r="GAW263" s="44"/>
      <c r="GAX263" s="44"/>
      <c r="GAY263" s="44"/>
      <c r="GAZ263" s="44"/>
      <c r="GBA263" s="44"/>
      <c r="GBB263" s="44"/>
      <c r="GBC263" s="44"/>
      <c r="GBD263" s="44"/>
      <c r="GBE263" s="44"/>
      <c r="GBF263" s="44"/>
      <c r="GBG263" s="44"/>
      <c r="GBH263" s="44"/>
      <c r="GBI263" s="44"/>
      <c r="GBJ263" s="44"/>
      <c r="GBK263" s="44"/>
      <c r="GBL263" s="44"/>
      <c r="GBM263" s="44"/>
      <c r="GBN263" s="44"/>
      <c r="GBO263" s="44"/>
      <c r="GBP263" s="44"/>
      <c r="GBQ263" s="44"/>
      <c r="GBR263" s="44"/>
      <c r="GBS263" s="44"/>
      <c r="GBT263" s="44"/>
      <c r="GBU263" s="44"/>
      <c r="GBV263" s="44"/>
      <c r="GBW263" s="44"/>
      <c r="GBX263" s="44"/>
      <c r="GBY263" s="44"/>
      <c r="GBZ263" s="44"/>
      <c r="GCA263" s="44"/>
      <c r="GCB263" s="44"/>
      <c r="GCC263" s="44"/>
      <c r="GCD263" s="44"/>
      <c r="GCE263" s="44"/>
      <c r="GCF263" s="44"/>
      <c r="GCG263" s="44"/>
      <c r="GCH263" s="44"/>
      <c r="GCI263" s="44"/>
      <c r="GCJ263" s="44"/>
      <c r="GCK263" s="44"/>
      <c r="GCL263" s="44"/>
      <c r="GCM263" s="44"/>
      <c r="GCN263" s="44"/>
      <c r="GCO263" s="44"/>
      <c r="GCP263" s="44"/>
      <c r="GCQ263" s="44"/>
      <c r="GCR263" s="44"/>
      <c r="GCS263" s="44"/>
      <c r="GCT263" s="44"/>
      <c r="GCU263" s="44"/>
      <c r="GCV263" s="44"/>
      <c r="GCW263" s="44"/>
      <c r="GCX263" s="44"/>
      <c r="GCY263" s="44"/>
      <c r="GCZ263" s="44"/>
      <c r="GDA263" s="44"/>
      <c r="GDB263" s="44"/>
      <c r="GDC263" s="44"/>
      <c r="GDD263" s="44"/>
      <c r="GDE263" s="44"/>
      <c r="GDF263" s="44"/>
      <c r="GDG263" s="44"/>
      <c r="GDH263" s="44"/>
      <c r="GDI263" s="44"/>
      <c r="GDJ263" s="44"/>
      <c r="GDK263" s="44"/>
      <c r="GDL263" s="44"/>
      <c r="GDM263" s="44"/>
      <c r="GDN263" s="44"/>
      <c r="GDO263" s="44"/>
      <c r="GDP263" s="44"/>
      <c r="GDQ263" s="44"/>
      <c r="GDR263" s="44"/>
      <c r="GDS263" s="44"/>
      <c r="GDT263" s="44"/>
      <c r="GDU263" s="44"/>
      <c r="GDV263" s="44"/>
      <c r="GDW263" s="44"/>
      <c r="GDX263" s="44"/>
      <c r="GDY263" s="44"/>
      <c r="GDZ263" s="44"/>
      <c r="GEA263" s="44"/>
      <c r="GEB263" s="44"/>
      <c r="GEC263" s="44"/>
      <c r="GED263" s="44"/>
      <c r="GEE263" s="44"/>
      <c r="GEF263" s="44"/>
      <c r="GEG263" s="44"/>
      <c r="GEH263" s="44"/>
      <c r="GEI263" s="44"/>
      <c r="GEJ263" s="44"/>
      <c r="GEK263" s="44"/>
      <c r="GEL263" s="44"/>
      <c r="GEM263" s="44"/>
      <c r="GEN263" s="44"/>
      <c r="GEO263" s="44"/>
      <c r="GEP263" s="44"/>
      <c r="GEQ263" s="44"/>
      <c r="GER263" s="44"/>
      <c r="GES263" s="44"/>
      <c r="GET263" s="44"/>
      <c r="GEU263" s="44"/>
      <c r="GEV263" s="44"/>
      <c r="GEW263" s="44"/>
      <c r="GEX263" s="44"/>
      <c r="GEY263" s="44"/>
      <c r="GEZ263" s="44"/>
      <c r="GFA263" s="44"/>
      <c r="GFB263" s="44"/>
      <c r="GFC263" s="44"/>
      <c r="GFD263" s="44"/>
      <c r="GFE263" s="44"/>
      <c r="GFF263" s="44"/>
      <c r="GFG263" s="44"/>
      <c r="GFH263" s="44"/>
      <c r="GFI263" s="44"/>
      <c r="GFJ263" s="44"/>
      <c r="GFK263" s="44"/>
      <c r="GFL263" s="44"/>
      <c r="GFM263" s="44"/>
      <c r="GFN263" s="44"/>
      <c r="GFO263" s="44"/>
      <c r="GFP263" s="44"/>
      <c r="GFQ263" s="44"/>
      <c r="GFR263" s="44"/>
      <c r="GFS263" s="44"/>
      <c r="GFT263" s="44"/>
      <c r="GFU263" s="44"/>
      <c r="GFV263" s="44"/>
      <c r="GFW263" s="44"/>
      <c r="GFX263" s="44"/>
      <c r="GFY263" s="44"/>
      <c r="GFZ263" s="44"/>
      <c r="GGA263" s="44"/>
      <c r="GGB263" s="44"/>
      <c r="GGC263" s="44"/>
      <c r="GGD263" s="44"/>
      <c r="GGE263" s="44"/>
      <c r="GGF263" s="44"/>
      <c r="GGG263" s="44"/>
      <c r="GGH263" s="44"/>
      <c r="GGI263" s="44"/>
      <c r="GGJ263" s="44"/>
      <c r="GGK263" s="44"/>
      <c r="GGL263" s="44"/>
      <c r="GGM263" s="44"/>
      <c r="GGN263" s="44"/>
      <c r="GGO263" s="44"/>
      <c r="GGP263" s="44"/>
      <c r="GGQ263" s="44"/>
      <c r="GGR263" s="44"/>
      <c r="GGS263" s="44"/>
      <c r="GGT263" s="44"/>
      <c r="GGU263" s="44"/>
      <c r="GGV263" s="44"/>
      <c r="GGW263" s="44"/>
      <c r="GGX263" s="44"/>
      <c r="GGY263" s="44"/>
      <c r="GGZ263" s="44"/>
      <c r="GHA263" s="44"/>
      <c r="GHB263" s="44"/>
      <c r="GHC263" s="44"/>
      <c r="GHD263" s="44"/>
      <c r="GHE263" s="44"/>
      <c r="GHF263" s="44"/>
      <c r="GHG263" s="44"/>
      <c r="GHH263" s="44"/>
      <c r="GHI263" s="44"/>
      <c r="GHJ263" s="44"/>
      <c r="GHK263" s="44"/>
      <c r="GHL263" s="44"/>
      <c r="GHM263" s="44"/>
      <c r="GHN263" s="44"/>
      <c r="GHO263" s="44"/>
      <c r="GHP263" s="44"/>
      <c r="GHQ263" s="44"/>
      <c r="GHR263" s="44"/>
      <c r="GHS263" s="44"/>
      <c r="GHT263" s="44"/>
      <c r="GHU263" s="44"/>
      <c r="GHV263" s="44"/>
      <c r="GHW263" s="44"/>
      <c r="GHX263" s="44"/>
      <c r="GHY263" s="44"/>
      <c r="GHZ263" s="44"/>
      <c r="GIA263" s="44"/>
      <c r="GIB263" s="44"/>
      <c r="GIC263" s="44"/>
      <c r="GID263" s="44"/>
      <c r="GIE263" s="44"/>
      <c r="GIF263" s="44"/>
      <c r="GIG263" s="44"/>
      <c r="GIH263" s="44"/>
      <c r="GII263" s="44"/>
      <c r="GIJ263" s="44"/>
      <c r="GIK263" s="44"/>
      <c r="GIL263" s="44"/>
      <c r="GIM263" s="44"/>
      <c r="GIN263" s="44"/>
      <c r="GIO263" s="44"/>
      <c r="GIP263" s="44"/>
      <c r="GIQ263" s="44"/>
      <c r="GIR263" s="44"/>
      <c r="GIS263" s="44"/>
      <c r="GIT263" s="44"/>
      <c r="GIU263" s="44"/>
      <c r="GIV263" s="44"/>
      <c r="GIW263" s="44"/>
      <c r="GIX263" s="44"/>
      <c r="GIY263" s="44"/>
      <c r="GIZ263" s="44"/>
      <c r="GJA263" s="44"/>
      <c r="GJB263" s="44"/>
      <c r="GJC263" s="44"/>
      <c r="GJD263" s="44"/>
      <c r="GJE263" s="44"/>
      <c r="GJF263" s="44"/>
      <c r="GJG263" s="44"/>
      <c r="GJH263" s="44"/>
      <c r="GJI263" s="44"/>
      <c r="GJJ263" s="44"/>
      <c r="GJK263" s="44"/>
      <c r="GJL263" s="44"/>
      <c r="GJM263" s="44"/>
      <c r="GJN263" s="44"/>
      <c r="GJO263" s="44"/>
      <c r="GJP263" s="44"/>
      <c r="GJQ263" s="44"/>
      <c r="GJR263" s="44"/>
      <c r="GJS263" s="44"/>
      <c r="GJT263" s="44"/>
      <c r="GJU263" s="44"/>
      <c r="GJV263" s="44"/>
      <c r="GJW263" s="44"/>
      <c r="GJX263" s="44"/>
      <c r="GJY263" s="44"/>
      <c r="GJZ263" s="44"/>
      <c r="GKA263" s="44"/>
      <c r="GKB263" s="44"/>
      <c r="GKC263" s="44"/>
      <c r="GKD263" s="44"/>
      <c r="GKE263" s="44"/>
      <c r="GKF263" s="44"/>
      <c r="GKG263" s="44"/>
      <c r="GKH263" s="44"/>
      <c r="GKI263" s="44"/>
      <c r="GKJ263" s="44"/>
      <c r="GKK263" s="44"/>
      <c r="GKL263" s="44"/>
      <c r="GKM263" s="44"/>
      <c r="GKN263" s="44"/>
      <c r="GKO263" s="44"/>
      <c r="GKP263" s="44"/>
      <c r="GKQ263" s="44"/>
      <c r="GKR263" s="44"/>
      <c r="GKS263" s="44"/>
      <c r="GKT263" s="44"/>
      <c r="GKU263" s="44"/>
      <c r="GKV263" s="44"/>
      <c r="GKW263" s="44"/>
      <c r="GKX263" s="44"/>
      <c r="GKY263" s="44"/>
      <c r="GKZ263" s="44"/>
      <c r="GLA263" s="44"/>
      <c r="GLB263" s="44"/>
      <c r="GLC263" s="44"/>
      <c r="GLD263" s="44"/>
      <c r="GLE263" s="44"/>
      <c r="GLF263" s="44"/>
      <c r="GLG263" s="44"/>
      <c r="GLH263" s="44"/>
      <c r="GLI263" s="44"/>
      <c r="GLJ263" s="44"/>
      <c r="GLK263" s="44"/>
      <c r="GLL263" s="44"/>
      <c r="GLM263" s="44"/>
      <c r="GLN263" s="44"/>
      <c r="GLO263" s="44"/>
      <c r="GLP263" s="44"/>
      <c r="GLQ263" s="44"/>
      <c r="GLR263" s="44"/>
      <c r="GLS263" s="44"/>
      <c r="GLT263" s="44"/>
      <c r="GLU263" s="44"/>
      <c r="GLV263" s="44"/>
      <c r="GLW263" s="44"/>
      <c r="GLX263" s="44"/>
      <c r="GLY263" s="44"/>
      <c r="GLZ263" s="44"/>
      <c r="GMA263" s="44"/>
      <c r="GMB263" s="44"/>
      <c r="GMC263" s="44"/>
      <c r="GMD263" s="44"/>
      <c r="GME263" s="44"/>
      <c r="GMF263" s="44"/>
      <c r="GMG263" s="44"/>
      <c r="GMH263" s="44"/>
      <c r="GMI263" s="44"/>
      <c r="GMJ263" s="44"/>
      <c r="GMK263" s="44"/>
      <c r="GML263" s="44"/>
      <c r="GMM263" s="44"/>
      <c r="GMN263" s="44"/>
      <c r="GMO263" s="44"/>
      <c r="GMP263" s="44"/>
      <c r="GMQ263" s="44"/>
      <c r="GMR263" s="44"/>
      <c r="GMS263" s="44"/>
      <c r="GMT263" s="44"/>
      <c r="GMU263" s="44"/>
      <c r="GMV263" s="44"/>
      <c r="GMW263" s="44"/>
      <c r="GMX263" s="44"/>
      <c r="GMY263" s="44"/>
      <c r="GMZ263" s="44"/>
      <c r="GNA263" s="44"/>
      <c r="GNB263" s="44"/>
      <c r="GNC263" s="44"/>
      <c r="GND263" s="44"/>
      <c r="GNE263" s="44"/>
      <c r="GNF263" s="44"/>
      <c r="GNG263" s="44"/>
      <c r="GNH263" s="44"/>
      <c r="GNI263" s="44"/>
      <c r="GNJ263" s="44"/>
      <c r="GNK263" s="44"/>
      <c r="GNL263" s="44"/>
      <c r="GNM263" s="44"/>
      <c r="GNN263" s="44"/>
      <c r="GNO263" s="44"/>
      <c r="GNP263" s="44"/>
      <c r="GNQ263" s="44"/>
      <c r="GNR263" s="44"/>
      <c r="GNS263" s="44"/>
      <c r="GNT263" s="44"/>
      <c r="GNU263" s="44"/>
      <c r="GNV263" s="44"/>
      <c r="GNW263" s="44"/>
      <c r="GNX263" s="44"/>
      <c r="GNY263" s="44"/>
      <c r="GNZ263" s="44"/>
      <c r="GOA263" s="44"/>
      <c r="GOB263" s="44"/>
      <c r="GOC263" s="44"/>
      <c r="GOD263" s="44"/>
      <c r="GOE263" s="44"/>
      <c r="GOF263" s="44"/>
      <c r="GOG263" s="44"/>
      <c r="GOH263" s="44"/>
      <c r="GOI263" s="44"/>
      <c r="GOJ263" s="44"/>
      <c r="GOK263" s="44"/>
      <c r="GOL263" s="44"/>
      <c r="GOM263" s="44"/>
      <c r="GON263" s="44"/>
      <c r="GOO263" s="44"/>
      <c r="GOP263" s="44"/>
      <c r="GOQ263" s="44"/>
      <c r="GOR263" s="44"/>
      <c r="GOS263" s="44"/>
      <c r="GOT263" s="44"/>
      <c r="GOU263" s="44"/>
      <c r="GOV263" s="44"/>
      <c r="GOW263" s="44"/>
      <c r="GOX263" s="44"/>
      <c r="GOY263" s="44"/>
      <c r="GOZ263" s="44"/>
      <c r="GPA263" s="44"/>
      <c r="GPB263" s="44"/>
      <c r="GPC263" s="44"/>
      <c r="GPD263" s="44"/>
      <c r="GPE263" s="44"/>
      <c r="GPF263" s="44"/>
      <c r="GPG263" s="44"/>
      <c r="GPH263" s="44"/>
      <c r="GPI263" s="44"/>
      <c r="GPJ263" s="44"/>
      <c r="GPK263" s="44"/>
      <c r="GPL263" s="44"/>
      <c r="GPM263" s="44"/>
      <c r="GPN263" s="44"/>
      <c r="GPO263" s="44"/>
      <c r="GPP263" s="44"/>
      <c r="GPQ263" s="44"/>
      <c r="GPR263" s="44"/>
      <c r="GPS263" s="44"/>
      <c r="GPT263" s="44"/>
      <c r="GPU263" s="44"/>
      <c r="GPV263" s="44"/>
      <c r="GPW263" s="44"/>
      <c r="GPX263" s="44"/>
      <c r="GPY263" s="44"/>
      <c r="GPZ263" s="44"/>
      <c r="GQA263" s="44"/>
      <c r="GQB263" s="44"/>
      <c r="GQC263" s="44"/>
      <c r="GQD263" s="44"/>
      <c r="GQE263" s="44"/>
      <c r="GQF263" s="44"/>
      <c r="GQG263" s="44"/>
      <c r="GQH263" s="44"/>
      <c r="GQI263" s="44"/>
      <c r="GQJ263" s="44"/>
      <c r="GQK263" s="44"/>
      <c r="GQL263" s="44"/>
      <c r="GQM263" s="44"/>
      <c r="GQN263" s="44"/>
      <c r="GQO263" s="44"/>
      <c r="GQP263" s="44"/>
      <c r="GQQ263" s="44"/>
      <c r="GQR263" s="44"/>
      <c r="GQS263" s="44"/>
      <c r="GQT263" s="44"/>
      <c r="GQU263" s="44"/>
      <c r="GQV263" s="44"/>
      <c r="GQW263" s="44"/>
      <c r="GQX263" s="44"/>
      <c r="GQY263" s="44"/>
      <c r="GQZ263" s="44"/>
      <c r="GRA263" s="44"/>
      <c r="GRB263" s="44"/>
      <c r="GRC263" s="44"/>
      <c r="GRD263" s="44"/>
      <c r="GRE263" s="44"/>
      <c r="GRF263" s="44"/>
      <c r="GRG263" s="44"/>
      <c r="GRH263" s="44"/>
      <c r="GRI263" s="44"/>
      <c r="GRJ263" s="44"/>
      <c r="GRK263" s="44"/>
      <c r="GRL263" s="44"/>
      <c r="GRM263" s="44"/>
      <c r="GRN263" s="44"/>
      <c r="GRO263" s="44"/>
      <c r="GRP263" s="44"/>
      <c r="GRQ263" s="44"/>
      <c r="GRR263" s="44"/>
      <c r="GRS263" s="44"/>
      <c r="GRT263" s="44"/>
      <c r="GRU263" s="44"/>
      <c r="GRV263" s="44"/>
      <c r="GRW263" s="44"/>
      <c r="GRX263" s="44"/>
      <c r="GRY263" s="44"/>
      <c r="GRZ263" s="44"/>
      <c r="GSA263" s="44"/>
      <c r="GSB263" s="44"/>
      <c r="GSC263" s="44"/>
      <c r="GSD263" s="44"/>
      <c r="GSE263" s="44"/>
      <c r="GSF263" s="44"/>
      <c r="GSG263" s="44"/>
      <c r="GSH263" s="44"/>
      <c r="GSI263" s="44"/>
      <c r="GSJ263" s="44"/>
      <c r="GSK263" s="44"/>
      <c r="GSL263" s="44"/>
      <c r="GSM263" s="44"/>
      <c r="GSN263" s="44"/>
      <c r="GSO263" s="44"/>
      <c r="GSP263" s="44"/>
      <c r="GSQ263" s="44"/>
      <c r="GSR263" s="44"/>
      <c r="GSS263" s="44"/>
      <c r="GST263" s="44"/>
      <c r="GSU263" s="44"/>
      <c r="GSV263" s="44"/>
      <c r="GSW263" s="44"/>
      <c r="GSX263" s="44"/>
      <c r="GSY263" s="44"/>
      <c r="GSZ263" s="44"/>
      <c r="GTA263" s="44"/>
      <c r="GTB263" s="44"/>
      <c r="GTC263" s="44"/>
      <c r="GTD263" s="44"/>
      <c r="GTE263" s="44"/>
      <c r="GTF263" s="44"/>
      <c r="GTG263" s="44"/>
      <c r="GTH263" s="44"/>
      <c r="GTI263" s="44"/>
      <c r="GTJ263" s="44"/>
      <c r="GTK263" s="44"/>
      <c r="GTL263" s="44"/>
      <c r="GTM263" s="44"/>
      <c r="GTN263" s="44"/>
      <c r="GTO263" s="44"/>
      <c r="GTP263" s="44"/>
      <c r="GTQ263" s="44"/>
      <c r="GTR263" s="44"/>
      <c r="GTS263" s="44"/>
      <c r="GTT263" s="44"/>
      <c r="GTU263" s="44"/>
      <c r="GTV263" s="44"/>
      <c r="GTW263" s="44"/>
      <c r="GTX263" s="44"/>
      <c r="GTY263" s="44"/>
      <c r="GTZ263" s="44"/>
      <c r="GUA263" s="44"/>
      <c r="GUB263" s="44"/>
      <c r="GUC263" s="44"/>
      <c r="GUD263" s="44"/>
      <c r="GUE263" s="44"/>
      <c r="GUF263" s="44"/>
      <c r="GUG263" s="44"/>
      <c r="GUH263" s="44"/>
      <c r="GUI263" s="44"/>
      <c r="GUJ263" s="44"/>
      <c r="GUK263" s="44"/>
      <c r="GUL263" s="44"/>
      <c r="GUM263" s="44"/>
      <c r="GUN263" s="44"/>
      <c r="GUO263" s="44"/>
      <c r="GUP263" s="44"/>
      <c r="GUQ263" s="44"/>
      <c r="GUR263" s="44"/>
      <c r="GUS263" s="44"/>
      <c r="GUT263" s="44"/>
      <c r="GUU263" s="44"/>
      <c r="GUV263" s="44"/>
      <c r="GUW263" s="44"/>
      <c r="GUX263" s="44"/>
      <c r="GUY263" s="44"/>
      <c r="GUZ263" s="44"/>
      <c r="GVA263" s="44"/>
      <c r="GVB263" s="44"/>
      <c r="GVC263" s="44"/>
      <c r="GVD263" s="44"/>
      <c r="GVE263" s="44"/>
      <c r="GVF263" s="44"/>
      <c r="GVG263" s="44"/>
      <c r="GVH263" s="44"/>
      <c r="GVI263" s="44"/>
      <c r="GVJ263" s="44"/>
      <c r="GVK263" s="44"/>
      <c r="GVL263" s="44"/>
      <c r="GVM263" s="44"/>
      <c r="GVN263" s="44"/>
      <c r="GVO263" s="44"/>
      <c r="GVP263" s="44"/>
      <c r="GVQ263" s="44"/>
      <c r="GVR263" s="44"/>
      <c r="GVS263" s="44"/>
      <c r="GVT263" s="44"/>
      <c r="GVU263" s="44"/>
      <c r="GVV263" s="44"/>
      <c r="GVW263" s="44"/>
      <c r="GVX263" s="44"/>
      <c r="GVY263" s="44"/>
      <c r="GVZ263" s="44"/>
      <c r="GWA263" s="44"/>
      <c r="GWB263" s="44"/>
      <c r="GWC263" s="44"/>
      <c r="GWD263" s="44"/>
      <c r="GWE263" s="44"/>
      <c r="GWF263" s="44"/>
      <c r="GWG263" s="44"/>
      <c r="GWH263" s="44"/>
      <c r="GWI263" s="44"/>
      <c r="GWJ263" s="44"/>
      <c r="GWK263" s="44"/>
      <c r="GWL263" s="44"/>
      <c r="GWM263" s="44"/>
      <c r="GWN263" s="44"/>
      <c r="GWO263" s="44"/>
      <c r="GWP263" s="44"/>
      <c r="GWQ263" s="44"/>
      <c r="GWR263" s="44"/>
      <c r="GWS263" s="44"/>
      <c r="GWT263" s="44"/>
      <c r="GWU263" s="44"/>
      <c r="GWV263" s="44"/>
      <c r="GWW263" s="44"/>
      <c r="GWX263" s="44"/>
      <c r="GWY263" s="44"/>
      <c r="GWZ263" s="44"/>
      <c r="GXA263" s="44"/>
      <c r="GXB263" s="44"/>
      <c r="GXC263" s="44"/>
      <c r="GXD263" s="44"/>
      <c r="GXE263" s="44"/>
      <c r="GXF263" s="44"/>
      <c r="GXG263" s="44"/>
      <c r="GXH263" s="44"/>
      <c r="GXI263" s="44"/>
      <c r="GXJ263" s="44"/>
      <c r="GXK263" s="44"/>
      <c r="GXL263" s="44"/>
      <c r="GXM263" s="44"/>
      <c r="GXN263" s="44"/>
      <c r="GXO263" s="44"/>
      <c r="GXP263" s="44"/>
      <c r="GXQ263" s="44"/>
      <c r="GXR263" s="44"/>
      <c r="GXS263" s="44"/>
      <c r="GXT263" s="44"/>
      <c r="GXU263" s="44"/>
      <c r="GXV263" s="44"/>
      <c r="GXW263" s="44"/>
      <c r="GXX263" s="44"/>
      <c r="GXY263" s="44"/>
      <c r="GXZ263" s="44"/>
      <c r="GYA263" s="44"/>
      <c r="GYB263" s="44"/>
      <c r="GYC263" s="44"/>
      <c r="GYD263" s="44"/>
      <c r="GYE263" s="44"/>
      <c r="GYF263" s="44"/>
      <c r="GYG263" s="44"/>
      <c r="GYH263" s="44"/>
      <c r="GYI263" s="44"/>
      <c r="GYJ263" s="44"/>
      <c r="GYK263" s="44"/>
      <c r="GYL263" s="44"/>
      <c r="GYM263" s="44"/>
      <c r="GYN263" s="44"/>
      <c r="GYO263" s="44"/>
      <c r="GYP263" s="44"/>
      <c r="GYQ263" s="44"/>
      <c r="GYR263" s="44"/>
      <c r="GYS263" s="44"/>
      <c r="GYT263" s="44"/>
      <c r="GYU263" s="44"/>
      <c r="GYV263" s="44"/>
      <c r="GYW263" s="44"/>
      <c r="GYX263" s="44"/>
      <c r="GYY263" s="44"/>
      <c r="GYZ263" s="44"/>
      <c r="GZA263" s="44"/>
      <c r="GZB263" s="44"/>
      <c r="GZC263" s="44"/>
      <c r="GZD263" s="44"/>
      <c r="GZE263" s="44"/>
      <c r="GZF263" s="44"/>
      <c r="GZG263" s="44"/>
      <c r="GZH263" s="44"/>
      <c r="GZI263" s="44"/>
      <c r="GZJ263" s="44"/>
      <c r="GZK263" s="44"/>
      <c r="GZL263" s="44"/>
      <c r="GZM263" s="44"/>
      <c r="GZN263" s="44"/>
      <c r="GZO263" s="44"/>
      <c r="GZP263" s="44"/>
      <c r="GZQ263" s="44"/>
      <c r="GZR263" s="44"/>
      <c r="GZS263" s="44"/>
      <c r="GZT263" s="44"/>
      <c r="GZU263" s="44"/>
      <c r="GZV263" s="44"/>
      <c r="GZW263" s="44"/>
      <c r="GZX263" s="44"/>
      <c r="GZY263" s="44"/>
      <c r="GZZ263" s="44"/>
      <c r="HAA263" s="44"/>
      <c r="HAB263" s="44"/>
      <c r="HAC263" s="44"/>
      <c r="HAD263" s="44"/>
      <c r="HAE263" s="44"/>
      <c r="HAF263" s="44"/>
      <c r="HAG263" s="44"/>
      <c r="HAH263" s="44"/>
      <c r="HAI263" s="44"/>
      <c r="HAJ263" s="44"/>
      <c r="HAK263" s="44"/>
      <c r="HAL263" s="44"/>
      <c r="HAM263" s="44"/>
      <c r="HAN263" s="44"/>
      <c r="HAO263" s="44"/>
      <c r="HAP263" s="44"/>
      <c r="HAQ263" s="44"/>
      <c r="HAR263" s="44"/>
      <c r="HAS263" s="44"/>
      <c r="HAT263" s="44"/>
      <c r="HAU263" s="44"/>
      <c r="HAV263" s="44"/>
      <c r="HAW263" s="44"/>
      <c r="HAX263" s="44"/>
      <c r="HAY263" s="44"/>
      <c r="HAZ263" s="44"/>
      <c r="HBA263" s="44"/>
      <c r="HBB263" s="44"/>
      <c r="HBC263" s="44"/>
      <c r="HBD263" s="44"/>
      <c r="HBE263" s="44"/>
      <c r="HBF263" s="44"/>
      <c r="HBG263" s="44"/>
      <c r="HBH263" s="44"/>
      <c r="HBI263" s="44"/>
      <c r="HBJ263" s="44"/>
      <c r="HBK263" s="44"/>
      <c r="HBL263" s="44"/>
      <c r="HBM263" s="44"/>
      <c r="HBN263" s="44"/>
      <c r="HBO263" s="44"/>
      <c r="HBP263" s="44"/>
      <c r="HBQ263" s="44"/>
      <c r="HBR263" s="44"/>
      <c r="HBS263" s="44"/>
      <c r="HBT263" s="44"/>
      <c r="HBU263" s="44"/>
      <c r="HBV263" s="44"/>
      <c r="HBW263" s="44"/>
      <c r="HBX263" s="44"/>
      <c r="HBY263" s="44"/>
      <c r="HBZ263" s="44"/>
      <c r="HCA263" s="44"/>
      <c r="HCB263" s="44"/>
      <c r="HCC263" s="44"/>
      <c r="HCD263" s="44"/>
      <c r="HCE263" s="44"/>
      <c r="HCF263" s="44"/>
      <c r="HCG263" s="44"/>
      <c r="HCH263" s="44"/>
      <c r="HCI263" s="44"/>
      <c r="HCJ263" s="44"/>
      <c r="HCK263" s="44"/>
      <c r="HCL263" s="44"/>
      <c r="HCM263" s="44"/>
      <c r="HCN263" s="44"/>
      <c r="HCO263" s="44"/>
      <c r="HCP263" s="44"/>
      <c r="HCQ263" s="44"/>
      <c r="HCR263" s="44"/>
      <c r="HCS263" s="44"/>
      <c r="HCT263" s="44"/>
      <c r="HCU263" s="44"/>
      <c r="HCV263" s="44"/>
      <c r="HCW263" s="44"/>
      <c r="HCX263" s="44"/>
      <c r="HCY263" s="44"/>
      <c r="HCZ263" s="44"/>
      <c r="HDA263" s="44"/>
      <c r="HDB263" s="44"/>
      <c r="HDC263" s="44"/>
      <c r="HDD263" s="44"/>
      <c r="HDE263" s="44"/>
      <c r="HDF263" s="44"/>
      <c r="HDG263" s="44"/>
      <c r="HDH263" s="44"/>
      <c r="HDI263" s="44"/>
      <c r="HDJ263" s="44"/>
      <c r="HDK263" s="44"/>
      <c r="HDL263" s="44"/>
      <c r="HDM263" s="44"/>
      <c r="HDN263" s="44"/>
      <c r="HDO263" s="44"/>
      <c r="HDP263" s="44"/>
      <c r="HDQ263" s="44"/>
      <c r="HDR263" s="44"/>
      <c r="HDS263" s="44"/>
      <c r="HDT263" s="44"/>
      <c r="HDU263" s="44"/>
      <c r="HDV263" s="44"/>
      <c r="HDW263" s="44"/>
      <c r="HDX263" s="44"/>
      <c r="HDY263" s="44"/>
      <c r="HDZ263" s="44"/>
      <c r="HEA263" s="44"/>
      <c r="HEB263" s="44"/>
      <c r="HEC263" s="44"/>
      <c r="HED263" s="44"/>
      <c r="HEE263" s="44"/>
      <c r="HEF263" s="44"/>
      <c r="HEG263" s="44"/>
      <c r="HEH263" s="44"/>
      <c r="HEI263" s="44"/>
      <c r="HEJ263" s="44"/>
      <c r="HEK263" s="44"/>
      <c r="HEL263" s="44"/>
      <c r="HEM263" s="44"/>
      <c r="HEN263" s="44"/>
      <c r="HEO263" s="44"/>
      <c r="HEP263" s="44"/>
      <c r="HEQ263" s="44"/>
      <c r="HER263" s="44"/>
      <c r="HES263" s="44"/>
      <c r="HET263" s="44"/>
      <c r="HEU263" s="44"/>
      <c r="HEV263" s="44"/>
      <c r="HEW263" s="44"/>
      <c r="HEX263" s="44"/>
      <c r="HEY263" s="44"/>
      <c r="HEZ263" s="44"/>
      <c r="HFA263" s="44"/>
      <c r="HFB263" s="44"/>
      <c r="HFC263" s="44"/>
      <c r="HFD263" s="44"/>
      <c r="HFE263" s="44"/>
      <c r="HFF263" s="44"/>
      <c r="HFG263" s="44"/>
      <c r="HFH263" s="44"/>
      <c r="HFI263" s="44"/>
      <c r="HFJ263" s="44"/>
      <c r="HFK263" s="44"/>
      <c r="HFL263" s="44"/>
      <c r="HFM263" s="44"/>
      <c r="HFN263" s="44"/>
      <c r="HFO263" s="44"/>
      <c r="HFP263" s="44"/>
      <c r="HFQ263" s="44"/>
      <c r="HFR263" s="44"/>
      <c r="HFS263" s="44"/>
      <c r="HFT263" s="44"/>
      <c r="HFU263" s="44"/>
      <c r="HFV263" s="44"/>
      <c r="HFW263" s="44"/>
      <c r="HFX263" s="44"/>
      <c r="HFY263" s="44"/>
      <c r="HFZ263" s="44"/>
      <c r="HGA263" s="44"/>
      <c r="HGB263" s="44"/>
      <c r="HGC263" s="44"/>
      <c r="HGD263" s="44"/>
      <c r="HGE263" s="44"/>
      <c r="HGF263" s="44"/>
      <c r="HGG263" s="44"/>
      <c r="HGH263" s="44"/>
      <c r="HGI263" s="44"/>
      <c r="HGJ263" s="44"/>
      <c r="HGK263" s="44"/>
      <c r="HGL263" s="44"/>
      <c r="HGM263" s="44"/>
      <c r="HGN263" s="44"/>
      <c r="HGO263" s="44"/>
      <c r="HGP263" s="44"/>
      <c r="HGQ263" s="44"/>
      <c r="HGR263" s="44"/>
      <c r="HGS263" s="44"/>
      <c r="HGT263" s="44"/>
      <c r="HGU263" s="44"/>
      <c r="HGV263" s="44"/>
      <c r="HGW263" s="44"/>
      <c r="HGX263" s="44"/>
      <c r="HGY263" s="44"/>
      <c r="HGZ263" s="44"/>
      <c r="HHA263" s="44"/>
      <c r="HHB263" s="44"/>
      <c r="HHC263" s="44"/>
      <c r="HHD263" s="44"/>
      <c r="HHE263" s="44"/>
      <c r="HHF263" s="44"/>
      <c r="HHG263" s="44"/>
      <c r="HHH263" s="44"/>
      <c r="HHI263" s="44"/>
      <c r="HHJ263" s="44"/>
      <c r="HHK263" s="44"/>
      <c r="HHL263" s="44"/>
      <c r="HHM263" s="44"/>
      <c r="HHN263" s="44"/>
      <c r="HHO263" s="44"/>
      <c r="HHP263" s="44"/>
      <c r="HHQ263" s="44"/>
      <c r="HHR263" s="44"/>
      <c r="HHS263" s="44"/>
      <c r="HHT263" s="44"/>
      <c r="HHU263" s="44"/>
      <c r="HHV263" s="44"/>
      <c r="HHW263" s="44"/>
      <c r="HHX263" s="44"/>
      <c r="HHY263" s="44"/>
      <c r="HHZ263" s="44"/>
      <c r="HIA263" s="44"/>
      <c r="HIB263" s="44"/>
      <c r="HIC263" s="44"/>
      <c r="HID263" s="44"/>
      <c r="HIE263" s="44"/>
      <c r="HIF263" s="44"/>
      <c r="HIG263" s="44"/>
      <c r="HIH263" s="44"/>
      <c r="HII263" s="44"/>
      <c r="HIJ263" s="44"/>
      <c r="HIK263" s="44"/>
      <c r="HIL263" s="44"/>
      <c r="HIM263" s="44"/>
      <c r="HIN263" s="44"/>
      <c r="HIO263" s="44"/>
      <c r="HIP263" s="44"/>
      <c r="HIQ263" s="44"/>
      <c r="HIR263" s="44"/>
      <c r="HIS263" s="44"/>
      <c r="HIT263" s="44"/>
      <c r="HIU263" s="44"/>
      <c r="HIV263" s="44"/>
      <c r="HIW263" s="44"/>
      <c r="HIX263" s="44"/>
      <c r="HIY263" s="44"/>
      <c r="HIZ263" s="44"/>
      <c r="HJA263" s="44"/>
      <c r="HJB263" s="44"/>
      <c r="HJC263" s="44"/>
      <c r="HJD263" s="44"/>
      <c r="HJE263" s="44"/>
      <c r="HJF263" s="44"/>
      <c r="HJG263" s="44"/>
      <c r="HJH263" s="44"/>
      <c r="HJI263" s="44"/>
      <c r="HJJ263" s="44"/>
      <c r="HJK263" s="44"/>
      <c r="HJL263" s="44"/>
      <c r="HJM263" s="44"/>
      <c r="HJN263" s="44"/>
      <c r="HJO263" s="44"/>
      <c r="HJP263" s="44"/>
      <c r="HJQ263" s="44"/>
      <c r="HJR263" s="44"/>
      <c r="HJS263" s="44"/>
      <c r="HJT263" s="44"/>
      <c r="HJU263" s="44"/>
      <c r="HJV263" s="44"/>
      <c r="HJW263" s="44"/>
      <c r="HJX263" s="44"/>
      <c r="HJY263" s="44"/>
      <c r="HJZ263" s="44"/>
      <c r="HKA263" s="44"/>
      <c r="HKB263" s="44"/>
      <c r="HKC263" s="44"/>
      <c r="HKD263" s="44"/>
      <c r="HKE263" s="44"/>
      <c r="HKF263" s="44"/>
      <c r="HKG263" s="44"/>
      <c r="HKH263" s="44"/>
      <c r="HKI263" s="44"/>
      <c r="HKJ263" s="44"/>
      <c r="HKK263" s="44"/>
      <c r="HKL263" s="44"/>
      <c r="HKM263" s="44"/>
      <c r="HKN263" s="44"/>
      <c r="HKO263" s="44"/>
      <c r="HKP263" s="44"/>
      <c r="HKQ263" s="44"/>
      <c r="HKR263" s="44"/>
      <c r="HKS263" s="44"/>
      <c r="HKT263" s="44"/>
      <c r="HKU263" s="44"/>
      <c r="HKV263" s="44"/>
      <c r="HKW263" s="44"/>
      <c r="HKX263" s="44"/>
      <c r="HKY263" s="44"/>
      <c r="HKZ263" s="44"/>
      <c r="HLA263" s="44"/>
      <c r="HLB263" s="44"/>
      <c r="HLC263" s="44"/>
      <c r="HLD263" s="44"/>
      <c r="HLE263" s="44"/>
      <c r="HLF263" s="44"/>
      <c r="HLG263" s="44"/>
      <c r="HLH263" s="44"/>
      <c r="HLI263" s="44"/>
      <c r="HLJ263" s="44"/>
      <c r="HLK263" s="44"/>
      <c r="HLL263" s="44"/>
      <c r="HLM263" s="44"/>
      <c r="HLN263" s="44"/>
      <c r="HLO263" s="44"/>
      <c r="HLP263" s="44"/>
      <c r="HLQ263" s="44"/>
      <c r="HLR263" s="44"/>
      <c r="HLS263" s="44"/>
      <c r="HLT263" s="44"/>
      <c r="HLU263" s="44"/>
      <c r="HLV263" s="44"/>
      <c r="HLW263" s="44"/>
      <c r="HLX263" s="44"/>
      <c r="HLY263" s="44"/>
      <c r="HLZ263" s="44"/>
      <c r="HMA263" s="44"/>
      <c r="HMB263" s="44"/>
      <c r="HMC263" s="44"/>
      <c r="HMD263" s="44"/>
      <c r="HME263" s="44"/>
      <c r="HMF263" s="44"/>
      <c r="HMG263" s="44"/>
      <c r="HMH263" s="44"/>
      <c r="HMI263" s="44"/>
      <c r="HMJ263" s="44"/>
      <c r="HMK263" s="44"/>
      <c r="HML263" s="44"/>
      <c r="HMM263" s="44"/>
      <c r="HMN263" s="44"/>
      <c r="HMO263" s="44"/>
      <c r="HMP263" s="44"/>
      <c r="HMQ263" s="44"/>
      <c r="HMR263" s="44"/>
      <c r="HMS263" s="44"/>
      <c r="HMT263" s="44"/>
      <c r="HMU263" s="44"/>
      <c r="HMV263" s="44"/>
      <c r="HMW263" s="44"/>
      <c r="HMX263" s="44"/>
      <c r="HMY263" s="44"/>
      <c r="HMZ263" s="44"/>
      <c r="HNA263" s="44"/>
      <c r="HNB263" s="44"/>
      <c r="HNC263" s="44"/>
      <c r="HND263" s="44"/>
      <c r="HNE263" s="44"/>
      <c r="HNF263" s="44"/>
      <c r="HNG263" s="44"/>
      <c r="HNH263" s="44"/>
      <c r="HNI263" s="44"/>
      <c r="HNJ263" s="44"/>
      <c r="HNK263" s="44"/>
      <c r="HNL263" s="44"/>
      <c r="HNM263" s="44"/>
      <c r="HNN263" s="44"/>
      <c r="HNO263" s="44"/>
      <c r="HNP263" s="44"/>
      <c r="HNQ263" s="44"/>
      <c r="HNR263" s="44"/>
      <c r="HNS263" s="44"/>
      <c r="HNT263" s="44"/>
      <c r="HNU263" s="44"/>
      <c r="HNV263" s="44"/>
      <c r="HNW263" s="44"/>
      <c r="HNX263" s="44"/>
      <c r="HNY263" s="44"/>
      <c r="HNZ263" s="44"/>
      <c r="HOA263" s="44"/>
      <c r="HOB263" s="44"/>
      <c r="HOC263" s="44"/>
      <c r="HOD263" s="44"/>
      <c r="HOE263" s="44"/>
      <c r="HOF263" s="44"/>
      <c r="HOG263" s="44"/>
      <c r="HOH263" s="44"/>
      <c r="HOI263" s="44"/>
      <c r="HOJ263" s="44"/>
      <c r="HOK263" s="44"/>
      <c r="HOL263" s="44"/>
      <c r="HOM263" s="44"/>
      <c r="HON263" s="44"/>
      <c r="HOO263" s="44"/>
      <c r="HOP263" s="44"/>
      <c r="HOQ263" s="44"/>
      <c r="HOR263" s="44"/>
      <c r="HOS263" s="44"/>
      <c r="HOT263" s="44"/>
      <c r="HOU263" s="44"/>
      <c r="HOV263" s="44"/>
      <c r="HOW263" s="44"/>
      <c r="HOX263" s="44"/>
      <c r="HOY263" s="44"/>
      <c r="HOZ263" s="44"/>
      <c r="HPA263" s="44"/>
      <c r="HPB263" s="44"/>
      <c r="HPC263" s="44"/>
      <c r="HPD263" s="44"/>
      <c r="HPE263" s="44"/>
      <c r="HPF263" s="44"/>
      <c r="HPG263" s="44"/>
      <c r="HPH263" s="44"/>
      <c r="HPI263" s="44"/>
      <c r="HPJ263" s="44"/>
      <c r="HPK263" s="44"/>
      <c r="HPL263" s="44"/>
      <c r="HPM263" s="44"/>
      <c r="HPN263" s="44"/>
      <c r="HPO263" s="44"/>
      <c r="HPP263" s="44"/>
      <c r="HPQ263" s="44"/>
      <c r="HPR263" s="44"/>
      <c r="HPS263" s="44"/>
      <c r="HPT263" s="44"/>
      <c r="HPU263" s="44"/>
      <c r="HPV263" s="44"/>
      <c r="HPW263" s="44"/>
      <c r="HPX263" s="44"/>
      <c r="HPY263" s="44"/>
      <c r="HPZ263" s="44"/>
      <c r="HQA263" s="44"/>
      <c r="HQB263" s="44"/>
      <c r="HQC263" s="44"/>
      <c r="HQD263" s="44"/>
      <c r="HQE263" s="44"/>
      <c r="HQF263" s="44"/>
      <c r="HQG263" s="44"/>
      <c r="HQH263" s="44"/>
      <c r="HQI263" s="44"/>
      <c r="HQJ263" s="44"/>
      <c r="HQK263" s="44"/>
      <c r="HQL263" s="44"/>
      <c r="HQM263" s="44"/>
      <c r="HQN263" s="44"/>
      <c r="HQO263" s="44"/>
      <c r="HQP263" s="44"/>
      <c r="HQQ263" s="44"/>
      <c r="HQR263" s="44"/>
      <c r="HQS263" s="44"/>
      <c r="HQT263" s="44"/>
      <c r="HQU263" s="44"/>
      <c r="HQV263" s="44"/>
      <c r="HQW263" s="44"/>
      <c r="HQX263" s="44"/>
      <c r="HQY263" s="44"/>
      <c r="HQZ263" s="44"/>
      <c r="HRA263" s="44"/>
      <c r="HRB263" s="44"/>
      <c r="HRC263" s="44"/>
      <c r="HRD263" s="44"/>
      <c r="HRE263" s="44"/>
      <c r="HRF263" s="44"/>
      <c r="HRG263" s="44"/>
      <c r="HRH263" s="44"/>
      <c r="HRI263" s="44"/>
      <c r="HRJ263" s="44"/>
      <c r="HRK263" s="44"/>
      <c r="HRL263" s="44"/>
      <c r="HRM263" s="44"/>
      <c r="HRN263" s="44"/>
      <c r="HRO263" s="44"/>
      <c r="HRP263" s="44"/>
      <c r="HRQ263" s="44"/>
      <c r="HRR263" s="44"/>
      <c r="HRS263" s="44"/>
      <c r="HRT263" s="44"/>
      <c r="HRU263" s="44"/>
      <c r="HRV263" s="44"/>
      <c r="HRW263" s="44"/>
      <c r="HRX263" s="44"/>
      <c r="HRY263" s="44"/>
      <c r="HRZ263" s="44"/>
      <c r="HSA263" s="44"/>
      <c r="HSB263" s="44"/>
      <c r="HSC263" s="44"/>
      <c r="HSD263" s="44"/>
      <c r="HSE263" s="44"/>
      <c r="HSF263" s="44"/>
      <c r="HSG263" s="44"/>
      <c r="HSH263" s="44"/>
      <c r="HSI263" s="44"/>
      <c r="HSJ263" s="44"/>
      <c r="HSK263" s="44"/>
      <c r="HSL263" s="44"/>
      <c r="HSM263" s="44"/>
      <c r="HSN263" s="44"/>
      <c r="HSO263" s="44"/>
      <c r="HSP263" s="44"/>
      <c r="HSQ263" s="44"/>
      <c r="HSR263" s="44"/>
      <c r="HSS263" s="44"/>
      <c r="HST263" s="44"/>
      <c r="HSU263" s="44"/>
      <c r="HSV263" s="44"/>
      <c r="HSW263" s="44"/>
      <c r="HSX263" s="44"/>
      <c r="HSY263" s="44"/>
      <c r="HSZ263" s="44"/>
      <c r="HTA263" s="44"/>
      <c r="HTB263" s="44"/>
      <c r="HTC263" s="44"/>
      <c r="HTD263" s="44"/>
      <c r="HTE263" s="44"/>
      <c r="HTF263" s="44"/>
      <c r="HTG263" s="44"/>
      <c r="HTH263" s="44"/>
      <c r="HTI263" s="44"/>
      <c r="HTJ263" s="44"/>
      <c r="HTK263" s="44"/>
      <c r="HTL263" s="44"/>
      <c r="HTM263" s="44"/>
      <c r="HTN263" s="44"/>
      <c r="HTO263" s="44"/>
      <c r="HTP263" s="44"/>
      <c r="HTQ263" s="44"/>
      <c r="HTR263" s="44"/>
      <c r="HTS263" s="44"/>
      <c r="HTT263" s="44"/>
      <c r="HTU263" s="44"/>
      <c r="HTV263" s="44"/>
      <c r="HTW263" s="44"/>
      <c r="HTX263" s="44"/>
      <c r="HTY263" s="44"/>
      <c r="HTZ263" s="44"/>
      <c r="HUA263" s="44"/>
      <c r="HUB263" s="44"/>
      <c r="HUC263" s="44"/>
      <c r="HUD263" s="44"/>
      <c r="HUE263" s="44"/>
      <c r="HUF263" s="44"/>
      <c r="HUG263" s="44"/>
      <c r="HUH263" s="44"/>
      <c r="HUI263" s="44"/>
      <c r="HUJ263" s="44"/>
      <c r="HUK263" s="44"/>
      <c r="HUL263" s="44"/>
      <c r="HUM263" s="44"/>
      <c r="HUN263" s="44"/>
      <c r="HUO263" s="44"/>
      <c r="HUP263" s="44"/>
      <c r="HUQ263" s="44"/>
      <c r="HUR263" s="44"/>
      <c r="HUS263" s="44"/>
      <c r="HUT263" s="44"/>
      <c r="HUU263" s="44"/>
      <c r="HUV263" s="44"/>
      <c r="HUW263" s="44"/>
      <c r="HUX263" s="44"/>
      <c r="HUY263" s="44"/>
      <c r="HUZ263" s="44"/>
      <c r="HVA263" s="44"/>
      <c r="HVB263" s="44"/>
      <c r="HVC263" s="44"/>
      <c r="HVD263" s="44"/>
      <c r="HVE263" s="44"/>
      <c r="HVF263" s="44"/>
      <c r="HVG263" s="44"/>
      <c r="HVH263" s="44"/>
      <c r="HVI263" s="44"/>
      <c r="HVJ263" s="44"/>
      <c r="HVK263" s="44"/>
      <c r="HVL263" s="44"/>
      <c r="HVM263" s="44"/>
      <c r="HVN263" s="44"/>
      <c r="HVO263" s="44"/>
      <c r="HVP263" s="44"/>
      <c r="HVQ263" s="44"/>
      <c r="HVR263" s="44"/>
      <c r="HVS263" s="44"/>
      <c r="HVT263" s="44"/>
      <c r="HVU263" s="44"/>
      <c r="HVV263" s="44"/>
      <c r="HVW263" s="44"/>
      <c r="HVX263" s="44"/>
      <c r="HVY263" s="44"/>
      <c r="HVZ263" s="44"/>
      <c r="HWA263" s="44"/>
      <c r="HWB263" s="44"/>
      <c r="HWC263" s="44"/>
      <c r="HWD263" s="44"/>
      <c r="HWE263" s="44"/>
      <c r="HWF263" s="44"/>
      <c r="HWG263" s="44"/>
      <c r="HWH263" s="44"/>
      <c r="HWI263" s="44"/>
      <c r="HWJ263" s="44"/>
      <c r="HWK263" s="44"/>
      <c r="HWL263" s="44"/>
      <c r="HWM263" s="44"/>
      <c r="HWN263" s="44"/>
      <c r="HWO263" s="44"/>
      <c r="HWP263" s="44"/>
      <c r="HWQ263" s="44"/>
      <c r="HWR263" s="44"/>
      <c r="HWS263" s="44"/>
      <c r="HWT263" s="44"/>
      <c r="HWU263" s="44"/>
      <c r="HWV263" s="44"/>
      <c r="HWW263" s="44"/>
      <c r="HWX263" s="44"/>
      <c r="HWY263" s="44"/>
      <c r="HWZ263" s="44"/>
      <c r="HXA263" s="44"/>
      <c r="HXB263" s="44"/>
      <c r="HXC263" s="44"/>
      <c r="HXD263" s="44"/>
      <c r="HXE263" s="44"/>
      <c r="HXF263" s="44"/>
      <c r="HXG263" s="44"/>
      <c r="HXH263" s="44"/>
      <c r="HXI263" s="44"/>
      <c r="HXJ263" s="44"/>
      <c r="HXK263" s="44"/>
      <c r="HXL263" s="44"/>
      <c r="HXM263" s="44"/>
      <c r="HXN263" s="44"/>
      <c r="HXO263" s="44"/>
      <c r="HXP263" s="44"/>
      <c r="HXQ263" s="44"/>
      <c r="HXR263" s="44"/>
      <c r="HXS263" s="44"/>
      <c r="HXT263" s="44"/>
      <c r="HXU263" s="44"/>
      <c r="HXV263" s="44"/>
      <c r="HXW263" s="44"/>
      <c r="HXX263" s="44"/>
      <c r="HXY263" s="44"/>
      <c r="HXZ263" s="44"/>
      <c r="HYA263" s="44"/>
      <c r="HYB263" s="44"/>
      <c r="HYC263" s="44"/>
      <c r="HYD263" s="44"/>
      <c r="HYE263" s="44"/>
      <c r="HYF263" s="44"/>
      <c r="HYG263" s="44"/>
      <c r="HYH263" s="44"/>
      <c r="HYI263" s="44"/>
      <c r="HYJ263" s="44"/>
      <c r="HYK263" s="44"/>
      <c r="HYL263" s="44"/>
      <c r="HYM263" s="44"/>
      <c r="HYN263" s="44"/>
      <c r="HYO263" s="44"/>
      <c r="HYP263" s="44"/>
      <c r="HYQ263" s="44"/>
      <c r="HYR263" s="44"/>
      <c r="HYS263" s="44"/>
      <c r="HYT263" s="44"/>
      <c r="HYU263" s="44"/>
      <c r="HYV263" s="44"/>
      <c r="HYW263" s="44"/>
      <c r="HYX263" s="44"/>
      <c r="HYY263" s="44"/>
      <c r="HYZ263" s="44"/>
      <c r="HZA263" s="44"/>
      <c r="HZB263" s="44"/>
      <c r="HZC263" s="44"/>
      <c r="HZD263" s="44"/>
      <c r="HZE263" s="44"/>
      <c r="HZF263" s="44"/>
      <c r="HZG263" s="44"/>
      <c r="HZH263" s="44"/>
      <c r="HZI263" s="44"/>
      <c r="HZJ263" s="44"/>
      <c r="HZK263" s="44"/>
      <c r="HZL263" s="44"/>
      <c r="HZM263" s="44"/>
      <c r="HZN263" s="44"/>
      <c r="HZO263" s="44"/>
      <c r="HZP263" s="44"/>
      <c r="HZQ263" s="44"/>
      <c r="HZR263" s="44"/>
      <c r="HZS263" s="44"/>
      <c r="HZT263" s="44"/>
      <c r="HZU263" s="44"/>
      <c r="HZV263" s="44"/>
      <c r="HZW263" s="44"/>
      <c r="HZX263" s="44"/>
      <c r="HZY263" s="44"/>
      <c r="HZZ263" s="44"/>
      <c r="IAA263" s="44"/>
      <c r="IAB263" s="44"/>
      <c r="IAC263" s="44"/>
      <c r="IAD263" s="44"/>
      <c r="IAE263" s="44"/>
      <c r="IAF263" s="44"/>
      <c r="IAG263" s="44"/>
      <c r="IAH263" s="44"/>
      <c r="IAI263" s="44"/>
      <c r="IAJ263" s="44"/>
      <c r="IAK263" s="44"/>
      <c r="IAL263" s="44"/>
      <c r="IAM263" s="44"/>
      <c r="IAN263" s="44"/>
      <c r="IAO263" s="44"/>
      <c r="IAP263" s="44"/>
      <c r="IAQ263" s="44"/>
      <c r="IAR263" s="44"/>
      <c r="IAS263" s="44"/>
      <c r="IAT263" s="44"/>
      <c r="IAU263" s="44"/>
      <c r="IAV263" s="44"/>
      <c r="IAW263" s="44"/>
      <c r="IAX263" s="44"/>
      <c r="IAY263" s="44"/>
      <c r="IAZ263" s="44"/>
      <c r="IBA263" s="44"/>
      <c r="IBB263" s="44"/>
      <c r="IBC263" s="44"/>
      <c r="IBD263" s="44"/>
      <c r="IBE263" s="44"/>
      <c r="IBF263" s="44"/>
      <c r="IBG263" s="44"/>
      <c r="IBH263" s="44"/>
      <c r="IBI263" s="44"/>
      <c r="IBJ263" s="44"/>
      <c r="IBK263" s="44"/>
      <c r="IBL263" s="44"/>
      <c r="IBM263" s="44"/>
      <c r="IBN263" s="44"/>
      <c r="IBO263" s="44"/>
      <c r="IBP263" s="44"/>
      <c r="IBQ263" s="44"/>
      <c r="IBR263" s="44"/>
      <c r="IBS263" s="44"/>
      <c r="IBT263" s="44"/>
      <c r="IBU263" s="44"/>
      <c r="IBV263" s="44"/>
      <c r="IBW263" s="44"/>
      <c r="IBX263" s="44"/>
      <c r="IBY263" s="44"/>
      <c r="IBZ263" s="44"/>
      <c r="ICA263" s="44"/>
      <c r="ICB263" s="44"/>
      <c r="ICC263" s="44"/>
      <c r="ICD263" s="44"/>
      <c r="ICE263" s="44"/>
      <c r="ICF263" s="44"/>
      <c r="ICG263" s="44"/>
      <c r="ICH263" s="44"/>
      <c r="ICI263" s="44"/>
      <c r="ICJ263" s="44"/>
      <c r="ICK263" s="44"/>
      <c r="ICL263" s="44"/>
      <c r="ICM263" s="44"/>
      <c r="ICN263" s="44"/>
      <c r="ICO263" s="44"/>
      <c r="ICP263" s="44"/>
      <c r="ICQ263" s="44"/>
      <c r="ICR263" s="44"/>
      <c r="ICS263" s="44"/>
      <c r="ICT263" s="44"/>
      <c r="ICU263" s="44"/>
      <c r="ICV263" s="44"/>
      <c r="ICW263" s="44"/>
      <c r="ICX263" s="44"/>
      <c r="ICY263" s="44"/>
      <c r="ICZ263" s="44"/>
      <c r="IDA263" s="44"/>
      <c r="IDB263" s="44"/>
      <c r="IDC263" s="44"/>
      <c r="IDD263" s="44"/>
      <c r="IDE263" s="44"/>
      <c r="IDF263" s="44"/>
      <c r="IDG263" s="44"/>
      <c r="IDH263" s="44"/>
      <c r="IDI263" s="44"/>
      <c r="IDJ263" s="44"/>
      <c r="IDK263" s="44"/>
      <c r="IDL263" s="44"/>
      <c r="IDM263" s="44"/>
      <c r="IDN263" s="44"/>
      <c r="IDO263" s="44"/>
      <c r="IDP263" s="44"/>
      <c r="IDQ263" s="44"/>
      <c r="IDR263" s="44"/>
      <c r="IDS263" s="44"/>
      <c r="IDT263" s="44"/>
      <c r="IDU263" s="44"/>
      <c r="IDV263" s="44"/>
      <c r="IDW263" s="44"/>
      <c r="IDX263" s="44"/>
      <c r="IDY263" s="44"/>
      <c r="IDZ263" s="44"/>
      <c r="IEA263" s="44"/>
      <c r="IEB263" s="44"/>
      <c r="IEC263" s="44"/>
      <c r="IED263" s="44"/>
      <c r="IEE263" s="44"/>
      <c r="IEF263" s="44"/>
      <c r="IEG263" s="44"/>
      <c r="IEH263" s="44"/>
      <c r="IEI263" s="44"/>
      <c r="IEJ263" s="44"/>
      <c r="IEK263" s="44"/>
      <c r="IEL263" s="44"/>
      <c r="IEM263" s="44"/>
      <c r="IEN263" s="44"/>
      <c r="IEO263" s="44"/>
      <c r="IEP263" s="44"/>
      <c r="IEQ263" s="44"/>
      <c r="IER263" s="44"/>
      <c r="IES263" s="44"/>
      <c r="IET263" s="44"/>
      <c r="IEU263" s="44"/>
      <c r="IEV263" s="44"/>
      <c r="IEW263" s="44"/>
      <c r="IEX263" s="44"/>
      <c r="IEY263" s="44"/>
      <c r="IEZ263" s="44"/>
      <c r="IFA263" s="44"/>
      <c r="IFB263" s="44"/>
      <c r="IFC263" s="44"/>
      <c r="IFD263" s="44"/>
      <c r="IFE263" s="44"/>
      <c r="IFF263" s="44"/>
      <c r="IFG263" s="44"/>
      <c r="IFH263" s="44"/>
      <c r="IFI263" s="44"/>
      <c r="IFJ263" s="44"/>
      <c r="IFK263" s="44"/>
      <c r="IFL263" s="44"/>
      <c r="IFM263" s="44"/>
      <c r="IFN263" s="44"/>
      <c r="IFO263" s="44"/>
      <c r="IFP263" s="44"/>
      <c r="IFQ263" s="44"/>
      <c r="IFR263" s="44"/>
      <c r="IFS263" s="44"/>
      <c r="IFT263" s="44"/>
      <c r="IFU263" s="44"/>
      <c r="IFV263" s="44"/>
      <c r="IFW263" s="44"/>
      <c r="IFX263" s="44"/>
      <c r="IFY263" s="44"/>
      <c r="IFZ263" s="44"/>
      <c r="IGA263" s="44"/>
      <c r="IGB263" s="44"/>
      <c r="IGC263" s="44"/>
      <c r="IGD263" s="44"/>
      <c r="IGE263" s="44"/>
      <c r="IGF263" s="44"/>
      <c r="IGG263" s="44"/>
      <c r="IGH263" s="44"/>
      <c r="IGI263" s="44"/>
      <c r="IGJ263" s="44"/>
      <c r="IGK263" s="44"/>
      <c r="IGL263" s="44"/>
      <c r="IGM263" s="44"/>
      <c r="IGN263" s="44"/>
      <c r="IGO263" s="44"/>
      <c r="IGP263" s="44"/>
      <c r="IGQ263" s="44"/>
      <c r="IGR263" s="44"/>
      <c r="IGS263" s="44"/>
      <c r="IGT263" s="44"/>
      <c r="IGU263" s="44"/>
      <c r="IGV263" s="44"/>
      <c r="IGW263" s="44"/>
      <c r="IGX263" s="44"/>
      <c r="IGY263" s="44"/>
      <c r="IGZ263" s="44"/>
      <c r="IHA263" s="44"/>
      <c r="IHB263" s="44"/>
      <c r="IHC263" s="44"/>
      <c r="IHD263" s="44"/>
      <c r="IHE263" s="44"/>
      <c r="IHF263" s="44"/>
      <c r="IHG263" s="44"/>
      <c r="IHH263" s="44"/>
      <c r="IHI263" s="44"/>
      <c r="IHJ263" s="44"/>
      <c r="IHK263" s="44"/>
      <c r="IHL263" s="44"/>
      <c r="IHM263" s="44"/>
      <c r="IHN263" s="44"/>
      <c r="IHO263" s="44"/>
      <c r="IHP263" s="44"/>
      <c r="IHQ263" s="44"/>
      <c r="IHR263" s="44"/>
      <c r="IHS263" s="44"/>
      <c r="IHT263" s="44"/>
      <c r="IHU263" s="44"/>
      <c r="IHV263" s="44"/>
      <c r="IHW263" s="44"/>
      <c r="IHX263" s="44"/>
      <c r="IHY263" s="44"/>
      <c r="IHZ263" s="44"/>
      <c r="IIA263" s="44"/>
      <c r="IIB263" s="44"/>
      <c r="IIC263" s="44"/>
      <c r="IID263" s="44"/>
      <c r="IIE263" s="44"/>
      <c r="IIF263" s="44"/>
      <c r="IIG263" s="44"/>
      <c r="IIH263" s="44"/>
      <c r="III263" s="44"/>
      <c r="IIJ263" s="44"/>
      <c r="IIK263" s="44"/>
      <c r="IIL263" s="44"/>
      <c r="IIM263" s="44"/>
      <c r="IIN263" s="44"/>
      <c r="IIO263" s="44"/>
      <c r="IIP263" s="44"/>
      <c r="IIQ263" s="44"/>
      <c r="IIR263" s="44"/>
      <c r="IIS263" s="44"/>
      <c r="IIT263" s="44"/>
      <c r="IIU263" s="44"/>
      <c r="IIV263" s="44"/>
      <c r="IIW263" s="44"/>
      <c r="IIX263" s="44"/>
      <c r="IIY263" s="44"/>
      <c r="IIZ263" s="44"/>
      <c r="IJA263" s="44"/>
      <c r="IJB263" s="44"/>
      <c r="IJC263" s="44"/>
      <c r="IJD263" s="44"/>
      <c r="IJE263" s="44"/>
      <c r="IJF263" s="44"/>
      <c r="IJG263" s="44"/>
      <c r="IJH263" s="44"/>
      <c r="IJI263" s="44"/>
      <c r="IJJ263" s="44"/>
      <c r="IJK263" s="44"/>
      <c r="IJL263" s="44"/>
      <c r="IJM263" s="44"/>
      <c r="IJN263" s="44"/>
      <c r="IJO263" s="44"/>
      <c r="IJP263" s="44"/>
      <c r="IJQ263" s="44"/>
      <c r="IJR263" s="44"/>
      <c r="IJS263" s="44"/>
      <c r="IJT263" s="44"/>
      <c r="IJU263" s="44"/>
      <c r="IJV263" s="44"/>
      <c r="IJW263" s="44"/>
      <c r="IJX263" s="44"/>
      <c r="IJY263" s="44"/>
      <c r="IJZ263" s="44"/>
      <c r="IKA263" s="44"/>
      <c r="IKB263" s="44"/>
      <c r="IKC263" s="44"/>
      <c r="IKD263" s="44"/>
      <c r="IKE263" s="44"/>
      <c r="IKF263" s="44"/>
      <c r="IKG263" s="44"/>
      <c r="IKH263" s="44"/>
      <c r="IKI263" s="44"/>
      <c r="IKJ263" s="44"/>
      <c r="IKK263" s="44"/>
      <c r="IKL263" s="44"/>
      <c r="IKM263" s="44"/>
      <c r="IKN263" s="44"/>
      <c r="IKO263" s="44"/>
      <c r="IKP263" s="44"/>
      <c r="IKQ263" s="44"/>
      <c r="IKR263" s="44"/>
      <c r="IKS263" s="44"/>
      <c r="IKT263" s="44"/>
      <c r="IKU263" s="44"/>
      <c r="IKV263" s="44"/>
      <c r="IKW263" s="44"/>
      <c r="IKX263" s="44"/>
      <c r="IKY263" s="44"/>
      <c r="IKZ263" s="44"/>
      <c r="ILA263" s="44"/>
      <c r="ILB263" s="44"/>
      <c r="ILC263" s="44"/>
      <c r="ILD263" s="44"/>
      <c r="ILE263" s="44"/>
      <c r="ILF263" s="44"/>
      <c r="ILG263" s="44"/>
      <c r="ILH263" s="44"/>
      <c r="ILI263" s="44"/>
      <c r="ILJ263" s="44"/>
      <c r="ILK263" s="44"/>
      <c r="ILL263" s="44"/>
      <c r="ILM263" s="44"/>
      <c r="ILN263" s="44"/>
      <c r="ILO263" s="44"/>
      <c r="ILP263" s="44"/>
      <c r="ILQ263" s="44"/>
      <c r="ILR263" s="44"/>
      <c r="ILS263" s="44"/>
      <c r="ILT263" s="44"/>
      <c r="ILU263" s="44"/>
      <c r="ILV263" s="44"/>
      <c r="ILW263" s="44"/>
      <c r="ILX263" s="44"/>
      <c r="ILY263" s="44"/>
      <c r="ILZ263" s="44"/>
      <c r="IMA263" s="44"/>
      <c r="IMB263" s="44"/>
      <c r="IMC263" s="44"/>
      <c r="IMD263" s="44"/>
      <c r="IME263" s="44"/>
      <c r="IMF263" s="44"/>
      <c r="IMG263" s="44"/>
      <c r="IMH263" s="44"/>
      <c r="IMI263" s="44"/>
      <c r="IMJ263" s="44"/>
      <c r="IMK263" s="44"/>
      <c r="IML263" s="44"/>
      <c r="IMM263" s="44"/>
      <c r="IMN263" s="44"/>
      <c r="IMO263" s="44"/>
      <c r="IMP263" s="44"/>
      <c r="IMQ263" s="44"/>
      <c r="IMR263" s="44"/>
      <c r="IMS263" s="44"/>
      <c r="IMT263" s="44"/>
      <c r="IMU263" s="44"/>
      <c r="IMV263" s="44"/>
      <c r="IMW263" s="44"/>
      <c r="IMX263" s="44"/>
      <c r="IMY263" s="44"/>
      <c r="IMZ263" s="44"/>
      <c r="INA263" s="44"/>
      <c r="INB263" s="44"/>
      <c r="INC263" s="44"/>
      <c r="IND263" s="44"/>
      <c r="INE263" s="44"/>
      <c r="INF263" s="44"/>
      <c r="ING263" s="44"/>
      <c r="INH263" s="44"/>
      <c r="INI263" s="44"/>
      <c r="INJ263" s="44"/>
      <c r="INK263" s="44"/>
      <c r="INL263" s="44"/>
      <c r="INM263" s="44"/>
      <c r="INN263" s="44"/>
      <c r="INO263" s="44"/>
      <c r="INP263" s="44"/>
      <c r="INQ263" s="44"/>
      <c r="INR263" s="44"/>
      <c r="INS263" s="44"/>
      <c r="INT263" s="44"/>
      <c r="INU263" s="44"/>
      <c r="INV263" s="44"/>
      <c r="INW263" s="44"/>
      <c r="INX263" s="44"/>
      <c r="INY263" s="44"/>
      <c r="INZ263" s="44"/>
      <c r="IOA263" s="44"/>
      <c r="IOB263" s="44"/>
      <c r="IOC263" s="44"/>
      <c r="IOD263" s="44"/>
      <c r="IOE263" s="44"/>
      <c r="IOF263" s="44"/>
      <c r="IOG263" s="44"/>
      <c r="IOH263" s="44"/>
      <c r="IOI263" s="44"/>
      <c r="IOJ263" s="44"/>
      <c r="IOK263" s="44"/>
      <c r="IOL263" s="44"/>
      <c r="IOM263" s="44"/>
      <c r="ION263" s="44"/>
      <c r="IOO263" s="44"/>
      <c r="IOP263" s="44"/>
      <c r="IOQ263" s="44"/>
      <c r="IOR263" s="44"/>
      <c r="IOS263" s="44"/>
      <c r="IOT263" s="44"/>
      <c r="IOU263" s="44"/>
      <c r="IOV263" s="44"/>
      <c r="IOW263" s="44"/>
      <c r="IOX263" s="44"/>
      <c r="IOY263" s="44"/>
      <c r="IOZ263" s="44"/>
      <c r="IPA263" s="44"/>
      <c r="IPB263" s="44"/>
      <c r="IPC263" s="44"/>
      <c r="IPD263" s="44"/>
      <c r="IPE263" s="44"/>
      <c r="IPF263" s="44"/>
      <c r="IPG263" s="44"/>
      <c r="IPH263" s="44"/>
      <c r="IPI263" s="44"/>
      <c r="IPJ263" s="44"/>
      <c r="IPK263" s="44"/>
      <c r="IPL263" s="44"/>
      <c r="IPM263" s="44"/>
      <c r="IPN263" s="44"/>
      <c r="IPO263" s="44"/>
      <c r="IPP263" s="44"/>
      <c r="IPQ263" s="44"/>
      <c r="IPR263" s="44"/>
      <c r="IPS263" s="44"/>
      <c r="IPT263" s="44"/>
      <c r="IPU263" s="44"/>
      <c r="IPV263" s="44"/>
      <c r="IPW263" s="44"/>
      <c r="IPX263" s="44"/>
      <c r="IPY263" s="44"/>
      <c r="IPZ263" s="44"/>
      <c r="IQA263" s="44"/>
      <c r="IQB263" s="44"/>
      <c r="IQC263" s="44"/>
      <c r="IQD263" s="44"/>
      <c r="IQE263" s="44"/>
      <c r="IQF263" s="44"/>
      <c r="IQG263" s="44"/>
      <c r="IQH263" s="44"/>
      <c r="IQI263" s="44"/>
      <c r="IQJ263" s="44"/>
      <c r="IQK263" s="44"/>
      <c r="IQL263" s="44"/>
      <c r="IQM263" s="44"/>
      <c r="IQN263" s="44"/>
      <c r="IQO263" s="44"/>
      <c r="IQP263" s="44"/>
      <c r="IQQ263" s="44"/>
      <c r="IQR263" s="44"/>
      <c r="IQS263" s="44"/>
      <c r="IQT263" s="44"/>
      <c r="IQU263" s="44"/>
      <c r="IQV263" s="44"/>
      <c r="IQW263" s="44"/>
      <c r="IQX263" s="44"/>
      <c r="IQY263" s="44"/>
      <c r="IQZ263" s="44"/>
      <c r="IRA263" s="44"/>
      <c r="IRB263" s="44"/>
      <c r="IRC263" s="44"/>
      <c r="IRD263" s="44"/>
      <c r="IRE263" s="44"/>
      <c r="IRF263" s="44"/>
      <c r="IRG263" s="44"/>
      <c r="IRH263" s="44"/>
      <c r="IRI263" s="44"/>
      <c r="IRJ263" s="44"/>
      <c r="IRK263" s="44"/>
      <c r="IRL263" s="44"/>
      <c r="IRM263" s="44"/>
      <c r="IRN263" s="44"/>
      <c r="IRO263" s="44"/>
      <c r="IRP263" s="44"/>
      <c r="IRQ263" s="44"/>
      <c r="IRR263" s="44"/>
      <c r="IRS263" s="44"/>
      <c r="IRT263" s="44"/>
      <c r="IRU263" s="44"/>
      <c r="IRV263" s="44"/>
      <c r="IRW263" s="44"/>
      <c r="IRX263" s="44"/>
      <c r="IRY263" s="44"/>
      <c r="IRZ263" s="44"/>
      <c r="ISA263" s="44"/>
      <c r="ISB263" s="44"/>
      <c r="ISC263" s="44"/>
      <c r="ISD263" s="44"/>
      <c r="ISE263" s="44"/>
      <c r="ISF263" s="44"/>
      <c r="ISG263" s="44"/>
      <c r="ISH263" s="44"/>
      <c r="ISI263" s="44"/>
      <c r="ISJ263" s="44"/>
      <c r="ISK263" s="44"/>
      <c r="ISL263" s="44"/>
      <c r="ISM263" s="44"/>
      <c r="ISN263" s="44"/>
      <c r="ISO263" s="44"/>
      <c r="ISP263" s="44"/>
      <c r="ISQ263" s="44"/>
      <c r="ISR263" s="44"/>
      <c r="ISS263" s="44"/>
      <c r="IST263" s="44"/>
      <c r="ISU263" s="44"/>
      <c r="ISV263" s="44"/>
      <c r="ISW263" s="44"/>
      <c r="ISX263" s="44"/>
      <c r="ISY263" s="44"/>
      <c r="ISZ263" s="44"/>
      <c r="ITA263" s="44"/>
      <c r="ITB263" s="44"/>
      <c r="ITC263" s="44"/>
      <c r="ITD263" s="44"/>
      <c r="ITE263" s="44"/>
      <c r="ITF263" s="44"/>
      <c r="ITG263" s="44"/>
      <c r="ITH263" s="44"/>
      <c r="ITI263" s="44"/>
      <c r="ITJ263" s="44"/>
      <c r="ITK263" s="44"/>
      <c r="ITL263" s="44"/>
      <c r="ITM263" s="44"/>
      <c r="ITN263" s="44"/>
      <c r="ITO263" s="44"/>
      <c r="ITP263" s="44"/>
      <c r="ITQ263" s="44"/>
      <c r="ITR263" s="44"/>
      <c r="ITS263" s="44"/>
      <c r="ITT263" s="44"/>
      <c r="ITU263" s="44"/>
      <c r="ITV263" s="44"/>
      <c r="ITW263" s="44"/>
      <c r="ITX263" s="44"/>
      <c r="ITY263" s="44"/>
      <c r="ITZ263" s="44"/>
      <c r="IUA263" s="44"/>
      <c r="IUB263" s="44"/>
      <c r="IUC263" s="44"/>
      <c r="IUD263" s="44"/>
      <c r="IUE263" s="44"/>
      <c r="IUF263" s="44"/>
      <c r="IUG263" s="44"/>
      <c r="IUH263" s="44"/>
      <c r="IUI263" s="44"/>
      <c r="IUJ263" s="44"/>
      <c r="IUK263" s="44"/>
      <c r="IUL263" s="44"/>
      <c r="IUM263" s="44"/>
      <c r="IUN263" s="44"/>
      <c r="IUO263" s="44"/>
      <c r="IUP263" s="44"/>
      <c r="IUQ263" s="44"/>
      <c r="IUR263" s="44"/>
      <c r="IUS263" s="44"/>
      <c r="IUT263" s="44"/>
      <c r="IUU263" s="44"/>
      <c r="IUV263" s="44"/>
      <c r="IUW263" s="44"/>
      <c r="IUX263" s="44"/>
      <c r="IUY263" s="44"/>
      <c r="IUZ263" s="44"/>
      <c r="IVA263" s="44"/>
      <c r="IVB263" s="44"/>
      <c r="IVC263" s="44"/>
      <c r="IVD263" s="44"/>
      <c r="IVE263" s="44"/>
      <c r="IVF263" s="44"/>
      <c r="IVG263" s="44"/>
      <c r="IVH263" s="44"/>
      <c r="IVI263" s="44"/>
      <c r="IVJ263" s="44"/>
      <c r="IVK263" s="44"/>
      <c r="IVL263" s="44"/>
      <c r="IVM263" s="44"/>
      <c r="IVN263" s="44"/>
      <c r="IVO263" s="44"/>
      <c r="IVP263" s="44"/>
      <c r="IVQ263" s="44"/>
      <c r="IVR263" s="44"/>
      <c r="IVS263" s="44"/>
      <c r="IVT263" s="44"/>
      <c r="IVU263" s="44"/>
      <c r="IVV263" s="44"/>
      <c r="IVW263" s="44"/>
      <c r="IVX263" s="44"/>
      <c r="IVY263" s="44"/>
      <c r="IVZ263" s="44"/>
      <c r="IWA263" s="44"/>
      <c r="IWB263" s="44"/>
      <c r="IWC263" s="44"/>
      <c r="IWD263" s="44"/>
      <c r="IWE263" s="44"/>
      <c r="IWF263" s="44"/>
      <c r="IWG263" s="44"/>
      <c r="IWH263" s="44"/>
      <c r="IWI263" s="44"/>
      <c r="IWJ263" s="44"/>
      <c r="IWK263" s="44"/>
      <c r="IWL263" s="44"/>
      <c r="IWM263" s="44"/>
      <c r="IWN263" s="44"/>
      <c r="IWO263" s="44"/>
      <c r="IWP263" s="44"/>
      <c r="IWQ263" s="44"/>
      <c r="IWR263" s="44"/>
      <c r="IWS263" s="44"/>
      <c r="IWT263" s="44"/>
      <c r="IWU263" s="44"/>
      <c r="IWV263" s="44"/>
      <c r="IWW263" s="44"/>
      <c r="IWX263" s="44"/>
      <c r="IWY263" s="44"/>
      <c r="IWZ263" s="44"/>
      <c r="IXA263" s="44"/>
      <c r="IXB263" s="44"/>
      <c r="IXC263" s="44"/>
      <c r="IXD263" s="44"/>
      <c r="IXE263" s="44"/>
      <c r="IXF263" s="44"/>
      <c r="IXG263" s="44"/>
      <c r="IXH263" s="44"/>
      <c r="IXI263" s="44"/>
      <c r="IXJ263" s="44"/>
      <c r="IXK263" s="44"/>
      <c r="IXL263" s="44"/>
      <c r="IXM263" s="44"/>
      <c r="IXN263" s="44"/>
      <c r="IXO263" s="44"/>
      <c r="IXP263" s="44"/>
      <c r="IXQ263" s="44"/>
      <c r="IXR263" s="44"/>
      <c r="IXS263" s="44"/>
      <c r="IXT263" s="44"/>
      <c r="IXU263" s="44"/>
      <c r="IXV263" s="44"/>
      <c r="IXW263" s="44"/>
      <c r="IXX263" s="44"/>
      <c r="IXY263" s="44"/>
      <c r="IXZ263" s="44"/>
      <c r="IYA263" s="44"/>
      <c r="IYB263" s="44"/>
      <c r="IYC263" s="44"/>
      <c r="IYD263" s="44"/>
      <c r="IYE263" s="44"/>
      <c r="IYF263" s="44"/>
      <c r="IYG263" s="44"/>
      <c r="IYH263" s="44"/>
      <c r="IYI263" s="44"/>
      <c r="IYJ263" s="44"/>
      <c r="IYK263" s="44"/>
      <c r="IYL263" s="44"/>
      <c r="IYM263" s="44"/>
      <c r="IYN263" s="44"/>
      <c r="IYO263" s="44"/>
      <c r="IYP263" s="44"/>
      <c r="IYQ263" s="44"/>
      <c r="IYR263" s="44"/>
      <c r="IYS263" s="44"/>
      <c r="IYT263" s="44"/>
      <c r="IYU263" s="44"/>
      <c r="IYV263" s="44"/>
      <c r="IYW263" s="44"/>
      <c r="IYX263" s="44"/>
      <c r="IYY263" s="44"/>
      <c r="IYZ263" s="44"/>
      <c r="IZA263" s="44"/>
      <c r="IZB263" s="44"/>
      <c r="IZC263" s="44"/>
      <c r="IZD263" s="44"/>
      <c r="IZE263" s="44"/>
      <c r="IZF263" s="44"/>
      <c r="IZG263" s="44"/>
      <c r="IZH263" s="44"/>
      <c r="IZI263" s="44"/>
      <c r="IZJ263" s="44"/>
      <c r="IZK263" s="44"/>
      <c r="IZL263" s="44"/>
      <c r="IZM263" s="44"/>
      <c r="IZN263" s="44"/>
      <c r="IZO263" s="44"/>
      <c r="IZP263" s="44"/>
      <c r="IZQ263" s="44"/>
      <c r="IZR263" s="44"/>
      <c r="IZS263" s="44"/>
      <c r="IZT263" s="44"/>
      <c r="IZU263" s="44"/>
      <c r="IZV263" s="44"/>
      <c r="IZW263" s="44"/>
      <c r="IZX263" s="44"/>
      <c r="IZY263" s="44"/>
      <c r="IZZ263" s="44"/>
      <c r="JAA263" s="44"/>
      <c r="JAB263" s="44"/>
      <c r="JAC263" s="44"/>
      <c r="JAD263" s="44"/>
      <c r="JAE263" s="44"/>
      <c r="JAF263" s="44"/>
      <c r="JAG263" s="44"/>
      <c r="JAH263" s="44"/>
      <c r="JAI263" s="44"/>
      <c r="JAJ263" s="44"/>
      <c r="JAK263" s="44"/>
      <c r="JAL263" s="44"/>
      <c r="JAM263" s="44"/>
      <c r="JAN263" s="44"/>
      <c r="JAO263" s="44"/>
      <c r="JAP263" s="44"/>
      <c r="JAQ263" s="44"/>
      <c r="JAR263" s="44"/>
      <c r="JAS263" s="44"/>
      <c r="JAT263" s="44"/>
      <c r="JAU263" s="44"/>
      <c r="JAV263" s="44"/>
      <c r="JAW263" s="44"/>
      <c r="JAX263" s="44"/>
      <c r="JAY263" s="44"/>
      <c r="JAZ263" s="44"/>
      <c r="JBA263" s="44"/>
      <c r="JBB263" s="44"/>
      <c r="JBC263" s="44"/>
      <c r="JBD263" s="44"/>
      <c r="JBE263" s="44"/>
      <c r="JBF263" s="44"/>
      <c r="JBG263" s="44"/>
      <c r="JBH263" s="44"/>
      <c r="JBI263" s="44"/>
      <c r="JBJ263" s="44"/>
      <c r="JBK263" s="44"/>
      <c r="JBL263" s="44"/>
      <c r="JBM263" s="44"/>
      <c r="JBN263" s="44"/>
      <c r="JBO263" s="44"/>
      <c r="JBP263" s="44"/>
      <c r="JBQ263" s="44"/>
      <c r="JBR263" s="44"/>
      <c r="JBS263" s="44"/>
      <c r="JBT263" s="44"/>
      <c r="JBU263" s="44"/>
      <c r="JBV263" s="44"/>
      <c r="JBW263" s="44"/>
      <c r="JBX263" s="44"/>
      <c r="JBY263" s="44"/>
      <c r="JBZ263" s="44"/>
      <c r="JCA263" s="44"/>
      <c r="JCB263" s="44"/>
      <c r="JCC263" s="44"/>
      <c r="JCD263" s="44"/>
      <c r="JCE263" s="44"/>
      <c r="JCF263" s="44"/>
      <c r="JCG263" s="44"/>
      <c r="JCH263" s="44"/>
      <c r="JCI263" s="44"/>
      <c r="JCJ263" s="44"/>
      <c r="JCK263" s="44"/>
      <c r="JCL263" s="44"/>
      <c r="JCM263" s="44"/>
      <c r="JCN263" s="44"/>
      <c r="JCO263" s="44"/>
      <c r="JCP263" s="44"/>
      <c r="JCQ263" s="44"/>
      <c r="JCR263" s="44"/>
      <c r="JCS263" s="44"/>
      <c r="JCT263" s="44"/>
      <c r="JCU263" s="44"/>
      <c r="JCV263" s="44"/>
      <c r="JCW263" s="44"/>
      <c r="JCX263" s="44"/>
      <c r="JCY263" s="44"/>
      <c r="JCZ263" s="44"/>
      <c r="JDA263" s="44"/>
      <c r="JDB263" s="44"/>
      <c r="JDC263" s="44"/>
      <c r="JDD263" s="44"/>
      <c r="JDE263" s="44"/>
      <c r="JDF263" s="44"/>
      <c r="JDG263" s="44"/>
      <c r="JDH263" s="44"/>
      <c r="JDI263" s="44"/>
      <c r="JDJ263" s="44"/>
      <c r="JDK263" s="44"/>
      <c r="JDL263" s="44"/>
      <c r="JDM263" s="44"/>
      <c r="JDN263" s="44"/>
      <c r="JDO263" s="44"/>
      <c r="JDP263" s="44"/>
      <c r="JDQ263" s="44"/>
      <c r="JDR263" s="44"/>
      <c r="JDS263" s="44"/>
      <c r="JDT263" s="44"/>
      <c r="JDU263" s="44"/>
      <c r="JDV263" s="44"/>
      <c r="JDW263" s="44"/>
      <c r="JDX263" s="44"/>
      <c r="JDY263" s="44"/>
      <c r="JDZ263" s="44"/>
      <c r="JEA263" s="44"/>
      <c r="JEB263" s="44"/>
      <c r="JEC263" s="44"/>
      <c r="JED263" s="44"/>
      <c r="JEE263" s="44"/>
      <c r="JEF263" s="44"/>
      <c r="JEG263" s="44"/>
      <c r="JEH263" s="44"/>
      <c r="JEI263" s="44"/>
      <c r="JEJ263" s="44"/>
      <c r="JEK263" s="44"/>
      <c r="JEL263" s="44"/>
      <c r="JEM263" s="44"/>
      <c r="JEN263" s="44"/>
      <c r="JEO263" s="44"/>
      <c r="JEP263" s="44"/>
      <c r="JEQ263" s="44"/>
      <c r="JER263" s="44"/>
      <c r="JES263" s="44"/>
      <c r="JET263" s="44"/>
      <c r="JEU263" s="44"/>
      <c r="JEV263" s="44"/>
      <c r="JEW263" s="44"/>
      <c r="JEX263" s="44"/>
      <c r="JEY263" s="44"/>
      <c r="JEZ263" s="44"/>
      <c r="JFA263" s="44"/>
      <c r="JFB263" s="44"/>
      <c r="JFC263" s="44"/>
      <c r="JFD263" s="44"/>
      <c r="JFE263" s="44"/>
      <c r="JFF263" s="44"/>
      <c r="JFG263" s="44"/>
      <c r="JFH263" s="44"/>
      <c r="JFI263" s="44"/>
      <c r="JFJ263" s="44"/>
      <c r="JFK263" s="44"/>
      <c r="JFL263" s="44"/>
      <c r="JFM263" s="44"/>
      <c r="JFN263" s="44"/>
      <c r="JFO263" s="44"/>
      <c r="JFP263" s="44"/>
      <c r="JFQ263" s="44"/>
      <c r="JFR263" s="44"/>
      <c r="JFS263" s="44"/>
      <c r="JFT263" s="44"/>
      <c r="JFU263" s="44"/>
      <c r="JFV263" s="44"/>
      <c r="JFW263" s="44"/>
      <c r="JFX263" s="44"/>
      <c r="JFY263" s="44"/>
      <c r="JFZ263" s="44"/>
      <c r="JGA263" s="44"/>
      <c r="JGB263" s="44"/>
      <c r="JGC263" s="44"/>
      <c r="JGD263" s="44"/>
      <c r="JGE263" s="44"/>
      <c r="JGF263" s="44"/>
      <c r="JGG263" s="44"/>
      <c r="JGH263" s="44"/>
      <c r="JGI263" s="44"/>
      <c r="JGJ263" s="44"/>
      <c r="JGK263" s="44"/>
      <c r="JGL263" s="44"/>
      <c r="JGM263" s="44"/>
      <c r="JGN263" s="44"/>
      <c r="JGO263" s="44"/>
      <c r="JGP263" s="44"/>
      <c r="JGQ263" s="44"/>
      <c r="JGR263" s="44"/>
      <c r="JGS263" s="44"/>
      <c r="JGT263" s="44"/>
      <c r="JGU263" s="44"/>
      <c r="JGV263" s="44"/>
      <c r="JGW263" s="44"/>
      <c r="JGX263" s="44"/>
      <c r="JGY263" s="44"/>
      <c r="JGZ263" s="44"/>
      <c r="JHA263" s="44"/>
      <c r="JHB263" s="44"/>
      <c r="JHC263" s="44"/>
      <c r="JHD263" s="44"/>
      <c r="JHE263" s="44"/>
      <c r="JHF263" s="44"/>
      <c r="JHG263" s="44"/>
      <c r="JHH263" s="44"/>
      <c r="JHI263" s="44"/>
      <c r="JHJ263" s="44"/>
      <c r="JHK263" s="44"/>
      <c r="JHL263" s="44"/>
      <c r="JHM263" s="44"/>
      <c r="JHN263" s="44"/>
      <c r="JHO263" s="44"/>
      <c r="JHP263" s="44"/>
      <c r="JHQ263" s="44"/>
      <c r="JHR263" s="44"/>
      <c r="JHS263" s="44"/>
      <c r="JHT263" s="44"/>
      <c r="JHU263" s="44"/>
      <c r="JHV263" s="44"/>
      <c r="JHW263" s="44"/>
      <c r="JHX263" s="44"/>
      <c r="JHY263" s="44"/>
      <c r="JHZ263" s="44"/>
      <c r="JIA263" s="44"/>
      <c r="JIB263" s="44"/>
      <c r="JIC263" s="44"/>
      <c r="JID263" s="44"/>
      <c r="JIE263" s="44"/>
      <c r="JIF263" s="44"/>
      <c r="JIG263" s="44"/>
      <c r="JIH263" s="44"/>
      <c r="JII263" s="44"/>
      <c r="JIJ263" s="44"/>
      <c r="JIK263" s="44"/>
      <c r="JIL263" s="44"/>
      <c r="JIM263" s="44"/>
      <c r="JIN263" s="44"/>
      <c r="JIO263" s="44"/>
      <c r="JIP263" s="44"/>
      <c r="JIQ263" s="44"/>
      <c r="JIR263" s="44"/>
      <c r="JIS263" s="44"/>
      <c r="JIT263" s="44"/>
      <c r="JIU263" s="44"/>
      <c r="JIV263" s="44"/>
      <c r="JIW263" s="44"/>
      <c r="JIX263" s="44"/>
      <c r="JIY263" s="44"/>
      <c r="JIZ263" s="44"/>
      <c r="JJA263" s="44"/>
      <c r="JJB263" s="44"/>
      <c r="JJC263" s="44"/>
      <c r="JJD263" s="44"/>
      <c r="JJE263" s="44"/>
      <c r="JJF263" s="44"/>
      <c r="JJG263" s="44"/>
      <c r="JJH263" s="44"/>
      <c r="JJI263" s="44"/>
      <c r="JJJ263" s="44"/>
      <c r="JJK263" s="44"/>
      <c r="JJL263" s="44"/>
      <c r="JJM263" s="44"/>
      <c r="JJN263" s="44"/>
      <c r="JJO263" s="44"/>
      <c r="JJP263" s="44"/>
      <c r="JJQ263" s="44"/>
      <c r="JJR263" s="44"/>
      <c r="JJS263" s="44"/>
      <c r="JJT263" s="44"/>
      <c r="JJU263" s="44"/>
      <c r="JJV263" s="44"/>
      <c r="JJW263" s="44"/>
      <c r="JJX263" s="44"/>
      <c r="JJY263" s="44"/>
      <c r="JJZ263" s="44"/>
      <c r="JKA263" s="44"/>
      <c r="JKB263" s="44"/>
      <c r="JKC263" s="44"/>
      <c r="JKD263" s="44"/>
      <c r="JKE263" s="44"/>
      <c r="JKF263" s="44"/>
      <c r="JKG263" s="44"/>
      <c r="JKH263" s="44"/>
      <c r="JKI263" s="44"/>
      <c r="JKJ263" s="44"/>
      <c r="JKK263" s="44"/>
      <c r="JKL263" s="44"/>
      <c r="JKM263" s="44"/>
      <c r="JKN263" s="44"/>
      <c r="JKO263" s="44"/>
      <c r="JKP263" s="44"/>
      <c r="JKQ263" s="44"/>
      <c r="JKR263" s="44"/>
      <c r="JKS263" s="44"/>
      <c r="JKT263" s="44"/>
      <c r="JKU263" s="44"/>
      <c r="JKV263" s="44"/>
      <c r="JKW263" s="44"/>
      <c r="JKX263" s="44"/>
      <c r="JKY263" s="44"/>
      <c r="JKZ263" s="44"/>
      <c r="JLA263" s="44"/>
      <c r="JLB263" s="44"/>
      <c r="JLC263" s="44"/>
      <c r="JLD263" s="44"/>
      <c r="JLE263" s="44"/>
      <c r="JLF263" s="44"/>
      <c r="JLG263" s="44"/>
      <c r="JLH263" s="44"/>
      <c r="JLI263" s="44"/>
      <c r="JLJ263" s="44"/>
      <c r="JLK263" s="44"/>
      <c r="JLL263" s="44"/>
      <c r="JLM263" s="44"/>
      <c r="JLN263" s="44"/>
      <c r="JLO263" s="44"/>
      <c r="JLP263" s="44"/>
      <c r="JLQ263" s="44"/>
      <c r="JLR263" s="44"/>
      <c r="JLS263" s="44"/>
      <c r="JLT263" s="44"/>
      <c r="JLU263" s="44"/>
      <c r="JLV263" s="44"/>
      <c r="JLW263" s="44"/>
      <c r="JLX263" s="44"/>
      <c r="JLY263" s="44"/>
      <c r="JLZ263" s="44"/>
      <c r="JMA263" s="44"/>
      <c r="JMB263" s="44"/>
      <c r="JMC263" s="44"/>
      <c r="JMD263" s="44"/>
      <c r="JME263" s="44"/>
      <c r="JMF263" s="44"/>
      <c r="JMG263" s="44"/>
      <c r="JMH263" s="44"/>
      <c r="JMI263" s="44"/>
      <c r="JMJ263" s="44"/>
      <c r="JMK263" s="44"/>
      <c r="JML263" s="44"/>
      <c r="JMM263" s="44"/>
      <c r="JMN263" s="44"/>
      <c r="JMO263" s="44"/>
      <c r="JMP263" s="44"/>
      <c r="JMQ263" s="44"/>
      <c r="JMR263" s="44"/>
      <c r="JMS263" s="44"/>
      <c r="JMT263" s="44"/>
      <c r="JMU263" s="44"/>
      <c r="JMV263" s="44"/>
      <c r="JMW263" s="44"/>
      <c r="JMX263" s="44"/>
      <c r="JMY263" s="44"/>
      <c r="JMZ263" s="44"/>
      <c r="JNA263" s="44"/>
      <c r="JNB263" s="44"/>
      <c r="JNC263" s="44"/>
      <c r="JND263" s="44"/>
      <c r="JNE263" s="44"/>
      <c r="JNF263" s="44"/>
      <c r="JNG263" s="44"/>
      <c r="JNH263" s="44"/>
      <c r="JNI263" s="44"/>
      <c r="JNJ263" s="44"/>
      <c r="JNK263" s="44"/>
      <c r="JNL263" s="44"/>
      <c r="JNM263" s="44"/>
      <c r="JNN263" s="44"/>
      <c r="JNO263" s="44"/>
      <c r="JNP263" s="44"/>
      <c r="JNQ263" s="44"/>
      <c r="JNR263" s="44"/>
      <c r="JNS263" s="44"/>
      <c r="JNT263" s="44"/>
      <c r="JNU263" s="44"/>
      <c r="JNV263" s="44"/>
      <c r="JNW263" s="44"/>
      <c r="JNX263" s="44"/>
      <c r="JNY263" s="44"/>
      <c r="JNZ263" s="44"/>
      <c r="JOA263" s="44"/>
      <c r="JOB263" s="44"/>
      <c r="JOC263" s="44"/>
      <c r="JOD263" s="44"/>
      <c r="JOE263" s="44"/>
      <c r="JOF263" s="44"/>
      <c r="JOG263" s="44"/>
      <c r="JOH263" s="44"/>
      <c r="JOI263" s="44"/>
      <c r="JOJ263" s="44"/>
      <c r="JOK263" s="44"/>
      <c r="JOL263" s="44"/>
      <c r="JOM263" s="44"/>
      <c r="JON263" s="44"/>
      <c r="JOO263" s="44"/>
      <c r="JOP263" s="44"/>
      <c r="JOQ263" s="44"/>
      <c r="JOR263" s="44"/>
      <c r="JOS263" s="44"/>
      <c r="JOT263" s="44"/>
      <c r="JOU263" s="44"/>
      <c r="JOV263" s="44"/>
      <c r="JOW263" s="44"/>
      <c r="JOX263" s="44"/>
      <c r="JOY263" s="44"/>
      <c r="JOZ263" s="44"/>
      <c r="JPA263" s="44"/>
      <c r="JPB263" s="44"/>
      <c r="JPC263" s="44"/>
      <c r="JPD263" s="44"/>
      <c r="JPE263" s="44"/>
      <c r="JPF263" s="44"/>
      <c r="JPG263" s="44"/>
      <c r="JPH263" s="44"/>
      <c r="JPI263" s="44"/>
      <c r="JPJ263" s="44"/>
      <c r="JPK263" s="44"/>
      <c r="JPL263" s="44"/>
      <c r="JPM263" s="44"/>
      <c r="JPN263" s="44"/>
      <c r="JPO263" s="44"/>
      <c r="JPP263" s="44"/>
      <c r="JPQ263" s="44"/>
      <c r="JPR263" s="44"/>
      <c r="JPS263" s="44"/>
      <c r="JPT263" s="44"/>
      <c r="JPU263" s="44"/>
      <c r="JPV263" s="44"/>
      <c r="JPW263" s="44"/>
      <c r="JPX263" s="44"/>
      <c r="JPY263" s="44"/>
      <c r="JPZ263" s="44"/>
      <c r="JQA263" s="44"/>
      <c r="JQB263" s="44"/>
      <c r="JQC263" s="44"/>
      <c r="JQD263" s="44"/>
      <c r="JQE263" s="44"/>
      <c r="JQF263" s="44"/>
      <c r="JQG263" s="44"/>
      <c r="JQH263" s="44"/>
      <c r="JQI263" s="44"/>
      <c r="JQJ263" s="44"/>
      <c r="JQK263" s="44"/>
      <c r="JQL263" s="44"/>
      <c r="JQM263" s="44"/>
      <c r="JQN263" s="44"/>
      <c r="JQO263" s="44"/>
      <c r="JQP263" s="44"/>
      <c r="JQQ263" s="44"/>
      <c r="JQR263" s="44"/>
      <c r="JQS263" s="44"/>
      <c r="JQT263" s="44"/>
      <c r="JQU263" s="44"/>
      <c r="JQV263" s="44"/>
      <c r="JQW263" s="44"/>
      <c r="JQX263" s="44"/>
      <c r="JQY263" s="44"/>
      <c r="JQZ263" s="44"/>
      <c r="JRA263" s="44"/>
      <c r="JRB263" s="44"/>
      <c r="JRC263" s="44"/>
      <c r="JRD263" s="44"/>
      <c r="JRE263" s="44"/>
      <c r="JRF263" s="44"/>
      <c r="JRG263" s="44"/>
      <c r="JRH263" s="44"/>
      <c r="JRI263" s="44"/>
      <c r="JRJ263" s="44"/>
      <c r="JRK263" s="44"/>
      <c r="JRL263" s="44"/>
      <c r="JRM263" s="44"/>
      <c r="JRN263" s="44"/>
      <c r="JRO263" s="44"/>
      <c r="JRP263" s="44"/>
      <c r="JRQ263" s="44"/>
      <c r="JRR263" s="44"/>
      <c r="JRS263" s="44"/>
      <c r="JRT263" s="44"/>
      <c r="JRU263" s="44"/>
      <c r="JRV263" s="44"/>
      <c r="JRW263" s="44"/>
      <c r="JRX263" s="44"/>
      <c r="JRY263" s="44"/>
      <c r="JRZ263" s="44"/>
      <c r="JSA263" s="44"/>
      <c r="JSB263" s="44"/>
      <c r="JSC263" s="44"/>
      <c r="JSD263" s="44"/>
      <c r="JSE263" s="44"/>
      <c r="JSF263" s="44"/>
      <c r="JSG263" s="44"/>
      <c r="JSH263" s="44"/>
      <c r="JSI263" s="44"/>
      <c r="JSJ263" s="44"/>
      <c r="JSK263" s="44"/>
      <c r="JSL263" s="44"/>
      <c r="JSM263" s="44"/>
      <c r="JSN263" s="44"/>
      <c r="JSO263" s="44"/>
      <c r="JSP263" s="44"/>
      <c r="JSQ263" s="44"/>
      <c r="JSR263" s="44"/>
      <c r="JSS263" s="44"/>
      <c r="JST263" s="44"/>
      <c r="JSU263" s="44"/>
      <c r="JSV263" s="44"/>
      <c r="JSW263" s="44"/>
      <c r="JSX263" s="44"/>
      <c r="JSY263" s="44"/>
      <c r="JSZ263" s="44"/>
      <c r="JTA263" s="44"/>
      <c r="JTB263" s="44"/>
      <c r="JTC263" s="44"/>
      <c r="JTD263" s="44"/>
      <c r="JTE263" s="44"/>
      <c r="JTF263" s="44"/>
      <c r="JTG263" s="44"/>
      <c r="JTH263" s="44"/>
      <c r="JTI263" s="44"/>
      <c r="JTJ263" s="44"/>
      <c r="JTK263" s="44"/>
      <c r="JTL263" s="44"/>
      <c r="JTM263" s="44"/>
      <c r="JTN263" s="44"/>
      <c r="JTO263" s="44"/>
      <c r="JTP263" s="44"/>
      <c r="JTQ263" s="44"/>
      <c r="JTR263" s="44"/>
      <c r="JTS263" s="44"/>
      <c r="JTT263" s="44"/>
      <c r="JTU263" s="44"/>
      <c r="JTV263" s="44"/>
      <c r="JTW263" s="44"/>
      <c r="JTX263" s="44"/>
      <c r="JTY263" s="44"/>
      <c r="JTZ263" s="44"/>
      <c r="JUA263" s="44"/>
      <c r="JUB263" s="44"/>
      <c r="JUC263" s="44"/>
      <c r="JUD263" s="44"/>
      <c r="JUE263" s="44"/>
      <c r="JUF263" s="44"/>
      <c r="JUG263" s="44"/>
      <c r="JUH263" s="44"/>
      <c r="JUI263" s="44"/>
      <c r="JUJ263" s="44"/>
      <c r="JUK263" s="44"/>
      <c r="JUL263" s="44"/>
      <c r="JUM263" s="44"/>
      <c r="JUN263" s="44"/>
      <c r="JUO263" s="44"/>
      <c r="JUP263" s="44"/>
      <c r="JUQ263" s="44"/>
      <c r="JUR263" s="44"/>
      <c r="JUS263" s="44"/>
      <c r="JUT263" s="44"/>
      <c r="JUU263" s="44"/>
      <c r="JUV263" s="44"/>
      <c r="JUW263" s="44"/>
      <c r="JUX263" s="44"/>
      <c r="JUY263" s="44"/>
      <c r="JUZ263" s="44"/>
      <c r="JVA263" s="44"/>
      <c r="JVB263" s="44"/>
      <c r="JVC263" s="44"/>
      <c r="JVD263" s="44"/>
      <c r="JVE263" s="44"/>
      <c r="JVF263" s="44"/>
      <c r="JVG263" s="44"/>
      <c r="JVH263" s="44"/>
      <c r="JVI263" s="44"/>
      <c r="JVJ263" s="44"/>
      <c r="JVK263" s="44"/>
      <c r="JVL263" s="44"/>
      <c r="JVM263" s="44"/>
      <c r="JVN263" s="44"/>
      <c r="JVO263" s="44"/>
      <c r="JVP263" s="44"/>
      <c r="JVQ263" s="44"/>
      <c r="JVR263" s="44"/>
      <c r="JVS263" s="44"/>
      <c r="JVT263" s="44"/>
      <c r="JVU263" s="44"/>
      <c r="JVV263" s="44"/>
      <c r="JVW263" s="44"/>
      <c r="JVX263" s="44"/>
      <c r="JVY263" s="44"/>
      <c r="JVZ263" s="44"/>
      <c r="JWA263" s="44"/>
      <c r="JWB263" s="44"/>
      <c r="JWC263" s="44"/>
      <c r="JWD263" s="44"/>
      <c r="JWE263" s="44"/>
      <c r="JWF263" s="44"/>
      <c r="JWG263" s="44"/>
      <c r="JWH263" s="44"/>
      <c r="JWI263" s="44"/>
      <c r="JWJ263" s="44"/>
      <c r="JWK263" s="44"/>
      <c r="JWL263" s="44"/>
      <c r="JWM263" s="44"/>
      <c r="JWN263" s="44"/>
      <c r="JWO263" s="44"/>
      <c r="JWP263" s="44"/>
      <c r="JWQ263" s="44"/>
      <c r="JWR263" s="44"/>
      <c r="JWS263" s="44"/>
      <c r="JWT263" s="44"/>
      <c r="JWU263" s="44"/>
      <c r="JWV263" s="44"/>
      <c r="JWW263" s="44"/>
      <c r="JWX263" s="44"/>
      <c r="JWY263" s="44"/>
      <c r="JWZ263" s="44"/>
      <c r="JXA263" s="44"/>
      <c r="JXB263" s="44"/>
      <c r="JXC263" s="44"/>
      <c r="JXD263" s="44"/>
      <c r="JXE263" s="44"/>
      <c r="JXF263" s="44"/>
      <c r="JXG263" s="44"/>
      <c r="JXH263" s="44"/>
      <c r="JXI263" s="44"/>
      <c r="JXJ263" s="44"/>
      <c r="JXK263" s="44"/>
      <c r="JXL263" s="44"/>
      <c r="JXM263" s="44"/>
      <c r="JXN263" s="44"/>
      <c r="JXO263" s="44"/>
      <c r="JXP263" s="44"/>
      <c r="JXQ263" s="44"/>
      <c r="JXR263" s="44"/>
      <c r="JXS263" s="44"/>
      <c r="JXT263" s="44"/>
      <c r="JXU263" s="44"/>
      <c r="JXV263" s="44"/>
      <c r="JXW263" s="44"/>
      <c r="JXX263" s="44"/>
      <c r="JXY263" s="44"/>
      <c r="JXZ263" s="44"/>
      <c r="JYA263" s="44"/>
      <c r="JYB263" s="44"/>
      <c r="JYC263" s="44"/>
      <c r="JYD263" s="44"/>
      <c r="JYE263" s="44"/>
      <c r="JYF263" s="44"/>
      <c r="JYG263" s="44"/>
      <c r="JYH263" s="44"/>
      <c r="JYI263" s="44"/>
      <c r="JYJ263" s="44"/>
      <c r="JYK263" s="44"/>
      <c r="JYL263" s="44"/>
      <c r="JYM263" s="44"/>
      <c r="JYN263" s="44"/>
      <c r="JYO263" s="44"/>
      <c r="JYP263" s="44"/>
      <c r="JYQ263" s="44"/>
      <c r="JYR263" s="44"/>
      <c r="JYS263" s="44"/>
      <c r="JYT263" s="44"/>
      <c r="JYU263" s="44"/>
      <c r="JYV263" s="44"/>
      <c r="JYW263" s="44"/>
      <c r="JYX263" s="44"/>
      <c r="JYY263" s="44"/>
      <c r="JYZ263" s="44"/>
      <c r="JZA263" s="44"/>
      <c r="JZB263" s="44"/>
      <c r="JZC263" s="44"/>
      <c r="JZD263" s="44"/>
      <c r="JZE263" s="44"/>
      <c r="JZF263" s="44"/>
      <c r="JZG263" s="44"/>
      <c r="JZH263" s="44"/>
      <c r="JZI263" s="44"/>
      <c r="JZJ263" s="44"/>
      <c r="JZK263" s="44"/>
      <c r="JZL263" s="44"/>
      <c r="JZM263" s="44"/>
      <c r="JZN263" s="44"/>
      <c r="JZO263" s="44"/>
      <c r="JZP263" s="44"/>
      <c r="JZQ263" s="44"/>
      <c r="JZR263" s="44"/>
      <c r="JZS263" s="44"/>
      <c r="JZT263" s="44"/>
      <c r="JZU263" s="44"/>
      <c r="JZV263" s="44"/>
      <c r="JZW263" s="44"/>
      <c r="JZX263" s="44"/>
      <c r="JZY263" s="44"/>
      <c r="JZZ263" s="44"/>
      <c r="KAA263" s="44"/>
      <c r="KAB263" s="44"/>
      <c r="KAC263" s="44"/>
      <c r="KAD263" s="44"/>
      <c r="KAE263" s="44"/>
      <c r="KAF263" s="44"/>
      <c r="KAG263" s="44"/>
      <c r="KAH263" s="44"/>
      <c r="KAI263" s="44"/>
      <c r="KAJ263" s="44"/>
      <c r="KAK263" s="44"/>
      <c r="KAL263" s="44"/>
      <c r="KAM263" s="44"/>
      <c r="KAN263" s="44"/>
      <c r="KAO263" s="44"/>
      <c r="KAP263" s="44"/>
      <c r="KAQ263" s="44"/>
      <c r="KAR263" s="44"/>
      <c r="KAS263" s="44"/>
      <c r="KAT263" s="44"/>
      <c r="KAU263" s="44"/>
      <c r="KAV263" s="44"/>
      <c r="KAW263" s="44"/>
      <c r="KAX263" s="44"/>
      <c r="KAY263" s="44"/>
      <c r="KAZ263" s="44"/>
      <c r="KBA263" s="44"/>
      <c r="KBB263" s="44"/>
      <c r="KBC263" s="44"/>
      <c r="KBD263" s="44"/>
      <c r="KBE263" s="44"/>
      <c r="KBF263" s="44"/>
      <c r="KBG263" s="44"/>
      <c r="KBH263" s="44"/>
      <c r="KBI263" s="44"/>
      <c r="KBJ263" s="44"/>
      <c r="KBK263" s="44"/>
      <c r="KBL263" s="44"/>
      <c r="KBM263" s="44"/>
      <c r="KBN263" s="44"/>
      <c r="KBO263" s="44"/>
      <c r="KBP263" s="44"/>
      <c r="KBQ263" s="44"/>
      <c r="KBR263" s="44"/>
      <c r="KBS263" s="44"/>
      <c r="KBT263" s="44"/>
      <c r="KBU263" s="44"/>
      <c r="KBV263" s="44"/>
      <c r="KBW263" s="44"/>
      <c r="KBX263" s="44"/>
      <c r="KBY263" s="44"/>
      <c r="KBZ263" s="44"/>
      <c r="KCA263" s="44"/>
      <c r="KCB263" s="44"/>
      <c r="KCC263" s="44"/>
      <c r="KCD263" s="44"/>
      <c r="KCE263" s="44"/>
      <c r="KCF263" s="44"/>
      <c r="KCG263" s="44"/>
      <c r="KCH263" s="44"/>
      <c r="KCI263" s="44"/>
      <c r="KCJ263" s="44"/>
      <c r="KCK263" s="44"/>
      <c r="KCL263" s="44"/>
      <c r="KCM263" s="44"/>
      <c r="KCN263" s="44"/>
      <c r="KCO263" s="44"/>
      <c r="KCP263" s="44"/>
      <c r="KCQ263" s="44"/>
      <c r="KCR263" s="44"/>
      <c r="KCS263" s="44"/>
      <c r="KCT263" s="44"/>
      <c r="KCU263" s="44"/>
      <c r="KCV263" s="44"/>
      <c r="KCW263" s="44"/>
      <c r="KCX263" s="44"/>
      <c r="KCY263" s="44"/>
      <c r="KCZ263" s="44"/>
      <c r="KDA263" s="44"/>
      <c r="KDB263" s="44"/>
      <c r="KDC263" s="44"/>
      <c r="KDD263" s="44"/>
      <c r="KDE263" s="44"/>
      <c r="KDF263" s="44"/>
      <c r="KDG263" s="44"/>
      <c r="KDH263" s="44"/>
      <c r="KDI263" s="44"/>
      <c r="KDJ263" s="44"/>
      <c r="KDK263" s="44"/>
      <c r="KDL263" s="44"/>
      <c r="KDM263" s="44"/>
      <c r="KDN263" s="44"/>
      <c r="KDO263" s="44"/>
      <c r="KDP263" s="44"/>
      <c r="KDQ263" s="44"/>
      <c r="KDR263" s="44"/>
      <c r="KDS263" s="44"/>
      <c r="KDT263" s="44"/>
      <c r="KDU263" s="44"/>
      <c r="KDV263" s="44"/>
      <c r="KDW263" s="44"/>
      <c r="KDX263" s="44"/>
      <c r="KDY263" s="44"/>
      <c r="KDZ263" s="44"/>
      <c r="KEA263" s="44"/>
      <c r="KEB263" s="44"/>
      <c r="KEC263" s="44"/>
      <c r="KED263" s="44"/>
      <c r="KEE263" s="44"/>
      <c r="KEF263" s="44"/>
      <c r="KEG263" s="44"/>
      <c r="KEH263" s="44"/>
      <c r="KEI263" s="44"/>
      <c r="KEJ263" s="44"/>
      <c r="KEK263" s="44"/>
      <c r="KEL263" s="44"/>
      <c r="KEM263" s="44"/>
      <c r="KEN263" s="44"/>
      <c r="KEO263" s="44"/>
      <c r="KEP263" s="44"/>
      <c r="KEQ263" s="44"/>
      <c r="KER263" s="44"/>
      <c r="KES263" s="44"/>
      <c r="KET263" s="44"/>
      <c r="KEU263" s="44"/>
      <c r="KEV263" s="44"/>
      <c r="KEW263" s="44"/>
      <c r="KEX263" s="44"/>
      <c r="KEY263" s="44"/>
      <c r="KEZ263" s="44"/>
      <c r="KFA263" s="44"/>
      <c r="KFB263" s="44"/>
      <c r="KFC263" s="44"/>
      <c r="KFD263" s="44"/>
      <c r="KFE263" s="44"/>
      <c r="KFF263" s="44"/>
      <c r="KFG263" s="44"/>
      <c r="KFH263" s="44"/>
      <c r="KFI263" s="44"/>
      <c r="KFJ263" s="44"/>
      <c r="KFK263" s="44"/>
      <c r="KFL263" s="44"/>
      <c r="KFM263" s="44"/>
      <c r="KFN263" s="44"/>
      <c r="KFO263" s="44"/>
      <c r="KFP263" s="44"/>
      <c r="KFQ263" s="44"/>
      <c r="KFR263" s="44"/>
      <c r="KFS263" s="44"/>
      <c r="KFT263" s="44"/>
      <c r="KFU263" s="44"/>
      <c r="KFV263" s="44"/>
      <c r="KFW263" s="44"/>
      <c r="KFX263" s="44"/>
      <c r="KFY263" s="44"/>
      <c r="KFZ263" s="44"/>
      <c r="KGA263" s="44"/>
      <c r="KGB263" s="44"/>
      <c r="KGC263" s="44"/>
      <c r="KGD263" s="44"/>
      <c r="KGE263" s="44"/>
      <c r="KGF263" s="44"/>
      <c r="KGG263" s="44"/>
      <c r="KGH263" s="44"/>
      <c r="KGI263" s="44"/>
      <c r="KGJ263" s="44"/>
      <c r="KGK263" s="44"/>
      <c r="KGL263" s="44"/>
      <c r="KGM263" s="44"/>
      <c r="KGN263" s="44"/>
      <c r="KGO263" s="44"/>
      <c r="KGP263" s="44"/>
      <c r="KGQ263" s="44"/>
      <c r="KGR263" s="44"/>
      <c r="KGS263" s="44"/>
      <c r="KGT263" s="44"/>
      <c r="KGU263" s="44"/>
      <c r="KGV263" s="44"/>
      <c r="KGW263" s="44"/>
      <c r="KGX263" s="44"/>
      <c r="KGY263" s="44"/>
      <c r="KGZ263" s="44"/>
      <c r="KHA263" s="44"/>
      <c r="KHB263" s="44"/>
      <c r="KHC263" s="44"/>
      <c r="KHD263" s="44"/>
      <c r="KHE263" s="44"/>
      <c r="KHF263" s="44"/>
      <c r="KHG263" s="44"/>
      <c r="KHH263" s="44"/>
      <c r="KHI263" s="44"/>
      <c r="KHJ263" s="44"/>
      <c r="KHK263" s="44"/>
      <c r="KHL263" s="44"/>
      <c r="KHM263" s="44"/>
      <c r="KHN263" s="44"/>
      <c r="KHO263" s="44"/>
      <c r="KHP263" s="44"/>
      <c r="KHQ263" s="44"/>
      <c r="KHR263" s="44"/>
      <c r="KHS263" s="44"/>
      <c r="KHT263" s="44"/>
      <c r="KHU263" s="44"/>
      <c r="KHV263" s="44"/>
      <c r="KHW263" s="44"/>
      <c r="KHX263" s="44"/>
      <c r="KHY263" s="44"/>
      <c r="KHZ263" s="44"/>
      <c r="KIA263" s="44"/>
      <c r="KIB263" s="44"/>
      <c r="KIC263" s="44"/>
      <c r="KID263" s="44"/>
      <c r="KIE263" s="44"/>
      <c r="KIF263" s="44"/>
      <c r="KIG263" s="44"/>
      <c r="KIH263" s="44"/>
      <c r="KII263" s="44"/>
      <c r="KIJ263" s="44"/>
      <c r="KIK263" s="44"/>
      <c r="KIL263" s="44"/>
      <c r="KIM263" s="44"/>
      <c r="KIN263" s="44"/>
      <c r="KIO263" s="44"/>
      <c r="KIP263" s="44"/>
      <c r="KIQ263" s="44"/>
      <c r="KIR263" s="44"/>
      <c r="KIS263" s="44"/>
      <c r="KIT263" s="44"/>
      <c r="KIU263" s="44"/>
      <c r="KIV263" s="44"/>
      <c r="KIW263" s="44"/>
      <c r="KIX263" s="44"/>
      <c r="KIY263" s="44"/>
      <c r="KIZ263" s="44"/>
      <c r="KJA263" s="44"/>
      <c r="KJB263" s="44"/>
      <c r="KJC263" s="44"/>
      <c r="KJD263" s="44"/>
      <c r="KJE263" s="44"/>
      <c r="KJF263" s="44"/>
      <c r="KJG263" s="44"/>
      <c r="KJH263" s="44"/>
      <c r="KJI263" s="44"/>
      <c r="KJJ263" s="44"/>
      <c r="KJK263" s="44"/>
      <c r="KJL263" s="44"/>
      <c r="KJM263" s="44"/>
      <c r="KJN263" s="44"/>
      <c r="KJO263" s="44"/>
      <c r="KJP263" s="44"/>
      <c r="KJQ263" s="44"/>
      <c r="KJR263" s="44"/>
      <c r="KJS263" s="44"/>
      <c r="KJT263" s="44"/>
      <c r="KJU263" s="44"/>
      <c r="KJV263" s="44"/>
      <c r="KJW263" s="44"/>
      <c r="KJX263" s="44"/>
      <c r="KJY263" s="44"/>
      <c r="KJZ263" s="44"/>
      <c r="KKA263" s="44"/>
      <c r="KKB263" s="44"/>
      <c r="KKC263" s="44"/>
      <c r="KKD263" s="44"/>
      <c r="KKE263" s="44"/>
      <c r="KKF263" s="44"/>
      <c r="KKG263" s="44"/>
      <c r="KKH263" s="44"/>
      <c r="KKI263" s="44"/>
      <c r="KKJ263" s="44"/>
      <c r="KKK263" s="44"/>
      <c r="KKL263" s="44"/>
      <c r="KKM263" s="44"/>
      <c r="KKN263" s="44"/>
      <c r="KKO263" s="44"/>
      <c r="KKP263" s="44"/>
      <c r="KKQ263" s="44"/>
      <c r="KKR263" s="44"/>
      <c r="KKS263" s="44"/>
      <c r="KKT263" s="44"/>
      <c r="KKU263" s="44"/>
      <c r="KKV263" s="44"/>
      <c r="KKW263" s="44"/>
      <c r="KKX263" s="44"/>
      <c r="KKY263" s="44"/>
      <c r="KKZ263" s="44"/>
      <c r="KLA263" s="44"/>
      <c r="KLB263" s="44"/>
      <c r="KLC263" s="44"/>
      <c r="KLD263" s="44"/>
      <c r="KLE263" s="44"/>
      <c r="KLF263" s="44"/>
      <c r="KLG263" s="44"/>
      <c r="KLH263" s="44"/>
      <c r="KLI263" s="44"/>
      <c r="KLJ263" s="44"/>
      <c r="KLK263" s="44"/>
      <c r="KLL263" s="44"/>
      <c r="KLM263" s="44"/>
      <c r="KLN263" s="44"/>
      <c r="KLO263" s="44"/>
      <c r="KLP263" s="44"/>
      <c r="KLQ263" s="44"/>
      <c r="KLR263" s="44"/>
      <c r="KLS263" s="44"/>
      <c r="KLT263" s="44"/>
      <c r="KLU263" s="44"/>
      <c r="KLV263" s="44"/>
      <c r="KLW263" s="44"/>
      <c r="KLX263" s="44"/>
      <c r="KLY263" s="44"/>
      <c r="KLZ263" s="44"/>
      <c r="KMA263" s="44"/>
      <c r="KMB263" s="44"/>
      <c r="KMC263" s="44"/>
      <c r="KMD263" s="44"/>
      <c r="KME263" s="44"/>
      <c r="KMF263" s="44"/>
      <c r="KMG263" s="44"/>
      <c r="KMH263" s="44"/>
      <c r="KMI263" s="44"/>
      <c r="KMJ263" s="44"/>
      <c r="KMK263" s="44"/>
      <c r="KML263" s="44"/>
      <c r="KMM263" s="44"/>
      <c r="KMN263" s="44"/>
      <c r="KMO263" s="44"/>
      <c r="KMP263" s="44"/>
      <c r="KMQ263" s="44"/>
      <c r="KMR263" s="44"/>
      <c r="KMS263" s="44"/>
      <c r="KMT263" s="44"/>
      <c r="KMU263" s="44"/>
      <c r="KMV263" s="44"/>
      <c r="KMW263" s="44"/>
      <c r="KMX263" s="44"/>
      <c r="KMY263" s="44"/>
      <c r="KMZ263" s="44"/>
      <c r="KNA263" s="44"/>
      <c r="KNB263" s="44"/>
      <c r="KNC263" s="44"/>
      <c r="KND263" s="44"/>
      <c r="KNE263" s="44"/>
      <c r="KNF263" s="44"/>
      <c r="KNG263" s="44"/>
      <c r="KNH263" s="44"/>
      <c r="KNI263" s="44"/>
      <c r="KNJ263" s="44"/>
      <c r="KNK263" s="44"/>
      <c r="KNL263" s="44"/>
      <c r="KNM263" s="44"/>
      <c r="KNN263" s="44"/>
      <c r="KNO263" s="44"/>
      <c r="KNP263" s="44"/>
      <c r="KNQ263" s="44"/>
      <c r="KNR263" s="44"/>
      <c r="KNS263" s="44"/>
      <c r="KNT263" s="44"/>
      <c r="KNU263" s="44"/>
      <c r="KNV263" s="44"/>
      <c r="KNW263" s="44"/>
      <c r="KNX263" s="44"/>
      <c r="KNY263" s="44"/>
      <c r="KNZ263" s="44"/>
      <c r="KOA263" s="44"/>
      <c r="KOB263" s="44"/>
      <c r="KOC263" s="44"/>
      <c r="KOD263" s="44"/>
      <c r="KOE263" s="44"/>
      <c r="KOF263" s="44"/>
      <c r="KOG263" s="44"/>
      <c r="KOH263" s="44"/>
      <c r="KOI263" s="44"/>
      <c r="KOJ263" s="44"/>
      <c r="KOK263" s="44"/>
      <c r="KOL263" s="44"/>
      <c r="KOM263" s="44"/>
      <c r="KON263" s="44"/>
      <c r="KOO263" s="44"/>
      <c r="KOP263" s="44"/>
      <c r="KOQ263" s="44"/>
      <c r="KOR263" s="44"/>
      <c r="KOS263" s="44"/>
      <c r="KOT263" s="44"/>
      <c r="KOU263" s="44"/>
      <c r="KOV263" s="44"/>
      <c r="KOW263" s="44"/>
      <c r="KOX263" s="44"/>
      <c r="KOY263" s="44"/>
      <c r="KOZ263" s="44"/>
      <c r="KPA263" s="44"/>
      <c r="KPB263" s="44"/>
      <c r="KPC263" s="44"/>
      <c r="KPD263" s="44"/>
      <c r="KPE263" s="44"/>
      <c r="KPF263" s="44"/>
      <c r="KPG263" s="44"/>
      <c r="KPH263" s="44"/>
      <c r="KPI263" s="44"/>
      <c r="KPJ263" s="44"/>
      <c r="KPK263" s="44"/>
      <c r="KPL263" s="44"/>
      <c r="KPM263" s="44"/>
      <c r="KPN263" s="44"/>
      <c r="KPO263" s="44"/>
      <c r="KPP263" s="44"/>
      <c r="KPQ263" s="44"/>
      <c r="KPR263" s="44"/>
      <c r="KPS263" s="44"/>
      <c r="KPT263" s="44"/>
      <c r="KPU263" s="44"/>
      <c r="KPV263" s="44"/>
      <c r="KPW263" s="44"/>
      <c r="KPX263" s="44"/>
      <c r="KPY263" s="44"/>
      <c r="KPZ263" s="44"/>
      <c r="KQA263" s="44"/>
      <c r="KQB263" s="44"/>
      <c r="KQC263" s="44"/>
      <c r="KQD263" s="44"/>
      <c r="KQE263" s="44"/>
      <c r="KQF263" s="44"/>
      <c r="KQG263" s="44"/>
      <c r="KQH263" s="44"/>
      <c r="KQI263" s="44"/>
      <c r="KQJ263" s="44"/>
      <c r="KQK263" s="44"/>
      <c r="KQL263" s="44"/>
      <c r="KQM263" s="44"/>
      <c r="KQN263" s="44"/>
      <c r="KQO263" s="44"/>
      <c r="KQP263" s="44"/>
      <c r="KQQ263" s="44"/>
      <c r="KQR263" s="44"/>
      <c r="KQS263" s="44"/>
      <c r="KQT263" s="44"/>
      <c r="KQU263" s="44"/>
      <c r="KQV263" s="44"/>
      <c r="KQW263" s="44"/>
      <c r="KQX263" s="44"/>
      <c r="KQY263" s="44"/>
      <c r="KQZ263" s="44"/>
      <c r="KRA263" s="44"/>
      <c r="KRB263" s="44"/>
      <c r="KRC263" s="44"/>
      <c r="KRD263" s="44"/>
      <c r="KRE263" s="44"/>
      <c r="KRF263" s="44"/>
      <c r="KRG263" s="44"/>
      <c r="KRH263" s="44"/>
      <c r="KRI263" s="44"/>
      <c r="KRJ263" s="44"/>
      <c r="KRK263" s="44"/>
      <c r="KRL263" s="44"/>
      <c r="KRM263" s="44"/>
      <c r="KRN263" s="44"/>
      <c r="KRO263" s="44"/>
      <c r="KRP263" s="44"/>
      <c r="KRQ263" s="44"/>
      <c r="KRR263" s="44"/>
      <c r="KRS263" s="44"/>
      <c r="KRT263" s="44"/>
      <c r="KRU263" s="44"/>
      <c r="KRV263" s="44"/>
      <c r="KRW263" s="44"/>
      <c r="KRX263" s="44"/>
      <c r="KRY263" s="44"/>
      <c r="KRZ263" s="44"/>
      <c r="KSA263" s="44"/>
      <c r="KSB263" s="44"/>
      <c r="KSC263" s="44"/>
      <c r="KSD263" s="44"/>
      <c r="KSE263" s="44"/>
      <c r="KSF263" s="44"/>
      <c r="KSG263" s="44"/>
      <c r="KSH263" s="44"/>
      <c r="KSI263" s="44"/>
      <c r="KSJ263" s="44"/>
      <c r="KSK263" s="44"/>
      <c r="KSL263" s="44"/>
      <c r="KSM263" s="44"/>
      <c r="KSN263" s="44"/>
      <c r="KSO263" s="44"/>
      <c r="KSP263" s="44"/>
      <c r="KSQ263" s="44"/>
      <c r="KSR263" s="44"/>
      <c r="KSS263" s="44"/>
      <c r="KST263" s="44"/>
      <c r="KSU263" s="44"/>
      <c r="KSV263" s="44"/>
      <c r="KSW263" s="44"/>
      <c r="KSX263" s="44"/>
      <c r="KSY263" s="44"/>
      <c r="KSZ263" s="44"/>
      <c r="KTA263" s="44"/>
      <c r="KTB263" s="44"/>
      <c r="KTC263" s="44"/>
      <c r="KTD263" s="44"/>
      <c r="KTE263" s="44"/>
      <c r="KTF263" s="44"/>
      <c r="KTG263" s="44"/>
      <c r="KTH263" s="44"/>
      <c r="KTI263" s="44"/>
      <c r="KTJ263" s="44"/>
      <c r="KTK263" s="44"/>
      <c r="KTL263" s="44"/>
      <c r="KTM263" s="44"/>
      <c r="KTN263" s="44"/>
      <c r="KTO263" s="44"/>
      <c r="KTP263" s="44"/>
      <c r="KTQ263" s="44"/>
      <c r="KTR263" s="44"/>
      <c r="KTS263" s="44"/>
      <c r="KTT263" s="44"/>
      <c r="KTU263" s="44"/>
      <c r="KTV263" s="44"/>
      <c r="KTW263" s="44"/>
      <c r="KTX263" s="44"/>
      <c r="KTY263" s="44"/>
      <c r="KTZ263" s="44"/>
      <c r="KUA263" s="44"/>
      <c r="KUB263" s="44"/>
      <c r="KUC263" s="44"/>
      <c r="KUD263" s="44"/>
      <c r="KUE263" s="44"/>
      <c r="KUF263" s="44"/>
      <c r="KUG263" s="44"/>
      <c r="KUH263" s="44"/>
      <c r="KUI263" s="44"/>
      <c r="KUJ263" s="44"/>
      <c r="KUK263" s="44"/>
      <c r="KUL263" s="44"/>
      <c r="KUM263" s="44"/>
      <c r="KUN263" s="44"/>
      <c r="KUO263" s="44"/>
      <c r="KUP263" s="44"/>
      <c r="KUQ263" s="44"/>
      <c r="KUR263" s="44"/>
      <c r="KUS263" s="44"/>
      <c r="KUT263" s="44"/>
      <c r="KUU263" s="44"/>
      <c r="KUV263" s="44"/>
      <c r="KUW263" s="44"/>
      <c r="KUX263" s="44"/>
      <c r="KUY263" s="44"/>
      <c r="KUZ263" s="44"/>
      <c r="KVA263" s="44"/>
      <c r="KVB263" s="44"/>
      <c r="KVC263" s="44"/>
      <c r="KVD263" s="44"/>
      <c r="KVE263" s="44"/>
      <c r="KVF263" s="44"/>
      <c r="KVG263" s="44"/>
      <c r="KVH263" s="44"/>
      <c r="KVI263" s="44"/>
      <c r="KVJ263" s="44"/>
      <c r="KVK263" s="44"/>
      <c r="KVL263" s="44"/>
      <c r="KVM263" s="44"/>
      <c r="KVN263" s="44"/>
      <c r="KVO263" s="44"/>
      <c r="KVP263" s="44"/>
      <c r="KVQ263" s="44"/>
      <c r="KVR263" s="44"/>
      <c r="KVS263" s="44"/>
      <c r="KVT263" s="44"/>
      <c r="KVU263" s="44"/>
      <c r="KVV263" s="44"/>
      <c r="KVW263" s="44"/>
      <c r="KVX263" s="44"/>
      <c r="KVY263" s="44"/>
      <c r="KVZ263" s="44"/>
      <c r="KWA263" s="44"/>
      <c r="KWB263" s="44"/>
      <c r="KWC263" s="44"/>
      <c r="KWD263" s="44"/>
      <c r="KWE263" s="44"/>
      <c r="KWF263" s="44"/>
      <c r="KWG263" s="44"/>
      <c r="KWH263" s="44"/>
      <c r="KWI263" s="44"/>
      <c r="KWJ263" s="44"/>
      <c r="KWK263" s="44"/>
      <c r="KWL263" s="44"/>
      <c r="KWM263" s="44"/>
      <c r="KWN263" s="44"/>
      <c r="KWO263" s="44"/>
      <c r="KWP263" s="44"/>
      <c r="KWQ263" s="44"/>
      <c r="KWR263" s="44"/>
      <c r="KWS263" s="44"/>
      <c r="KWT263" s="44"/>
      <c r="KWU263" s="44"/>
      <c r="KWV263" s="44"/>
      <c r="KWW263" s="44"/>
      <c r="KWX263" s="44"/>
      <c r="KWY263" s="44"/>
      <c r="KWZ263" s="44"/>
      <c r="KXA263" s="44"/>
      <c r="KXB263" s="44"/>
      <c r="KXC263" s="44"/>
      <c r="KXD263" s="44"/>
      <c r="KXE263" s="44"/>
      <c r="KXF263" s="44"/>
      <c r="KXG263" s="44"/>
      <c r="KXH263" s="44"/>
      <c r="KXI263" s="44"/>
      <c r="KXJ263" s="44"/>
      <c r="KXK263" s="44"/>
      <c r="KXL263" s="44"/>
      <c r="KXM263" s="44"/>
      <c r="KXN263" s="44"/>
      <c r="KXO263" s="44"/>
      <c r="KXP263" s="44"/>
      <c r="KXQ263" s="44"/>
      <c r="KXR263" s="44"/>
      <c r="KXS263" s="44"/>
      <c r="KXT263" s="44"/>
      <c r="KXU263" s="44"/>
      <c r="KXV263" s="44"/>
      <c r="KXW263" s="44"/>
      <c r="KXX263" s="44"/>
      <c r="KXY263" s="44"/>
      <c r="KXZ263" s="44"/>
      <c r="KYA263" s="44"/>
      <c r="KYB263" s="44"/>
      <c r="KYC263" s="44"/>
      <c r="KYD263" s="44"/>
      <c r="KYE263" s="44"/>
      <c r="KYF263" s="44"/>
      <c r="KYG263" s="44"/>
      <c r="KYH263" s="44"/>
      <c r="KYI263" s="44"/>
      <c r="KYJ263" s="44"/>
      <c r="KYK263" s="44"/>
      <c r="KYL263" s="44"/>
      <c r="KYM263" s="44"/>
      <c r="KYN263" s="44"/>
      <c r="KYO263" s="44"/>
      <c r="KYP263" s="44"/>
      <c r="KYQ263" s="44"/>
      <c r="KYR263" s="44"/>
      <c r="KYS263" s="44"/>
      <c r="KYT263" s="44"/>
      <c r="KYU263" s="44"/>
      <c r="KYV263" s="44"/>
      <c r="KYW263" s="44"/>
      <c r="KYX263" s="44"/>
      <c r="KYY263" s="44"/>
      <c r="KYZ263" s="44"/>
      <c r="KZA263" s="44"/>
      <c r="KZB263" s="44"/>
      <c r="KZC263" s="44"/>
      <c r="KZD263" s="44"/>
      <c r="KZE263" s="44"/>
      <c r="KZF263" s="44"/>
      <c r="KZG263" s="44"/>
      <c r="KZH263" s="44"/>
      <c r="KZI263" s="44"/>
      <c r="KZJ263" s="44"/>
      <c r="KZK263" s="44"/>
      <c r="KZL263" s="44"/>
      <c r="KZM263" s="44"/>
      <c r="KZN263" s="44"/>
      <c r="KZO263" s="44"/>
      <c r="KZP263" s="44"/>
      <c r="KZQ263" s="44"/>
      <c r="KZR263" s="44"/>
      <c r="KZS263" s="44"/>
      <c r="KZT263" s="44"/>
      <c r="KZU263" s="44"/>
      <c r="KZV263" s="44"/>
      <c r="KZW263" s="44"/>
      <c r="KZX263" s="44"/>
      <c r="KZY263" s="44"/>
      <c r="KZZ263" s="44"/>
      <c r="LAA263" s="44"/>
      <c r="LAB263" s="44"/>
      <c r="LAC263" s="44"/>
      <c r="LAD263" s="44"/>
      <c r="LAE263" s="44"/>
      <c r="LAF263" s="44"/>
      <c r="LAG263" s="44"/>
      <c r="LAH263" s="44"/>
      <c r="LAI263" s="44"/>
      <c r="LAJ263" s="44"/>
      <c r="LAK263" s="44"/>
      <c r="LAL263" s="44"/>
      <c r="LAM263" s="44"/>
      <c r="LAN263" s="44"/>
      <c r="LAO263" s="44"/>
      <c r="LAP263" s="44"/>
      <c r="LAQ263" s="44"/>
      <c r="LAR263" s="44"/>
      <c r="LAS263" s="44"/>
      <c r="LAT263" s="44"/>
      <c r="LAU263" s="44"/>
      <c r="LAV263" s="44"/>
      <c r="LAW263" s="44"/>
      <c r="LAX263" s="44"/>
      <c r="LAY263" s="44"/>
      <c r="LAZ263" s="44"/>
      <c r="LBA263" s="44"/>
      <c r="LBB263" s="44"/>
      <c r="LBC263" s="44"/>
      <c r="LBD263" s="44"/>
      <c r="LBE263" s="44"/>
      <c r="LBF263" s="44"/>
      <c r="LBG263" s="44"/>
      <c r="LBH263" s="44"/>
      <c r="LBI263" s="44"/>
      <c r="LBJ263" s="44"/>
      <c r="LBK263" s="44"/>
      <c r="LBL263" s="44"/>
      <c r="LBM263" s="44"/>
      <c r="LBN263" s="44"/>
      <c r="LBO263" s="44"/>
      <c r="LBP263" s="44"/>
      <c r="LBQ263" s="44"/>
      <c r="LBR263" s="44"/>
      <c r="LBS263" s="44"/>
      <c r="LBT263" s="44"/>
      <c r="LBU263" s="44"/>
      <c r="LBV263" s="44"/>
      <c r="LBW263" s="44"/>
      <c r="LBX263" s="44"/>
      <c r="LBY263" s="44"/>
      <c r="LBZ263" s="44"/>
      <c r="LCA263" s="44"/>
      <c r="LCB263" s="44"/>
      <c r="LCC263" s="44"/>
      <c r="LCD263" s="44"/>
      <c r="LCE263" s="44"/>
      <c r="LCF263" s="44"/>
      <c r="LCG263" s="44"/>
      <c r="LCH263" s="44"/>
      <c r="LCI263" s="44"/>
      <c r="LCJ263" s="44"/>
      <c r="LCK263" s="44"/>
      <c r="LCL263" s="44"/>
      <c r="LCM263" s="44"/>
      <c r="LCN263" s="44"/>
      <c r="LCO263" s="44"/>
      <c r="LCP263" s="44"/>
      <c r="LCQ263" s="44"/>
      <c r="LCR263" s="44"/>
      <c r="LCS263" s="44"/>
      <c r="LCT263" s="44"/>
      <c r="LCU263" s="44"/>
      <c r="LCV263" s="44"/>
      <c r="LCW263" s="44"/>
      <c r="LCX263" s="44"/>
      <c r="LCY263" s="44"/>
      <c r="LCZ263" s="44"/>
      <c r="LDA263" s="44"/>
      <c r="LDB263" s="44"/>
      <c r="LDC263" s="44"/>
      <c r="LDD263" s="44"/>
      <c r="LDE263" s="44"/>
      <c r="LDF263" s="44"/>
      <c r="LDG263" s="44"/>
      <c r="LDH263" s="44"/>
      <c r="LDI263" s="44"/>
      <c r="LDJ263" s="44"/>
      <c r="LDK263" s="44"/>
      <c r="LDL263" s="44"/>
      <c r="LDM263" s="44"/>
      <c r="LDN263" s="44"/>
      <c r="LDO263" s="44"/>
      <c r="LDP263" s="44"/>
      <c r="LDQ263" s="44"/>
      <c r="LDR263" s="44"/>
      <c r="LDS263" s="44"/>
      <c r="LDT263" s="44"/>
      <c r="LDU263" s="44"/>
      <c r="LDV263" s="44"/>
      <c r="LDW263" s="44"/>
      <c r="LDX263" s="44"/>
      <c r="LDY263" s="44"/>
      <c r="LDZ263" s="44"/>
      <c r="LEA263" s="44"/>
      <c r="LEB263" s="44"/>
      <c r="LEC263" s="44"/>
      <c r="LED263" s="44"/>
      <c r="LEE263" s="44"/>
      <c r="LEF263" s="44"/>
      <c r="LEG263" s="44"/>
      <c r="LEH263" s="44"/>
      <c r="LEI263" s="44"/>
      <c r="LEJ263" s="44"/>
      <c r="LEK263" s="44"/>
      <c r="LEL263" s="44"/>
      <c r="LEM263" s="44"/>
      <c r="LEN263" s="44"/>
      <c r="LEO263" s="44"/>
      <c r="LEP263" s="44"/>
      <c r="LEQ263" s="44"/>
      <c r="LER263" s="44"/>
      <c r="LES263" s="44"/>
      <c r="LET263" s="44"/>
      <c r="LEU263" s="44"/>
      <c r="LEV263" s="44"/>
      <c r="LEW263" s="44"/>
      <c r="LEX263" s="44"/>
      <c r="LEY263" s="44"/>
      <c r="LEZ263" s="44"/>
      <c r="LFA263" s="44"/>
      <c r="LFB263" s="44"/>
      <c r="LFC263" s="44"/>
      <c r="LFD263" s="44"/>
      <c r="LFE263" s="44"/>
      <c r="LFF263" s="44"/>
      <c r="LFG263" s="44"/>
      <c r="LFH263" s="44"/>
      <c r="LFI263" s="44"/>
      <c r="LFJ263" s="44"/>
      <c r="LFK263" s="44"/>
      <c r="LFL263" s="44"/>
      <c r="LFM263" s="44"/>
      <c r="LFN263" s="44"/>
      <c r="LFO263" s="44"/>
      <c r="LFP263" s="44"/>
      <c r="LFQ263" s="44"/>
      <c r="LFR263" s="44"/>
      <c r="LFS263" s="44"/>
      <c r="LFT263" s="44"/>
      <c r="LFU263" s="44"/>
      <c r="LFV263" s="44"/>
      <c r="LFW263" s="44"/>
      <c r="LFX263" s="44"/>
      <c r="LFY263" s="44"/>
      <c r="LFZ263" s="44"/>
      <c r="LGA263" s="44"/>
      <c r="LGB263" s="44"/>
      <c r="LGC263" s="44"/>
      <c r="LGD263" s="44"/>
      <c r="LGE263" s="44"/>
      <c r="LGF263" s="44"/>
      <c r="LGG263" s="44"/>
      <c r="LGH263" s="44"/>
      <c r="LGI263" s="44"/>
      <c r="LGJ263" s="44"/>
      <c r="LGK263" s="44"/>
      <c r="LGL263" s="44"/>
      <c r="LGM263" s="44"/>
      <c r="LGN263" s="44"/>
      <c r="LGO263" s="44"/>
      <c r="LGP263" s="44"/>
      <c r="LGQ263" s="44"/>
      <c r="LGR263" s="44"/>
      <c r="LGS263" s="44"/>
      <c r="LGT263" s="44"/>
      <c r="LGU263" s="44"/>
      <c r="LGV263" s="44"/>
      <c r="LGW263" s="44"/>
      <c r="LGX263" s="44"/>
      <c r="LGY263" s="44"/>
      <c r="LGZ263" s="44"/>
      <c r="LHA263" s="44"/>
      <c r="LHB263" s="44"/>
      <c r="LHC263" s="44"/>
      <c r="LHD263" s="44"/>
      <c r="LHE263" s="44"/>
      <c r="LHF263" s="44"/>
      <c r="LHG263" s="44"/>
      <c r="LHH263" s="44"/>
      <c r="LHI263" s="44"/>
      <c r="LHJ263" s="44"/>
      <c r="LHK263" s="44"/>
      <c r="LHL263" s="44"/>
      <c r="LHM263" s="44"/>
      <c r="LHN263" s="44"/>
      <c r="LHO263" s="44"/>
      <c r="LHP263" s="44"/>
      <c r="LHQ263" s="44"/>
      <c r="LHR263" s="44"/>
      <c r="LHS263" s="44"/>
      <c r="LHT263" s="44"/>
      <c r="LHU263" s="44"/>
      <c r="LHV263" s="44"/>
      <c r="LHW263" s="44"/>
      <c r="LHX263" s="44"/>
      <c r="LHY263" s="44"/>
      <c r="LHZ263" s="44"/>
      <c r="LIA263" s="44"/>
      <c r="LIB263" s="44"/>
      <c r="LIC263" s="44"/>
      <c r="LID263" s="44"/>
      <c r="LIE263" s="44"/>
      <c r="LIF263" s="44"/>
      <c r="LIG263" s="44"/>
      <c r="LIH263" s="44"/>
      <c r="LII263" s="44"/>
      <c r="LIJ263" s="44"/>
      <c r="LIK263" s="44"/>
      <c r="LIL263" s="44"/>
      <c r="LIM263" s="44"/>
      <c r="LIN263" s="44"/>
      <c r="LIO263" s="44"/>
      <c r="LIP263" s="44"/>
      <c r="LIQ263" s="44"/>
      <c r="LIR263" s="44"/>
      <c r="LIS263" s="44"/>
      <c r="LIT263" s="44"/>
      <c r="LIU263" s="44"/>
      <c r="LIV263" s="44"/>
      <c r="LIW263" s="44"/>
      <c r="LIX263" s="44"/>
      <c r="LIY263" s="44"/>
      <c r="LIZ263" s="44"/>
      <c r="LJA263" s="44"/>
      <c r="LJB263" s="44"/>
      <c r="LJC263" s="44"/>
      <c r="LJD263" s="44"/>
      <c r="LJE263" s="44"/>
      <c r="LJF263" s="44"/>
      <c r="LJG263" s="44"/>
      <c r="LJH263" s="44"/>
      <c r="LJI263" s="44"/>
      <c r="LJJ263" s="44"/>
      <c r="LJK263" s="44"/>
      <c r="LJL263" s="44"/>
      <c r="LJM263" s="44"/>
      <c r="LJN263" s="44"/>
      <c r="LJO263" s="44"/>
      <c r="LJP263" s="44"/>
      <c r="LJQ263" s="44"/>
      <c r="LJR263" s="44"/>
      <c r="LJS263" s="44"/>
      <c r="LJT263" s="44"/>
      <c r="LJU263" s="44"/>
      <c r="LJV263" s="44"/>
      <c r="LJW263" s="44"/>
      <c r="LJX263" s="44"/>
      <c r="LJY263" s="44"/>
      <c r="LJZ263" s="44"/>
      <c r="LKA263" s="44"/>
      <c r="LKB263" s="44"/>
      <c r="LKC263" s="44"/>
      <c r="LKD263" s="44"/>
      <c r="LKE263" s="44"/>
      <c r="LKF263" s="44"/>
      <c r="LKG263" s="44"/>
      <c r="LKH263" s="44"/>
      <c r="LKI263" s="44"/>
      <c r="LKJ263" s="44"/>
      <c r="LKK263" s="44"/>
      <c r="LKL263" s="44"/>
      <c r="LKM263" s="44"/>
      <c r="LKN263" s="44"/>
      <c r="LKO263" s="44"/>
      <c r="LKP263" s="44"/>
      <c r="LKQ263" s="44"/>
      <c r="LKR263" s="44"/>
      <c r="LKS263" s="44"/>
      <c r="LKT263" s="44"/>
      <c r="LKU263" s="44"/>
      <c r="LKV263" s="44"/>
      <c r="LKW263" s="44"/>
      <c r="LKX263" s="44"/>
      <c r="LKY263" s="44"/>
      <c r="LKZ263" s="44"/>
      <c r="LLA263" s="44"/>
      <c r="LLB263" s="44"/>
      <c r="LLC263" s="44"/>
      <c r="LLD263" s="44"/>
      <c r="LLE263" s="44"/>
      <c r="LLF263" s="44"/>
      <c r="LLG263" s="44"/>
      <c r="LLH263" s="44"/>
      <c r="LLI263" s="44"/>
      <c r="LLJ263" s="44"/>
      <c r="LLK263" s="44"/>
      <c r="LLL263" s="44"/>
      <c r="LLM263" s="44"/>
      <c r="LLN263" s="44"/>
      <c r="LLO263" s="44"/>
      <c r="LLP263" s="44"/>
      <c r="LLQ263" s="44"/>
      <c r="LLR263" s="44"/>
      <c r="LLS263" s="44"/>
      <c r="LLT263" s="44"/>
      <c r="LLU263" s="44"/>
      <c r="LLV263" s="44"/>
      <c r="LLW263" s="44"/>
      <c r="LLX263" s="44"/>
      <c r="LLY263" s="44"/>
      <c r="LLZ263" s="44"/>
      <c r="LMA263" s="44"/>
      <c r="LMB263" s="44"/>
      <c r="LMC263" s="44"/>
      <c r="LMD263" s="44"/>
      <c r="LME263" s="44"/>
      <c r="LMF263" s="44"/>
      <c r="LMG263" s="44"/>
      <c r="LMH263" s="44"/>
      <c r="LMI263" s="44"/>
      <c r="LMJ263" s="44"/>
      <c r="LMK263" s="44"/>
      <c r="LML263" s="44"/>
      <c r="LMM263" s="44"/>
      <c r="LMN263" s="44"/>
      <c r="LMO263" s="44"/>
      <c r="LMP263" s="44"/>
      <c r="LMQ263" s="44"/>
      <c r="LMR263" s="44"/>
      <c r="LMS263" s="44"/>
      <c r="LMT263" s="44"/>
      <c r="LMU263" s="44"/>
      <c r="LMV263" s="44"/>
      <c r="LMW263" s="44"/>
      <c r="LMX263" s="44"/>
      <c r="LMY263" s="44"/>
      <c r="LMZ263" s="44"/>
      <c r="LNA263" s="44"/>
      <c r="LNB263" s="44"/>
      <c r="LNC263" s="44"/>
      <c r="LND263" s="44"/>
      <c r="LNE263" s="44"/>
      <c r="LNF263" s="44"/>
      <c r="LNG263" s="44"/>
      <c r="LNH263" s="44"/>
      <c r="LNI263" s="44"/>
      <c r="LNJ263" s="44"/>
      <c r="LNK263" s="44"/>
      <c r="LNL263" s="44"/>
      <c r="LNM263" s="44"/>
      <c r="LNN263" s="44"/>
      <c r="LNO263" s="44"/>
      <c r="LNP263" s="44"/>
      <c r="LNQ263" s="44"/>
      <c r="LNR263" s="44"/>
      <c r="LNS263" s="44"/>
      <c r="LNT263" s="44"/>
      <c r="LNU263" s="44"/>
      <c r="LNV263" s="44"/>
      <c r="LNW263" s="44"/>
      <c r="LNX263" s="44"/>
      <c r="LNY263" s="44"/>
      <c r="LNZ263" s="44"/>
      <c r="LOA263" s="44"/>
      <c r="LOB263" s="44"/>
      <c r="LOC263" s="44"/>
      <c r="LOD263" s="44"/>
      <c r="LOE263" s="44"/>
      <c r="LOF263" s="44"/>
      <c r="LOG263" s="44"/>
      <c r="LOH263" s="44"/>
      <c r="LOI263" s="44"/>
      <c r="LOJ263" s="44"/>
      <c r="LOK263" s="44"/>
      <c r="LOL263" s="44"/>
      <c r="LOM263" s="44"/>
      <c r="LON263" s="44"/>
      <c r="LOO263" s="44"/>
      <c r="LOP263" s="44"/>
      <c r="LOQ263" s="44"/>
      <c r="LOR263" s="44"/>
      <c r="LOS263" s="44"/>
      <c r="LOT263" s="44"/>
      <c r="LOU263" s="44"/>
      <c r="LOV263" s="44"/>
      <c r="LOW263" s="44"/>
      <c r="LOX263" s="44"/>
      <c r="LOY263" s="44"/>
      <c r="LOZ263" s="44"/>
      <c r="LPA263" s="44"/>
      <c r="LPB263" s="44"/>
      <c r="LPC263" s="44"/>
      <c r="LPD263" s="44"/>
      <c r="LPE263" s="44"/>
      <c r="LPF263" s="44"/>
      <c r="LPG263" s="44"/>
      <c r="LPH263" s="44"/>
      <c r="LPI263" s="44"/>
      <c r="LPJ263" s="44"/>
      <c r="LPK263" s="44"/>
      <c r="LPL263" s="44"/>
      <c r="LPM263" s="44"/>
      <c r="LPN263" s="44"/>
      <c r="LPO263" s="44"/>
      <c r="LPP263" s="44"/>
      <c r="LPQ263" s="44"/>
      <c r="LPR263" s="44"/>
      <c r="LPS263" s="44"/>
      <c r="LPT263" s="44"/>
      <c r="LPU263" s="44"/>
      <c r="LPV263" s="44"/>
      <c r="LPW263" s="44"/>
      <c r="LPX263" s="44"/>
      <c r="LPY263" s="44"/>
      <c r="LPZ263" s="44"/>
      <c r="LQA263" s="44"/>
      <c r="LQB263" s="44"/>
      <c r="LQC263" s="44"/>
      <c r="LQD263" s="44"/>
      <c r="LQE263" s="44"/>
      <c r="LQF263" s="44"/>
      <c r="LQG263" s="44"/>
      <c r="LQH263" s="44"/>
      <c r="LQI263" s="44"/>
      <c r="LQJ263" s="44"/>
      <c r="LQK263" s="44"/>
      <c r="LQL263" s="44"/>
      <c r="LQM263" s="44"/>
      <c r="LQN263" s="44"/>
      <c r="LQO263" s="44"/>
      <c r="LQP263" s="44"/>
      <c r="LQQ263" s="44"/>
      <c r="LQR263" s="44"/>
      <c r="LQS263" s="44"/>
      <c r="LQT263" s="44"/>
      <c r="LQU263" s="44"/>
      <c r="LQV263" s="44"/>
      <c r="LQW263" s="44"/>
      <c r="LQX263" s="44"/>
      <c r="LQY263" s="44"/>
      <c r="LQZ263" s="44"/>
      <c r="LRA263" s="44"/>
      <c r="LRB263" s="44"/>
      <c r="LRC263" s="44"/>
      <c r="LRD263" s="44"/>
      <c r="LRE263" s="44"/>
      <c r="LRF263" s="44"/>
      <c r="LRG263" s="44"/>
      <c r="LRH263" s="44"/>
      <c r="LRI263" s="44"/>
      <c r="LRJ263" s="44"/>
      <c r="LRK263" s="44"/>
      <c r="LRL263" s="44"/>
      <c r="LRM263" s="44"/>
      <c r="LRN263" s="44"/>
      <c r="LRO263" s="44"/>
      <c r="LRP263" s="44"/>
      <c r="LRQ263" s="44"/>
      <c r="LRR263" s="44"/>
      <c r="LRS263" s="44"/>
      <c r="LRT263" s="44"/>
      <c r="LRU263" s="44"/>
      <c r="LRV263" s="44"/>
      <c r="LRW263" s="44"/>
      <c r="LRX263" s="44"/>
      <c r="LRY263" s="44"/>
      <c r="LRZ263" s="44"/>
      <c r="LSA263" s="44"/>
      <c r="LSB263" s="44"/>
      <c r="LSC263" s="44"/>
      <c r="LSD263" s="44"/>
      <c r="LSE263" s="44"/>
      <c r="LSF263" s="44"/>
      <c r="LSG263" s="44"/>
      <c r="LSH263" s="44"/>
      <c r="LSI263" s="44"/>
      <c r="LSJ263" s="44"/>
      <c r="LSK263" s="44"/>
      <c r="LSL263" s="44"/>
      <c r="LSM263" s="44"/>
      <c r="LSN263" s="44"/>
      <c r="LSO263" s="44"/>
      <c r="LSP263" s="44"/>
      <c r="LSQ263" s="44"/>
      <c r="LSR263" s="44"/>
      <c r="LSS263" s="44"/>
      <c r="LST263" s="44"/>
      <c r="LSU263" s="44"/>
      <c r="LSV263" s="44"/>
      <c r="LSW263" s="44"/>
      <c r="LSX263" s="44"/>
      <c r="LSY263" s="44"/>
      <c r="LSZ263" s="44"/>
      <c r="LTA263" s="44"/>
      <c r="LTB263" s="44"/>
      <c r="LTC263" s="44"/>
      <c r="LTD263" s="44"/>
      <c r="LTE263" s="44"/>
      <c r="LTF263" s="44"/>
      <c r="LTG263" s="44"/>
      <c r="LTH263" s="44"/>
      <c r="LTI263" s="44"/>
      <c r="LTJ263" s="44"/>
      <c r="LTK263" s="44"/>
      <c r="LTL263" s="44"/>
      <c r="LTM263" s="44"/>
      <c r="LTN263" s="44"/>
      <c r="LTO263" s="44"/>
      <c r="LTP263" s="44"/>
      <c r="LTQ263" s="44"/>
      <c r="LTR263" s="44"/>
      <c r="LTS263" s="44"/>
      <c r="LTT263" s="44"/>
      <c r="LTU263" s="44"/>
      <c r="LTV263" s="44"/>
      <c r="LTW263" s="44"/>
      <c r="LTX263" s="44"/>
      <c r="LTY263" s="44"/>
      <c r="LTZ263" s="44"/>
      <c r="LUA263" s="44"/>
      <c r="LUB263" s="44"/>
      <c r="LUC263" s="44"/>
      <c r="LUD263" s="44"/>
      <c r="LUE263" s="44"/>
      <c r="LUF263" s="44"/>
      <c r="LUG263" s="44"/>
      <c r="LUH263" s="44"/>
      <c r="LUI263" s="44"/>
      <c r="LUJ263" s="44"/>
      <c r="LUK263" s="44"/>
      <c r="LUL263" s="44"/>
      <c r="LUM263" s="44"/>
      <c r="LUN263" s="44"/>
      <c r="LUO263" s="44"/>
      <c r="LUP263" s="44"/>
      <c r="LUQ263" s="44"/>
      <c r="LUR263" s="44"/>
      <c r="LUS263" s="44"/>
      <c r="LUT263" s="44"/>
      <c r="LUU263" s="44"/>
      <c r="LUV263" s="44"/>
      <c r="LUW263" s="44"/>
      <c r="LUX263" s="44"/>
      <c r="LUY263" s="44"/>
      <c r="LUZ263" s="44"/>
      <c r="LVA263" s="44"/>
      <c r="LVB263" s="44"/>
      <c r="LVC263" s="44"/>
      <c r="LVD263" s="44"/>
      <c r="LVE263" s="44"/>
      <c r="LVF263" s="44"/>
      <c r="LVG263" s="44"/>
      <c r="LVH263" s="44"/>
      <c r="LVI263" s="44"/>
      <c r="LVJ263" s="44"/>
      <c r="LVK263" s="44"/>
      <c r="LVL263" s="44"/>
      <c r="LVM263" s="44"/>
      <c r="LVN263" s="44"/>
      <c r="LVO263" s="44"/>
      <c r="LVP263" s="44"/>
      <c r="LVQ263" s="44"/>
      <c r="LVR263" s="44"/>
      <c r="LVS263" s="44"/>
      <c r="LVT263" s="44"/>
      <c r="LVU263" s="44"/>
      <c r="LVV263" s="44"/>
      <c r="LVW263" s="44"/>
      <c r="LVX263" s="44"/>
      <c r="LVY263" s="44"/>
      <c r="LVZ263" s="44"/>
      <c r="LWA263" s="44"/>
      <c r="LWB263" s="44"/>
      <c r="LWC263" s="44"/>
      <c r="LWD263" s="44"/>
      <c r="LWE263" s="44"/>
      <c r="LWF263" s="44"/>
      <c r="LWG263" s="44"/>
      <c r="LWH263" s="44"/>
      <c r="LWI263" s="44"/>
      <c r="LWJ263" s="44"/>
      <c r="LWK263" s="44"/>
      <c r="LWL263" s="44"/>
      <c r="LWM263" s="44"/>
      <c r="LWN263" s="44"/>
      <c r="LWO263" s="44"/>
      <c r="LWP263" s="44"/>
      <c r="LWQ263" s="44"/>
      <c r="LWR263" s="44"/>
      <c r="LWS263" s="44"/>
      <c r="LWT263" s="44"/>
      <c r="LWU263" s="44"/>
      <c r="LWV263" s="44"/>
      <c r="LWW263" s="44"/>
      <c r="LWX263" s="44"/>
      <c r="LWY263" s="44"/>
      <c r="LWZ263" s="44"/>
      <c r="LXA263" s="44"/>
      <c r="LXB263" s="44"/>
      <c r="LXC263" s="44"/>
      <c r="LXD263" s="44"/>
      <c r="LXE263" s="44"/>
      <c r="LXF263" s="44"/>
      <c r="LXG263" s="44"/>
      <c r="LXH263" s="44"/>
      <c r="LXI263" s="44"/>
      <c r="LXJ263" s="44"/>
      <c r="LXK263" s="44"/>
      <c r="LXL263" s="44"/>
      <c r="LXM263" s="44"/>
      <c r="LXN263" s="44"/>
      <c r="LXO263" s="44"/>
      <c r="LXP263" s="44"/>
      <c r="LXQ263" s="44"/>
      <c r="LXR263" s="44"/>
      <c r="LXS263" s="44"/>
      <c r="LXT263" s="44"/>
      <c r="LXU263" s="44"/>
      <c r="LXV263" s="44"/>
      <c r="LXW263" s="44"/>
      <c r="LXX263" s="44"/>
      <c r="LXY263" s="44"/>
      <c r="LXZ263" s="44"/>
      <c r="LYA263" s="44"/>
      <c r="LYB263" s="44"/>
      <c r="LYC263" s="44"/>
      <c r="LYD263" s="44"/>
      <c r="LYE263" s="44"/>
      <c r="LYF263" s="44"/>
      <c r="LYG263" s="44"/>
      <c r="LYH263" s="44"/>
      <c r="LYI263" s="44"/>
      <c r="LYJ263" s="44"/>
      <c r="LYK263" s="44"/>
      <c r="LYL263" s="44"/>
      <c r="LYM263" s="44"/>
      <c r="LYN263" s="44"/>
      <c r="LYO263" s="44"/>
      <c r="LYP263" s="44"/>
      <c r="LYQ263" s="44"/>
      <c r="LYR263" s="44"/>
      <c r="LYS263" s="44"/>
      <c r="LYT263" s="44"/>
      <c r="LYU263" s="44"/>
      <c r="LYV263" s="44"/>
      <c r="LYW263" s="44"/>
      <c r="LYX263" s="44"/>
      <c r="LYY263" s="44"/>
      <c r="LYZ263" s="44"/>
      <c r="LZA263" s="44"/>
      <c r="LZB263" s="44"/>
      <c r="LZC263" s="44"/>
      <c r="LZD263" s="44"/>
      <c r="LZE263" s="44"/>
      <c r="LZF263" s="44"/>
      <c r="LZG263" s="44"/>
      <c r="LZH263" s="44"/>
      <c r="LZI263" s="44"/>
      <c r="LZJ263" s="44"/>
      <c r="LZK263" s="44"/>
      <c r="LZL263" s="44"/>
      <c r="LZM263" s="44"/>
      <c r="LZN263" s="44"/>
      <c r="LZO263" s="44"/>
      <c r="LZP263" s="44"/>
      <c r="LZQ263" s="44"/>
      <c r="LZR263" s="44"/>
      <c r="LZS263" s="44"/>
      <c r="LZT263" s="44"/>
      <c r="LZU263" s="44"/>
      <c r="LZV263" s="44"/>
      <c r="LZW263" s="44"/>
      <c r="LZX263" s="44"/>
      <c r="LZY263" s="44"/>
      <c r="LZZ263" s="44"/>
      <c r="MAA263" s="44"/>
      <c r="MAB263" s="44"/>
      <c r="MAC263" s="44"/>
      <c r="MAD263" s="44"/>
      <c r="MAE263" s="44"/>
      <c r="MAF263" s="44"/>
      <c r="MAG263" s="44"/>
      <c r="MAH263" s="44"/>
      <c r="MAI263" s="44"/>
      <c r="MAJ263" s="44"/>
      <c r="MAK263" s="44"/>
      <c r="MAL263" s="44"/>
      <c r="MAM263" s="44"/>
      <c r="MAN263" s="44"/>
      <c r="MAO263" s="44"/>
      <c r="MAP263" s="44"/>
      <c r="MAQ263" s="44"/>
      <c r="MAR263" s="44"/>
      <c r="MAS263" s="44"/>
      <c r="MAT263" s="44"/>
      <c r="MAU263" s="44"/>
      <c r="MAV263" s="44"/>
      <c r="MAW263" s="44"/>
      <c r="MAX263" s="44"/>
      <c r="MAY263" s="44"/>
      <c r="MAZ263" s="44"/>
      <c r="MBA263" s="44"/>
      <c r="MBB263" s="44"/>
      <c r="MBC263" s="44"/>
      <c r="MBD263" s="44"/>
      <c r="MBE263" s="44"/>
      <c r="MBF263" s="44"/>
      <c r="MBG263" s="44"/>
      <c r="MBH263" s="44"/>
      <c r="MBI263" s="44"/>
      <c r="MBJ263" s="44"/>
      <c r="MBK263" s="44"/>
      <c r="MBL263" s="44"/>
      <c r="MBM263" s="44"/>
      <c r="MBN263" s="44"/>
      <c r="MBO263" s="44"/>
      <c r="MBP263" s="44"/>
      <c r="MBQ263" s="44"/>
      <c r="MBR263" s="44"/>
      <c r="MBS263" s="44"/>
      <c r="MBT263" s="44"/>
      <c r="MBU263" s="44"/>
      <c r="MBV263" s="44"/>
      <c r="MBW263" s="44"/>
      <c r="MBX263" s="44"/>
      <c r="MBY263" s="44"/>
      <c r="MBZ263" s="44"/>
      <c r="MCA263" s="44"/>
      <c r="MCB263" s="44"/>
      <c r="MCC263" s="44"/>
      <c r="MCD263" s="44"/>
      <c r="MCE263" s="44"/>
      <c r="MCF263" s="44"/>
      <c r="MCG263" s="44"/>
      <c r="MCH263" s="44"/>
      <c r="MCI263" s="44"/>
      <c r="MCJ263" s="44"/>
      <c r="MCK263" s="44"/>
      <c r="MCL263" s="44"/>
      <c r="MCM263" s="44"/>
      <c r="MCN263" s="44"/>
      <c r="MCO263" s="44"/>
      <c r="MCP263" s="44"/>
      <c r="MCQ263" s="44"/>
      <c r="MCR263" s="44"/>
      <c r="MCS263" s="44"/>
      <c r="MCT263" s="44"/>
      <c r="MCU263" s="44"/>
      <c r="MCV263" s="44"/>
      <c r="MCW263" s="44"/>
      <c r="MCX263" s="44"/>
      <c r="MCY263" s="44"/>
      <c r="MCZ263" s="44"/>
      <c r="MDA263" s="44"/>
      <c r="MDB263" s="44"/>
      <c r="MDC263" s="44"/>
      <c r="MDD263" s="44"/>
      <c r="MDE263" s="44"/>
      <c r="MDF263" s="44"/>
      <c r="MDG263" s="44"/>
      <c r="MDH263" s="44"/>
      <c r="MDI263" s="44"/>
      <c r="MDJ263" s="44"/>
      <c r="MDK263" s="44"/>
      <c r="MDL263" s="44"/>
      <c r="MDM263" s="44"/>
      <c r="MDN263" s="44"/>
      <c r="MDO263" s="44"/>
      <c r="MDP263" s="44"/>
      <c r="MDQ263" s="44"/>
      <c r="MDR263" s="44"/>
      <c r="MDS263" s="44"/>
      <c r="MDT263" s="44"/>
      <c r="MDU263" s="44"/>
      <c r="MDV263" s="44"/>
      <c r="MDW263" s="44"/>
      <c r="MDX263" s="44"/>
      <c r="MDY263" s="44"/>
      <c r="MDZ263" s="44"/>
      <c r="MEA263" s="44"/>
      <c r="MEB263" s="44"/>
      <c r="MEC263" s="44"/>
      <c r="MED263" s="44"/>
      <c r="MEE263" s="44"/>
      <c r="MEF263" s="44"/>
      <c r="MEG263" s="44"/>
      <c r="MEH263" s="44"/>
      <c r="MEI263" s="44"/>
      <c r="MEJ263" s="44"/>
      <c r="MEK263" s="44"/>
      <c r="MEL263" s="44"/>
      <c r="MEM263" s="44"/>
      <c r="MEN263" s="44"/>
      <c r="MEO263" s="44"/>
      <c r="MEP263" s="44"/>
      <c r="MEQ263" s="44"/>
      <c r="MER263" s="44"/>
      <c r="MES263" s="44"/>
      <c r="MET263" s="44"/>
      <c r="MEU263" s="44"/>
      <c r="MEV263" s="44"/>
      <c r="MEW263" s="44"/>
      <c r="MEX263" s="44"/>
      <c r="MEY263" s="44"/>
      <c r="MEZ263" s="44"/>
      <c r="MFA263" s="44"/>
      <c r="MFB263" s="44"/>
      <c r="MFC263" s="44"/>
      <c r="MFD263" s="44"/>
      <c r="MFE263" s="44"/>
      <c r="MFF263" s="44"/>
      <c r="MFG263" s="44"/>
      <c r="MFH263" s="44"/>
      <c r="MFI263" s="44"/>
      <c r="MFJ263" s="44"/>
      <c r="MFK263" s="44"/>
      <c r="MFL263" s="44"/>
      <c r="MFM263" s="44"/>
      <c r="MFN263" s="44"/>
      <c r="MFO263" s="44"/>
      <c r="MFP263" s="44"/>
      <c r="MFQ263" s="44"/>
      <c r="MFR263" s="44"/>
      <c r="MFS263" s="44"/>
      <c r="MFT263" s="44"/>
      <c r="MFU263" s="44"/>
      <c r="MFV263" s="44"/>
      <c r="MFW263" s="44"/>
      <c r="MFX263" s="44"/>
      <c r="MFY263" s="44"/>
      <c r="MFZ263" s="44"/>
      <c r="MGA263" s="44"/>
      <c r="MGB263" s="44"/>
      <c r="MGC263" s="44"/>
      <c r="MGD263" s="44"/>
      <c r="MGE263" s="44"/>
      <c r="MGF263" s="44"/>
      <c r="MGG263" s="44"/>
      <c r="MGH263" s="44"/>
      <c r="MGI263" s="44"/>
      <c r="MGJ263" s="44"/>
      <c r="MGK263" s="44"/>
      <c r="MGL263" s="44"/>
      <c r="MGM263" s="44"/>
      <c r="MGN263" s="44"/>
      <c r="MGO263" s="44"/>
      <c r="MGP263" s="44"/>
      <c r="MGQ263" s="44"/>
      <c r="MGR263" s="44"/>
      <c r="MGS263" s="44"/>
      <c r="MGT263" s="44"/>
      <c r="MGU263" s="44"/>
      <c r="MGV263" s="44"/>
      <c r="MGW263" s="44"/>
      <c r="MGX263" s="44"/>
      <c r="MGY263" s="44"/>
      <c r="MGZ263" s="44"/>
      <c r="MHA263" s="44"/>
      <c r="MHB263" s="44"/>
      <c r="MHC263" s="44"/>
      <c r="MHD263" s="44"/>
      <c r="MHE263" s="44"/>
      <c r="MHF263" s="44"/>
      <c r="MHG263" s="44"/>
      <c r="MHH263" s="44"/>
      <c r="MHI263" s="44"/>
      <c r="MHJ263" s="44"/>
      <c r="MHK263" s="44"/>
      <c r="MHL263" s="44"/>
      <c r="MHM263" s="44"/>
      <c r="MHN263" s="44"/>
      <c r="MHO263" s="44"/>
      <c r="MHP263" s="44"/>
      <c r="MHQ263" s="44"/>
      <c r="MHR263" s="44"/>
      <c r="MHS263" s="44"/>
      <c r="MHT263" s="44"/>
      <c r="MHU263" s="44"/>
      <c r="MHV263" s="44"/>
      <c r="MHW263" s="44"/>
      <c r="MHX263" s="44"/>
      <c r="MHY263" s="44"/>
      <c r="MHZ263" s="44"/>
      <c r="MIA263" s="44"/>
      <c r="MIB263" s="44"/>
      <c r="MIC263" s="44"/>
      <c r="MID263" s="44"/>
      <c r="MIE263" s="44"/>
      <c r="MIF263" s="44"/>
      <c r="MIG263" s="44"/>
      <c r="MIH263" s="44"/>
      <c r="MII263" s="44"/>
      <c r="MIJ263" s="44"/>
      <c r="MIK263" s="44"/>
      <c r="MIL263" s="44"/>
      <c r="MIM263" s="44"/>
      <c r="MIN263" s="44"/>
      <c r="MIO263" s="44"/>
      <c r="MIP263" s="44"/>
      <c r="MIQ263" s="44"/>
      <c r="MIR263" s="44"/>
      <c r="MIS263" s="44"/>
      <c r="MIT263" s="44"/>
      <c r="MIU263" s="44"/>
      <c r="MIV263" s="44"/>
      <c r="MIW263" s="44"/>
      <c r="MIX263" s="44"/>
      <c r="MIY263" s="44"/>
      <c r="MIZ263" s="44"/>
      <c r="MJA263" s="44"/>
      <c r="MJB263" s="44"/>
      <c r="MJC263" s="44"/>
      <c r="MJD263" s="44"/>
      <c r="MJE263" s="44"/>
      <c r="MJF263" s="44"/>
      <c r="MJG263" s="44"/>
      <c r="MJH263" s="44"/>
      <c r="MJI263" s="44"/>
      <c r="MJJ263" s="44"/>
      <c r="MJK263" s="44"/>
      <c r="MJL263" s="44"/>
      <c r="MJM263" s="44"/>
      <c r="MJN263" s="44"/>
      <c r="MJO263" s="44"/>
      <c r="MJP263" s="44"/>
      <c r="MJQ263" s="44"/>
      <c r="MJR263" s="44"/>
      <c r="MJS263" s="44"/>
      <c r="MJT263" s="44"/>
      <c r="MJU263" s="44"/>
      <c r="MJV263" s="44"/>
      <c r="MJW263" s="44"/>
      <c r="MJX263" s="44"/>
      <c r="MJY263" s="44"/>
      <c r="MJZ263" s="44"/>
      <c r="MKA263" s="44"/>
      <c r="MKB263" s="44"/>
      <c r="MKC263" s="44"/>
      <c r="MKD263" s="44"/>
      <c r="MKE263" s="44"/>
      <c r="MKF263" s="44"/>
      <c r="MKG263" s="44"/>
      <c r="MKH263" s="44"/>
      <c r="MKI263" s="44"/>
      <c r="MKJ263" s="44"/>
      <c r="MKK263" s="44"/>
      <c r="MKL263" s="44"/>
      <c r="MKM263" s="44"/>
      <c r="MKN263" s="44"/>
      <c r="MKO263" s="44"/>
      <c r="MKP263" s="44"/>
      <c r="MKQ263" s="44"/>
      <c r="MKR263" s="44"/>
      <c r="MKS263" s="44"/>
      <c r="MKT263" s="44"/>
      <c r="MKU263" s="44"/>
      <c r="MKV263" s="44"/>
      <c r="MKW263" s="44"/>
      <c r="MKX263" s="44"/>
      <c r="MKY263" s="44"/>
      <c r="MKZ263" s="44"/>
      <c r="MLA263" s="44"/>
      <c r="MLB263" s="44"/>
      <c r="MLC263" s="44"/>
      <c r="MLD263" s="44"/>
      <c r="MLE263" s="44"/>
      <c r="MLF263" s="44"/>
      <c r="MLG263" s="44"/>
      <c r="MLH263" s="44"/>
      <c r="MLI263" s="44"/>
      <c r="MLJ263" s="44"/>
      <c r="MLK263" s="44"/>
      <c r="MLL263" s="44"/>
      <c r="MLM263" s="44"/>
      <c r="MLN263" s="44"/>
      <c r="MLO263" s="44"/>
      <c r="MLP263" s="44"/>
      <c r="MLQ263" s="44"/>
      <c r="MLR263" s="44"/>
      <c r="MLS263" s="44"/>
      <c r="MLT263" s="44"/>
      <c r="MLU263" s="44"/>
      <c r="MLV263" s="44"/>
      <c r="MLW263" s="44"/>
      <c r="MLX263" s="44"/>
      <c r="MLY263" s="44"/>
      <c r="MLZ263" s="44"/>
      <c r="MMA263" s="44"/>
      <c r="MMB263" s="44"/>
      <c r="MMC263" s="44"/>
      <c r="MMD263" s="44"/>
      <c r="MME263" s="44"/>
      <c r="MMF263" s="44"/>
      <c r="MMG263" s="44"/>
      <c r="MMH263" s="44"/>
      <c r="MMI263" s="44"/>
      <c r="MMJ263" s="44"/>
      <c r="MMK263" s="44"/>
      <c r="MML263" s="44"/>
      <c r="MMM263" s="44"/>
      <c r="MMN263" s="44"/>
      <c r="MMO263" s="44"/>
      <c r="MMP263" s="44"/>
      <c r="MMQ263" s="44"/>
      <c r="MMR263" s="44"/>
      <c r="MMS263" s="44"/>
      <c r="MMT263" s="44"/>
      <c r="MMU263" s="44"/>
      <c r="MMV263" s="44"/>
      <c r="MMW263" s="44"/>
      <c r="MMX263" s="44"/>
      <c r="MMY263" s="44"/>
      <c r="MMZ263" s="44"/>
      <c r="MNA263" s="44"/>
      <c r="MNB263" s="44"/>
      <c r="MNC263" s="44"/>
      <c r="MND263" s="44"/>
      <c r="MNE263" s="44"/>
      <c r="MNF263" s="44"/>
      <c r="MNG263" s="44"/>
      <c r="MNH263" s="44"/>
      <c r="MNI263" s="44"/>
      <c r="MNJ263" s="44"/>
      <c r="MNK263" s="44"/>
      <c r="MNL263" s="44"/>
      <c r="MNM263" s="44"/>
      <c r="MNN263" s="44"/>
      <c r="MNO263" s="44"/>
      <c r="MNP263" s="44"/>
      <c r="MNQ263" s="44"/>
      <c r="MNR263" s="44"/>
      <c r="MNS263" s="44"/>
      <c r="MNT263" s="44"/>
      <c r="MNU263" s="44"/>
      <c r="MNV263" s="44"/>
      <c r="MNW263" s="44"/>
      <c r="MNX263" s="44"/>
      <c r="MNY263" s="44"/>
      <c r="MNZ263" s="44"/>
      <c r="MOA263" s="44"/>
      <c r="MOB263" s="44"/>
      <c r="MOC263" s="44"/>
      <c r="MOD263" s="44"/>
      <c r="MOE263" s="44"/>
      <c r="MOF263" s="44"/>
      <c r="MOG263" s="44"/>
      <c r="MOH263" s="44"/>
      <c r="MOI263" s="44"/>
      <c r="MOJ263" s="44"/>
      <c r="MOK263" s="44"/>
      <c r="MOL263" s="44"/>
      <c r="MOM263" s="44"/>
      <c r="MON263" s="44"/>
      <c r="MOO263" s="44"/>
      <c r="MOP263" s="44"/>
      <c r="MOQ263" s="44"/>
      <c r="MOR263" s="44"/>
      <c r="MOS263" s="44"/>
      <c r="MOT263" s="44"/>
      <c r="MOU263" s="44"/>
      <c r="MOV263" s="44"/>
      <c r="MOW263" s="44"/>
      <c r="MOX263" s="44"/>
      <c r="MOY263" s="44"/>
      <c r="MOZ263" s="44"/>
      <c r="MPA263" s="44"/>
      <c r="MPB263" s="44"/>
      <c r="MPC263" s="44"/>
      <c r="MPD263" s="44"/>
      <c r="MPE263" s="44"/>
      <c r="MPF263" s="44"/>
      <c r="MPG263" s="44"/>
      <c r="MPH263" s="44"/>
      <c r="MPI263" s="44"/>
      <c r="MPJ263" s="44"/>
      <c r="MPK263" s="44"/>
      <c r="MPL263" s="44"/>
      <c r="MPM263" s="44"/>
      <c r="MPN263" s="44"/>
      <c r="MPO263" s="44"/>
      <c r="MPP263" s="44"/>
      <c r="MPQ263" s="44"/>
      <c r="MPR263" s="44"/>
      <c r="MPS263" s="44"/>
      <c r="MPT263" s="44"/>
      <c r="MPU263" s="44"/>
      <c r="MPV263" s="44"/>
      <c r="MPW263" s="44"/>
      <c r="MPX263" s="44"/>
      <c r="MPY263" s="44"/>
      <c r="MPZ263" s="44"/>
      <c r="MQA263" s="44"/>
      <c r="MQB263" s="44"/>
      <c r="MQC263" s="44"/>
      <c r="MQD263" s="44"/>
      <c r="MQE263" s="44"/>
      <c r="MQF263" s="44"/>
      <c r="MQG263" s="44"/>
      <c r="MQH263" s="44"/>
      <c r="MQI263" s="44"/>
      <c r="MQJ263" s="44"/>
      <c r="MQK263" s="44"/>
      <c r="MQL263" s="44"/>
      <c r="MQM263" s="44"/>
      <c r="MQN263" s="44"/>
      <c r="MQO263" s="44"/>
      <c r="MQP263" s="44"/>
      <c r="MQQ263" s="44"/>
      <c r="MQR263" s="44"/>
      <c r="MQS263" s="44"/>
      <c r="MQT263" s="44"/>
      <c r="MQU263" s="44"/>
      <c r="MQV263" s="44"/>
      <c r="MQW263" s="44"/>
      <c r="MQX263" s="44"/>
      <c r="MQY263" s="44"/>
      <c r="MQZ263" s="44"/>
      <c r="MRA263" s="44"/>
      <c r="MRB263" s="44"/>
      <c r="MRC263" s="44"/>
      <c r="MRD263" s="44"/>
      <c r="MRE263" s="44"/>
      <c r="MRF263" s="44"/>
      <c r="MRG263" s="44"/>
      <c r="MRH263" s="44"/>
      <c r="MRI263" s="44"/>
      <c r="MRJ263" s="44"/>
      <c r="MRK263" s="44"/>
      <c r="MRL263" s="44"/>
      <c r="MRM263" s="44"/>
      <c r="MRN263" s="44"/>
      <c r="MRO263" s="44"/>
      <c r="MRP263" s="44"/>
      <c r="MRQ263" s="44"/>
      <c r="MRR263" s="44"/>
      <c r="MRS263" s="44"/>
      <c r="MRT263" s="44"/>
      <c r="MRU263" s="44"/>
      <c r="MRV263" s="44"/>
      <c r="MRW263" s="44"/>
      <c r="MRX263" s="44"/>
      <c r="MRY263" s="44"/>
      <c r="MRZ263" s="44"/>
      <c r="MSA263" s="44"/>
      <c r="MSB263" s="44"/>
      <c r="MSC263" s="44"/>
      <c r="MSD263" s="44"/>
      <c r="MSE263" s="44"/>
      <c r="MSF263" s="44"/>
      <c r="MSG263" s="44"/>
      <c r="MSH263" s="44"/>
      <c r="MSI263" s="44"/>
      <c r="MSJ263" s="44"/>
      <c r="MSK263" s="44"/>
      <c r="MSL263" s="44"/>
      <c r="MSM263" s="44"/>
      <c r="MSN263" s="44"/>
      <c r="MSO263" s="44"/>
      <c r="MSP263" s="44"/>
      <c r="MSQ263" s="44"/>
      <c r="MSR263" s="44"/>
      <c r="MSS263" s="44"/>
      <c r="MST263" s="44"/>
      <c r="MSU263" s="44"/>
      <c r="MSV263" s="44"/>
      <c r="MSW263" s="44"/>
      <c r="MSX263" s="44"/>
      <c r="MSY263" s="44"/>
      <c r="MSZ263" s="44"/>
      <c r="MTA263" s="44"/>
      <c r="MTB263" s="44"/>
      <c r="MTC263" s="44"/>
      <c r="MTD263" s="44"/>
      <c r="MTE263" s="44"/>
      <c r="MTF263" s="44"/>
      <c r="MTG263" s="44"/>
      <c r="MTH263" s="44"/>
      <c r="MTI263" s="44"/>
      <c r="MTJ263" s="44"/>
      <c r="MTK263" s="44"/>
      <c r="MTL263" s="44"/>
      <c r="MTM263" s="44"/>
      <c r="MTN263" s="44"/>
      <c r="MTO263" s="44"/>
      <c r="MTP263" s="44"/>
      <c r="MTQ263" s="44"/>
      <c r="MTR263" s="44"/>
      <c r="MTS263" s="44"/>
      <c r="MTT263" s="44"/>
      <c r="MTU263" s="44"/>
      <c r="MTV263" s="44"/>
      <c r="MTW263" s="44"/>
      <c r="MTX263" s="44"/>
      <c r="MTY263" s="44"/>
      <c r="MTZ263" s="44"/>
      <c r="MUA263" s="44"/>
      <c r="MUB263" s="44"/>
      <c r="MUC263" s="44"/>
      <c r="MUD263" s="44"/>
      <c r="MUE263" s="44"/>
      <c r="MUF263" s="44"/>
      <c r="MUG263" s="44"/>
      <c r="MUH263" s="44"/>
      <c r="MUI263" s="44"/>
      <c r="MUJ263" s="44"/>
      <c r="MUK263" s="44"/>
      <c r="MUL263" s="44"/>
      <c r="MUM263" s="44"/>
      <c r="MUN263" s="44"/>
      <c r="MUO263" s="44"/>
      <c r="MUP263" s="44"/>
      <c r="MUQ263" s="44"/>
      <c r="MUR263" s="44"/>
      <c r="MUS263" s="44"/>
      <c r="MUT263" s="44"/>
      <c r="MUU263" s="44"/>
      <c r="MUV263" s="44"/>
      <c r="MUW263" s="44"/>
      <c r="MUX263" s="44"/>
      <c r="MUY263" s="44"/>
      <c r="MUZ263" s="44"/>
      <c r="MVA263" s="44"/>
      <c r="MVB263" s="44"/>
      <c r="MVC263" s="44"/>
      <c r="MVD263" s="44"/>
      <c r="MVE263" s="44"/>
      <c r="MVF263" s="44"/>
      <c r="MVG263" s="44"/>
      <c r="MVH263" s="44"/>
      <c r="MVI263" s="44"/>
      <c r="MVJ263" s="44"/>
      <c r="MVK263" s="44"/>
      <c r="MVL263" s="44"/>
      <c r="MVM263" s="44"/>
      <c r="MVN263" s="44"/>
      <c r="MVO263" s="44"/>
      <c r="MVP263" s="44"/>
      <c r="MVQ263" s="44"/>
      <c r="MVR263" s="44"/>
      <c r="MVS263" s="44"/>
      <c r="MVT263" s="44"/>
      <c r="MVU263" s="44"/>
      <c r="MVV263" s="44"/>
      <c r="MVW263" s="44"/>
      <c r="MVX263" s="44"/>
      <c r="MVY263" s="44"/>
      <c r="MVZ263" s="44"/>
      <c r="MWA263" s="44"/>
      <c r="MWB263" s="44"/>
      <c r="MWC263" s="44"/>
      <c r="MWD263" s="44"/>
      <c r="MWE263" s="44"/>
      <c r="MWF263" s="44"/>
      <c r="MWG263" s="44"/>
      <c r="MWH263" s="44"/>
      <c r="MWI263" s="44"/>
      <c r="MWJ263" s="44"/>
      <c r="MWK263" s="44"/>
      <c r="MWL263" s="44"/>
      <c r="MWM263" s="44"/>
      <c r="MWN263" s="44"/>
      <c r="MWO263" s="44"/>
      <c r="MWP263" s="44"/>
      <c r="MWQ263" s="44"/>
      <c r="MWR263" s="44"/>
      <c r="MWS263" s="44"/>
      <c r="MWT263" s="44"/>
      <c r="MWU263" s="44"/>
      <c r="MWV263" s="44"/>
      <c r="MWW263" s="44"/>
      <c r="MWX263" s="44"/>
      <c r="MWY263" s="44"/>
      <c r="MWZ263" s="44"/>
      <c r="MXA263" s="44"/>
      <c r="MXB263" s="44"/>
      <c r="MXC263" s="44"/>
      <c r="MXD263" s="44"/>
      <c r="MXE263" s="44"/>
      <c r="MXF263" s="44"/>
      <c r="MXG263" s="44"/>
      <c r="MXH263" s="44"/>
      <c r="MXI263" s="44"/>
      <c r="MXJ263" s="44"/>
      <c r="MXK263" s="44"/>
      <c r="MXL263" s="44"/>
      <c r="MXM263" s="44"/>
      <c r="MXN263" s="44"/>
      <c r="MXO263" s="44"/>
      <c r="MXP263" s="44"/>
      <c r="MXQ263" s="44"/>
      <c r="MXR263" s="44"/>
      <c r="MXS263" s="44"/>
      <c r="MXT263" s="44"/>
      <c r="MXU263" s="44"/>
      <c r="MXV263" s="44"/>
      <c r="MXW263" s="44"/>
      <c r="MXX263" s="44"/>
      <c r="MXY263" s="44"/>
      <c r="MXZ263" s="44"/>
      <c r="MYA263" s="44"/>
      <c r="MYB263" s="44"/>
      <c r="MYC263" s="44"/>
      <c r="MYD263" s="44"/>
      <c r="MYE263" s="44"/>
      <c r="MYF263" s="44"/>
      <c r="MYG263" s="44"/>
      <c r="MYH263" s="44"/>
      <c r="MYI263" s="44"/>
      <c r="MYJ263" s="44"/>
      <c r="MYK263" s="44"/>
      <c r="MYL263" s="44"/>
      <c r="MYM263" s="44"/>
      <c r="MYN263" s="44"/>
      <c r="MYO263" s="44"/>
      <c r="MYP263" s="44"/>
      <c r="MYQ263" s="44"/>
      <c r="MYR263" s="44"/>
      <c r="MYS263" s="44"/>
      <c r="MYT263" s="44"/>
      <c r="MYU263" s="44"/>
      <c r="MYV263" s="44"/>
      <c r="MYW263" s="44"/>
      <c r="MYX263" s="44"/>
      <c r="MYY263" s="44"/>
      <c r="MYZ263" s="44"/>
      <c r="MZA263" s="44"/>
      <c r="MZB263" s="44"/>
      <c r="MZC263" s="44"/>
      <c r="MZD263" s="44"/>
      <c r="MZE263" s="44"/>
      <c r="MZF263" s="44"/>
      <c r="MZG263" s="44"/>
      <c r="MZH263" s="44"/>
      <c r="MZI263" s="44"/>
      <c r="MZJ263" s="44"/>
      <c r="MZK263" s="44"/>
      <c r="MZL263" s="44"/>
      <c r="MZM263" s="44"/>
      <c r="MZN263" s="44"/>
      <c r="MZO263" s="44"/>
      <c r="MZP263" s="44"/>
      <c r="MZQ263" s="44"/>
      <c r="MZR263" s="44"/>
      <c r="MZS263" s="44"/>
      <c r="MZT263" s="44"/>
      <c r="MZU263" s="44"/>
      <c r="MZV263" s="44"/>
      <c r="MZW263" s="44"/>
      <c r="MZX263" s="44"/>
      <c r="MZY263" s="44"/>
      <c r="MZZ263" s="44"/>
      <c r="NAA263" s="44"/>
      <c r="NAB263" s="44"/>
      <c r="NAC263" s="44"/>
      <c r="NAD263" s="44"/>
      <c r="NAE263" s="44"/>
      <c r="NAF263" s="44"/>
      <c r="NAG263" s="44"/>
      <c r="NAH263" s="44"/>
      <c r="NAI263" s="44"/>
      <c r="NAJ263" s="44"/>
      <c r="NAK263" s="44"/>
      <c r="NAL263" s="44"/>
      <c r="NAM263" s="44"/>
      <c r="NAN263" s="44"/>
      <c r="NAO263" s="44"/>
      <c r="NAP263" s="44"/>
      <c r="NAQ263" s="44"/>
      <c r="NAR263" s="44"/>
      <c r="NAS263" s="44"/>
      <c r="NAT263" s="44"/>
      <c r="NAU263" s="44"/>
      <c r="NAV263" s="44"/>
      <c r="NAW263" s="44"/>
      <c r="NAX263" s="44"/>
      <c r="NAY263" s="44"/>
      <c r="NAZ263" s="44"/>
      <c r="NBA263" s="44"/>
      <c r="NBB263" s="44"/>
      <c r="NBC263" s="44"/>
      <c r="NBD263" s="44"/>
      <c r="NBE263" s="44"/>
      <c r="NBF263" s="44"/>
      <c r="NBG263" s="44"/>
      <c r="NBH263" s="44"/>
      <c r="NBI263" s="44"/>
      <c r="NBJ263" s="44"/>
      <c r="NBK263" s="44"/>
      <c r="NBL263" s="44"/>
      <c r="NBM263" s="44"/>
      <c r="NBN263" s="44"/>
      <c r="NBO263" s="44"/>
      <c r="NBP263" s="44"/>
      <c r="NBQ263" s="44"/>
      <c r="NBR263" s="44"/>
      <c r="NBS263" s="44"/>
      <c r="NBT263" s="44"/>
      <c r="NBU263" s="44"/>
      <c r="NBV263" s="44"/>
      <c r="NBW263" s="44"/>
      <c r="NBX263" s="44"/>
      <c r="NBY263" s="44"/>
      <c r="NBZ263" s="44"/>
      <c r="NCA263" s="44"/>
      <c r="NCB263" s="44"/>
      <c r="NCC263" s="44"/>
      <c r="NCD263" s="44"/>
      <c r="NCE263" s="44"/>
      <c r="NCF263" s="44"/>
      <c r="NCG263" s="44"/>
      <c r="NCH263" s="44"/>
      <c r="NCI263" s="44"/>
      <c r="NCJ263" s="44"/>
      <c r="NCK263" s="44"/>
      <c r="NCL263" s="44"/>
      <c r="NCM263" s="44"/>
      <c r="NCN263" s="44"/>
      <c r="NCO263" s="44"/>
      <c r="NCP263" s="44"/>
      <c r="NCQ263" s="44"/>
      <c r="NCR263" s="44"/>
      <c r="NCS263" s="44"/>
      <c r="NCT263" s="44"/>
      <c r="NCU263" s="44"/>
      <c r="NCV263" s="44"/>
      <c r="NCW263" s="44"/>
      <c r="NCX263" s="44"/>
      <c r="NCY263" s="44"/>
      <c r="NCZ263" s="44"/>
      <c r="NDA263" s="44"/>
      <c r="NDB263" s="44"/>
      <c r="NDC263" s="44"/>
      <c r="NDD263" s="44"/>
      <c r="NDE263" s="44"/>
      <c r="NDF263" s="44"/>
      <c r="NDG263" s="44"/>
      <c r="NDH263" s="44"/>
      <c r="NDI263" s="44"/>
      <c r="NDJ263" s="44"/>
      <c r="NDK263" s="44"/>
      <c r="NDL263" s="44"/>
      <c r="NDM263" s="44"/>
      <c r="NDN263" s="44"/>
      <c r="NDO263" s="44"/>
      <c r="NDP263" s="44"/>
      <c r="NDQ263" s="44"/>
      <c r="NDR263" s="44"/>
      <c r="NDS263" s="44"/>
      <c r="NDT263" s="44"/>
      <c r="NDU263" s="44"/>
      <c r="NDV263" s="44"/>
      <c r="NDW263" s="44"/>
      <c r="NDX263" s="44"/>
      <c r="NDY263" s="44"/>
      <c r="NDZ263" s="44"/>
      <c r="NEA263" s="44"/>
      <c r="NEB263" s="44"/>
      <c r="NEC263" s="44"/>
      <c r="NED263" s="44"/>
      <c r="NEE263" s="44"/>
      <c r="NEF263" s="44"/>
      <c r="NEG263" s="44"/>
      <c r="NEH263" s="44"/>
      <c r="NEI263" s="44"/>
      <c r="NEJ263" s="44"/>
      <c r="NEK263" s="44"/>
      <c r="NEL263" s="44"/>
      <c r="NEM263" s="44"/>
      <c r="NEN263" s="44"/>
      <c r="NEO263" s="44"/>
      <c r="NEP263" s="44"/>
      <c r="NEQ263" s="44"/>
      <c r="NER263" s="44"/>
      <c r="NES263" s="44"/>
      <c r="NET263" s="44"/>
      <c r="NEU263" s="44"/>
      <c r="NEV263" s="44"/>
      <c r="NEW263" s="44"/>
      <c r="NEX263" s="44"/>
      <c r="NEY263" s="44"/>
      <c r="NEZ263" s="44"/>
      <c r="NFA263" s="44"/>
      <c r="NFB263" s="44"/>
      <c r="NFC263" s="44"/>
      <c r="NFD263" s="44"/>
      <c r="NFE263" s="44"/>
      <c r="NFF263" s="44"/>
      <c r="NFG263" s="44"/>
      <c r="NFH263" s="44"/>
      <c r="NFI263" s="44"/>
      <c r="NFJ263" s="44"/>
      <c r="NFK263" s="44"/>
      <c r="NFL263" s="44"/>
      <c r="NFM263" s="44"/>
      <c r="NFN263" s="44"/>
      <c r="NFO263" s="44"/>
      <c r="NFP263" s="44"/>
      <c r="NFQ263" s="44"/>
      <c r="NFR263" s="44"/>
      <c r="NFS263" s="44"/>
      <c r="NFT263" s="44"/>
      <c r="NFU263" s="44"/>
      <c r="NFV263" s="44"/>
      <c r="NFW263" s="44"/>
      <c r="NFX263" s="44"/>
      <c r="NFY263" s="44"/>
      <c r="NFZ263" s="44"/>
      <c r="NGA263" s="44"/>
      <c r="NGB263" s="44"/>
      <c r="NGC263" s="44"/>
      <c r="NGD263" s="44"/>
      <c r="NGE263" s="44"/>
      <c r="NGF263" s="44"/>
      <c r="NGG263" s="44"/>
      <c r="NGH263" s="44"/>
      <c r="NGI263" s="44"/>
      <c r="NGJ263" s="44"/>
      <c r="NGK263" s="44"/>
      <c r="NGL263" s="44"/>
      <c r="NGM263" s="44"/>
      <c r="NGN263" s="44"/>
      <c r="NGO263" s="44"/>
      <c r="NGP263" s="44"/>
      <c r="NGQ263" s="44"/>
      <c r="NGR263" s="44"/>
      <c r="NGS263" s="44"/>
      <c r="NGT263" s="44"/>
      <c r="NGU263" s="44"/>
      <c r="NGV263" s="44"/>
      <c r="NGW263" s="44"/>
      <c r="NGX263" s="44"/>
      <c r="NGY263" s="44"/>
      <c r="NGZ263" s="44"/>
      <c r="NHA263" s="44"/>
      <c r="NHB263" s="44"/>
      <c r="NHC263" s="44"/>
      <c r="NHD263" s="44"/>
      <c r="NHE263" s="44"/>
      <c r="NHF263" s="44"/>
      <c r="NHG263" s="44"/>
      <c r="NHH263" s="44"/>
      <c r="NHI263" s="44"/>
      <c r="NHJ263" s="44"/>
      <c r="NHK263" s="44"/>
      <c r="NHL263" s="44"/>
      <c r="NHM263" s="44"/>
      <c r="NHN263" s="44"/>
      <c r="NHO263" s="44"/>
      <c r="NHP263" s="44"/>
      <c r="NHQ263" s="44"/>
      <c r="NHR263" s="44"/>
      <c r="NHS263" s="44"/>
      <c r="NHT263" s="44"/>
      <c r="NHU263" s="44"/>
      <c r="NHV263" s="44"/>
      <c r="NHW263" s="44"/>
      <c r="NHX263" s="44"/>
      <c r="NHY263" s="44"/>
      <c r="NHZ263" s="44"/>
      <c r="NIA263" s="44"/>
      <c r="NIB263" s="44"/>
      <c r="NIC263" s="44"/>
      <c r="NID263" s="44"/>
      <c r="NIE263" s="44"/>
      <c r="NIF263" s="44"/>
      <c r="NIG263" s="44"/>
      <c r="NIH263" s="44"/>
      <c r="NII263" s="44"/>
      <c r="NIJ263" s="44"/>
      <c r="NIK263" s="44"/>
      <c r="NIL263" s="44"/>
      <c r="NIM263" s="44"/>
      <c r="NIN263" s="44"/>
      <c r="NIO263" s="44"/>
      <c r="NIP263" s="44"/>
      <c r="NIQ263" s="44"/>
      <c r="NIR263" s="44"/>
      <c r="NIS263" s="44"/>
      <c r="NIT263" s="44"/>
      <c r="NIU263" s="44"/>
      <c r="NIV263" s="44"/>
      <c r="NIW263" s="44"/>
      <c r="NIX263" s="44"/>
      <c r="NIY263" s="44"/>
      <c r="NIZ263" s="44"/>
      <c r="NJA263" s="44"/>
      <c r="NJB263" s="44"/>
      <c r="NJC263" s="44"/>
      <c r="NJD263" s="44"/>
      <c r="NJE263" s="44"/>
      <c r="NJF263" s="44"/>
      <c r="NJG263" s="44"/>
      <c r="NJH263" s="44"/>
      <c r="NJI263" s="44"/>
      <c r="NJJ263" s="44"/>
      <c r="NJK263" s="44"/>
      <c r="NJL263" s="44"/>
      <c r="NJM263" s="44"/>
      <c r="NJN263" s="44"/>
      <c r="NJO263" s="44"/>
      <c r="NJP263" s="44"/>
      <c r="NJQ263" s="44"/>
      <c r="NJR263" s="44"/>
      <c r="NJS263" s="44"/>
      <c r="NJT263" s="44"/>
      <c r="NJU263" s="44"/>
      <c r="NJV263" s="44"/>
      <c r="NJW263" s="44"/>
      <c r="NJX263" s="44"/>
      <c r="NJY263" s="44"/>
      <c r="NJZ263" s="44"/>
      <c r="NKA263" s="44"/>
      <c r="NKB263" s="44"/>
      <c r="NKC263" s="44"/>
      <c r="NKD263" s="44"/>
      <c r="NKE263" s="44"/>
      <c r="NKF263" s="44"/>
      <c r="NKG263" s="44"/>
      <c r="NKH263" s="44"/>
      <c r="NKI263" s="44"/>
      <c r="NKJ263" s="44"/>
      <c r="NKK263" s="44"/>
      <c r="NKL263" s="44"/>
      <c r="NKM263" s="44"/>
      <c r="NKN263" s="44"/>
      <c r="NKO263" s="44"/>
      <c r="NKP263" s="44"/>
      <c r="NKQ263" s="44"/>
      <c r="NKR263" s="44"/>
      <c r="NKS263" s="44"/>
      <c r="NKT263" s="44"/>
      <c r="NKU263" s="44"/>
      <c r="NKV263" s="44"/>
      <c r="NKW263" s="44"/>
      <c r="NKX263" s="44"/>
      <c r="NKY263" s="44"/>
      <c r="NKZ263" s="44"/>
      <c r="NLA263" s="44"/>
      <c r="NLB263" s="44"/>
      <c r="NLC263" s="44"/>
      <c r="NLD263" s="44"/>
      <c r="NLE263" s="44"/>
      <c r="NLF263" s="44"/>
      <c r="NLG263" s="44"/>
      <c r="NLH263" s="44"/>
      <c r="NLI263" s="44"/>
      <c r="NLJ263" s="44"/>
      <c r="NLK263" s="44"/>
      <c r="NLL263" s="44"/>
      <c r="NLM263" s="44"/>
      <c r="NLN263" s="44"/>
      <c r="NLO263" s="44"/>
      <c r="NLP263" s="44"/>
      <c r="NLQ263" s="44"/>
      <c r="NLR263" s="44"/>
      <c r="NLS263" s="44"/>
      <c r="NLT263" s="44"/>
      <c r="NLU263" s="44"/>
      <c r="NLV263" s="44"/>
      <c r="NLW263" s="44"/>
      <c r="NLX263" s="44"/>
      <c r="NLY263" s="44"/>
      <c r="NLZ263" s="44"/>
      <c r="NMA263" s="44"/>
      <c r="NMB263" s="44"/>
      <c r="NMC263" s="44"/>
      <c r="NMD263" s="44"/>
      <c r="NME263" s="44"/>
      <c r="NMF263" s="44"/>
      <c r="NMG263" s="44"/>
      <c r="NMH263" s="44"/>
      <c r="NMI263" s="44"/>
      <c r="NMJ263" s="44"/>
      <c r="NMK263" s="44"/>
      <c r="NML263" s="44"/>
      <c r="NMM263" s="44"/>
      <c r="NMN263" s="44"/>
      <c r="NMO263" s="44"/>
      <c r="NMP263" s="44"/>
      <c r="NMQ263" s="44"/>
      <c r="NMR263" s="44"/>
      <c r="NMS263" s="44"/>
      <c r="NMT263" s="44"/>
      <c r="NMU263" s="44"/>
      <c r="NMV263" s="44"/>
      <c r="NMW263" s="44"/>
      <c r="NMX263" s="44"/>
      <c r="NMY263" s="44"/>
      <c r="NMZ263" s="44"/>
      <c r="NNA263" s="44"/>
      <c r="NNB263" s="44"/>
      <c r="NNC263" s="44"/>
      <c r="NND263" s="44"/>
      <c r="NNE263" s="44"/>
      <c r="NNF263" s="44"/>
      <c r="NNG263" s="44"/>
      <c r="NNH263" s="44"/>
      <c r="NNI263" s="44"/>
      <c r="NNJ263" s="44"/>
      <c r="NNK263" s="44"/>
      <c r="NNL263" s="44"/>
      <c r="NNM263" s="44"/>
      <c r="NNN263" s="44"/>
      <c r="NNO263" s="44"/>
      <c r="NNP263" s="44"/>
      <c r="NNQ263" s="44"/>
      <c r="NNR263" s="44"/>
      <c r="NNS263" s="44"/>
      <c r="NNT263" s="44"/>
      <c r="NNU263" s="44"/>
      <c r="NNV263" s="44"/>
      <c r="NNW263" s="44"/>
      <c r="NNX263" s="44"/>
      <c r="NNY263" s="44"/>
      <c r="NNZ263" s="44"/>
      <c r="NOA263" s="44"/>
      <c r="NOB263" s="44"/>
      <c r="NOC263" s="44"/>
      <c r="NOD263" s="44"/>
      <c r="NOE263" s="44"/>
      <c r="NOF263" s="44"/>
      <c r="NOG263" s="44"/>
      <c r="NOH263" s="44"/>
      <c r="NOI263" s="44"/>
      <c r="NOJ263" s="44"/>
      <c r="NOK263" s="44"/>
      <c r="NOL263" s="44"/>
      <c r="NOM263" s="44"/>
      <c r="NON263" s="44"/>
      <c r="NOO263" s="44"/>
      <c r="NOP263" s="44"/>
      <c r="NOQ263" s="44"/>
      <c r="NOR263" s="44"/>
      <c r="NOS263" s="44"/>
      <c r="NOT263" s="44"/>
      <c r="NOU263" s="44"/>
      <c r="NOV263" s="44"/>
      <c r="NOW263" s="44"/>
      <c r="NOX263" s="44"/>
      <c r="NOY263" s="44"/>
      <c r="NOZ263" s="44"/>
      <c r="NPA263" s="44"/>
      <c r="NPB263" s="44"/>
      <c r="NPC263" s="44"/>
      <c r="NPD263" s="44"/>
      <c r="NPE263" s="44"/>
      <c r="NPF263" s="44"/>
      <c r="NPG263" s="44"/>
      <c r="NPH263" s="44"/>
      <c r="NPI263" s="44"/>
      <c r="NPJ263" s="44"/>
      <c r="NPK263" s="44"/>
      <c r="NPL263" s="44"/>
      <c r="NPM263" s="44"/>
      <c r="NPN263" s="44"/>
      <c r="NPO263" s="44"/>
      <c r="NPP263" s="44"/>
      <c r="NPQ263" s="44"/>
      <c r="NPR263" s="44"/>
      <c r="NPS263" s="44"/>
      <c r="NPT263" s="44"/>
      <c r="NPU263" s="44"/>
      <c r="NPV263" s="44"/>
      <c r="NPW263" s="44"/>
      <c r="NPX263" s="44"/>
      <c r="NPY263" s="44"/>
      <c r="NPZ263" s="44"/>
      <c r="NQA263" s="44"/>
      <c r="NQB263" s="44"/>
      <c r="NQC263" s="44"/>
      <c r="NQD263" s="44"/>
      <c r="NQE263" s="44"/>
      <c r="NQF263" s="44"/>
      <c r="NQG263" s="44"/>
      <c r="NQH263" s="44"/>
      <c r="NQI263" s="44"/>
      <c r="NQJ263" s="44"/>
      <c r="NQK263" s="44"/>
      <c r="NQL263" s="44"/>
      <c r="NQM263" s="44"/>
      <c r="NQN263" s="44"/>
      <c r="NQO263" s="44"/>
      <c r="NQP263" s="44"/>
      <c r="NQQ263" s="44"/>
      <c r="NQR263" s="44"/>
      <c r="NQS263" s="44"/>
      <c r="NQT263" s="44"/>
      <c r="NQU263" s="44"/>
      <c r="NQV263" s="44"/>
      <c r="NQW263" s="44"/>
      <c r="NQX263" s="44"/>
      <c r="NQY263" s="44"/>
      <c r="NQZ263" s="44"/>
      <c r="NRA263" s="44"/>
      <c r="NRB263" s="44"/>
      <c r="NRC263" s="44"/>
      <c r="NRD263" s="44"/>
      <c r="NRE263" s="44"/>
      <c r="NRF263" s="44"/>
      <c r="NRG263" s="44"/>
      <c r="NRH263" s="44"/>
      <c r="NRI263" s="44"/>
      <c r="NRJ263" s="44"/>
      <c r="NRK263" s="44"/>
      <c r="NRL263" s="44"/>
      <c r="NRM263" s="44"/>
      <c r="NRN263" s="44"/>
      <c r="NRO263" s="44"/>
      <c r="NRP263" s="44"/>
      <c r="NRQ263" s="44"/>
      <c r="NRR263" s="44"/>
      <c r="NRS263" s="44"/>
      <c r="NRT263" s="44"/>
      <c r="NRU263" s="44"/>
      <c r="NRV263" s="44"/>
      <c r="NRW263" s="44"/>
      <c r="NRX263" s="44"/>
      <c r="NRY263" s="44"/>
      <c r="NRZ263" s="44"/>
      <c r="NSA263" s="44"/>
      <c r="NSB263" s="44"/>
      <c r="NSC263" s="44"/>
      <c r="NSD263" s="44"/>
      <c r="NSE263" s="44"/>
      <c r="NSF263" s="44"/>
      <c r="NSG263" s="44"/>
      <c r="NSH263" s="44"/>
      <c r="NSI263" s="44"/>
      <c r="NSJ263" s="44"/>
      <c r="NSK263" s="44"/>
      <c r="NSL263" s="44"/>
      <c r="NSM263" s="44"/>
      <c r="NSN263" s="44"/>
      <c r="NSO263" s="44"/>
      <c r="NSP263" s="44"/>
      <c r="NSQ263" s="44"/>
      <c r="NSR263" s="44"/>
      <c r="NSS263" s="44"/>
      <c r="NST263" s="44"/>
      <c r="NSU263" s="44"/>
      <c r="NSV263" s="44"/>
      <c r="NSW263" s="44"/>
      <c r="NSX263" s="44"/>
      <c r="NSY263" s="44"/>
      <c r="NSZ263" s="44"/>
      <c r="NTA263" s="44"/>
      <c r="NTB263" s="44"/>
      <c r="NTC263" s="44"/>
      <c r="NTD263" s="44"/>
      <c r="NTE263" s="44"/>
      <c r="NTF263" s="44"/>
      <c r="NTG263" s="44"/>
      <c r="NTH263" s="44"/>
      <c r="NTI263" s="44"/>
      <c r="NTJ263" s="44"/>
      <c r="NTK263" s="44"/>
      <c r="NTL263" s="44"/>
      <c r="NTM263" s="44"/>
      <c r="NTN263" s="44"/>
      <c r="NTO263" s="44"/>
      <c r="NTP263" s="44"/>
      <c r="NTQ263" s="44"/>
      <c r="NTR263" s="44"/>
      <c r="NTS263" s="44"/>
      <c r="NTT263" s="44"/>
      <c r="NTU263" s="44"/>
      <c r="NTV263" s="44"/>
      <c r="NTW263" s="44"/>
      <c r="NTX263" s="44"/>
      <c r="NTY263" s="44"/>
      <c r="NTZ263" s="44"/>
      <c r="NUA263" s="44"/>
      <c r="NUB263" s="44"/>
      <c r="NUC263" s="44"/>
      <c r="NUD263" s="44"/>
      <c r="NUE263" s="44"/>
      <c r="NUF263" s="44"/>
      <c r="NUG263" s="44"/>
      <c r="NUH263" s="44"/>
      <c r="NUI263" s="44"/>
      <c r="NUJ263" s="44"/>
      <c r="NUK263" s="44"/>
      <c r="NUL263" s="44"/>
      <c r="NUM263" s="44"/>
      <c r="NUN263" s="44"/>
      <c r="NUO263" s="44"/>
      <c r="NUP263" s="44"/>
      <c r="NUQ263" s="44"/>
      <c r="NUR263" s="44"/>
      <c r="NUS263" s="44"/>
      <c r="NUT263" s="44"/>
      <c r="NUU263" s="44"/>
      <c r="NUV263" s="44"/>
      <c r="NUW263" s="44"/>
      <c r="NUX263" s="44"/>
      <c r="NUY263" s="44"/>
      <c r="NUZ263" s="44"/>
      <c r="NVA263" s="44"/>
      <c r="NVB263" s="44"/>
      <c r="NVC263" s="44"/>
      <c r="NVD263" s="44"/>
      <c r="NVE263" s="44"/>
      <c r="NVF263" s="44"/>
      <c r="NVG263" s="44"/>
      <c r="NVH263" s="44"/>
      <c r="NVI263" s="44"/>
      <c r="NVJ263" s="44"/>
      <c r="NVK263" s="44"/>
      <c r="NVL263" s="44"/>
      <c r="NVM263" s="44"/>
      <c r="NVN263" s="44"/>
      <c r="NVO263" s="44"/>
      <c r="NVP263" s="44"/>
      <c r="NVQ263" s="44"/>
      <c r="NVR263" s="44"/>
      <c r="NVS263" s="44"/>
      <c r="NVT263" s="44"/>
      <c r="NVU263" s="44"/>
      <c r="NVV263" s="44"/>
      <c r="NVW263" s="44"/>
      <c r="NVX263" s="44"/>
      <c r="NVY263" s="44"/>
      <c r="NVZ263" s="44"/>
      <c r="NWA263" s="44"/>
      <c r="NWB263" s="44"/>
      <c r="NWC263" s="44"/>
      <c r="NWD263" s="44"/>
      <c r="NWE263" s="44"/>
      <c r="NWF263" s="44"/>
      <c r="NWG263" s="44"/>
      <c r="NWH263" s="44"/>
      <c r="NWI263" s="44"/>
      <c r="NWJ263" s="44"/>
      <c r="NWK263" s="44"/>
      <c r="NWL263" s="44"/>
      <c r="NWM263" s="44"/>
      <c r="NWN263" s="44"/>
      <c r="NWO263" s="44"/>
      <c r="NWP263" s="44"/>
      <c r="NWQ263" s="44"/>
      <c r="NWR263" s="44"/>
      <c r="NWS263" s="44"/>
      <c r="NWT263" s="44"/>
      <c r="NWU263" s="44"/>
      <c r="NWV263" s="44"/>
      <c r="NWW263" s="44"/>
      <c r="NWX263" s="44"/>
      <c r="NWY263" s="44"/>
      <c r="NWZ263" s="44"/>
      <c r="NXA263" s="44"/>
      <c r="NXB263" s="44"/>
      <c r="NXC263" s="44"/>
      <c r="NXD263" s="44"/>
      <c r="NXE263" s="44"/>
      <c r="NXF263" s="44"/>
      <c r="NXG263" s="44"/>
      <c r="NXH263" s="44"/>
      <c r="NXI263" s="44"/>
      <c r="NXJ263" s="44"/>
      <c r="NXK263" s="44"/>
      <c r="NXL263" s="44"/>
      <c r="NXM263" s="44"/>
      <c r="NXN263" s="44"/>
      <c r="NXO263" s="44"/>
      <c r="NXP263" s="44"/>
      <c r="NXQ263" s="44"/>
      <c r="NXR263" s="44"/>
      <c r="NXS263" s="44"/>
      <c r="NXT263" s="44"/>
      <c r="NXU263" s="44"/>
      <c r="NXV263" s="44"/>
      <c r="NXW263" s="44"/>
      <c r="NXX263" s="44"/>
      <c r="NXY263" s="44"/>
      <c r="NXZ263" s="44"/>
      <c r="NYA263" s="44"/>
      <c r="NYB263" s="44"/>
      <c r="NYC263" s="44"/>
      <c r="NYD263" s="44"/>
      <c r="NYE263" s="44"/>
      <c r="NYF263" s="44"/>
      <c r="NYG263" s="44"/>
      <c r="NYH263" s="44"/>
      <c r="NYI263" s="44"/>
      <c r="NYJ263" s="44"/>
      <c r="NYK263" s="44"/>
      <c r="NYL263" s="44"/>
      <c r="NYM263" s="44"/>
      <c r="NYN263" s="44"/>
      <c r="NYO263" s="44"/>
      <c r="NYP263" s="44"/>
      <c r="NYQ263" s="44"/>
      <c r="NYR263" s="44"/>
      <c r="NYS263" s="44"/>
      <c r="NYT263" s="44"/>
      <c r="NYU263" s="44"/>
      <c r="NYV263" s="44"/>
      <c r="NYW263" s="44"/>
      <c r="NYX263" s="44"/>
      <c r="NYY263" s="44"/>
      <c r="NYZ263" s="44"/>
      <c r="NZA263" s="44"/>
      <c r="NZB263" s="44"/>
      <c r="NZC263" s="44"/>
      <c r="NZD263" s="44"/>
      <c r="NZE263" s="44"/>
      <c r="NZF263" s="44"/>
      <c r="NZG263" s="44"/>
      <c r="NZH263" s="44"/>
      <c r="NZI263" s="44"/>
      <c r="NZJ263" s="44"/>
      <c r="NZK263" s="44"/>
      <c r="NZL263" s="44"/>
      <c r="NZM263" s="44"/>
      <c r="NZN263" s="44"/>
      <c r="NZO263" s="44"/>
      <c r="NZP263" s="44"/>
      <c r="NZQ263" s="44"/>
      <c r="NZR263" s="44"/>
      <c r="NZS263" s="44"/>
      <c r="NZT263" s="44"/>
      <c r="NZU263" s="44"/>
      <c r="NZV263" s="44"/>
      <c r="NZW263" s="44"/>
      <c r="NZX263" s="44"/>
      <c r="NZY263" s="44"/>
      <c r="NZZ263" s="44"/>
      <c r="OAA263" s="44"/>
      <c r="OAB263" s="44"/>
      <c r="OAC263" s="44"/>
      <c r="OAD263" s="44"/>
      <c r="OAE263" s="44"/>
      <c r="OAF263" s="44"/>
      <c r="OAG263" s="44"/>
      <c r="OAH263" s="44"/>
      <c r="OAI263" s="44"/>
      <c r="OAJ263" s="44"/>
      <c r="OAK263" s="44"/>
      <c r="OAL263" s="44"/>
      <c r="OAM263" s="44"/>
      <c r="OAN263" s="44"/>
      <c r="OAO263" s="44"/>
      <c r="OAP263" s="44"/>
      <c r="OAQ263" s="44"/>
      <c r="OAR263" s="44"/>
      <c r="OAS263" s="44"/>
      <c r="OAT263" s="44"/>
      <c r="OAU263" s="44"/>
      <c r="OAV263" s="44"/>
      <c r="OAW263" s="44"/>
      <c r="OAX263" s="44"/>
      <c r="OAY263" s="44"/>
      <c r="OAZ263" s="44"/>
      <c r="OBA263" s="44"/>
      <c r="OBB263" s="44"/>
      <c r="OBC263" s="44"/>
      <c r="OBD263" s="44"/>
      <c r="OBE263" s="44"/>
      <c r="OBF263" s="44"/>
      <c r="OBG263" s="44"/>
      <c r="OBH263" s="44"/>
      <c r="OBI263" s="44"/>
      <c r="OBJ263" s="44"/>
      <c r="OBK263" s="44"/>
      <c r="OBL263" s="44"/>
      <c r="OBM263" s="44"/>
      <c r="OBN263" s="44"/>
      <c r="OBO263" s="44"/>
      <c r="OBP263" s="44"/>
      <c r="OBQ263" s="44"/>
      <c r="OBR263" s="44"/>
      <c r="OBS263" s="44"/>
      <c r="OBT263" s="44"/>
      <c r="OBU263" s="44"/>
      <c r="OBV263" s="44"/>
      <c r="OBW263" s="44"/>
      <c r="OBX263" s="44"/>
      <c r="OBY263" s="44"/>
      <c r="OBZ263" s="44"/>
      <c r="OCA263" s="44"/>
      <c r="OCB263" s="44"/>
      <c r="OCC263" s="44"/>
      <c r="OCD263" s="44"/>
      <c r="OCE263" s="44"/>
      <c r="OCF263" s="44"/>
      <c r="OCG263" s="44"/>
      <c r="OCH263" s="44"/>
      <c r="OCI263" s="44"/>
      <c r="OCJ263" s="44"/>
      <c r="OCK263" s="44"/>
      <c r="OCL263" s="44"/>
      <c r="OCM263" s="44"/>
      <c r="OCN263" s="44"/>
      <c r="OCO263" s="44"/>
      <c r="OCP263" s="44"/>
      <c r="OCQ263" s="44"/>
      <c r="OCR263" s="44"/>
      <c r="OCS263" s="44"/>
      <c r="OCT263" s="44"/>
      <c r="OCU263" s="44"/>
      <c r="OCV263" s="44"/>
      <c r="OCW263" s="44"/>
      <c r="OCX263" s="44"/>
      <c r="OCY263" s="44"/>
      <c r="OCZ263" s="44"/>
      <c r="ODA263" s="44"/>
      <c r="ODB263" s="44"/>
      <c r="ODC263" s="44"/>
      <c r="ODD263" s="44"/>
      <c r="ODE263" s="44"/>
      <c r="ODF263" s="44"/>
      <c r="ODG263" s="44"/>
      <c r="ODH263" s="44"/>
      <c r="ODI263" s="44"/>
      <c r="ODJ263" s="44"/>
      <c r="ODK263" s="44"/>
      <c r="ODL263" s="44"/>
      <c r="ODM263" s="44"/>
      <c r="ODN263" s="44"/>
      <c r="ODO263" s="44"/>
      <c r="ODP263" s="44"/>
      <c r="ODQ263" s="44"/>
      <c r="ODR263" s="44"/>
      <c r="ODS263" s="44"/>
      <c r="ODT263" s="44"/>
      <c r="ODU263" s="44"/>
      <c r="ODV263" s="44"/>
      <c r="ODW263" s="44"/>
      <c r="ODX263" s="44"/>
      <c r="ODY263" s="44"/>
      <c r="ODZ263" s="44"/>
      <c r="OEA263" s="44"/>
      <c r="OEB263" s="44"/>
      <c r="OEC263" s="44"/>
      <c r="OED263" s="44"/>
      <c r="OEE263" s="44"/>
      <c r="OEF263" s="44"/>
      <c r="OEG263" s="44"/>
      <c r="OEH263" s="44"/>
      <c r="OEI263" s="44"/>
      <c r="OEJ263" s="44"/>
      <c r="OEK263" s="44"/>
      <c r="OEL263" s="44"/>
      <c r="OEM263" s="44"/>
      <c r="OEN263" s="44"/>
      <c r="OEO263" s="44"/>
      <c r="OEP263" s="44"/>
      <c r="OEQ263" s="44"/>
      <c r="OER263" s="44"/>
      <c r="OES263" s="44"/>
      <c r="OET263" s="44"/>
      <c r="OEU263" s="44"/>
      <c r="OEV263" s="44"/>
      <c r="OEW263" s="44"/>
      <c r="OEX263" s="44"/>
      <c r="OEY263" s="44"/>
      <c r="OEZ263" s="44"/>
      <c r="OFA263" s="44"/>
      <c r="OFB263" s="44"/>
      <c r="OFC263" s="44"/>
      <c r="OFD263" s="44"/>
      <c r="OFE263" s="44"/>
      <c r="OFF263" s="44"/>
      <c r="OFG263" s="44"/>
      <c r="OFH263" s="44"/>
      <c r="OFI263" s="44"/>
      <c r="OFJ263" s="44"/>
      <c r="OFK263" s="44"/>
      <c r="OFL263" s="44"/>
      <c r="OFM263" s="44"/>
      <c r="OFN263" s="44"/>
      <c r="OFO263" s="44"/>
      <c r="OFP263" s="44"/>
      <c r="OFQ263" s="44"/>
      <c r="OFR263" s="44"/>
      <c r="OFS263" s="44"/>
      <c r="OFT263" s="44"/>
      <c r="OFU263" s="44"/>
      <c r="OFV263" s="44"/>
      <c r="OFW263" s="44"/>
      <c r="OFX263" s="44"/>
      <c r="OFY263" s="44"/>
      <c r="OFZ263" s="44"/>
      <c r="OGA263" s="44"/>
      <c r="OGB263" s="44"/>
      <c r="OGC263" s="44"/>
      <c r="OGD263" s="44"/>
      <c r="OGE263" s="44"/>
      <c r="OGF263" s="44"/>
      <c r="OGG263" s="44"/>
      <c r="OGH263" s="44"/>
      <c r="OGI263" s="44"/>
      <c r="OGJ263" s="44"/>
      <c r="OGK263" s="44"/>
      <c r="OGL263" s="44"/>
      <c r="OGM263" s="44"/>
      <c r="OGN263" s="44"/>
      <c r="OGO263" s="44"/>
      <c r="OGP263" s="44"/>
      <c r="OGQ263" s="44"/>
      <c r="OGR263" s="44"/>
      <c r="OGS263" s="44"/>
      <c r="OGT263" s="44"/>
      <c r="OGU263" s="44"/>
      <c r="OGV263" s="44"/>
      <c r="OGW263" s="44"/>
      <c r="OGX263" s="44"/>
      <c r="OGY263" s="44"/>
      <c r="OGZ263" s="44"/>
      <c r="OHA263" s="44"/>
      <c r="OHB263" s="44"/>
      <c r="OHC263" s="44"/>
      <c r="OHD263" s="44"/>
      <c r="OHE263" s="44"/>
      <c r="OHF263" s="44"/>
      <c r="OHG263" s="44"/>
      <c r="OHH263" s="44"/>
      <c r="OHI263" s="44"/>
      <c r="OHJ263" s="44"/>
      <c r="OHK263" s="44"/>
      <c r="OHL263" s="44"/>
      <c r="OHM263" s="44"/>
      <c r="OHN263" s="44"/>
      <c r="OHO263" s="44"/>
      <c r="OHP263" s="44"/>
      <c r="OHQ263" s="44"/>
      <c r="OHR263" s="44"/>
      <c r="OHS263" s="44"/>
      <c r="OHT263" s="44"/>
      <c r="OHU263" s="44"/>
      <c r="OHV263" s="44"/>
      <c r="OHW263" s="44"/>
      <c r="OHX263" s="44"/>
      <c r="OHY263" s="44"/>
      <c r="OHZ263" s="44"/>
      <c r="OIA263" s="44"/>
      <c r="OIB263" s="44"/>
      <c r="OIC263" s="44"/>
      <c r="OID263" s="44"/>
      <c r="OIE263" s="44"/>
      <c r="OIF263" s="44"/>
      <c r="OIG263" s="44"/>
      <c r="OIH263" s="44"/>
      <c r="OII263" s="44"/>
      <c r="OIJ263" s="44"/>
      <c r="OIK263" s="44"/>
      <c r="OIL263" s="44"/>
      <c r="OIM263" s="44"/>
      <c r="OIN263" s="44"/>
      <c r="OIO263" s="44"/>
      <c r="OIP263" s="44"/>
      <c r="OIQ263" s="44"/>
      <c r="OIR263" s="44"/>
      <c r="OIS263" s="44"/>
      <c r="OIT263" s="44"/>
      <c r="OIU263" s="44"/>
      <c r="OIV263" s="44"/>
      <c r="OIW263" s="44"/>
      <c r="OIX263" s="44"/>
      <c r="OIY263" s="44"/>
      <c r="OIZ263" s="44"/>
      <c r="OJA263" s="44"/>
      <c r="OJB263" s="44"/>
      <c r="OJC263" s="44"/>
      <c r="OJD263" s="44"/>
      <c r="OJE263" s="44"/>
      <c r="OJF263" s="44"/>
      <c r="OJG263" s="44"/>
      <c r="OJH263" s="44"/>
      <c r="OJI263" s="44"/>
      <c r="OJJ263" s="44"/>
      <c r="OJK263" s="44"/>
      <c r="OJL263" s="44"/>
      <c r="OJM263" s="44"/>
      <c r="OJN263" s="44"/>
      <c r="OJO263" s="44"/>
      <c r="OJP263" s="44"/>
      <c r="OJQ263" s="44"/>
      <c r="OJR263" s="44"/>
      <c r="OJS263" s="44"/>
      <c r="OJT263" s="44"/>
      <c r="OJU263" s="44"/>
      <c r="OJV263" s="44"/>
      <c r="OJW263" s="44"/>
      <c r="OJX263" s="44"/>
      <c r="OJY263" s="44"/>
      <c r="OJZ263" s="44"/>
      <c r="OKA263" s="44"/>
      <c r="OKB263" s="44"/>
      <c r="OKC263" s="44"/>
      <c r="OKD263" s="44"/>
      <c r="OKE263" s="44"/>
      <c r="OKF263" s="44"/>
      <c r="OKG263" s="44"/>
      <c r="OKH263" s="44"/>
      <c r="OKI263" s="44"/>
      <c r="OKJ263" s="44"/>
      <c r="OKK263" s="44"/>
      <c r="OKL263" s="44"/>
      <c r="OKM263" s="44"/>
      <c r="OKN263" s="44"/>
      <c r="OKO263" s="44"/>
      <c r="OKP263" s="44"/>
      <c r="OKQ263" s="44"/>
      <c r="OKR263" s="44"/>
      <c r="OKS263" s="44"/>
      <c r="OKT263" s="44"/>
      <c r="OKU263" s="44"/>
      <c r="OKV263" s="44"/>
      <c r="OKW263" s="44"/>
      <c r="OKX263" s="44"/>
      <c r="OKY263" s="44"/>
      <c r="OKZ263" s="44"/>
      <c r="OLA263" s="44"/>
      <c r="OLB263" s="44"/>
      <c r="OLC263" s="44"/>
      <c r="OLD263" s="44"/>
      <c r="OLE263" s="44"/>
      <c r="OLF263" s="44"/>
      <c r="OLG263" s="44"/>
      <c r="OLH263" s="44"/>
      <c r="OLI263" s="44"/>
      <c r="OLJ263" s="44"/>
      <c r="OLK263" s="44"/>
      <c r="OLL263" s="44"/>
      <c r="OLM263" s="44"/>
      <c r="OLN263" s="44"/>
      <c r="OLO263" s="44"/>
      <c r="OLP263" s="44"/>
      <c r="OLQ263" s="44"/>
      <c r="OLR263" s="44"/>
      <c r="OLS263" s="44"/>
      <c r="OLT263" s="44"/>
      <c r="OLU263" s="44"/>
      <c r="OLV263" s="44"/>
      <c r="OLW263" s="44"/>
      <c r="OLX263" s="44"/>
      <c r="OLY263" s="44"/>
      <c r="OLZ263" s="44"/>
      <c r="OMA263" s="44"/>
      <c r="OMB263" s="44"/>
      <c r="OMC263" s="44"/>
      <c r="OMD263" s="44"/>
      <c r="OME263" s="44"/>
      <c r="OMF263" s="44"/>
      <c r="OMG263" s="44"/>
      <c r="OMH263" s="44"/>
      <c r="OMI263" s="44"/>
      <c r="OMJ263" s="44"/>
      <c r="OMK263" s="44"/>
      <c r="OML263" s="44"/>
      <c r="OMM263" s="44"/>
      <c r="OMN263" s="44"/>
      <c r="OMO263" s="44"/>
      <c r="OMP263" s="44"/>
      <c r="OMQ263" s="44"/>
      <c r="OMR263" s="44"/>
      <c r="OMS263" s="44"/>
      <c r="OMT263" s="44"/>
      <c r="OMU263" s="44"/>
      <c r="OMV263" s="44"/>
      <c r="OMW263" s="44"/>
      <c r="OMX263" s="44"/>
      <c r="OMY263" s="44"/>
      <c r="OMZ263" s="44"/>
      <c r="ONA263" s="44"/>
      <c r="ONB263" s="44"/>
      <c r="ONC263" s="44"/>
      <c r="OND263" s="44"/>
      <c r="ONE263" s="44"/>
      <c r="ONF263" s="44"/>
      <c r="ONG263" s="44"/>
      <c r="ONH263" s="44"/>
      <c r="ONI263" s="44"/>
      <c r="ONJ263" s="44"/>
      <c r="ONK263" s="44"/>
      <c r="ONL263" s="44"/>
      <c r="ONM263" s="44"/>
      <c r="ONN263" s="44"/>
      <c r="ONO263" s="44"/>
      <c r="ONP263" s="44"/>
      <c r="ONQ263" s="44"/>
      <c r="ONR263" s="44"/>
      <c r="ONS263" s="44"/>
      <c r="ONT263" s="44"/>
      <c r="ONU263" s="44"/>
      <c r="ONV263" s="44"/>
      <c r="ONW263" s="44"/>
      <c r="ONX263" s="44"/>
      <c r="ONY263" s="44"/>
      <c r="ONZ263" s="44"/>
      <c r="OOA263" s="44"/>
      <c r="OOB263" s="44"/>
      <c r="OOC263" s="44"/>
      <c r="OOD263" s="44"/>
      <c r="OOE263" s="44"/>
      <c r="OOF263" s="44"/>
      <c r="OOG263" s="44"/>
      <c r="OOH263" s="44"/>
      <c r="OOI263" s="44"/>
      <c r="OOJ263" s="44"/>
      <c r="OOK263" s="44"/>
      <c r="OOL263" s="44"/>
      <c r="OOM263" s="44"/>
      <c r="OON263" s="44"/>
      <c r="OOO263" s="44"/>
      <c r="OOP263" s="44"/>
      <c r="OOQ263" s="44"/>
      <c r="OOR263" s="44"/>
      <c r="OOS263" s="44"/>
      <c r="OOT263" s="44"/>
      <c r="OOU263" s="44"/>
      <c r="OOV263" s="44"/>
      <c r="OOW263" s="44"/>
      <c r="OOX263" s="44"/>
      <c r="OOY263" s="44"/>
      <c r="OOZ263" s="44"/>
      <c r="OPA263" s="44"/>
      <c r="OPB263" s="44"/>
      <c r="OPC263" s="44"/>
      <c r="OPD263" s="44"/>
      <c r="OPE263" s="44"/>
      <c r="OPF263" s="44"/>
      <c r="OPG263" s="44"/>
      <c r="OPH263" s="44"/>
      <c r="OPI263" s="44"/>
      <c r="OPJ263" s="44"/>
      <c r="OPK263" s="44"/>
      <c r="OPL263" s="44"/>
      <c r="OPM263" s="44"/>
      <c r="OPN263" s="44"/>
      <c r="OPO263" s="44"/>
      <c r="OPP263" s="44"/>
      <c r="OPQ263" s="44"/>
      <c r="OPR263" s="44"/>
      <c r="OPS263" s="44"/>
      <c r="OPT263" s="44"/>
      <c r="OPU263" s="44"/>
      <c r="OPV263" s="44"/>
      <c r="OPW263" s="44"/>
      <c r="OPX263" s="44"/>
      <c r="OPY263" s="44"/>
      <c r="OPZ263" s="44"/>
      <c r="OQA263" s="44"/>
      <c r="OQB263" s="44"/>
      <c r="OQC263" s="44"/>
      <c r="OQD263" s="44"/>
      <c r="OQE263" s="44"/>
      <c r="OQF263" s="44"/>
      <c r="OQG263" s="44"/>
      <c r="OQH263" s="44"/>
      <c r="OQI263" s="44"/>
      <c r="OQJ263" s="44"/>
      <c r="OQK263" s="44"/>
      <c r="OQL263" s="44"/>
      <c r="OQM263" s="44"/>
      <c r="OQN263" s="44"/>
      <c r="OQO263" s="44"/>
      <c r="OQP263" s="44"/>
      <c r="OQQ263" s="44"/>
      <c r="OQR263" s="44"/>
      <c r="OQS263" s="44"/>
      <c r="OQT263" s="44"/>
      <c r="OQU263" s="44"/>
      <c r="OQV263" s="44"/>
      <c r="OQW263" s="44"/>
      <c r="OQX263" s="44"/>
      <c r="OQY263" s="44"/>
      <c r="OQZ263" s="44"/>
      <c r="ORA263" s="44"/>
      <c r="ORB263" s="44"/>
      <c r="ORC263" s="44"/>
      <c r="ORD263" s="44"/>
      <c r="ORE263" s="44"/>
      <c r="ORF263" s="44"/>
      <c r="ORG263" s="44"/>
      <c r="ORH263" s="44"/>
      <c r="ORI263" s="44"/>
      <c r="ORJ263" s="44"/>
      <c r="ORK263" s="44"/>
      <c r="ORL263" s="44"/>
      <c r="ORM263" s="44"/>
      <c r="ORN263" s="44"/>
      <c r="ORO263" s="44"/>
      <c r="ORP263" s="44"/>
      <c r="ORQ263" s="44"/>
      <c r="ORR263" s="44"/>
      <c r="ORS263" s="44"/>
      <c r="ORT263" s="44"/>
      <c r="ORU263" s="44"/>
      <c r="ORV263" s="44"/>
      <c r="ORW263" s="44"/>
      <c r="ORX263" s="44"/>
      <c r="ORY263" s="44"/>
      <c r="ORZ263" s="44"/>
      <c r="OSA263" s="44"/>
      <c r="OSB263" s="44"/>
      <c r="OSC263" s="44"/>
      <c r="OSD263" s="44"/>
      <c r="OSE263" s="44"/>
      <c r="OSF263" s="44"/>
      <c r="OSG263" s="44"/>
      <c r="OSH263" s="44"/>
      <c r="OSI263" s="44"/>
      <c r="OSJ263" s="44"/>
      <c r="OSK263" s="44"/>
      <c r="OSL263" s="44"/>
      <c r="OSM263" s="44"/>
      <c r="OSN263" s="44"/>
      <c r="OSO263" s="44"/>
      <c r="OSP263" s="44"/>
      <c r="OSQ263" s="44"/>
      <c r="OSR263" s="44"/>
      <c r="OSS263" s="44"/>
      <c r="OST263" s="44"/>
      <c r="OSU263" s="44"/>
      <c r="OSV263" s="44"/>
      <c r="OSW263" s="44"/>
      <c r="OSX263" s="44"/>
      <c r="OSY263" s="44"/>
      <c r="OSZ263" s="44"/>
      <c r="OTA263" s="44"/>
      <c r="OTB263" s="44"/>
      <c r="OTC263" s="44"/>
      <c r="OTD263" s="44"/>
      <c r="OTE263" s="44"/>
      <c r="OTF263" s="44"/>
      <c r="OTG263" s="44"/>
      <c r="OTH263" s="44"/>
      <c r="OTI263" s="44"/>
      <c r="OTJ263" s="44"/>
      <c r="OTK263" s="44"/>
      <c r="OTL263" s="44"/>
      <c r="OTM263" s="44"/>
      <c r="OTN263" s="44"/>
      <c r="OTO263" s="44"/>
      <c r="OTP263" s="44"/>
      <c r="OTQ263" s="44"/>
      <c r="OTR263" s="44"/>
      <c r="OTS263" s="44"/>
      <c r="OTT263" s="44"/>
      <c r="OTU263" s="44"/>
      <c r="OTV263" s="44"/>
      <c r="OTW263" s="44"/>
      <c r="OTX263" s="44"/>
      <c r="OTY263" s="44"/>
      <c r="OTZ263" s="44"/>
      <c r="OUA263" s="44"/>
      <c r="OUB263" s="44"/>
      <c r="OUC263" s="44"/>
      <c r="OUD263" s="44"/>
      <c r="OUE263" s="44"/>
      <c r="OUF263" s="44"/>
      <c r="OUG263" s="44"/>
      <c r="OUH263" s="44"/>
      <c r="OUI263" s="44"/>
      <c r="OUJ263" s="44"/>
      <c r="OUK263" s="44"/>
      <c r="OUL263" s="44"/>
      <c r="OUM263" s="44"/>
      <c r="OUN263" s="44"/>
      <c r="OUO263" s="44"/>
      <c r="OUP263" s="44"/>
      <c r="OUQ263" s="44"/>
      <c r="OUR263" s="44"/>
      <c r="OUS263" s="44"/>
      <c r="OUT263" s="44"/>
      <c r="OUU263" s="44"/>
      <c r="OUV263" s="44"/>
      <c r="OUW263" s="44"/>
      <c r="OUX263" s="44"/>
      <c r="OUY263" s="44"/>
      <c r="OUZ263" s="44"/>
      <c r="OVA263" s="44"/>
      <c r="OVB263" s="44"/>
      <c r="OVC263" s="44"/>
      <c r="OVD263" s="44"/>
      <c r="OVE263" s="44"/>
      <c r="OVF263" s="44"/>
      <c r="OVG263" s="44"/>
      <c r="OVH263" s="44"/>
      <c r="OVI263" s="44"/>
      <c r="OVJ263" s="44"/>
      <c r="OVK263" s="44"/>
      <c r="OVL263" s="44"/>
      <c r="OVM263" s="44"/>
      <c r="OVN263" s="44"/>
      <c r="OVO263" s="44"/>
      <c r="OVP263" s="44"/>
      <c r="OVQ263" s="44"/>
      <c r="OVR263" s="44"/>
      <c r="OVS263" s="44"/>
      <c r="OVT263" s="44"/>
      <c r="OVU263" s="44"/>
      <c r="OVV263" s="44"/>
      <c r="OVW263" s="44"/>
      <c r="OVX263" s="44"/>
      <c r="OVY263" s="44"/>
      <c r="OVZ263" s="44"/>
      <c r="OWA263" s="44"/>
      <c r="OWB263" s="44"/>
      <c r="OWC263" s="44"/>
      <c r="OWD263" s="44"/>
      <c r="OWE263" s="44"/>
      <c r="OWF263" s="44"/>
      <c r="OWG263" s="44"/>
      <c r="OWH263" s="44"/>
      <c r="OWI263" s="44"/>
      <c r="OWJ263" s="44"/>
      <c r="OWK263" s="44"/>
      <c r="OWL263" s="44"/>
      <c r="OWM263" s="44"/>
      <c r="OWN263" s="44"/>
      <c r="OWO263" s="44"/>
      <c r="OWP263" s="44"/>
      <c r="OWQ263" s="44"/>
      <c r="OWR263" s="44"/>
      <c r="OWS263" s="44"/>
      <c r="OWT263" s="44"/>
      <c r="OWU263" s="44"/>
      <c r="OWV263" s="44"/>
      <c r="OWW263" s="44"/>
      <c r="OWX263" s="44"/>
      <c r="OWY263" s="44"/>
      <c r="OWZ263" s="44"/>
      <c r="OXA263" s="44"/>
      <c r="OXB263" s="44"/>
      <c r="OXC263" s="44"/>
      <c r="OXD263" s="44"/>
      <c r="OXE263" s="44"/>
      <c r="OXF263" s="44"/>
      <c r="OXG263" s="44"/>
      <c r="OXH263" s="44"/>
      <c r="OXI263" s="44"/>
      <c r="OXJ263" s="44"/>
      <c r="OXK263" s="44"/>
      <c r="OXL263" s="44"/>
      <c r="OXM263" s="44"/>
      <c r="OXN263" s="44"/>
      <c r="OXO263" s="44"/>
      <c r="OXP263" s="44"/>
      <c r="OXQ263" s="44"/>
      <c r="OXR263" s="44"/>
      <c r="OXS263" s="44"/>
      <c r="OXT263" s="44"/>
      <c r="OXU263" s="44"/>
      <c r="OXV263" s="44"/>
      <c r="OXW263" s="44"/>
      <c r="OXX263" s="44"/>
      <c r="OXY263" s="44"/>
      <c r="OXZ263" s="44"/>
      <c r="OYA263" s="44"/>
      <c r="OYB263" s="44"/>
      <c r="OYC263" s="44"/>
      <c r="OYD263" s="44"/>
      <c r="OYE263" s="44"/>
      <c r="OYF263" s="44"/>
      <c r="OYG263" s="44"/>
      <c r="OYH263" s="44"/>
      <c r="OYI263" s="44"/>
      <c r="OYJ263" s="44"/>
      <c r="OYK263" s="44"/>
      <c r="OYL263" s="44"/>
      <c r="OYM263" s="44"/>
      <c r="OYN263" s="44"/>
      <c r="OYO263" s="44"/>
      <c r="OYP263" s="44"/>
      <c r="OYQ263" s="44"/>
      <c r="OYR263" s="44"/>
      <c r="OYS263" s="44"/>
      <c r="OYT263" s="44"/>
      <c r="OYU263" s="44"/>
      <c r="OYV263" s="44"/>
      <c r="OYW263" s="44"/>
      <c r="OYX263" s="44"/>
      <c r="OYY263" s="44"/>
      <c r="OYZ263" s="44"/>
      <c r="OZA263" s="44"/>
      <c r="OZB263" s="44"/>
      <c r="OZC263" s="44"/>
      <c r="OZD263" s="44"/>
      <c r="OZE263" s="44"/>
      <c r="OZF263" s="44"/>
      <c r="OZG263" s="44"/>
      <c r="OZH263" s="44"/>
      <c r="OZI263" s="44"/>
      <c r="OZJ263" s="44"/>
      <c r="OZK263" s="44"/>
      <c r="OZL263" s="44"/>
      <c r="OZM263" s="44"/>
      <c r="OZN263" s="44"/>
      <c r="OZO263" s="44"/>
      <c r="OZP263" s="44"/>
      <c r="OZQ263" s="44"/>
      <c r="OZR263" s="44"/>
      <c r="OZS263" s="44"/>
      <c r="OZT263" s="44"/>
      <c r="OZU263" s="44"/>
      <c r="OZV263" s="44"/>
      <c r="OZW263" s="44"/>
      <c r="OZX263" s="44"/>
      <c r="OZY263" s="44"/>
      <c r="OZZ263" s="44"/>
      <c r="PAA263" s="44"/>
      <c r="PAB263" s="44"/>
      <c r="PAC263" s="44"/>
      <c r="PAD263" s="44"/>
      <c r="PAE263" s="44"/>
      <c r="PAF263" s="44"/>
      <c r="PAG263" s="44"/>
      <c r="PAH263" s="44"/>
      <c r="PAI263" s="44"/>
      <c r="PAJ263" s="44"/>
      <c r="PAK263" s="44"/>
      <c r="PAL263" s="44"/>
      <c r="PAM263" s="44"/>
      <c r="PAN263" s="44"/>
      <c r="PAO263" s="44"/>
      <c r="PAP263" s="44"/>
      <c r="PAQ263" s="44"/>
      <c r="PAR263" s="44"/>
      <c r="PAS263" s="44"/>
      <c r="PAT263" s="44"/>
      <c r="PAU263" s="44"/>
      <c r="PAV263" s="44"/>
      <c r="PAW263" s="44"/>
      <c r="PAX263" s="44"/>
      <c r="PAY263" s="44"/>
      <c r="PAZ263" s="44"/>
      <c r="PBA263" s="44"/>
      <c r="PBB263" s="44"/>
      <c r="PBC263" s="44"/>
      <c r="PBD263" s="44"/>
      <c r="PBE263" s="44"/>
      <c r="PBF263" s="44"/>
      <c r="PBG263" s="44"/>
      <c r="PBH263" s="44"/>
      <c r="PBI263" s="44"/>
      <c r="PBJ263" s="44"/>
      <c r="PBK263" s="44"/>
      <c r="PBL263" s="44"/>
      <c r="PBM263" s="44"/>
      <c r="PBN263" s="44"/>
      <c r="PBO263" s="44"/>
      <c r="PBP263" s="44"/>
      <c r="PBQ263" s="44"/>
      <c r="PBR263" s="44"/>
      <c r="PBS263" s="44"/>
      <c r="PBT263" s="44"/>
      <c r="PBU263" s="44"/>
      <c r="PBV263" s="44"/>
      <c r="PBW263" s="44"/>
      <c r="PBX263" s="44"/>
      <c r="PBY263" s="44"/>
      <c r="PBZ263" s="44"/>
      <c r="PCA263" s="44"/>
      <c r="PCB263" s="44"/>
      <c r="PCC263" s="44"/>
      <c r="PCD263" s="44"/>
      <c r="PCE263" s="44"/>
      <c r="PCF263" s="44"/>
      <c r="PCG263" s="44"/>
      <c r="PCH263" s="44"/>
      <c r="PCI263" s="44"/>
      <c r="PCJ263" s="44"/>
      <c r="PCK263" s="44"/>
      <c r="PCL263" s="44"/>
      <c r="PCM263" s="44"/>
      <c r="PCN263" s="44"/>
      <c r="PCO263" s="44"/>
      <c r="PCP263" s="44"/>
      <c r="PCQ263" s="44"/>
      <c r="PCR263" s="44"/>
      <c r="PCS263" s="44"/>
      <c r="PCT263" s="44"/>
      <c r="PCU263" s="44"/>
      <c r="PCV263" s="44"/>
      <c r="PCW263" s="44"/>
      <c r="PCX263" s="44"/>
      <c r="PCY263" s="44"/>
      <c r="PCZ263" s="44"/>
      <c r="PDA263" s="44"/>
      <c r="PDB263" s="44"/>
      <c r="PDC263" s="44"/>
      <c r="PDD263" s="44"/>
      <c r="PDE263" s="44"/>
      <c r="PDF263" s="44"/>
      <c r="PDG263" s="44"/>
      <c r="PDH263" s="44"/>
      <c r="PDI263" s="44"/>
      <c r="PDJ263" s="44"/>
      <c r="PDK263" s="44"/>
      <c r="PDL263" s="44"/>
      <c r="PDM263" s="44"/>
      <c r="PDN263" s="44"/>
      <c r="PDO263" s="44"/>
      <c r="PDP263" s="44"/>
      <c r="PDQ263" s="44"/>
      <c r="PDR263" s="44"/>
      <c r="PDS263" s="44"/>
      <c r="PDT263" s="44"/>
      <c r="PDU263" s="44"/>
      <c r="PDV263" s="44"/>
      <c r="PDW263" s="44"/>
      <c r="PDX263" s="44"/>
      <c r="PDY263" s="44"/>
      <c r="PDZ263" s="44"/>
      <c r="PEA263" s="44"/>
      <c r="PEB263" s="44"/>
      <c r="PEC263" s="44"/>
      <c r="PED263" s="44"/>
      <c r="PEE263" s="44"/>
      <c r="PEF263" s="44"/>
      <c r="PEG263" s="44"/>
      <c r="PEH263" s="44"/>
      <c r="PEI263" s="44"/>
      <c r="PEJ263" s="44"/>
      <c r="PEK263" s="44"/>
      <c r="PEL263" s="44"/>
      <c r="PEM263" s="44"/>
      <c r="PEN263" s="44"/>
      <c r="PEO263" s="44"/>
      <c r="PEP263" s="44"/>
      <c r="PEQ263" s="44"/>
      <c r="PER263" s="44"/>
      <c r="PES263" s="44"/>
      <c r="PET263" s="44"/>
      <c r="PEU263" s="44"/>
      <c r="PEV263" s="44"/>
      <c r="PEW263" s="44"/>
      <c r="PEX263" s="44"/>
      <c r="PEY263" s="44"/>
      <c r="PEZ263" s="44"/>
      <c r="PFA263" s="44"/>
      <c r="PFB263" s="44"/>
      <c r="PFC263" s="44"/>
      <c r="PFD263" s="44"/>
      <c r="PFE263" s="44"/>
      <c r="PFF263" s="44"/>
      <c r="PFG263" s="44"/>
      <c r="PFH263" s="44"/>
      <c r="PFI263" s="44"/>
      <c r="PFJ263" s="44"/>
      <c r="PFK263" s="44"/>
      <c r="PFL263" s="44"/>
      <c r="PFM263" s="44"/>
      <c r="PFN263" s="44"/>
      <c r="PFO263" s="44"/>
      <c r="PFP263" s="44"/>
      <c r="PFQ263" s="44"/>
      <c r="PFR263" s="44"/>
      <c r="PFS263" s="44"/>
      <c r="PFT263" s="44"/>
      <c r="PFU263" s="44"/>
      <c r="PFV263" s="44"/>
      <c r="PFW263" s="44"/>
      <c r="PFX263" s="44"/>
      <c r="PFY263" s="44"/>
      <c r="PFZ263" s="44"/>
      <c r="PGA263" s="44"/>
      <c r="PGB263" s="44"/>
      <c r="PGC263" s="44"/>
      <c r="PGD263" s="44"/>
      <c r="PGE263" s="44"/>
      <c r="PGF263" s="44"/>
      <c r="PGG263" s="44"/>
      <c r="PGH263" s="44"/>
      <c r="PGI263" s="44"/>
      <c r="PGJ263" s="44"/>
      <c r="PGK263" s="44"/>
      <c r="PGL263" s="44"/>
      <c r="PGM263" s="44"/>
      <c r="PGN263" s="44"/>
      <c r="PGO263" s="44"/>
      <c r="PGP263" s="44"/>
      <c r="PGQ263" s="44"/>
      <c r="PGR263" s="44"/>
      <c r="PGS263" s="44"/>
      <c r="PGT263" s="44"/>
      <c r="PGU263" s="44"/>
      <c r="PGV263" s="44"/>
      <c r="PGW263" s="44"/>
      <c r="PGX263" s="44"/>
      <c r="PGY263" s="44"/>
      <c r="PGZ263" s="44"/>
      <c r="PHA263" s="44"/>
      <c r="PHB263" s="44"/>
      <c r="PHC263" s="44"/>
      <c r="PHD263" s="44"/>
      <c r="PHE263" s="44"/>
      <c r="PHF263" s="44"/>
      <c r="PHG263" s="44"/>
      <c r="PHH263" s="44"/>
      <c r="PHI263" s="44"/>
      <c r="PHJ263" s="44"/>
      <c r="PHK263" s="44"/>
      <c r="PHL263" s="44"/>
      <c r="PHM263" s="44"/>
      <c r="PHN263" s="44"/>
      <c r="PHO263" s="44"/>
      <c r="PHP263" s="44"/>
      <c r="PHQ263" s="44"/>
      <c r="PHR263" s="44"/>
      <c r="PHS263" s="44"/>
      <c r="PHT263" s="44"/>
      <c r="PHU263" s="44"/>
      <c r="PHV263" s="44"/>
      <c r="PHW263" s="44"/>
      <c r="PHX263" s="44"/>
      <c r="PHY263" s="44"/>
      <c r="PHZ263" s="44"/>
      <c r="PIA263" s="44"/>
      <c r="PIB263" s="44"/>
      <c r="PIC263" s="44"/>
      <c r="PID263" s="44"/>
      <c r="PIE263" s="44"/>
      <c r="PIF263" s="44"/>
      <c r="PIG263" s="44"/>
      <c r="PIH263" s="44"/>
      <c r="PII263" s="44"/>
      <c r="PIJ263" s="44"/>
      <c r="PIK263" s="44"/>
      <c r="PIL263" s="44"/>
      <c r="PIM263" s="44"/>
      <c r="PIN263" s="44"/>
      <c r="PIO263" s="44"/>
      <c r="PIP263" s="44"/>
      <c r="PIQ263" s="44"/>
      <c r="PIR263" s="44"/>
      <c r="PIS263" s="44"/>
      <c r="PIT263" s="44"/>
      <c r="PIU263" s="44"/>
      <c r="PIV263" s="44"/>
      <c r="PIW263" s="44"/>
      <c r="PIX263" s="44"/>
      <c r="PIY263" s="44"/>
      <c r="PIZ263" s="44"/>
      <c r="PJA263" s="44"/>
      <c r="PJB263" s="44"/>
      <c r="PJC263" s="44"/>
      <c r="PJD263" s="44"/>
      <c r="PJE263" s="44"/>
      <c r="PJF263" s="44"/>
      <c r="PJG263" s="44"/>
      <c r="PJH263" s="44"/>
      <c r="PJI263" s="44"/>
      <c r="PJJ263" s="44"/>
      <c r="PJK263" s="44"/>
      <c r="PJL263" s="44"/>
      <c r="PJM263" s="44"/>
      <c r="PJN263" s="44"/>
      <c r="PJO263" s="44"/>
      <c r="PJP263" s="44"/>
      <c r="PJQ263" s="44"/>
      <c r="PJR263" s="44"/>
      <c r="PJS263" s="44"/>
      <c r="PJT263" s="44"/>
      <c r="PJU263" s="44"/>
      <c r="PJV263" s="44"/>
      <c r="PJW263" s="44"/>
      <c r="PJX263" s="44"/>
      <c r="PJY263" s="44"/>
      <c r="PJZ263" s="44"/>
      <c r="PKA263" s="44"/>
      <c r="PKB263" s="44"/>
      <c r="PKC263" s="44"/>
      <c r="PKD263" s="44"/>
      <c r="PKE263" s="44"/>
      <c r="PKF263" s="44"/>
      <c r="PKG263" s="44"/>
      <c r="PKH263" s="44"/>
      <c r="PKI263" s="44"/>
      <c r="PKJ263" s="44"/>
      <c r="PKK263" s="44"/>
      <c r="PKL263" s="44"/>
      <c r="PKM263" s="44"/>
      <c r="PKN263" s="44"/>
      <c r="PKO263" s="44"/>
      <c r="PKP263" s="44"/>
      <c r="PKQ263" s="44"/>
      <c r="PKR263" s="44"/>
      <c r="PKS263" s="44"/>
      <c r="PKT263" s="44"/>
      <c r="PKU263" s="44"/>
      <c r="PKV263" s="44"/>
      <c r="PKW263" s="44"/>
      <c r="PKX263" s="44"/>
      <c r="PKY263" s="44"/>
      <c r="PKZ263" s="44"/>
      <c r="PLA263" s="44"/>
      <c r="PLB263" s="44"/>
      <c r="PLC263" s="44"/>
      <c r="PLD263" s="44"/>
      <c r="PLE263" s="44"/>
      <c r="PLF263" s="44"/>
      <c r="PLG263" s="44"/>
      <c r="PLH263" s="44"/>
      <c r="PLI263" s="44"/>
      <c r="PLJ263" s="44"/>
      <c r="PLK263" s="44"/>
      <c r="PLL263" s="44"/>
      <c r="PLM263" s="44"/>
      <c r="PLN263" s="44"/>
      <c r="PLO263" s="44"/>
      <c r="PLP263" s="44"/>
      <c r="PLQ263" s="44"/>
      <c r="PLR263" s="44"/>
      <c r="PLS263" s="44"/>
      <c r="PLT263" s="44"/>
      <c r="PLU263" s="44"/>
      <c r="PLV263" s="44"/>
      <c r="PLW263" s="44"/>
      <c r="PLX263" s="44"/>
      <c r="PLY263" s="44"/>
      <c r="PLZ263" s="44"/>
      <c r="PMA263" s="44"/>
      <c r="PMB263" s="44"/>
      <c r="PMC263" s="44"/>
      <c r="PMD263" s="44"/>
      <c r="PME263" s="44"/>
      <c r="PMF263" s="44"/>
      <c r="PMG263" s="44"/>
      <c r="PMH263" s="44"/>
      <c r="PMI263" s="44"/>
      <c r="PMJ263" s="44"/>
      <c r="PMK263" s="44"/>
      <c r="PML263" s="44"/>
      <c r="PMM263" s="44"/>
      <c r="PMN263" s="44"/>
      <c r="PMO263" s="44"/>
      <c r="PMP263" s="44"/>
      <c r="PMQ263" s="44"/>
      <c r="PMR263" s="44"/>
      <c r="PMS263" s="44"/>
      <c r="PMT263" s="44"/>
      <c r="PMU263" s="44"/>
      <c r="PMV263" s="44"/>
      <c r="PMW263" s="44"/>
      <c r="PMX263" s="44"/>
      <c r="PMY263" s="44"/>
      <c r="PMZ263" s="44"/>
      <c r="PNA263" s="44"/>
      <c r="PNB263" s="44"/>
      <c r="PNC263" s="44"/>
      <c r="PND263" s="44"/>
      <c r="PNE263" s="44"/>
      <c r="PNF263" s="44"/>
      <c r="PNG263" s="44"/>
      <c r="PNH263" s="44"/>
      <c r="PNI263" s="44"/>
      <c r="PNJ263" s="44"/>
      <c r="PNK263" s="44"/>
      <c r="PNL263" s="44"/>
      <c r="PNM263" s="44"/>
      <c r="PNN263" s="44"/>
      <c r="PNO263" s="44"/>
      <c r="PNP263" s="44"/>
      <c r="PNQ263" s="44"/>
      <c r="PNR263" s="44"/>
      <c r="PNS263" s="44"/>
      <c r="PNT263" s="44"/>
      <c r="PNU263" s="44"/>
      <c r="PNV263" s="44"/>
      <c r="PNW263" s="44"/>
      <c r="PNX263" s="44"/>
      <c r="PNY263" s="44"/>
      <c r="PNZ263" s="44"/>
      <c r="POA263" s="44"/>
      <c r="POB263" s="44"/>
      <c r="POC263" s="44"/>
      <c r="POD263" s="44"/>
      <c r="POE263" s="44"/>
      <c r="POF263" s="44"/>
      <c r="POG263" s="44"/>
      <c r="POH263" s="44"/>
      <c r="POI263" s="44"/>
      <c r="POJ263" s="44"/>
      <c r="POK263" s="44"/>
      <c r="POL263" s="44"/>
      <c r="POM263" s="44"/>
      <c r="PON263" s="44"/>
      <c r="POO263" s="44"/>
      <c r="POP263" s="44"/>
      <c r="POQ263" s="44"/>
      <c r="POR263" s="44"/>
      <c r="POS263" s="44"/>
      <c r="POT263" s="44"/>
      <c r="POU263" s="44"/>
      <c r="POV263" s="44"/>
      <c r="POW263" s="44"/>
      <c r="POX263" s="44"/>
      <c r="POY263" s="44"/>
      <c r="POZ263" s="44"/>
      <c r="PPA263" s="44"/>
      <c r="PPB263" s="44"/>
      <c r="PPC263" s="44"/>
      <c r="PPD263" s="44"/>
      <c r="PPE263" s="44"/>
      <c r="PPF263" s="44"/>
      <c r="PPG263" s="44"/>
      <c r="PPH263" s="44"/>
      <c r="PPI263" s="44"/>
      <c r="PPJ263" s="44"/>
      <c r="PPK263" s="44"/>
      <c r="PPL263" s="44"/>
      <c r="PPM263" s="44"/>
      <c r="PPN263" s="44"/>
      <c r="PPO263" s="44"/>
      <c r="PPP263" s="44"/>
      <c r="PPQ263" s="44"/>
      <c r="PPR263" s="44"/>
      <c r="PPS263" s="44"/>
      <c r="PPT263" s="44"/>
      <c r="PPU263" s="44"/>
      <c r="PPV263" s="44"/>
      <c r="PPW263" s="44"/>
      <c r="PPX263" s="44"/>
      <c r="PPY263" s="44"/>
      <c r="PPZ263" s="44"/>
      <c r="PQA263" s="44"/>
      <c r="PQB263" s="44"/>
      <c r="PQC263" s="44"/>
      <c r="PQD263" s="44"/>
      <c r="PQE263" s="44"/>
      <c r="PQF263" s="44"/>
      <c r="PQG263" s="44"/>
      <c r="PQH263" s="44"/>
      <c r="PQI263" s="44"/>
      <c r="PQJ263" s="44"/>
      <c r="PQK263" s="44"/>
      <c r="PQL263" s="44"/>
      <c r="PQM263" s="44"/>
      <c r="PQN263" s="44"/>
      <c r="PQO263" s="44"/>
      <c r="PQP263" s="44"/>
      <c r="PQQ263" s="44"/>
      <c r="PQR263" s="44"/>
      <c r="PQS263" s="44"/>
      <c r="PQT263" s="44"/>
      <c r="PQU263" s="44"/>
      <c r="PQV263" s="44"/>
      <c r="PQW263" s="44"/>
      <c r="PQX263" s="44"/>
      <c r="PQY263" s="44"/>
      <c r="PQZ263" s="44"/>
      <c r="PRA263" s="44"/>
      <c r="PRB263" s="44"/>
      <c r="PRC263" s="44"/>
      <c r="PRD263" s="44"/>
      <c r="PRE263" s="44"/>
      <c r="PRF263" s="44"/>
      <c r="PRG263" s="44"/>
      <c r="PRH263" s="44"/>
      <c r="PRI263" s="44"/>
      <c r="PRJ263" s="44"/>
      <c r="PRK263" s="44"/>
      <c r="PRL263" s="44"/>
      <c r="PRM263" s="44"/>
      <c r="PRN263" s="44"/>
      <c r="PRO263" s="44"/>
      <c r="PRP263" s="44"/>
      <c r="PRQ263" s="44"/>
      <c r="PRR263" s="44"/>
      <c r="PRS263" s="44"/>
      <c r="PRT263" s="44"/>
      <c r="PRU263" s="44"/>
      <c r="PRV263" s="44"/>
      <c r="PRW263" s="44"/>
      <c r="PRX263" s="44"/>
      <c r="PRY263" s="44"/>
      <c r="PRZ263" s="44"/>
      <c r="PSA263" s="44"/>
      <c r="PSB263" s="44"/>
      <c r="PSC263" s="44"/>
      <c r="PSD263" s="44"/>
      <c r="PSE263" s="44"/>
      <c r="PSF263" s="44"/>
      <c r="PSG263" s="44"/>
      <c r="PSH263" s="44"/>
      <c r="PSI263" s="44"/>
      <c r="PSJ263" s="44"/>
      <c r="PSK263" s="44"/>
      <c r="PSL263" s="44"/>
      <c r="PSM263" s="44"/>
      <c r="PSN263" s="44"/>
      <c r="PSO263" s="44"/>
      <c r="PSP263" s="44"/>
      <c r="PSQ263" s="44"/>
      <c r="PSR263" s="44"/>
      <c r="PSS263" s="44"/>
      <c r="PST263" s="44"/>
      <c r="PSU263" s="44"/>
      <c r="PSV263" s="44"/>
      <c r="PSW263" s="44"/>
      <c r="PSX263" s="44"/>
      <c r="PSY263" s="44"/>
      <c r="PSZ263" s="44"/>
      <c r="PTA263" s="44"/>
      <c r="PTB263" s="44"/>
      <c r="PTC263" s="44"/>
      <c r="PTD263" s="44"/>
      <c r="PTE263" s="44"/>
      <c r="PTF263" s="44"/>
      <c r="PTG263" s="44"/>
      <c r="PTH263" s="44"/>
      <c r="PTI263" s="44"/>
      <c r="PTJ263" s="44"/>
      <c r="PTK263" s="44"/>
      <c r="PTL263" s="44"/>
      <c r="PTM263" s="44"/>
      <c r="PTN263" s="44"/>
      <c r="PTO263" s="44"/>
      <c r="PTP263" s="44"/>
      <c r="PTQ263" s="44"/>
      <c r="PTR263" s="44"/>
      <c r="PTS263" s="44"/>
      <c r="PTT263" s="44"/>
      <c r="PTU263" s="44"/>
      <c r="PTV263" s="44"/>
      <c r="PTW263" s="44"/>
      <c r="PTX263" s="44"/>
      <c r="PTY263" s="44"/>
      <c r="PTZ263" s="44"/>
      <c r="PUA263" s="44"/>
      <c r="PUB263" s="44"/>
      <c r="PUC263" s="44"/>
      <c r="PUD263" s="44"/>
      <c r="PUE263" s="44"/>
      <c r="PUF263" s="44"/>
      <c r="PUG263" s="44"/>
      <c r="PUH263" s="44"/>
      <c r="PUI263" s="44"/>
      <c r="PUJ263" s="44"/>
      <c r="PUK263" s="44"/>
      <c r="PUL263" s="44"/>
      <c r="PUM263" s="44"/>
      <c r="PUN263" s="44"/>
      <c r="PUO263" s="44"/>
      <c r="PUP263" s="44"/>
      <c r="PUQ263" s="44"/>
      <c r="PUR263" s="44"/>
      <c r="PUS263" s="44"/>
      <c r="PUT263" s="44"/>
      <c r="PUU263" s="44"/>
      <c r="PUV263" s="44"/>
      <c r="PUW263" s="44"/>
      <c r="PUX263" s="44"/>
      <c r="PUY263" s="44"/>
      <c r="PUZ263" s="44"/>
      <c r="PVA263" s="44"/>
      <c r="PVB263" s="44"/>
      <c r="PVC263" s="44"/>
      <c r="PVD263" s="44"/>
      <c r="PVE263" s="44"/>
      <c r="PVF263" s="44"/>
      <c r="PVG263" s="44"/>
      <c r="PVH263" s="44"/>
      <c r="PVI263" s="44"/>
      <c r="PVJ263" s="44"/>
      <c r="PVK263" s="44"/>
      <c r="PVL263" s="44"/>
      <c r="PVM263" s="44"/>
      <c r="PVN263" s="44"/>
      <c r="PVO263" s="44"/>
      <c r="PVP263" s="44"/>
      <c r="PVQ263" s="44"/>
      <c r="PVR263" s="44"/>
      <c r="PVS263" s="44"/>
      <c r="PVT263" s="44"/>
      <c r="PVU263" s="44"/>
      <c r="PVV263" s="44"/>
      <c r="PVW263" s="44"/>
      <c r="PVX263" s="44"/>
      <c r="PVY263" s="44"/>
      <c r="PVZ263" s="44"/>
      <c r="PWA263" s="44"/>
      <c r="PWB263" s="44"/>
      <c r="PWC263" s="44"/>
      <c r="PWD263" s="44"/>
      <c r="PWE263" s="44"/>
      <c r="PWF263" s="44"/>
      <c r="PWG263" s="44"/>
      <c r="PWH263" s="44"/>
      <c r="PWI263" s="44"/>
      <c r="PWJ263" s="44"/>
      <c r="PWK263" s="44"/>
      <c r="PWL263" s="44"/>
      <c r="PWM263" s="44"/>
      <c r="PWN263" s="44"/>
      <c r="PWO263" s="44"/>
      <c r="PWP263" s="44"/>
      <c r="PWQ263" s="44"/>
      <c r="PWR263" s="44"/>
      <c r="PWS263" s="44"/>
      <c r="PWT263" s="44"/>
      <c r="PWU263" s="44"/>
      <c r="PWV263" s="44"/>
      <c r="PWW263" s="44"/>
      <c r="PWX263" s="44"/>
      <c r="PWY263" s="44"/>
      <c r="PWZ263" s="44"/>
      <c r="PXA263" s="44"/>
      <c r="PXB263" s="44"/>
      <c r="PXC263" s="44"/>
      <c r="PXD263" s="44"/>
      <c r="PXE263" s="44"/>
      <c r="PXF263" s="44"/>
      <c r="PXG263" s="44"/>
      <c r="PXH263" s="44"/>
      <c r="PXI263" s="44"/>
      <c r="PXJ263" s="44"/>
      <c r="PXK263" s="44"/>
      <c r="PXL263" s="44"/>
      <c r="PXM263" s="44"/>
      <c r="PXN263" s="44"/>
      <c r="PXO263" s="44"/>
      <c r="PXP263" s="44"/>
      <c r="PXQ263" s="44"/>
      <c r="PXR263" s="44"/>
      <c r="PXS263" s="44"/>
      <c r="PXT263" s="44"/>
      <c r="PXU263" s="44"/>
      <c r="PXV263" s="44"/>
      <c r="PXW263" s="44"/>
      <c r="PXX263" s="44"/>
      <c r="PXY263" s="44"/>
      <c r="PXZ263" s="44"/>
      <c r="PYA263" s="44"/>
      <c r="PYB263" s="44"/>
      <c r="PYC263" s="44"/>
      <c r="PYD263" s="44"/>
      <c r="PYE263" s="44"/>
      <c r="PYF263" s="44"/>
      <c r="PYG263" s="44"/>
      <c r="PYH263" s="44"/>
      <c r="PYI263" s="44"/>
      <c r="PYJ263" s="44"/>
      <c r="PYK263" s="44"/>
      <c r="PYL263" s="44"/>
      <c r="PYM263" s="44"/>
      <c r="PYN263" s="44"/>
      <c r="PYO263" s="44"/>
      <c r="PYP263" s="44"/>
      <c r="PYQ263" s="44"/>
      <c r="PYR263" s="44"/>
      <c r="PYS263" s="44"/>
      <c r="PYT263" s="44"/>
      <c r="PYU263" s="44"/>
      <c r="PYV263" s="44"/>
      <c r="PYW263" s="44"/>
      <c r="PYX263" s="44"/>
      <c r="PYY263" s="44"/>
      <c r="PYZ263" s="44"/>
      <c r="PZA263" s="44"/>
      <c r="PZB263" s="44"/>
      <c r="PZC263" s="44"/>
      <c r="PZD263" s="44"/>
      <c r="PZE263" s="44"/>
      <c r="PZF263" s="44"/>
      <c r="PZG263" s="44"/>
      <c r="PZH263" s="44"/>
      <c r="PZI263" s="44"/>
      <c r="PZJ263" s="44"/>
      <c r="PZK263" s="44"/>
      <c r="PZL263" s="44"/>
      <c r="PZM263" s="44"/>
      <c r="PZN263" s="44"/>
      <c r="PZO263" s="44"/>
      <c r="PZP263" s="44"/>
      <c r="PZQ263" s="44"/>
      <c r="PZR263" s="44"/>
      <c r="PZS263" s="44"/>
      <c r="PZT263" s="44"/>
      <c r="PZU263" s="44"/>
      <c r="PZV263" s="44"/>
      <c r="PZW263" s="44"/>
      <c r="PZX263" s="44"/>
      <c r="PZY263" s="44"/>
      <c r="PZZ263" s="44"/>
      <c r="QAA263" s="44"/>
      <c r="QAB263" s="44"/>
      <c r="QAC263" s="44"/>
      <c r="QAD263" s="44"/>
      <c r="QAE263" s="44"/>
      <c r="QAF263" s="44"/>
      <c r="QAG263" s="44"/>
      <c r="QAH263" s="44"/>
      <c r="QAI263" s="44"/>
      <c r="QAJ263" s="44"/>
      <c r="QAK263" s="44"/>
      <c r="QAL263" s="44"/>
      <c r="QAM263" s="44"/>
      <c r="QAN263" s="44"/>
      <c r="QAO263" s="44"/>
      <c r="QAP263" s="44"/>
      <c r="QAQ263" s="44"/>
      <c r="QAR263" s="44"/>
      <c r="QAS263" s="44"/>
      <c r="QAT263" s="44"/>
      <c r="QAU263" s="44"/>
      <c r="QAV263" s="44"/>
      <c r="QAW263" s="44"/>
      <c r="QAX263" s="44"/>
      <c r="QAY263" s="44"/>
      <c r="QAZ263" s="44"/>
      <c r="QBA263" s="44"/>
      <c r="QBB263" s="44"/>
      <c r="QBC263" s="44"/>
      <c r="QBD263" s="44"/>
      <c r="QBE263" s="44"/>
      <c r="QBF263" s="44"/>
      <c r="QBG263" s="44"/>
      <c r="QBH263" s="44"/>
      <c r="QBI263" s="44"/>
      <c r="QBJ263" s="44"/>
      <c r="QBK263" s="44"/>
      <c r="QBL263" s="44"/>
      <c r="QBM263" s="44"/>
      <c r="QBN263" s="44"/>
      <c r="QBO263" s="44"/>
      <c r="QBP263" s="44"/>
      <c r="QBQ263" s="44"/>
      <c r="QBR263" s="44"/>
      <c r="QBS263" s="44"/>
      <c r="QBT263" s="44"/>
      <c r="QBU263" s="44"/>
      <c r="QBV263" s="44"/>
      <c r="QBW263" s="44"/>
      <c r="QBX263" s="44"/>
      <c r="QBY263" s="44"/>
      <c r="QBZ263" s="44"/>
      <c r="QCA263" s="44"/>
      <c r="QCB263" s="44"/>
      <c r="QCC263" s="44"/>
      <c r="QCD263" s="44"/>
      <c r="QCE263" s="44"/>
      <c r="QCF263" s="44"/>
      <c r="QCG263" s="44"/>
      <c r="QCH263" s="44"/>
      <c r="QCI263" s="44"/>
      <c r="QCJ263" s="44"/>
      <c r="QCK263" s="44"/>
      <c r="QCL263" s="44"/>
      <c r="QCM263" s="44"/>
      <c r="QCN263" s="44"/>
      <c r="QCO263" s="44"/>
      <c r="QCP263" s="44"/>
      <c r="QCQ263" s="44"/>
      <c r="QCR263" s="44"/>
      <c r="QCS263" s="44"/>
      <c r="QCT263" s="44"/>
      <c r="QCU263" s="44"/>
      <c r="QCV263" s="44"/>
      <c r="QCW263" s="44"/>
      <c r="QCX263" s="44"/>
      <c r="QCY263" s="44"/>
      <c r="QCZ263" s="44"/>
      <c r="QDA263" s="44"/>
      <c r="QDB263" s="44"/>
      <c r="QDC263" s="44"/>
      <c r="QDD263" s="44"/>
      <c r="QDE263" s="44"/>
      <c r="QDF263" s="44"/>
      <c r="QDG263" s="44"/>
      <c r="QDH263" s="44"/>
      <c r="QDI263" s="44"/>
      <c r="QDJ263" s="44"/>
      <c r="QDK263" s="44"/>
      <c r="QDL263" s="44"/>
      <c r="QDM263" s="44"/>
      <c r="QDN263" s="44"/>
      <c r="QDO263" s="44"/>
      <c r="QDP263" s="44"/>
      <c r="QDQ263" s="44"/>
      <c r="QDR263" s="44"/>
      <c r="QDS263" s="44"/>
      <c r="QDT263" s="44"/>
      <c r="QDU263" s="44"/>
      <c r="QDV263" s="44"/>
      <c r="QDW263" s="44"/>
      <c r="QDX263" s="44"/>
      <c r="QDY263" s="44"/>
      <c r="QDZ263" s="44"/>
      <c r="QEA263" s="44"/>
      <c r="QEB263" s="44"/>
      <c r="QEC263" s="44"/>
      <c r="QED263" s="44"/>
      <c r="QEE263" s="44"/>
      <c r="QEF263" s="44"/>
      <c r="QEG263" s="44"/>
      <c r="QEH263" s="44"/>
      <c r="QEI263" s="44"/>
      <c r="QEJ263" s="44"/>
      <c r="QEK263" s="44"/>
      <c r="QEL263" s="44"/>
      <c r="QEM263" s="44"/>
      <c r="QEN263" s="44"/>
      <c r="QEO263" s="44"/>
      <c r="QEP263" s="44"/>
      <c r="QEQ263" s="44"/>
      <c r="QER263" s="44"/>
      <c r="QES263" s="44"/>
      <c r="QET263" s="44"/>
      <c r="QEU263" s="44"/>
      <c r="QEV263" s="44"/>
      <c r="QEW263" s="44"/>
      <c r="QEX263" s="44"/>
      <c r="QEY263" s="44"/>
      <c r="QEZ263" s="44"/>
      <c r="QFA263" s="44"/>
      <c r="QFB263" s="44"/>
      <c r="QFC263" s="44"/>
      <c r="QFD263" s="44"/>
      <c r="QFE263" s="44"/>
      <c r="QFF263" s="44"/>
      <c r="QFG263" s="44"/>
      <c r="QFH263" s="44"/>
      <c r="QFI263" s="44"/>
      <c r="QFJ263" s="44"/>
      <c r="QFK263" s="44"/>
      <c r="QFL263" s="44"/>
      <c r="QFM263" s="44"/>
      <c r="QFN263" s="44"/>
      <c r="QFO263" s="44"/>
      <c r="QFP263" s="44"/>
      <c r="QFQ263" s="44"/>
      <c r="QFR263" s="44"/>
      <c r="QFS263" s="44"/>
      <c r="QFT263" s="44"/>
      <c r="QFU263" s="44"/>
      <c r="QFV263" s="44"/>
      <c r="QFW263" s="44"/>
      <c r="QFX263" s="44"/>
      <c r="QFY263" s="44"/>
      <c r="QFZ263" s="44"/>
      <c r="QGA263" s="44"/>
      <c r="QGB263" s="44"/>
      <c r="QGC263" s="44"/>
      <c r="QGD263" s="44"/>
      <c r="QGE263" s="44"/>
      <c r="QGF263" s="44"/>
      <c r="QGG263" s="44"/>
      <c r="QGH263" s="44"/>
      <c r="QGI263" s="44"/>
      <c r="QGJ263" s="44"/>
      <c r="QGK263" s="44"/>
      <c r="QGL263" s="44"/>
      <c r="QGM263" s="44"/>
      <c r="QGN263" s="44"/>
      <c r="QGO263" s="44"/>
      <c r="QGP263" s="44"/>
      <c r="QGQ263" s="44"/>
      <c r="QGR263" s="44"/>
      <c r="QGS263" s="44"/>
      <c r="QGT263" s="44"/>
      <c r="QGU263" s="44"/>
      <c r="QGV263" s="44"/>
      <c r="QGW263" s="44"/>
      <c r="QGX263" s="44"/>
      <c r="QGY263" s="44"/>
      <c r="QGZ263" s="44"/>
      <c r="QHA263" s="44"/>
      <c r="QHB263" s="44"/>
      <c r="QHC263" s="44"/>
      <c r="QHD263" s="44"/>
      <c r="QHE263" s="44"/>
      <c r="QHF263" s="44"/>
      <c r="QHG263" s="44"/>
      <c r="QHH263" s="44"/>
      <c r="QHI263" s="44"/>
      <c r="QHJ263" s="44"/>
      <c r="QHK263" s="44"/>
      <c r="QHL263" s="44"/>
      <c r="QHM263" s="44"/>
      <c r="QHN263" s="44"/>
      <c r="QHO263" s="44"/>
      <c r="QHP263" s="44"/>
      <c r="QHQ263" s="44"/>
      <c r="QHR263" s="44"/>
      <c r="QHS263" s="44"/>
      <c r="QHT263" s="44"/>
      <c r="QHU263" s="44"/>
      <c r="QHV263" s="44"/>
      <c r="QHW263" s="44"/>
      <c r="QHX263" s="44"/>
      <c r="QHY263" s="44"/>
      <c r="QHZ263" s="44"/>
      <c r="QIA263" s="44"/>
      <c r="QIB263" s="44"/>
      <c r="QIC263" s="44"/>
      <c r="QID263" s="44"/>
      <c r="QIE263" s="44"/>
      <c r="QIF263" s="44"/>
      <c r="QIG263" s="44"/>
      <c r="QIH263" s="44"/>
      <c r="QII263" s="44"/>
      <c r="QIJ263" s="44"/>
      <c r="QIK263" s="44"/>
      <c r="QIL263" s="44"/>
      <c r="QIM263" s="44"/>
      <c r="QIN263" s="44"/>
      <c r="QIO263" s="44"/>
      <c r="QIP263" s="44"/>
      <c r="QIQ263" s="44"/>
      <c r="QIR263" s="44"/>
      <c r="QIS263" s="44"/>
      <c r="QIT263" s="44"/>
      <c r="QIU263" s="44"/>
      <c r="QIV263" s="44"/>
      <c r="QIW263" s="44"/>
      <c r="QIX263" s="44"/>
      <c r="QIY263" s="44"/>
      <c r="QIZ263" s="44"/>
      <c r="QJA263" s="44"/>
      <c r="QJB263" s="44"/>
      <c r="QJC263" s="44"/>
      <c r="QJD263" s="44"/>
      <c r="QJE263" s="44"/>
      <c r="QJF263" s="44"/>
      <c r="QJG263" s="44"/>
      <c r="QJH263" s="44"/>
      <c r="QJI263" s="44"/>
      <c r="QJJ263" s="44"/>
      <c r="QJK263" s="44"/>
      <c r="QJL263" s="44"/>
      <c r="QJM263" s="44"/>
      <c r="QJN263" s="44"/>
      <c r="QJO263" s="44"/>
      <c r="QJP263" s="44"/>
      <c r="QJQ263" s="44"/>
      <c r="QJR263" s="44"/>
      <c r="QJS263" s="44"/>
      <c r="QJT263" s="44"/>
      <c r="QJU263" s="44"/>
      <c r="QJV263" s="44"/>
      <c r="QJW263" s="44"/>
      <c r="QJX263" s="44"/>
      <c r="QJY263" s="44"/>
      <c r="QJZ263" s="44"/>
      <c r="QKA263" s="44"/>
      <c r="QKB263" s="44"/>
      <c r="QKC263" s="44"/>
      <c r="QKD263" s="44"/>
      <c r="QKE263" s="44"/>
      <c r="QKF263" s="44"/>
      <c r="QKG263" s="44"/>
      <c r="QKH263" s="44"/>
      <c r="QKI263" s="44"/>
      <c r="QKJ263" s="44"/>
      <c r="QKK263" s="44"/>
      <c r="QKL263" s="44"/>
      <c r="QKM263" s="44"/>
      <c r="QKN263" s="44"/>
      <c r="QKO263" s="44"/>
      <c r="QKP263" s="44"/>
      <c r="QKQ263" s="44"/>
      <c r="QKR263" s="44"/>
      <c r="QKS263" s="44"/>
      <c r="QKT263" s="44"/>
      <c r="QKU263" s="44"/>
      <c r="QKV263" s="44"/>
      <c r="QKW263" s="44"/>
      <c r="QKX263" s="44"/>
      <c r="QKY263" s="44"/>
      <c r="QKZ263" s="44"/>
      <c r="QLA263" s="44"/>
      <c r="QLB263" s="44"/>
      <c r="QLC263" s="44"/>
      <c r="QLD263" s="44"/>
      <c r="QLE263" s="44"/>
      <c r="QLF263" s="44"/>
      <c r="QLG263" s="44"/>
      <c r="QLH263" s="44"/>
      <c r="QLI263" s="44"/>
      <c r="QLJ263" s="44"/>
      <c r="QLK263" s="44"/>
      <c r="QLL263" s="44"/>
      <c r="QLM263" s="44"/>
      <c r="QLN263" s="44"/>
      <c r="QLO263" s="44"/>
      <c r="QLP263" s="44"/>
      <c r="QLQ263" s="44"/>
      <c r="QLR263" s="44"/>
      <c r="QLS263" s="44"/>
      <c r="QLT263" s="44"/>
      <c r="QLU263" s="44"/>
      <c r="QLV263" s="44"/>
      <c r="QLW263" s="44"/>
      <c r="QLX263" s="44"/>
      <c r="QLY263" s="44"/>
      <c r="QLZ263" s="44"/>
      <c r="QMA263" s="44"/>
      <c r="QMB263" s="44"/>
      <c r="QMC263" s="44"/>
      <c r="QMD263" s="44"/>
      <c r="QME263" s="44"/>
      <c r="QMF263" s="44"/>
      <c r="QMG263" s="44"/>
      <c r="QMH263" s="44"/>
      <c r="QMI263" s="44"/>
      <c r="QMJ263" s="44"/>
      <c r="QMK263" s="44"/>
      <c r="QML263" s="44"/>
      <c r="QMM263" s="44"/>
      <c r="QMN263" s="44"/>
      <c r="QMO263" s="44"/>
      <c r="QMP263" s="44"/>
      <c r="QMQ263" s="44"/>
      <c r="QMR263" s="44"/>
      <c r="QMS263" s="44"/>
      <c r="QMT263" s="44"/>
      <c r="QMU263" s="44"/>
      <c r="QMV263" s="44"/>
      <c r="QMW263" s="44"/>
      <c r="QMX263" s="44"/>
      <c r="QMY263" s="44"/>
      <c r="QMZ263" s="44"/>
      <c r="QNA263" s="44"/>
      <c r="QNB263" s="44"/>
      <c r="QNC263" s="44"/>
      <c r="QND263" s="44"/>
      <c r="QNE263" s="44"/>
      <c r="QNF263" s="44"/>
      <c r="QNG263" s="44"/>
      <c r="QNH263" s="44"/>
      <c r="QNI263" s="44"/>
      <c r="QNJ263" s="44"/>
      <c r="QNK263" s="44"/>
      <c r="QNL263" s="44"/>
      <c r="QNM263" s="44"/>
      <c r="QNN263" s="44"/>
      <c r="QNO263" s="44"/>
      <c r="QNP263" s="44"/>
      <c r="QNQ263" s="44"/>
      <c r="QNR263" s="44"/>
      <c r="QNS263" s="44"/>
      <c r="QNT263" s="44"/>
      <c r="QNU263" s="44"/>
      <c r="QNV263" s="44"/>
      <c r="QNW263" s="44"/>
      <c r="QNX263" s="44"/>
      <c r="QNY263" s="44"/>
      <c r="QNZ263" s="44"/>
      <c r="QOA263" s="44"/>
      <c r="QOB263" s="44"/>
      <c r="QOC263" s="44"/>
      <c r="QOD263" s="44"/>
      <c r="QOE263" s="44"/>
      <c r="QOF263" s="44"/>
      <c r="QOG263" s="44"/>
      <c r="QOH263" s="44"/>
      <c r="QOI263" s="44"/>
      <c r="QOJ263" s="44"/>
      <c r="QOK263" s="44"/>
      <c r="QOL263" s="44"/>
      <c r="QOM263" s="44"/>
      <c r="QON263" s="44"/>
      <c r="QOO263" s="44"/>
      <c r="QOP263" s="44"/>
      <c r="QOQ263" s="44"/>
      <c r="QOR263" s="44"/>
      <c r="QOS263" s="44"/>
      <c r="QOT263" s="44"/>
      <c r="QOU263" s="44"/>
      <c r="QOV263" s="44"/>
      <c r="QOW263" s="44"/>
      <c r="QOX263" s="44"/>
      <c r="QOY263" s="44"/>
      <c r="QOZ263" s="44"/>
      <c r="QPA263" s="44"/>
      <c r="QPB263" s="44"/>
      <c r="QPC263" s="44"/>
      <c r="QPD263" s="44"/>
      <c r="QPE263" s="44"/>
      <c r="QPF263" s="44"/>
      <c r="QPG263" s="44"/>
      <c r="QPH263" s="44"/>
      <c r="QPI263" s="44"/>
      <c r="QPJ263" s="44"/>
      <c r="QPK263" s="44"/>
      <c r="QPL263" s="44"/>
      <c r="QPM263" s="44"/>
      <c r="QPN263" s="44"/>
      <c r="QPO263" s="44"/>
      <c r="QPP263" s="44"/>
      <c r="QPQ263" s="44"/>
      <c r="QPR263" s="44"/>
      <c r="QPS263" s="44"/>
      <c r="QPT263" s="44"/>
      <c r="QPU263" s="44"/>
      <c r="QPV263" s="44"/>
      <c r="QPW263" s="44"/>
      <c r="QPX263" s="44"/>
      <c r="QPY263" s="44"/>
      <c r="QPZ263" s="44"/>
      <c r="QQA263" s="44"/>
      <c r="QQB263" s="44"/>
      <c r="QQC263" s="44"/>
      <c r="QQD263" s="44"/>
      <c r="QQE263" s="44"/>
      <c r="QQF263" s="44"/>
      <c r="QQG263" s="44"/>
      <c r="QQH263" s="44"/>
      <c r="QQI263" s="44"/>
      <c r="QQJ263" s="44"/>
      <c r="QQK263" s="44"/>
      <c r="QQL263" s="44"/>
      <c r="QQM263" s="44"/>
      <c r="QQN263" s="44"/>
      <c r="QQO263" s="44"/>
      <c r="QQP263" s="44"/>
      <c r="QQQ263" s="44"/>
      <c r="QQR263" s="44"/>
      <c r="QQS263" s="44"/>
      <c r="QQT263" s="44"/>
      <c r="QQU263" s="44"/>
      <c r="QQV263" s="44"/>
      <c r="QQW263" s="44"/>
      <c r="QQX263" s="44"/>
      <c r="QQY263" s="44"/>
      <c r="QQZ263" s="44"/>
      <c r="QRA263" s="44"/>
      <c r="QRB263" s="44"/>
      <c r="QRC263" s="44"/>
      <c r="QRD263" s="44"/>
      <c r="QRE263" s="44"/>
      <c r="QRF263" s="44"/>
      <c r="QRG263" s="44"/>
      <c r="QRH263" s="44"/>
      <c r="QRI263" s="44"/>
      <c r="QRJ263" s="44"/>
      <c r="QRK263" s="44"/>
      <c r="QRL263" s="44"/>
      <c r="QRM263" s="44"/>
      <c r="QRN263" s="44"/>
      <c r="QRO263" s="44"/>
      <c r="QRP263" s="44"/>
      <c r="QRQ263" s="44"/>
      <c r="QRR263" s="44"/>
      <c r="QRS263" s="44"/>
      <c r="QRT263" s="44"/>
      <c r="QRU263" s="44"/>
      <c r="QRV263" s="44"/>
      <c r="QRW263" s="44"/>
      <c r="QRX263" s="44"/>
      <c r="QRY263" s="44"/>
      <c r="QRZ263" s="44"/>
      <c r="QSA263" s="44"/>
      <c r="QSB263" s="44"/>
      <c r="QSC263" s="44"/>
      <c r="QSD263" s="44"/>
      <c r="QSE263" s="44"/>
      <c r="QSF263" s="44"/>
      <c r="QSG263" s="44"/>
      <c r="QSH263" s="44"/>
      <c r="QSI263" s="44"/>
      <c r="QSJ263" s="44"/>
      <c r="QSK263" s="44"/>
      <c r="QSL263" s="44"/>
      <c r="QSM263" s="44"/>
      <c r="QSN263" s="44"/>
      <c r="QSO263" s="44"/>
      <c r="QSP263" s="44"/>
      <c r="QSQ263" s="44"/>
      <c r="QSR263" s="44"/>
      <c r="QSS263" s="44"/>
      <c r="QST263" s="44"/>
      <c r="QSU263" s="44"/>
      <c r="QSV263" s="44"/>
      <c r="QSW263" s="44"/>
      <c r="QSX263" s="44"/>
      <c r="QSY263" s="44"/>
      <c r="QSZ263" s="44"/>
      <c r="QTA263" s="44"/>
      <c r="QTB263" s="44"/>
      <c r="QTC263" s="44"/>
      <c r="QTD263" s="44"/>
      <c r="QTE263" s="44"/>
      <c r="QTF263" s="44"/>
      <c r="QTG263" s="44"/>
      <c r="QTH263" s="44"/>
      <c r="QTI263" s="44"/>
      <c r="QTJ263" s="44"/>
      <c r="QTK263" s="44"/>
      <c r="QTL263" s="44"/>
      <c r="QTM263" s="44"/>
      <c r="QTN263" s="44"/>
      <c r="QTO263" s="44"/>
      <c r="QTP263" s="44"/>
      <c r="QTQ263" s="44"/>
      <c r="QTR263" s="44"/>
      <c r="QTS263" s="44"/>
      <c r="QTT263" s="44"/>
      <c r="QTU263" s="44"/>
      <c r="QTV263" s="44"/>
      <c r="QTW263" s="44"/>
      <c r="QTX263" s="44"/>
      <c r="QTY263" s="44"/>
      <c r="QTZ263" s="44"/>
      <c r="QUA263" s="44"/>
      <c r="QUB263" s="44"/>
      <c r="QUC263" s="44"/>
      <c r="QUD263" s="44"/>
      <c r="QUE263" s="44"/>
      <c r="QUF263" s="44"/>
      <c r="QUG263" s="44"/>
      <c r="QUH263" s="44"/>
      <c r="QUI263" s="44"/>
      <c r="QUJ263" s="44"/>
      <c r="QUK263" s="44"/>
      <c r="QUL263" s="44"/>
      <c r="QUM263" s="44"/>
      <c r="QUN263" s="44"/>
      <c r="QUO263" s="44"/>
      <c r="QUP263" s="44"/>
      <c r="QUQ263" s="44"/>
      <c r="QUR263" s="44"/>
      <c r="QUS263" s="44"/>
      <c r="QUT263" s="44"/>
      <c r="QUU263" s="44"/>
      <c r="QUV263" s="44"/>
      <c r="QUW263" s="44"/>
      <c r="QUX263" s="44"/>
      <c r="QUY263" s="44"/>
      <c r="QUZ263" s="44"/>
      <c r="QVA263" s="44"/>
      <c r="QVB263" s="44"/>
      <c r="QVC263" s="44"/>
      <c r="QVD263" s="44"/>
      <c r="QVE263" s="44"/>
      <c r="QVF263" s="44"/>
      <c r="QVG263" s="44"/>
      <c r="QVH263" s="44"/>
      <c r="QVI263" s="44"/>
      <c r="QVJ263" s="44"/>
      <c r="QVK263" s="44"/>
      <c r="QVL263" s="44"/>
      <c r="QVM263" s="44"/>
      <c r="QVN263" s="44"/>
      <c r="QVO263" s="44"/>
      <c r="QVP263" s="44"/>
      <c r="QVQ263" s="44"/>
      <c r="QVR263" s="44"/>
      <c r="QVS263" s="44"/>
      <c r="QVT263" s="44"/>
      <c r="QVU263" s="44"/>
      <c r="QVV263" s="44"/>
      <c r="QVW263" s="44"/>
      <c r="QVX263" s="44"/>
      <c r="QVY263" s="44"/>
      <c r="QVZ263" s="44"/>
      <c r="QWA263" s="44"/>
      <c r="QWB263" s="44"/>
      <c r="QWC263" s="44"/>
      <c r="QWD263" s="44"/>
      <c r="QWE263" s="44"/>
      <c r="QWF263" s="44"/>
      <c r="QWG263" s="44"/>
      <c r="QWH263" s="44"/>
      <c r="QWI263" s="44"/>
      <c r="QWJ263" s="44"/>
      <c r="QWK263" s="44"/>
      <c r="QWL263" s="44"/>
      <c r="QWM263" s="44"/>
      <c r="QWN263" s="44"/>
      <c r="QWO263" s="44"/>
      <c r="QWP263" s="44"/>
      <c r="QWQ263" s="44"/>
      <c r="QWR263" s="44"/>
      <c r="QWS263" s="44"/>
      <c r="QWT263" s="44"/>
      <c r="QWU263" s="44"/>
      <c r="QWV263" s="44"/>
      <c r="QWW263" s="44"/>
      <c r="QWX263" s="44"/>
      <c r="QWY263" s="44"/>
      <c r="QWZ263" s="44"/>
      <c r="QXA263" s="44"/>
      <c r="QXB263" s="44"/>
      <c r="QXC263" s="44"/>
      <c r="QXD263" s="44"/>
      <c r="QXE263" s="44"/>
      <c r="QXF263" s="44"/>
      <c r="QXG263" s="44"/>
      <c r="QXH263" s="44"/>
      <c r="QXI263" s="44"/>
      <c r="QXJ263" s="44"/>
      <c r="QXK263" s="44"/>
      <c r="QXL263" s="44"/>
      <c r="QXM263" s="44"/>
      <c r="QXN263" s="44"/>
      <c r="QXO263" s="44"/>
      <c r="QXP263" s="44"/>
      <c r="QXQ263" s="44"/>
      <c r="QXR263" s="44"/>
      <c r="QXS263" s="44"/>
      <c r="QXT263" s="44"/>
      <c r="QXU263" s="44"/>
      <c r="QXV263" s="44"/>
      <c r="QXW263" s="44"/>
      <c r="QXX263" s="44"/>
      <c r="QXY263" s="44"/>
      <c r="QXZ263" s="44"/>
      <c r="QYA263" s="44"/>
      <c r="QYB263" s="44"/>
      <c r="QYC263" s="44"/>
      <c r="QYD263" s="44"/>
      <c r="QYE263" s="44"/>
      <c r="QYF263" s="44"/>
      <c r="QYG263" s="44"/>
      <c r="QYH263" s="44"/>
      <c r="QYI263" s="44"/>
      <c r="QYJ263" s="44"/>
      <c r="QYK263" s="44"/>
      <c r="QYL263" s="44"/>
      <c r="QYM263" s="44"/>
      <c r="QYN263" s="44"/>
      <c r="QYO263" s="44"/>
      <c r="QYP263" s="44"/>
      <c r="QYQ263" s="44"/>
      <c r="QYR263" s="44"/>
      <c r="QYS263" s="44"/>
      <c r="QYT263" s="44"/>
      <c r="QYU263" s="44"/>
      <c r="QYV263" s="44"/>
      <c r="QYW263" s="44"/>
      <c r="QYX263" s="44"/>
      <c r="QYY263" s="44"/>
      <c r="QYZ263" s="44"/>
      <c r="QZA263" s="44"/>
      <c r="QZB263" s="44"/>
      <c r="QZC263" s="44"/>
      <c r="QZD263" s="44"/>
      <c r="QZE263" s="44"/>
      <c r="QZF263" s="44"/>
      <c r="QZG263" s="44"/>
      <c r="QZH263" s="44"/>
      <c r="QZI263" s="44"/>
      <c r="QZJ263" s="44"/>
      <c r="QZK263" s="44"/>
      <c r="QZL263" s="44"/>
      <c r="QZM263" s="44"/>
      <c r="QZN263" s="44"/>
      <c r="QZO263" s="44"/>
      <c r="QZP263" s="44"/>
      <c r="QZQ263" s="44"/>
      <c r="QZR263" s="44"/>
      <c r="QZS263" s="44"/>
      <c r="QZT263" s="44"/>
      <c r="QZU263" s="44"/>
      <c r="QZV263" s="44"/>
      <c r="QZW263" s="44"/>
      <c r="QZX263" s="44"/>
      <c r="QZY263" s="44"/>
      <c r="QZZ263" s="44"/>
      <c r="RAA263" s="44"/>
      <c r="RAB263" s="44"/>
      <c r="RAC263" s="44"/>
      <c r="RAD263" s="44"/>
      <c r="RAE263" s="44"/>
      <c r="RAF263" s="44"/>
      <c r="RAG263" s="44"/>
      <c r="RAH263" s="44"/>
      <c r="RAI263" s="44"/>
      <c r="RAJ263" s="44"/>
      <c r="RAK263" s="44"/>
      <c r="RAL263" s="44"/>
      <c r="RAM263" s="44"/>
      <c r="RAN263" s="44"/>
      <c r="RAO263" s="44"/>
      <c r="RAP263" s="44"/>
      <c r="RAQ263" s="44"/>
      <c r="RAR263" s="44"/>
      <c r="RAS263" s="44"/>
      <c r="RAT263" s="44"/>
      <c r="RAU263" s="44"/>
      <c r="RAV263" s="44"/>
      <c r="RAW263" s="44"/>
      <c r="RAX263" s="44"/>
      <c r="RAY263" s="44"/>
      <c r="RAZ263" s="44"/>
      <c r="RBA263" s="44"/>
      <c r="RBB263" s="44"/>
      <c r="RBC263" s="44"/>
      <c r="RBD263" s="44"/>
      <c r="RBE263" s="44"/>
      <c r="RBF263" s="44"/>
      <c r="RBG263" s="44"/>
      <c r="RBH263" s="44"/>
      <c r="RBI263" s="44"/>
      <c r="RBJ263" s="44"/>
      <c r="RBK263" s="44"/>
      <c r="RBL263" s="44"/>
      <c r="RBM263" s="44"/>
      <c r="RBN263" s="44"/>
      <c r="RBO263" s="44"/>
      <c r="RBP263" s="44"/>
      <c r="RBQ263" s="44"/>
      <c r="RBR263" s="44"/>
      <c r="RBS263" s="44"/>
      <c r="RBT263" s="44"/>
      <c r="RBU263" s="44"/>
      <c r="RBV263" s="44"/>
      <c r="RBW263" s="44"/>
      <c r="RBX263" s="44"/>
      <c r="RBY263" s="44"/>
      <c r="RBZ263" s="44"/>
      <c r="RCA263" s="44"/>
      <c r="RCB263" s="44"/>
      <c r="RCC263" s="44"/>
      <c r="RCD263" s="44"/>
      <c r="RCE263" s="44"/>
      <c r="RCF263" s="44"/>
      <c r="RCG263" s="44"/>
      <c r="RCH263" s="44"/>
      <c r="RCI263" s="44"/>
      <c r="RCJ263" s="44"/>
      <c r="RCK263" s="44"/>
      <c r="RCL263" s="44"/>
      <c r="RCM263" s="44"/>
      <c r="RCN263" s="44"/>
      <c r="RCO263" s="44"/>
      <c r="RCP263" s="44"/>
      <c r="RCQ263" s="44"/>
      <c r="RCR263" s="44"/>
      <c r="RCS263" s="44"/>
      <c r="RCT263" s="44"/>
      <c r="RCU263" s="44"/>
      <c r="RCV263" s="44"/>
      <c r="RCW263" s="44"/>
      <c r="RCX263" s="44"/>
      <c r="RCY263" s="44"/>
      <c r="RCZ263" s="44"/>
      <c r="RDA263" s="44"/>
      <c r="RDB263" s="44"/>
      <c r="RDC263" s="44"/>
      <c r="RDD263" s="44"/>
      <c r="RDE263" s="44"/>
      <c r="RDF263" s="44"/>
      <c r="RDG263" s="44"/>
      <c r="RDH263" s="44"/>
      <c r="RDI263" s="44"/>
      <c r="RDJ263" s="44"/>
      <c r="RDK263" s="44"/>
      <c r="RDL263" s="44"/>
      <c r="RDM263" s="44"/>
      <c r="RDN263" s="44"/>
      <c r="RDO263" s="44"/>
      <c r="RDP263" s="44"/>
      <c r="RDQ263" s="44"/>
      <c r="RDR263" s="44"/>
      <c r="RDS263" s="44"/>
      <c r="RDT263" s="44"/>
      <c r="RDU263" s="44"/>
      <c r="RDV263" s="44"/>
      <c r="RDW263" s="44"/>
      <c r="RDX263" s="44"/>
      <c r="RDY263" s="44"/>
      <c r="RDZ263" s="44"/>
      <c r="REA263" s="44"/>
      <c r="REB263" s="44"/>
      <c r="REC263" s="44"/>
      <c r="RED263" s="44"/>
      <c r="REE263" s="44"/>
      <c r="REF263" s="44"/>
      <c r="REG263" s="44"/>
      <c r="REH263" s="44"/>
      <c r="REI263" s="44"/>
      <c r="REJ263" s="44"/>
      <c r="REK263" s="44"/>
      <c r="REL263" s="44"/>
      <c r="REM263" s="44"/>
      <c r="REN263" s="44"/>
      <c r="REO263" s="44"/>
      <c r="REP263" s="44"/>
      <c r="REQ263" s="44"/>
      <c r="RER263" s="44"/>
      <c r="RES263" s="44"/>
      <c r="RET263" s="44"/>
      <c r="REU263" s="44"/>
      <c r="REV263" s="44"/>
      <c r="REW263" s="44"/>
      <c r="REX263" s="44"/>
      <c r="REY263" s="44"/>
      <c r="REZ263" s="44"/>
      <c r="RFA263" s="44"/>
      <c r="RFB263" s="44"/>
      <c r="RFC263" s="44"/>
      <c r="RFD263" s="44"/>
      <c r="RFE263" s="44"/>
      <c r="RFF263" s="44"/>
      <c r="RFG263" s="44"/>
      <c r="RFH263" s="44"/>
      <c r="RFI263" s="44"/>
      <c r="RFJ263" s="44"/>
      <c r="RFK263" s="44"/>
      <c r="RFL263" s="44"/>
      <c r="RFM263" s="44"/>
      <c r="RFN263" s="44"/>
      <c r="RFO263" s="44"/>
      <c r="RFP263" s="44"/>
      <c r="RFQ263" s="44"/>
      <c r="RFR263" s="44"/>
      <c r="RFS263" s="44"/>
      <c r="RFT263" s="44"/>
      <c r="RFU263" s="44"/>
      <c r="RFV263" s="44"/>
      <c r="RFW263" s="44"/>
      <c r="RFX263" s="44"/>
      <c r="RFY263" s="44"/>
      <c r="RFZ263" s="44"/>
      <c r="RGA263" s="44"/>
      <c r="RGB263" s="44"/>
      <c r="RGC263" s="44"/>
      <c r="RGD263" s="44"/>
      <c r="RGE263" s="44"/>
      <c r="RGF263" s="44"/>
      <c r="RGG263" s="44"/>
      <c r="RGH263" s="44"/>
      <c r="RGI263" s="44"/>
      <c r="RGJ263" s="44"/>
      <c r="RGK263" s="44"/>
      <c r="RGL263" s="44"/>
      <c r="RGM263" s="44"/>
      <c r="RGN263" s="44"/>
      <c r="RGO263" s="44"/>
      <c r="RGP263" s="44"/>
      <c r="RGQ263" s="44"/>
      <c r="RGR263" s="44"/>
      <c r="RGS263" s="44"/>
      <c r="RGT263" s="44"/>
      <c r="RGU263" s="44"/>
      <c r="RGV263" s="44"/>
      <c r="RGW263" s="44"/>
      <c r="RGX263" s="44"/>
      <c r="RGY263" s="44"/>
      <c r="RGZ263" s="44"/>
      <c r="RHA263" s="44"/>
      <c r="RHB263" s="44"/>
      <c r="RHC263" s="44"/>
      <c r="RHD263" s="44"/>
      <c r="RHE263" s="44"/>
      <c r="RHF263" s="44"/>
      <c r="RHG263" s="44"/>
      <c r="RHH263" s="44"/>
      <c r="RHI263" s="44"/>
      <c r="RHJ263" s="44"/>
      <c r="RHK263" s="44"/>
      <c r="RHL263" s="44"/>
      <c r="RHM263" s="44"/>
      <c r="RHN263" s="44"/>
      <c r="RHO263" s="44"/>
      <c r="RHP263" s="44"/>
      <c r="RHQ263" s="44"/>
      <c r="RHR263" s="44"/>
      <c r="RHS263" s="44"/>
      <c r="RHT263" s="44"/>
      <c r="RHU263" s="44"/>
      <c r="RHV263" s="44"/>
      <c r="RHW263" s="44"/>
      <c r="RHX263" s="44"/>
      <c r="RHY263" s="44"/>
      <c r="RHZ263" s="44"/>
      <c r="RIA263" s="44"/>
      <c r="RIB263" s="44"/>
      <c r="RIC263" s="44"/>
      <c r="RID263" s="44"/>
      <c r="RIE263" s="44"/>
      <c r="RIF263" s="44"/>
      <c r="RIG263" s="44"/>
      <c r="RIH263" s="44"/>
      <c r="RII263" s="44"/>
      <c r="RIJ263" s="44"/>
      <c r="RIK263" s="44"/>
      <c r="RIL263" s="44"/>
      <c r="RIM263" s="44"/>
      <c r="RIN263" s="44"/>
      <c r="RIO263" s="44"/>
      <c r="RIP263" s="44"/>
      <c r="RIQ263" s="44"/>
      <c r="RIR263" s="44"/>
      <c r="RIS263" s="44"/>
      <c r="RIT263" s="44"/>
      <c r="RIU263" s="44"/>
      <c r="RIV263" s="44"/>
      <c r="RIW263" s="44"/>
      <c r="RIX263" s="44"/>
      <c r="RIY263" s="44"/>
      <c r="RIZ263" s="44"/>
      <c r="RJA263" s="44"/>
      <c r="RJB263" s="44"/>
      <c r="RJC263" s="44"/>
      <c r="RJD263" s="44"/>
      <c r="RJE263" s="44"/>
      <c r="RJF263" s="44"/>
      <c r="RJG263" s="44"/>
      <c r="RJH263" s="44"/>
      <c r="RJI263" s="44"/>
      <c r="RJJ263" s="44"/>
      <c r="RJK263" s="44"/>
      <c r="RJL263" s="44"/>
      <c r="RJM263" s="44"/>
      <c r="RJN263" s="44"/>
      <c r="RJO263" s="44"/>
      <c r="RJP263" s="44"/>
      <c r="RJQ263" s="44"/>
      <c r="RJR263" s="44"/>
      <c r="RJS263" s="44"/>
      <c r="RJT263" s="44"/>
      <c r="RJU263" s="44"/>
      <c r="RJV263" s="44"/>
      <c r="RJW263" s="44"/>
      <c r="RJX263" s="44"/>
      <c r="RJY263" s="44"/>
      <c r="RJZ263" s="44"/>
      <c r="RKA263" s="44"/>
      <c r="RKB263" s="44"/>
      <c r="RKC263" s="44"/>
      <c r="RKD263" s="44"/>
      <c r="RKE263" s="44"/>
      <c r="RKF263" s="44"/>
      <c r="RKG263" s="44"/>
      <c r="RKH263" s="44"/>
      <c r="RKI263" s="44"/>
      <c r="RKJ263" s="44"/>
      <c r="RKK263" s="44"/>
      <c r="RKL263" s="44"/>
      <c r="RKM263" s="44"/>
      <c r="RKN263" s="44"/>
      <c r="RKO263" s="44"/>
      <c r="RKP263" s="44"/>
      <c r="RKQ263" s="44"/>
      <c r="RKR263" s="44"/>
      <c r="RKS263" s="44"/>
      <c r="RKT263" s="44"/>
      <c r="RKU263" s="44"/>
      <c r="RKV263" s="44"/>
      <c r="RKW263" s="44"/>
      <c r="RKX263" s="44"/>
      <c r="RKY263" s="44"/>
      <c r="RKZ263" s="44"/>
      <c r="RLA263" s="44"/>
      <c r="RLB263" s="44"/>
      <c r="RLC263" s="44"/>
      <c r="RLD263" s="44"/>
      <c r="RLE263" s="44"/>
      <c r="RLF263" s="44"/>
      <c r="RLG263" s="44"/>
      <c r="RLH263" s="44"/>
      <c r="RLI263" s="44"/>
      <c r="RLJ263" s="44"/>
      <c r="RLK263" s="44"/>
      <c r="RLL263" s="44"/>
      <c r="RLM263" s="44"/>
      <c r="RLN263" s="44"/>
      <c r="RLO263" s="44"/>
      <c r="RLP263" s="44"/>
      <c r="RLQ263" s="44"/>
      <c r="RLR263" s="44"/>
      <c r="RLS263" s="44"/>
      <c r="RLT263" s="44"/>
      <c r="RLU263" s="44"/>
      <c r="RLV263" s="44"/>
      <c r="RLW263" s="44"/>
      <c r="RLX263" s="44"/>
      <c r="RLY263" s="44"/>
      <c r="RLZ263" s="44"/>
      <c r="RMA263" s="44"/>
      <c r="RMB263" s="44"/>
      <c r="RMC263" s="44"/>
      <c r="RMD263" s="44"/>
      <c r="RME263" s="44"/>
      <c r="RMF263" s="44"/>
      <c r="RMG263" s="44"/>
      <c r="RMH263" s="44"/>
      <c r="RMI263" s="44"/>
      <c r="RMJ263" s="44"/>
      <c r="RMK263" s="44"/>
      <c r="RML263" s="44"/>
      <c r="RMM263" s="44"/>
      <c r="RMN263" s="44"/>
      <c r="RMO263" s="44"/>
      <c r="RMP263" s="44"/>
      <c r="RMQ263" s="44"/>
      <c r="RMR263" s="44"/>
      <c r="RMS263" s="44"/>
      <c r="RMT263" s="44"/>
      <c r="RMU263" s="44"/>
      <c r="RMV263" s="44"/>
      <c r="RMW263" s="44"/>
      <c r="RMX263" s="44"/>
      <c r="RMY263" s="44"/>
      <c r="RMZ263" s="44"/>
      <c r="RNA263" s="44"/>
      <c r="RNB263" s="44"/>
      <c r="RNC263" s="44"/>
      <c r="RND263" s="44"/>
      <c r="RNE263" s="44"/>
      <c r="RNF263" s="44"/>
      <c r="RNG263" s="44"/>
      <c r="RNH263" s="44"/>
      <c r="RNI263" s="44"/>
      <c r="RNJ263" s="44"/>
      <c r="RNK263" s="44"/>
      <c r="RNL263" s="44"/>
      <c r="RNM263" s="44"/>
      <c r="RNN263" s="44"/>
      <c r="RNO263" s="44"/>
      <c r="RNP263" s="44"/>
      <c r="RNQ263" s="44"/>
      <c r="RNR263" s="44"/>
      <c r="RNS263" s="44"/>
      <c r="RNT263" s="44"/>
      <c r="RNU263" s="44"/>
      <c r="RNV263" s="44"/>
      <c r="RNW263" s="44"/>
      <c r="RNX263" s="44"/>
      <c r="RNY263" s="44"/>
      <c r="RNZ263" s="44"/>
      <c r="ROA263" s="44"/>
      <c r="ROB263" s="44"/>
      <c r="ROC263" s="44"/>
      <c r="ROD263" s="44"/>
      <c r="ROE263" s="44"/>
      <c r="ROF263" s="44"/>
      <c r="ROG263" s="44"/>
      <c r="ROH263" s="44"/>
      <c r="ROI263" s="44"/>
      <c r="ROJ263" s="44"/>
      <c r="ROK263" s="44"/>
      <c r="ROL263" s="44"/>
      <c r="ROM263" s="44"/>
      <c r="RON263" s="44"/>
      <c r="ROO263" s="44"/>
      <c r="ROP263" s="44"/>
      <c r="ROQ263" s="44"/>
      <c r="ROR263" s="44"/>
      <c r="ROS263" s="44"/>
      <c r="ROT263" s="44"/>
      <c r="ROU263" s="44"/>
      <c r="ROV263" s="44"/>
      <c r="ROW263" s="44"/>
      <c r="ROX263" s="44"/>
      <c r="ROY263" s="44"/>
      <c r="ROZ263" s="44"/>
      <c r="RPA263" s="44"/>
      <c r="RPB263" s="44"/>
      <c r="RPC263" s="44"/>
      <c r="RPD263" s="44"/>
      <c r="RPE263" s="44"/>
      <c r="RPF263" s="44"/>
      <c r="RPG263" s="44"/>
      <c r="RPH263" s="44"/>
      <c r="RPI263" s="44"/>
      <c r="RPJ263" s="44"/>
      <c r="RPK263" s="44"/>
      <c r="RPL263" s="44"/>
      <c r="RPM263" s="44"/>
      <c r="RPN263" s="44"/>
      <c r="RPO263" s="44"/>
      <c r="RPP263" s="44"/>
      <c r="RPQ263" s="44"/>
      <c r="RPR263" s="44"/>
      <c r="RPS263" s="44"/>
      <c r="RPT263" s="44"/>
      <c r="RPU263" s="44"/>
      <c r="RPV263" s="44"/>
      <c r="RPW263" s="44"/>
      <c r="RPX263" s="44"/>
      <c r="RPY263" s="44"/>
      <c r="RPZ263" s="44"/>
      <c r="RQA263" s="44"/>
      <c r="RQB263" s="44"/>
      <c r="RQC263" s="44"/>
      <c r="RQD263" s="44"/>
      <c r="RQE263" s="44"/>
      <c r="RQF263" s="44"/>
      <c r="RQG263" s="44"/>
      <c r="RQH263" s="44"/>
      <c r="RQI263" s="44"/>
      <c r="RQJ263" s="44"/>
      <c r="RQK263" s="44"/>
      <c r="RQL263" s="44"/>
      <c r="RQM263" s="44"/>
      <c r="RQN263" s="44"/>
      <c r="RQO263" s="44"/>
      <c r="RQP263" s="44"/>
      <c r="RQQ263" s="44"/>
      <c r="RQR263" s="44"/>
      <c r="RQS263" s="44"/>
      <c r="RQT263" s="44"/>
      <c r="RQU263" s="44"/>
      <c r="RQV263" s="44"/>
      <c r="RQW263" s="44"/>
      <c r="RQX263" s="44"/>
      <c r="RQY263" s="44"/>
      <c r="RQZ263" s="44"/>
      <c r="RRA263" s="44"/>
      <c r="RRB263" s="44"/>
      <c r="RRC263" s="44"/>
      <c r="RRD263" s="44"/>
      <c r="RRE263" s="44"/>
      <c r="RRF263" s="44"/>
      <c r="RRG263" s="44"/>
      <c r="RRH263" s="44"/>
      <c r="RRI263" s="44"/>
      <c r="RRJ263" s="44"/>
      <c r="RRK263" s="44"/>
      <c r="RRL263" s="44"/>
      <c r="RRM263" s="44"/>
      <c r="RRN263" s="44"/>
      <c r="RRO263" s="44"/>
      <c r="RRP263" s="44"/>
      <c r="RRQ263" s="44"/>
      <c r="RRR263" s="44"/>
      <c r="RRS263" s="44"/>
      <c r="RRT263" s="44"/>
      <c r="RRU263" s="44"/>
      <c r="RRV263" s="44"/>
      <c r="RRW263" s="44"/>
      <c r="RRX263" s="44"/>
      <c r="RRY263" s="44"/>
      <c r="RRZ263" s="44"/>
      <c r="RSA263" s="44"/>
      <c r="RSB263" s="44"/>
      <c r="RSC263" s="44"/>
      <c r="RSD263" s="44"/>
      <c r="RSE263" s="44"/>
      <c r="RSF263" s="44"/>
      <c r="RSG263" s="44"/>
      <c r="RSH263" s="44"/>
      <c r="RSI263" s="44"/>
      <c r="RSJ263" s="44"/>
      <c r="RSK263" s="44"/>
      <c r="RSL263" s="44"/>
      <c r="RSM263" s="44"/>
      <c r="RSN263" s="44"/>
      <c r="RSO263" s="44"/>
      <c r="RSP263" s="44"/>
      <c r="RSQ263" s="44"/>
      <c r="RSR263" s="44"/>
      <c r="RSS263" s="44"/>
      <c r="RST263" s="44"/>
      <c r="RSU263" s="44"/>
      <c r="RSV263" s="44"/>
      <c r="RSW263" s="44"/>
      <c r="RSX263" s="44"/>
      <c r="RSY263" s="44"/>
      <c r="RSZ263" s="44"/>
      <c r="RTA263" s="44"/>
      <c r="RTB263" s="44"/>
      <c r="RTC263" s="44"/>
      <c r="RTD263" s="44"/>
      <c r="RTE263" s="44"/>
      <c r="RTF263" s="44"/>
      <c r="RTG263" s="44"/>
      <c r="RTH263" s="44"/>
      <c r="RTI263" s="44"/>
      <c r="RTJ263" s="44"/>
      <c r="RTK263" s="44"/>
      <c r="RTL263" s="44"/>
      <c r="RTM263" s="44"/>
      <c r="RTN263" s="44"/>
      <c r="RTO263" s="44"/>
      <c r="RTP263" s="44"/>
      <c r="RTQ263" s="44"/>
      <c r="RTR263" s="44"/>
      <c r="RTS263" s="44"/>
      <c r="RTT263" s="44"/>
      <c r="RTU263" s="44"/>
      <c r="RTV263" s="44"/>
      <c r="RTW263" s="44"/>
      <c r="RTX263" s="44"/>
      <c r="RTY263" s="44"/>
      <c r="RTZ263" s="44"/>
      <c r="RUA263" s="44"/>
      <c r="RUB263" s="44"/>
      <c r="RUC263" s="44"/>
      <c r="RUD263" s="44"/>
      <c r="RUE263" s="44"/>
      <c r="RUF263" s="44"/>
      <c r="RUG263" s="44"/>
      <c r="RUH263" s="44"/>
      <c r="RUI263" s="44"/>
      <c r="RUJ263" s="44"/>
      <c r="RUK263" s="44"/>
      <c r="RUL263" s="44"/>
      <c r="RUM263" s="44"/>
      <c r="RUN263" s="44"/>
      <c r="RUO263" s="44"/>
      <c r="RUP263" s="44"/>
      <c r="RUQ263" s="44"/>
      <c r="RUR263" s="44"/>
      <c r="RUS263" s="44"/>
      <c r="RUT263" s="44"/>
      <c r="RUU263" s="44"/>
      <c r="RUV263" s="44"/>
      <c r="RUW263" s="44"/>
      <c r="RUX263" s="44"/>
      <c r="RUY263" s="44"/>
      <c r="RUZ263" s="44"/>
      <c r="RVA263" s="44"/>
      <c r="RVB263" s="44"/>
      <c r="RVC263" s="44"/>
      <c r="RVD263" s="44"/>
      <c r="RVE263" s="44"/>
      <c r="RVF263" s="44"/>
      <c r="RVG263" s="44"/>
      <c r="RVH263" s="44"/>
      <c r="RVI263" s="44"/>
      <c r="RVJ263" s="44"/>
      <c r="RVK263" s="44"/>
      <c r="RVL263" s="44"/>
      <c r="RVM263" s="44"/>
      <c r="RVN263" s="44"/>
      <c r="RVO263" s="44"/>
      <c r="RVP263" s="44"/>
      <c r="RVQ263" s="44"/>
      <c r="RVR263" s="44"/>
      <c r="RVS263" s="44"/>
      <c r="RVT263" s="44"/>
      <c r="RVU263" s="44"/>
      <c r="RVV263" s="44"/>
      <c r="RVW263" s="44"/>
      <c r="RVX263" s="44"/>
      <c r="RVY263" s="44"/>
      <c r="RVZ263" s="44"/>
      <c r="RWA263" s="44"/>
      <c r="RWB263" s="44"/>
      <c r="RWC263" s="44"/>
      <c r="RWD263" s="44"/>
      <c r="RWE263" s="44"/>
      <c r="RWF263" s="44"/>
      <c r="RWG263" s="44"/>
      <c r="RWH263" s="44"/>
      <c r="RWI263" s="44"/>
      <c r="RWJ263" s="44"/>
      <c r="RWK263" s="44"/>
      <c r="RWL263" s="44"/>
      <c r="RWM263" s="44"/>
      <c r="RWN263" s="44"/>
      <c r="RWO263" s="44"/>
      <c r="RWP263" s="44"/>
      <c r="RWQ263" s="44"/>
      <c r="RWR263" s="44"/>
      <c r="RWS263" s="44"/>
      <c r="RWT263" s="44"/>
      <c r="RWU263" s="44"/>
      <c r="RWV263" s="44"/>
      <c r="RWW263" s="44"/>
      <c r="RWX263" s="44"/>
      <c r="RWY263" s="44"/>
      <c r="RWZ263" s="44"/>
      <c r="RXA263" s="44"/>
      <c r="RXB263" s="44"/>
      <c r="RXC263" s="44"/>
      <c r="RXD263" s="44"/>
      <c r="RXE263" s="44"/>
      <c r="RXF263" s="44"/>
      <c r="RXG263" s="44"/>
      <c r="RXH263" s="44"/>
      <c r="RXI263" s="44"/>
      <c r="RXJ263" s="44"/>
      <c r="RXK263" s="44"/>
      <c r="RXL263" s="44"/>
      <c r="RXM263" s="44"/>
      <c r="RXN263" s="44"/>
      <c r="RXO263" s="44"/>
      <c r="RXP263" s="44"/>
      <c r="RXQ263" s="44"/>
      <c r="RXR263" s="44"/>
      <c r="RXS263" s="44"/>
      <c r="RXT263" s="44"/>
      <c r="RXU263" s="44"/>
      <c r="RXV263" s="44"/>
      <c r="RXW263" s="44"/>
      <c r="RXX263" s="44"/>
      <c r="RXY263" s="44"/>
      <c r="RXZ263" s="44"/>
      <c r="RYA263" s="44"/>
      <c r="RYB263" s="44"/>
      <c r="RYC263" s="44"/>
      <c r="RYD263" s="44"/>
      <c r="RYE263" s="44"/>
      <c r="RYF263" s="44"/>
      <c r="RYG263" s="44"/>
      <c r="RYH263" s="44"/>
      <c r="RYI263" s="44"/>
      <c r="RYJ263" s="44"/>
      <c r="RYK263" s="44"/>
      <c r="RYL263" s="44"/>
      <c r="RYM263" s="44"/>
      <c r="RYN263" s="44"/>
      <c r="RYO263" s="44"/>
      <c r="RYP263" s="44"/>
      <c r="RYQ263" s="44"/>
      <c r="RYR263" s="44"/>
      <c r="RYS263" s="44"/>
      <c r="RYT263" s="44"/>
      <c r="RYU263" s="44"/>
      <c r="RYV263" s="44"/>
      <c r="RYW263" s="44"/>
      <c r="RYX263" s="44"/>
      <c r="RYY263" s="44"/>
      <c r="RYZ263" s="44"/>
      <c r="RZA263" s="44"/>
      <c r="RZB263" s="44"/>
      <c r="RZC263" s="44"/>
      <c r="RZD263" s="44"/>
      <c r="RZE263" s="44"/>
      <c r="RZF263" s="44"/>
      <c r="RZG263" s="44"/>
      <c r="RZH263" s="44"/>
      <c r="RZI263" s="44"/>
      <c r="RZJ263" s="44"/>
      <c r="RZK263" s="44"/>
      <c r="RZL263" s="44"/>
      <c r="RZM263" s="44"/>
      <c r="RZN263" s="44"/>
      <c r="RZO263" s="44"/>
      <c r="RZP263" s="44"/>
      <c r="RZQ263" s="44"/>
      <c r="RZR263" s="44"/>
      <c r="RZS263" s="44"/>
      <c r="RZT263" s="44"/>
      <c r="RZU263" s="44"/>
      <c r="RZV263" s="44"/>
      <c r="RZW263" s="44"/>
      <c r="RZX263" s="44"/>
      <c r="RZY263" s="44"/>
      <c r="RZZ263" s="44"/>
      <c r="SAA263" s="44"/>
      <c r="SAB263" s="44"/>
      <c r="SAC263" s="44"/>
      <c r="SAD263" s="44"/>
      <c r="SAE263" s="44"/>
      <c r="SAF263" s="44"/>
      <c r="SAG263" s="44"/>
      <c r="SAH263" s="44"/>
      <c r="SAI263" s="44"/>
      <c r="SAJ263" s="44"/>
      <c r="SAK263" s="44"/>
      <c r="SAL263" s="44"/>
      <c r="SAM263" s="44"/>
      <c r="SAN263" s="44"/>
      <c r="SAO263" s="44"/>
      <c r="SAP263" s="44"/>
      <c r="SAQ263" s="44"/>
      <c r="SAR263" s="44"/>
      <c r="SAS263" s="44"/>
      <c r="SAT263" s="44"/>
      <c r="SAU263" s="44"/>
      <c r="SAV263" s="44"/>
      <c r="SAW263" s="44"/>
      <c r="SAX263" s="44"/>
      <c r="SAY263" s="44"/>
      <c r="SAZ263" s="44"/>
      <c r="SBA263" s="44"/>
      <c r="SBB263" s="44"/>
      <c r="SBC263" s="44"/>
      <c r="SBD263" s="44"/>
      <c r="SBE263" s="44"/>
      <c r="SBF263" s="44"/>
      <c r="SBG263" s="44"/>
      <c r="SBH263" s="44"/>
      <c r="SBI263" s="44"/>
      <c r="SBJ263" s="44"/>
      <c r="SBK263" s="44"/>
      <c r="SBL263" s="44"/>
      <c r="SBM263" s="44"/>
      <c r="SBN263" s="44"/>
      <c r="SBO263" s="44"/>
      <c r="SBP263" s="44"/>
      <c r="SBQ263" s="44"/>
      <c r="SBR263" s="44"/>
      <c r="SBS263" s="44"/>
      <c r="SBT263" s="44"/>
      <c r="SBU263" s="44"/>
      <c r="SBV263" s="44"/>
      <c r="SBW263" s="44"/>
      <c r="SBX263" s="44"/>
      <c r="SBY263" s="44"/>
      <c r="SBZ263" s="44"/>
      <c r="SCA263" s="44"/>
      <c r="SCB263" s="44"/>
      <c r="SCC263" s="44"/>
      <c r="SCD263" s="44"/>
      <c r="SCE263" s="44"/>
      <c r="SCF263" s="44"/>
      <c r="SCG263" s="44"/>
      <c r="SCH263" s="44"/>
      <c r="SCI263" s="44"/>
      <c r="SCJ263" s="44"/>
      <c r="SCK263" s="44"/>
      <c r="SCL263" s="44"/>
      <c r="SCM263" s="44"/>
      <c r="SCN263" s="44"/>
      <c r="SCO263" s="44"/>
      <c r="SCP263" s="44"/>
      <c r="SCQ263" s="44"/>
      <c r="SCR263" s="44"/>
      <c r="SCS263" s="44"/>
      <c r="SCT263" s="44"/>
      <c r="SCU263" s="44"/>
      <c r="SCV263" s="44"/>
      <c r="SCW263" s="44"/>
      <c r="SCX263" s="44"/>
      <c r="SCY263" s="44"/>
      <c r="SCZ263" s="44"/>
      <c r="SDA263" s="44"/>
      <c r="SDB263" s="44"/>
      <c r="SDC263" s="44"/>
      <c r="SDD263" s="44"/>
      <c r="SDE263" s="44"/>
      <c r="SDF263" s="44"/>
      <c r="SDG263" s="44"/>
      <c r="SDH263" s="44"/>
      <c r="SDI263" s="44"/>
      <c r="SDJ263" s="44"/>
      <c r="SDK263" s="44"/>
      <c r="SDL263" s="44"/>
      <c r="SDM263" s="44"/>
      <c r="SDN263" s="44"/>
      <c r="SDO263" s="44"/>
      <c r="SDP263" s="44"/>
      <c r="SDQ263" s="44"/>
      <c r="SDR263" s="44"/>
      <c r="SDS263" s="44"/>
      <c r="SDT263" s="44"/>
      <c r="SDU263" s="44"/>
      <c r="SDV263" s="44"/>
      <c r="SDW263" s="44"/>
      <c r="SDX263" s="44"/>
      <c r="SDY263" s="44"/>
      <c r="SDZ263" s="44"/>
      <c r="SEA263" s="44"/>
      <c r="SEB263" s="44"/>
      <c r="SEC263" s="44"/>
      <c r="SED263" s="44"/>
      <c r="SEE263" s="44"/>
      <c r="SEF263" s="44"/>
      <c r="SEG263" s="44"/>
      <c r="SEH263" s="44"/>
      <c r="SEI263" s="44"/>
      <c r="SEJ263" s="44"/>
      <c r="SEK263" s="44"/>
      <c r="SEL263" s="44"/>
      <c r="SEM263" s="44"/>
      <c r="SEN263" s="44"/>
      <c r="SEO263" s="44"/>
      <c r="SEP263" s="44"/>
      <c r="SEQ263" s="44"/>
      <c r="SER263" s="44"/>
      <c r="SES263" s="44"/>
      <c r="SET263" s="44"/>
      <c r="SEU263" s="44"/>
      <c r="SEV263" s="44"/>
      <c r="SEW263" s="44"/>
      <c r="SEX263" s="44"/>
      <c r="SEY263" s="44"/>
      <c r="SEZ263" s="44"/>
      <c r="SFA263" s="44"/>
      <c r="SFB263" s="44"/>
      <c r="SFC263" s="44"/>
      <c r="SFD263" s="44"/>
      <c r="SFE263" s="44"/>
      <c r="SFF263" s="44"/>
      <c r="SFG263" s="44"/>
      <c r="SFH263" s="44"/>
      <c r="SFI263" s="44"/>
      <c r="SFJ263" s="44"/>
      <c r="SFK263" s="44"/>
      <c r="SFL263" s="44"/>
      <c r="SFM263" s="44"/>
      <c r="SFN263" s="44"/>
      <c r="SFO263" s="44"/>
      <c r="SFP263" s="44"/>
      <c r="SFQ263" s="44"/>
      <c r="SFR263" s="44"/>
      <c r="SFS263" s="44"/>
      <c r="SFT263" s="44"/>
      <c r="SFU263" s="44"/>
      <c r="SFV263" s="44"/>
      <c r="SFW263" s="44"/>
      <c r="SFX263" s="44"/>
      <c r="SFY263" s="44"/>
      <c r="SFZ263" s="44"/>
      <c r="SGA263" s="44"/>
      <c r="SGB263" s="44"/>
      <c r="SGC263" s="44"/>
      <c r="SGD263" s="44"/>
      <c r="SGE263" s="44"/>
      <c r="SGF263" s="44"/>
      <c r="SGG263" s="44"/>
      <c r="SGH263" s="44"/>
      <c r="SGI263" s="44"/>
      <c r="SGJ263" s="44"/>
      <c r="SGK263" s="44"/>
      <c r="SGL263" s="44"/>
      <c r="SGM263" s="44"/>
      <c r="SGN263" s="44"/>
      <c r="SGO263" s="44"/>
      <c r="SGP263" s="44"/>
      <c r="SGQ263" s="44"/>
      <c r="SGR263" s="44"/>
      <c r="SGS263" s="44"/>
      <c r="SGT263" s="44"/>
      <c r="SGU263" s="44"/>
      <c r="SGV263" s="44"/>
      <c r="SGW263" s="44"/>
      <c r="SGX263" s="44"/>
      <c r="SGY263" s="44"/>
      <c r="SGZ263" s="44"/>
      <c r="SHA263" s="44"/>
      <c r="SHB263" s="44"/>
      <c r="SHC263" s="44"/>
      <c r="SHD263" s="44"/>
      <c r="SHE263" s="44"/>
      <c r="SHF263" s="44"/>
      <c r="SHG263" s="44"/>
      <c r="SHH263" s="44"/>
      <c r="SHI263" s="44"/>
      <c r="SHJ263" s="44"/>
      <c r="SHK263" s="44"/>
      <c r="SHL263" s="44"/>
      <c r="SHM263" s="44"/>
      <c r="SHN263" s="44"/>
      <c r="SHO263" s="44"/>
      <c r="SHP263" s="44"/>
      <c r="SHQ263" s="44"/>
      <c r="SHR263" s="44"/>
      <c r="SHS263" s="44"/>
      <c r="SHT263" s="44"/>
      <c r="SHU263" s="44"/>
      <c r="SHV263" s="44"/>
      <c r="SHW263" s="44"/>
      <c r="SHX263" s="44"/>
      <c r="SHY263" s="44"/>
      <c r="SHZ263" s="44"/>
      <c r="SIA263" s="44"/>
      <c r="SIB263" s="44"/>
      <c r="SIC263" s="44"/>
      <c r="SID263" s="44"/>
      <c r="SIE263" s="44"/>
      <c r="SIF263" s="44"/>
      <c r="SIG263" s="44"/>
      <c r="SIH263" s="44"/>
      <c r="SII263" s="44"/>
      <c r="SIJ263" s="44"/>
      <c r="SIK263" s="44"/>
      <c r="SIL263" s="44"/>
      <c r="SIM263" s="44"/>
      <c r="SIN263" s="44"/>
      <c r="SIO263" s="44"/>
      <c r="SIP263" s="44"/>
      <c r="SIQ263" s="44"/>
      <c r="SIR263" s="44"/>
      <c r="SIS263" s="44"/>
      <c r="SIT263" s="44"/>
      <c r="SIU263" s="44"/>
      <c r="SIV263" s="44"/>
      <c r="SIW263" s="44"/>
      <c r="SIX263" s="44"/>
      <c r="SIY263" s="44"/>
      <c r="SIZ263" s="44"/>
      <c r="SJA263" s="44"/>
      <c r="SJB263" s="44"/>
      <c r="SJC263" s="44"/>
      <c r="SJD263" s="44"/>
      <c r="SJE263" s="44"/>
      <c r="SJF263" s="44"/>
      <c r="SJG263" s="44"/>
      <c r="SJH263" s="44"/>
      <c r="SJI263" s="44"/>
      <c r="SJJ263" s="44"/>
      <c r="SJK263" s="44"/>
      <c r="SJL263" s="44"/>
      <c r="SJM263" s="44"/>
      <c r="SJN263" s="44"/>
      <c r="SJO263" s="44"/>
      <c r="SJP263" s="44"/>
      <c r="SJQ263" s="44"/>
      <c r="SJR263" s="44"/>
      <c r="SJS263" s="44"/>
      <c r="SJT263" s="44"/>
      <c r="SJU263" s="44"/>
      <c r="SJV263" s="44"/>
      <c r="SJW263" s="44"/>
      <c r="SJX263" s="44"/>
      <c r="SJY263" s="44"/>
      <c r="SJZ263" s="44"/>
      <c r="SKA263" s="44"/>
      <c r="SKB263" s="44"/>
      <c r="SKC263" s="44"/>
      <c r="SKD263" s="44"/>
      <c r="SKE263" s="44"/>
      <c r="SKF263" s="44"/>
      <c r="SKG263" s="44"/>
      <c r="SKH263" s="44"/>
      <c r="SKI263" s="44"/>
      <c r="SKJ263" s="44"/>
      <c r="SKK263" s="44"/>
      <c r="SKL263" s="44"/>
      <c r="SKM263" s="44"/>
      <c r="SKN263" s="44"/>
      <c r="SKO263" s="44"/>
      <c r="SKP263" s="44"/>
      <c r="SKQ263" s="44"/>
      <c r="SKR263" s="44"/>
      <c r="SKS263" s="44"/>
      <c r="SKT263" s="44"/>
      <c r="SKU263" s="44"/>
      <c r="SKV263" s="44"/>
      <c r="SKW263" s="44"/>
      <c r="SKX263" s="44"/>
      <c r="SKY263" s="44"/>
      <c r="SKZ263" s="44"/>
      <c r="SLA263" s="44"/>
      <c r="SLB263" s="44"/>
      <c r="SLC263" s="44"/>
      <c r="SLD263" s="44"/>
      <c r="SLE263" s="44"/>
      <c r="SLF263" s="44"/>
      <c r="SLG263" s="44"/>
      <c r="SLH263" s="44"/>
      <c r="SLI263" s="44"/>
      <c r="SLJ263" s="44"/>
      <c r="SLK263" s="44"/>
      <c r="SLL263" s="44"/>
      <c r="SLM263" s="44"/>
      <c r="SLN263" s="44"/>
      <c r="SLO263" s="44"/>
      <c r="SLP263" s="44"/>
      <c r="SLQ263" s="44"/>
      <c r="SLR263" s="44"/>
      <c r="SLS263" s="44"/>
      <c r="SLT263" s="44"/>
      <c r="SLU263" s="44"/>
      <c r="SLV263" s="44"/>
      <c r="SLW263" s="44"/>
      <c r="SLX263" s="44"/>
      <c r="SLY263" s="44"/>
      <c r="SLZ263" s="44"/>
      <c r="SMA263" s="44"/>
      <c r="SMB263" s="44"/>
      <c r="SMC263" s="44"/>
      <c r="SMD263" s="44"/>
      <c r="SME263" s="44"/>
      <c r="SMF263" s="44"/>
      <c r="SMG263" s="44"/>
      <c r="SMH263" s="44"/>
      <c r="SMI263" s="44"/>
      <c r="SMJ263" s="44"/>
      <c r="SMK263" s="44"/>
      <c r="SML263" s="44"/>
      <c r="SMM263" s="44"/>
      <c r="SMN263" s="44"/>
      <c r="SMO263" s="44"/>
      <c r="SMP263" s="44"/>
      <c r="SMQ263" s="44"/>
      <c r="SMR263" s="44"/>
      <c r="SMS263" s="44"/>
      <c r="SMT263" s="44"/>
      <c r="SMU263" s="44"/>
      <c r="SMV263" s="44"/>
      <c r="SMW263" s="44"/>
      <c r="SMX263" s="44"/>
      <c r="SMY263" s="44"/>
      <c r="SMZ263" s="44"/>
      <c r="SNA263" s="44"/>
      <c r="SNB263" s="44"/>
      <c r="SNC263" s="44"/>
      <c r="SND263" s="44"/>
      <c r="SNE263" s="44"/>
      <c r="SNF263" s="44"/>
      <c r="SNG263" s="44"/>
      <c r="SNH263" s="44"/>
      <c r="SNI263" s="44"/>
      <c r="SNJ263" s="44"/>
      <c r="SNK263" s="44"/>
      <c r="SNL263" s="44"/>
      <c r="SNM263" s="44"/>
      <c r="SNN263" s="44"/>
      <c r="SNO263" s="44"/>
      <c r="SNP263" s="44"/>
      <c r="SNQ263" s="44"/>
      <c r="SNR263" s="44"/>
      <c r="SNS263" s="44"/>
      <c r="SNT263" s="44"/>
      <c r="SNU263" s="44"/>
      <c r="SNV263" s="44"/>
      <c r="SNW263" s="44"/>
      <c r="SNX263" s="44"/>
      <c r="SNY263" s="44"/>
      <c r="SNZ263" s="44"/>
      <c r="SOA263" s="44"/>
      <c r="SOB263" s="44"/>
      <c r="SOC263" s="44"/>
      <c r="SOD263" s="44"/>
      <c r="SOE263" s="44"/>
      <c r="SOF263" s="44"/>
      <c r="SOG263" s="44"/>
      <c r="SOH263" s="44"/>
      <c r="SOI263" s="44"/>
      <c r="SOJ263" s="44"/>
      <c r="SOK263" s="44"/>
      <c r="SOL263" s="44"/>
      <c r="SOM263" s="44"/>
      <c r="SON263" s="44"/>
      <c r="SOO263" s="44"/>
      <c r="SOP263" s="44"/>
      <c r="SOQ263" s="44"/>
      <c r="SOR263" s="44"/>
      <c r="SOS263" s="44"/>
      <c r="SOT263" s="44"/>
      <c r="SOU263" s="44"/>
      <c r="SOV263" s="44"/>
      <c r="SOW263" s="44"/>
      <c r="SOX263" s="44"/>
      <c r="SOY263" s="44"/>
      <c r="SOZ263" s="44"/>
      <c r="SPA263" s="44"/>
      <c r="SPB263" s="44"/>
      <c r="SPC263" s="44"/>
      <c r="SPD263" s="44"/>
      <c r="SPE263" s="44"/>
      <c r="SPF263" s="44"/>
      <c r="SPG263" s="44"/>
      <c r="SPH263" s="44"/>
      <c r="SPI263" s="44"/>
      <c r="SPJ263" s="44"/>
      <c r="SPK263" s="44"/>
      <c r="SPL263" s="44"/>
      <c r="SPM263" s="44"/>
      <c r="SPN263" s="44"/>
      <c r="SPO263" s="44"/>
      <c r="SPP263" s="44"/>
      <c r="SPQ263" s="44"/>
      <c r="SPR263" s="44"/>
      <c r="SPS263" s="44"/>
      <c r="SPT263" s="44"/>
      <c r="SPU263" s="44"/>
      <c r="SPV263" s="44"/>
      <c r="SPW263" s="44"/>
      <c r="SPX263" s="44"/>
      <c r="SPY263" s="44"/>
      <c r="SPZ263" s="44"/>
      <c r="SQA263" s="44"/>
      <c r="SQB263" s="44"/>
      <c r="SQC263" s="44"/>
      <c r="SQD263" s="44"/>
      <c r="SQE263" s="44"/>
      <c r="SQF263" s="44"/>
      <c r="SQG263" s="44"/>
      <c r="SQH263" s="44"/>
      <c r="SQI263" s="44"/>
      <c r="SQJ263" s="44"/>
      <c r="SQK263" s="44"/>
      <c r="SQL263" s="44"/>
      <c r="SQM263" s="44"/>
      <c r="SQN263" s="44"/>
      <c r="SQO263" s="44"/>
      <c r="SQP263" s="44"/>
      <c r="SQQ263" s="44"/>
      <c r="SQR263" s="44"/>
      <c r="SQS263" s="44"/>
      <c r="SQT263" s="44"/>
      <c r="SQU263" s="44"/>
      <c r="SQV263" s="44"/>
      <c r="SQW263" s="44"/>
      <c r="SQX263" s="44"/>
      <c r="SQY263" s="44"/>
      <c r="SQZ263" s="44"/>
      <c r="SRA263" s="44"/>
      <c r="SRB263" s="44"/>
      <c r="SRC263" s="44"/>
      <c r="SRD263" s="44"/>
      <c r="SRE263" s="44"/>
      <c r="SRF263" s="44"/>
      <c r="SRG263" s="44"/>
      <c r="SRH263" s="44"/>
      <c r="SRI263" s="44"/>
      <c r="SRJ263" s="44"/>
      <c r="SRK263" s="44"/>
      <c r="SRL263" s="44"/>
      <c r="SRM263" s="44"/>
      <c r="SRN263" s="44"/>
      <c r="SRO263" s="44"/>
      <c r="SRP263" s="44"/>
      <c r="SRQ263" s="44"/>
      <c r="SRR263" s="44"/>
      <c r="SRS263" s="44"/>
      <c r="SRT263" s="44"/>
      <c r="SRU263" s="44"/>
      <c r="SRV263" s="44"/>
      <c r="SRW263" s="44"/>
      <c r="SRX263" s="44"/>
      <c r="SRY263" s="44"/>
      <c r="SRZ263" s="44"/>
      <c r="SSA263" s="44"/>
      <c r="SSB263" s="44"/>
      <c r="SSC263" s="44"/>
      <c r="SSD263" s="44"/>
      <c r="SSE263" s="44"/>
      <c r="SSF263" s="44"/>
      <c r="SSG263" s="44"/>
      <c r="SSH263" s="44"/>
      <c r="SSI263" s="44"/>
      <c r="SSJ263" s="44"/>
      <c r="SSK263" s="44"/>
      <c r="SSL263" s="44"/>
      <c r="SSM263" s="44"/>
      <c r="SSN263" s="44"/>
      <c r="SSO263" s="44"/>
      <c r="SSP263" s="44"/>
      <c r="SSQ263" s="44"/>
      <c r="SSR263" s="44"/>
      <c r="SSS263" s="44"/>
      <c r="SST263" s="44"/>
      <c r="SSU263" s="44"/>
      <c r="SSV263" s="44"/>
      <c r="SSW263" s="44"/>
      <c r="SSX263" s="44"/>
      <c r="SSY263" s="44"/>
      <c r="SSZ263" s="44"/>
      <c r="STA263" s="44"/>
      <c r="STB263" s="44"/>
      <c r="STC263" s="44"/>
      <c r="STD263" s="44"/>
      <c r="STE263" s="44"/>
      <c r="STF263" s="44"/>
      <c r="STG263" s="44"/>
      <c r="STH263" s="44"/>
      <c r="STI263" s="44"/>
      <c r="STJ263" s="44"/>
      <c r="STK263" s="44"/>
      <c r="STL263" s="44"/>
      <c r="STM263" s="44"/>
      <c r="STN263" s="44"/>
      <c r="STO263" s="44"/>
      <c r="STP263" s="44"/>
      <c r="STQ263" s="44"/>
      <c r="STR263" s="44"/>
      <c r="STS263" s="44"/>
      <c r="STT263" s="44"/>
      <c r="STU263" s="44"/>
      <c r="STV263" s="44"/>
      <c r="STW263" s="44"/>
      <c r="STX263" s="44"/>
      <c r="STY263" s="44"/>
      <c r="STZ263" s="44"/>
      <c r="SUA263" s="44"/>
      <c r="SUB263" s="44"/>
      <c r="SUC263" s="44"/>
      <c r="SUD263" s="44"/>
      <c r="SUE263" s="44"/>
      <c r="SUF263" s="44"/>
      <c r="SUG263" s="44"/>
      <c r="SUH263" s="44"/>
      <c r="SUI263" s="44"/>
      <c r="SUJ263" s="44"/>
      <c r="SUK263" s="44"/>
      <c r="SUL263" s="44"/>
      <c r="SUM263" s="44"/>
      <c r="SUN263" s="44"/>
      <c r="SUO263" s="44"/>
      <c r="SUP263" s="44"/>
      <c r="SUQ263" s="44"/>
      <c r="SUR263" s="44"/>
      <c r="SUS263" s="44"/>
      <c r="SUT263" s="44"/>
      <c r="SUU263" s="44"/>
      <c r="SUV263" s="44"/>
      <c r="SUW263" s="44"/>
      <c r="SUX263" s="44"/>
      <c r="SUY263" s="44"/>
      <c r="SUZ263" s="44"/>
      <c r="SVA263" s="44"/>
      <c r="SVB263" s="44"/>
      <c r="SVC263" s="44"/>
      <c r="SVD263" s="44"/>
      <c r="SVE263" s="44"/>
      <c r="SVF263" s="44"/>
      <c r="SVG263" s="44"/>
      <c r="SVH263" s="44"/>
      <c r="SVI263" s="44"/>
      <c r="SVJ263" s="44"/>
      <c r="SVK263" s="44"/>
      <c r="SVL263" s="44"/>
      <c r="SVM263" s="44"/>
      <c r="SVN263" s="44"/>
      <c r="SVO263" s="44"/>
      <c r="SVP263" s="44"/>
      <c r="SVQ263" s="44"/>
      <c r="SVR263" s="44"/>
      <c r="SVS263" s="44"/>
      <c r="SVT263" s="44"/>
      <c r="SVU263" s="44"/>
      <c r="SVV263" s="44"/>
      <c r="SVW263" s="44"/>
      <c r="SVX263" s="44"/>
      <c r="SVY263" s="44"/>
      <c r="SVZ263" s="44"/>
      <c r="SWA263" s="44"/>
      <c r="SWB263" s="44"/>
      <c r="SWC263" s="44"/>
      <c r="SWD263" s="44"/>
      <c r="SWE263" s="44"/>
      <c r="SWF263" s="44"/>
      <c r="SWG263" s="44"/>
      <c r="SWH263" s="44"/>
      <c r="SWI263" s="44"/>
      <c r="SWJ263" s="44"/>
      <c r="SWK263" s="44"/>
      <c r="SWL263" s="44"/>
      <c r="SWM263" s="44"/>
      <c r="SWN263" s="44"/>
      <c r="SWO263" s="44"/>
      <c r="SWP263" s="44"/>
      <c r="SWQ263" s="44"/>
      <c r="SWR263" s="44"/>
      <c r="SWS263" s="44"/>
      <c r="SWT263" s="44"/>
      <c r="SWU263" s="44"/>
      <c r="SWV263" s="44"/>
      <c r="SWW263" s="44"/>
      <c r="SWX263" s="44"/>
      <c r="SWY263" s="44"/>
      <c r="SWZ263" s="44"/>
      <c r="SXA263" s="44"/>
      <c r="SXB263" s="44"/>
      <c r="SXC263" s="44"/>
      <c r="SXD263" s="44"/>
      <c r="SXE263" s="44"/>
      <c r="SXF263" s="44"/>
      <c r="SXG263" s="44"/>
      <c r="SXH263" s="44"/>
      <c r="SXI263" s="44"/>
      <c r="SXJ263" s="44"/>
      <c r="SXK263" s="44"/>
      <c r="SXL263" s="44"/>
      <c r="SXM263" s="44"/>
      <c r="SXN263" s="44"/>
      <c r="SXO263" s="44"/>
      <c r="SXP263" s="44"/>
      <c r="SXQ263" s="44"/>
      <c r="SXR263" s="44"/>
      <c r="SXS263" s="44"/>
      <c r="SXT263" s="44"/>
      <c r="SXU263" s="44"/>
      <c r="SXV263" s="44"/>
      <c r="SXW263" s="44"/>
      <c r="SXX263" s="44"/>
      <c r="SXY263" s="44"/>
      <c r="SXZ263" s="44"/>
      <c r="SYA263" s="44"/>
      <c r="SYB263" s="44"/>
      <c r="SYC263" s="44"/>
      <c r="SYD263" s="44"/>
      <c r="SYE263" s="44"/>
      <c r="SYF263" s="44"/>
      <c r="SYG263" s="44"/>
      <c r="SYH263" s="44"/>
      <c r="SYI263" s="44"/>
      <c r="SYJ263" s="44"/>
      <c r="SYK263" s="44"/>
      <c r="SYL263" s="44"/>
      <c r="SYM263" s="44"/>
      <c r="SYN263" s="44"/>
      <c r="SYO263" s="44"/>
      <c r="SYP263" s="44"/>
      <c r="SYQ263" s="44"/>
      <c r="SYR263" s="44"/>
      <c r="SYS263" s="44"/>
      <c r="SYT263" s="44"/>
      <c r="SYU263" s="44"/>
      <c r="SYV263" s="44"/>
      <c r="SYW263" s="44"/>
      <c r="SYX263" s="44"/>
      <c r="SYY263" s="44"/>
      <c r="SYZ263" s="44"/>
      <c r="SZA263" s="44"/>
      <c r="SZB263" s="44"/>
      <c r="SZC263" s="44"/>
      <c r="SZD263" s="44"/>
      <c r="SZE263" s="44"/>
      <c r="SZF263" s="44"/>
      <c r="SZG263" s="44"/>
      <c r="SZH263" s="44"/>
      <c r="SZI263" s="44"/>
      <c r="SZJ263" s="44"/>
      <c r="SZK263" s="44"/>
      <c r="SZL263" s="44"/>
      <c r="SZM263" s="44"/>
      <c r="SZN263" s="44"/>
      <c r="SZO263" s="44"/>
      <c r="SZP263" s="44"/>
      <c r="SZQ263" s="44"/>
      <c r="SZR263" s="44"/>
      <c r="SZS263" s="44"/>
      <c r="SZT263" s="44"/>
      <c r="SZU263" s="44"/>
      <c r="SZV263" s="44"/>
      <c r="SZW263" s="44"/>
      <c r="SZX263" s="44"/>
      <c r="SZY263" s="44"/>
      <c r="SZZ263" s="44"/>
      <c r="TAA263" s="44"/>
      <c r="TAB263" s="44"/>
      <c r="TAC263" s="44"/>
      <c r="TAD263" s="44"/>
      <c r="TAE263" s="44"/>
      <c r="TAF263" s="44"/>
      <c r="TAG263" s="44"/>
      <c r="TAH263" s="44"/>
      <c r="TAI263" s="44"/>
      <c r="TAJ263" s="44"/>
      <c r="TAK263" s="44"/>
      <c r="TAL263" s="44"/>
      <c r="TAM263" s="44"/>
      <c r="TAN263" s="44"/>
      <c r="TAO263" s="44"/>
      <c r="TAP263" s="44"/>
      <c r="TAQ263" s="44"/>
      <c r="TAR263" s="44"/>
      <c r="TAS263" s="44"/>
      <c r="TAT263" s="44"/>
      <c r="TAU263" s="44"/>
      <c r="TAV263" s="44"/>
      <c r="TAW263" s="44"/>
      <c r="TAX263" s="44"/>
      <c r="TAY263" s="44"/>
      <c r="TAZ263" s="44"/>
      <c r="TBA263" s="44"/>
      <c r="TBB263" s="44"/>
      <c r="TBC263" s="44"/>
      <c r="TBD263" s="44"/>
      <c r="TBE263" s="44"/>
      <c r="TBF263" s="44"/>
      <c r="TBG263" s="44"/>
      <c r="TBH263" s="44"/>
      <c r="TBI263" s="44"/>
      <c r="TBJ263" s="44"/>
      <c r="TBK263" s="44"/>
      <c r="TBL263" s="44"/>
      <c r="TBM263" s="44"/>
      <c r="TBN263" s="44"/>
      <c r="TBO263" s="44"/>
      <c r="TBP263" s="44"/>
      <c r="TBQ263" s="44"/>
      <c r="TBR263" s="44"/>
      <c r="TBS263" s="44"/>
      <c r="TBT263" s="44"/>
      <c r="TBU263" s="44"/>
      <c r="TBV263" s="44"/>
      <c r="TBW263" s="44"/>
      <c r="TBX263" s="44"/>
      <c r="TBY263" s="44"/>
      <c r="TBZ263" s="44"/>
      <c r="TCA263" s="44"/>
      <c r="TCB263" s="44"/>
      <c r="TCC263" s="44"/>
      <c r="TCD263" s="44"/>
      <c r="TCE263" s="44"/>
      <c r="TCF263" s="44"/>
      <c r="TCG263" s="44"/>
      <c r="TCH263" s="44"/>
      <c r="TCI263" s="44"/>
      <c r="TCJ263" s="44"/>
      <c r="TCK263" s="44"/>
      <c r="TCL263" s="44"/>
      <c r="TCM263" s="44"/>
      <c r="TCN263" s="44"/>
      <c r="TCO263" s="44"/>
      <c r="TCP263" s="44"/>
      <c r="TCQ263" s="44"/>
      <c r="TCR263" s="44"/>
      <c r="TCS263" s="44"/>
      <c r="TCT263" s="44"/>
      <c r="TCU263" s="44"/>
      <c r="TCV263" s="44"/>
      <c r="TCW263" s="44"/>
      <c r="TCX263" s="44"/>
      <c r="TCY263" s="44"/>
      <c r="TCZ263" s="44"/>
      <c r="TDA263" s="44"/>
      <c r="TDB263" s="44"/>
      <c r="TDC263" s="44"/>
      <c r="TDD263" s="44"/>
      <c r="TDE263" s="44"/>
      <c r="TDF263" s="44"/>
      <c r="TDG263" s="44"/>
      <c r="TDH263" s="44"/>
      <c r="TDI263" s="44"/>
      <c r="TDJ263" s="44"/>
      <c r="TDK263" s="44"/>
      <c r="TDL263" s="44"/>
      <c r="TDM263" s="44"/>
      <c r="TDN263" s="44"/>
      <c r="TDO263" s="44"/>
      <c r="TDP263" s="44"/>
      <c r="TDQ263" s="44"/>
      <c r="TDR263" s="44"/>
      <c r="TDS263" s="44"/>
      <c r="TDT263" s="44"/>
      <c r="TDU263" s="44"/>
      <c r="TDV263" s="44"/>
      <c r="TDW263" s="44"/>
      <c r="TDX263" s="44"/>
      <c r="TDY263" s="44"/>
      <c r="TDZ263" s="44"/>
      <c r="TEA263" s="44"/>
      <c r="TEB263" s="44"/>
      <c r="TEC263" s="44"/>
      <c r="TED263" s="44"/>
      <c r="TEE263" s="44"/>
      <c r="TEF263" s="44"/>
      <c r="TEG263" s="44"/>
      <c r="TEH263" s="44"/>
      <c r="TEI263" s="44"/>
      <c r="TEJ263" s="44"/>
      <c r="TEK263" s="44"/>
      <c r="TEL263" s="44"/>
      <c r="TEM263" s="44"/>
      <c r="TEN263" s="44"/>
      <c r="TEO263" s="44"/>
      <c r="TEP263" s="44"/>
      <c r="TEQ263" s="44"/>
      <c r="TER263" s="44"/>
      <c r="TES263" s="44"/>
      <c r="TET263" s="44"/>
      <c r="TEU263" s="44"/>
      <c r="TEV263" s="44"/>
      <c r="TEW263" s="44"/>
      <c r="TEX263" s="44"/>
      <c r="TEY263" s="44"/>
      <c r="TEZ263" s="44"/>
      <c r="TFA263" s="44"/>
      <c r="TFB263" s="44"/>
      <c r="TFC263" s="44"/>
      <c r="TFD263" s="44"/>
      <c r="TFE263" s="44"/>
      <c r="TFF263" s="44"/>
      <c r="TFG263" s="44"/>
      <c r="TFH263" s="44"/>
      <c r="TFI263" s="44"/>
      <c r="TFJ263" s="44"/>
      <c r="TFK263" s="44"/>
      <c r="TFL263" s="44"/>
      <c r="TFM263" s="44"/>
      <c r="TFN263" s="44"/>
      <c r="TFO263" s="44"/>
      <c r="TFP263" s="44"/>
      <c r="TFQ263" s="44"/>
      <c r="TFR263" s="44"/>
      <c r="TFS263" s="44"/>
      <c r="TFT263" s="44"/>
      <c r="TFU263" s="44"/>
      <c r="TFV263" s="44"/>
      <c r="TFW263" s="44"/>
      <c r="TFX263" s="44"/>
      <c r="TFY263" s="44"/>
      <c r="TFZ263" s="44"/>
      <c r="TGA263" s="44"/>
      <c r="TGB263" s="44"/>
      <c r="TGC263" s="44"/>
      <c r="TGD263" s="44"/>
      <c r="TGE263" s="44"/>
      <c r="TGF263" s="44"/>
      <c r="TGG263" s="44"/>
      <c r="TGH263" s="44"/>
      <c r="TGI263" s="44"/>
      <c r="TGJ263" s="44"/>
      <c r="TGK263" s="44"/>
      <c r="TGL263" s="44"/>
      <c r="TGM263" s="44"/>
      <c r="TGN263" s="44"/>
      <c r="TGO263" s="44"/>
      <c r="TGP263" s="44"/>
      <c r="TGQ263" s="44"/>
      <c r="TGR263" s="44"/>
      <c r="TGS263" s="44"/>
      <c r="TGT263" s="44"/>
      <c r="TGU263" s="44"/>
      <c r="TGV263" s="44"/>
      <c r="TGW263" s="44"/>
      <c r="TGX263" s="44"/>
      <c r="TGY263" s="44"/>
      <c r="TGZ263" s="44"/>
      <c r="THA263" s="44"/>
      <c r="THB263" s="44"/>
      <c r="THC263" s="44"/>
      <c r="THD263" s="44"/>
      <c r="THE263" s="44"/>
      <c r="THF263" s="44"/>
      <c r="THG263" s="44"/>
      <c r="THH263" s="44"/>
      <c r="THI263" s="44"/>
      <c r="THJ263" s="44"/>
      <c r="THK263" s="44"/>
      <c r="THL263" s="44"/>
      <c r="THM263" s="44"/>
      <c r="THN263" s="44"/>
      <c r="THO263" s="44"/>
      <c r="THP263" s="44"/>
      <c r="THQ263" s="44"/>
      <c r="THR263" s="44"/>
      <c r="THS263" s="44"/>
      <c r="THT263" s="44"/>
      <c r="THU263" s="44"/>
      <c r="THV263" s="44"/>
      <c r="THW263" s="44"/>
      <c r="THX263" s="44"/>
      <c r="THY263" s="44"/>
      <c r="THZ263" s="44"/>
      <c r="TIA263" s="44"/>
      <c r="TIB263" s="44"/>
      <c r="TIC263" s="44"/>
      <c r="TID263" s="44"/>
      <c r="TIE263" s="44"/>
      <c r="TIF263" s="44"/>
      <c r="TIG263" s="44"/>
      <c r="TIH263" s="44"/>
      <c r="TII263" s="44"/>
      <c r="TIJ263" s="44"/>
      <c r="TIK263" s="44"/>
      <c r="TIL263" s="44"/>
      <c r="TIM263" s="44"/>
      <c r="TIN263" s="44"/>
      <c r="TIO263" s="44"/>
      <c r="TIP263" s="44"/>
      <c r="TIQ263" s="44"/>
      <c r="TIR263" s="44"/>
      <c r="TIS263" s="44"/>
      <c r="TIT263" s="44"/>
      <c r="TIU263" s="44"/>
      <c r="TIV263" s="44"/>
      <c r="TIW263" s="44"/>
      <c r="TIX263" s="44"/>
      <c r="TIY263" s="44"/>
      <c r="TIZ263" s="44"/>
      <c r="TJA263" s="44"/>
      <c r="TJB263" s="44"/>
      <c r="TJC263" s="44"/>
      <c r="TJD263" s="44"/>
      <c r="TJE263" s="44"/>
      <c r="TJF263" s="44"/>
      <c r="TJG263" s="44"/>
      <c r="TJH263" s="44"/>
      <c r="TJI263" s="44"/>
      <c r="TJJ263" s="44"/>
      <c r="TJK263" s="44"/>
      <c r="TJL263" s="44"/>
      <c r="TJM263" s="44"/>
      <c r="TJN263" s="44"/>
      <c r="TJO263" s="44"/>
      <c r="TJP263" s="44"/>
      <c r="TJQ263" s="44"/>
      <c r="TJR263" s="44"/>
      <c r="TJS263" s="44"/>
      <c r="TJT263" s="44"/>
      <c r="TJU263" s="44"/>
      <c r="TJV263" s="44"/>
      <c r="TJW263" s="44"/>
      <c r="TJX263" s="44"/>
      <c r="TJY263" s="44"/>
      <c r="TJZ263" s="44"/>
      <c r="TKA263" s="44"/>
      <c r="TKB263" s="44"/>
      <c r="TKC263" s="44"/>
      <c r="TKD263" s="44"/>
      <c r="TKE263" s="44"/>
      <c r="TKF263" s="44"/>
      <c r="TKG263" s="44"/>
      <c r="TKH263" s="44"/>
      <c r="TKI263" s="44"/>
      <c r="TKJ263" s="44"/>
      <c r="TKK263" s="44"/>
      <c r="TKL263" s="44"/>
      <c r="TKM263" s="44"/>
      <c r="TKN263" s="44"/>
      <c r="TKO263" s="44"/>
      <c r="TKP263" s="44"/>
      <c r="TKQ263" s="44"/>
      <c r="TKR263" s="44"/>
      <c r="TKS263" s="44"/>
      <c r="TKT263" s="44"/>
      <c r="TKU263" s="44"/>
      <c r="TKV263" s="44"/>
      <c r="TKW263" s="44"/>
      <c r="TKX263" s="44"/>
      <c r="TKY263" s="44"/>
      <c r="TKZ263" s="44"/>
      <c r="TLA263" s="44"/>
      <c r="TLB263" s="44"/>
      <c r="TLC263" s="44"/>
      <c r="TLD263" s="44"/>
      <c r="TLE263" s="44"/>
      <c r="TLF263" s="44"/>
      <c r="TLG263" s="44"/>
      <c r="TLH263" s="44"/>
      <c r="TLI263" s="44"/>
      <c r="TLJ263" s="44"/>
      <c r="TLK263" s="44"/>
      <c r="TLL263" s="44"/>
      <c r="TLM263" s="44"/>
      <c r="TLN263" s="44"/>
      <c r="TLO263" s="44"/>
      <c r="TLP263" s="44"/>
      <c r="TLQ263" s="44"/>
      <c r="TLR263" s="44"/>
      <c r="TLS263" s="44"/>
      <c r="TLT263" s="44"/>
      <c r="TLU263" s="44"/>
      <c r="TLV263" s="44"/>
      <c r="TLW263" s="44"/>
      <c r="TLX263" s="44"/>
      <c r="TLY263" s="44"/>
      <c r="TLZ263" s="44"/>
      <c r="TMA263" s="44"/>
      <c r="TMB263" s="44"/>
      <c r="TMC263" s="44"/>
      <c r="TMD263" s="44"/>
      <c r="TME263" s="44"/>
      <c r="TMF263" s="44"/>
      <c r="TMG263" s="44"/>
      <c r="TMH263" s="44"/>
      <c r="TMI263" s="44"/>
      <c r="TMJ263" s="44"/>
      <c r="TMK263" s="44"/>
      <c r="TML263" s="44"/>
      <c r="TMM263" s="44"/>
      <c r="TMN263" s="44"/>
      <c r="TMO263" s="44"/>
      <c r="TMP263" s="44"/>
      <c r="TMQ263" s="44"/>
      <c r="TMR263" s="44"/>
      <c r="TMS263" s="44"/>
      <c r="TMT263" s="44"/>
      <c r="TMU263" s="44"/>
      <c r="TMV263" s="44"/>
      <c r="TMW263" s="44"/>
      <c r="TMX263" s="44"/>
      <c r="TMY263" s="44"/>
      <c r="TMZ263" s="44"/>
      <c r="TNA263" s="44"/>
      <c r="TNB263" s="44"/>
      <c r="TNC263" s="44"/>
      <c r="TND263" s="44"/>
      <c r="TNE263" s="44"/>
      <c r="TNF263" s="44"/>
      <c r="TNG263" s="44"/>
      <c r="TNH263" s="44"/>
      <c r="TNI263" s="44"/>
      <c r="TNJ263" s="44"/>
      <c r="TNK263" s="44"/>
      <c r="TNL263" s="44"/>
      <c r="TNM263" s="44"/>
      <c r="TNN263" s="44"/>
      <c r="TNO263" s="44"/>
      <c r="TNP263" s="44"/>
      <c r="TNQ263" s="44"/>
      <c r="TNR263" s="44"/>
      <c r="TNS263" s="44"/>
      <c r="TNT263" s="44"/>
      <c r="TNU263" s="44"/>
      <c r="TNV263" s="44"/>
      <c r="TNW263" s="44"/>
      <c r="TNX263" s="44"/>
      <c r="TNY263" s="44"/>
      <c r="TNZ263" s="44"/>
      <c r="TOA263" s="44"/>
      <c r="TOB263" s="44"/>
      <c r="TOC263" s="44"/>
      <c r="TOD263" s="44"/>
      <c r="TOE263" s="44"/>
      <c r="TOF263" s="44"/>
      <c r="TOG263" s="44"/>
      <c r="TOH263" s="44"/>
      <c r="TOI263" s="44"/>
      <c r="TOJ263" s="44"/>
      <c r="TOK263" s="44"/>
      <c r="TOL263" s="44"/>
      <c r="TOM263" s="44"/>
      <c r="TON263" s="44"/>
      <c r="TOO263" s="44"/>
      <c r="TOP263" s="44"/>
      <c r="TOQ263" s="44"/>
      <c r="TOR263" s="44"/>
      <c r="TOS263" s="44"/>
      <c r="TOT263" s="44"/>
      <c r="TOU263" s="44"/>
      <c r="TOV263" s="44"/>
      <c r="TOW263" s="44"/>
      <c r="TOX263" s="44"/>
      <c r="TOY263" s="44"/>
      <c r="TOZ263" s="44"/>
      <c r="TPA263" s="44"/>
      <c r="TPB263" s="44"/>
      <c r="TPC263" s="44"/>
      <c r="TPD263" s="44"/>
      <c r="TPE263" s="44"/>
      <c r="TPF263" s="44"/>
      <c r="TPG263" s="44"/>
      <c r="TPH263" s="44"/>
      <c r="TPI263" s="44"/>
      <c r="TPJ263" s="44"/>
      <c r="TPK263" s="44"/>
      <c r="TPL263" s="44"/>
      <c r="TPM263" s="44"/>
      <c r="TPN263" s="44"/>
      <c r="TPO263" s="44"/>
      <c r="TPP263" s="44"/>
      <c r="TPQ263" s="44"/>
      <c r="TPR263" s="44"/>
      <c r="TPS263" s="44"/>
      <c r="TPT263" s="44"/>
      <c r="TPU263" s="44"/>
      <c r="TPV263" s="44"/>
      <c r="TPW263" s="44"/>
      <c r="TPX263" s="44"/>
      <c r="TPY263" s="44"/>
      <c r="TPZ263" s="44"/>
      <c r="TQA263" s="44"/>
      <c r="TQB263" s="44"/>
      <c r="TQC263" s="44"/>
      <c r="TQD263" s="44"/>
      <c r="TQE263" s="44"/>
      <c r="TQF263" s="44"/>
      <c r="TQG263" s="44"/>
      <c r="TQH263" s="44"/>
      <c r="TQI263" s="44"/>
      <c r="TQJ263" s="44"/>
      <c r="TQK263" s="44"/>
      <c r="TQL263" s="44"/>
      <c r="TQM263" s="44"/>
      <c r="TQN263" s="44"/>
      <c r="TQO263" s="44"/>
      <c r="TQP263" s="44"/>
      <c r="TQQ263" s="44"/>
      <c r="TQR263" s="44"/>
      <c r="TQS263" s="44"/>
      <c r="TQT263" s="44"/>
      <c r="TQU263" s="44"/>
      <c r="TQV263" s="44"/>
      <c r="TQW263" s="44"/>
      <c r="TQX263" s="44"/>
      <c r="TQY263" s="44"/>
      <c r="TQZ263" s="44"/>
      <c r="TRA263" s="44"/>
      <c r="TRB263" s="44"/>
      <c r="TRC263" s="44"/>
      <c r="TRD263" s="44"/>
      <c r="TRE263" s="44"/>
      <c r="TRF263" s="44"/>
      <c r="TRG263" s="44"/>
      <c r="TRH263" s="44"/>
      <c r="TRI263" s="44"/>
      <c r="TRJ263" s="44"/>
      <c r="TRK263" s="44"/>
      <c r="TRL263" s="44"/>
      <c r="TRM263" s="44"/>
      <c r="TRN263" s="44"/>
      <c r="TRO263" s="44"/>
      <c r="TRP263" s="44"/>
      <c r="TRQ263" s="44"/>
      <c r="TRR263" s="44"/>
      <c r="TRS263" s="44"/>
      <c r="TRT263" s="44"/>
      <c r="TRU263" s="44"/>
      <c r="TRV263" s="44"/>
      <c r="TRW263" s="44"/>
      <c r="TRX263" s="44"/>
      <c r="TRY263" s="44"/>
      <c r="TRZ263" s="44"/>
      <c r="TSA263" s="44"/>
      <c r="TSB263" s="44"/>
      <c r="TSC263" s="44"/>
      <c r="TSD263" s="44"/>
      <c r="TSE263" s="44"/>
      <c r="TSF263" s="44"/>
      <c r="TSG263" s="44"/>
      <c r="TSH263" s="44"/>
      <c r="TSI263" s="44"/>
      <c r="TSJ263" s="44"/>
      <c r="TSK263" s="44"/>
      <c r="TSL263" s="44"/>
      <c r="TSM263" s="44"/>
      <c r="TSN263" s="44"/>
      <c r="TSO263" s="44"/>
      <c r="TSP263" s="44"/>
      <c r="TSQ263" s="44"/>
      <c r="TSR263" s="44"/>
      <c r="TSS263" s="44"/>
      <c r="TST263" s="44"/>
      <c r="TSU263" s="44"/>
      <c r="TSV263" s="44"/>
      <c r="TSW263" s="44"/>
      <c r="TSX263" s="44"/>
      <c r="TSY263" s="44"/>
      <c r="TSZ263" s="44"/>
      <c r="TTA263" s="44"/>
      <c r="TTB263" s="44"/>
      <c r="TTC263" s="44"/>
      <c r="TTD263" s="44"/>
      <c r="TTE263" s="44"/>
      <c r="TTF263" s="44"/>
      <c r="TTG263" s="44"/>
      <c r="TTH263" s="44"/>
      <c r="TTI263" s="44"/>
      <c r="TTJ263" s="44"/>
      <c r="TTK263" s="44"/>
      <c r="TTL263" s="44"/>
      <c r="TTM263" s="44"/>
      <c r="TTN263" s="44"/>
      <c r="TTO263" s="44"/>
      <c r="TTP263" s="44"/>
      <c r="TTQ263" s="44"/>
      <c r="TTR263" s="44"/>
      <c r="TTS263" s="44"/>
      <c r="TTT263" s="44"/>
      <c r="TTU263" s="44"/>
      <c r="TTV263" s="44"/>
      <c r="TTW263" s="44"/>
      <c r="TTX263" s="44"/>
      <c r="TTY263" s="44"/>
      <c r="TTZ263" s="44"/>
      <c r="TUA263" s="44"/>
      <c r="TUB263" s="44"/>
      <c r="TUC263" s="44"/>
      <c r="TUD263" s="44"/>
      <c r="TUE263" s="44"/>
      <c r="TUF263" s="44"/>
      <c r="TUG263" s="44"/>
      <c r="TUH263" s="44"/>
      <c r="TUI263" s="44"/>
      <c r="TUJ263" s="44"/>
      <c r="TUK263" s="44"/>
      <c r="TUL263" s="44"/>
      <c r="TUM263" s="44"/>
      <c r="TUN263" s="44"/>
      <c r="TUO263" s="44"/>
      <c r="TUP263" s="44"/>
      <c r="TUQ263" s="44"/>
      <c r="TUR263" s="44"/>
      <c r="TUS263" s="44"/>
      <c r="TUT263" s="44"/>
      <c r="TUU263" s="44"/>
      <c r="TUV263" s="44"/>
      <c r="TUW263" s="44"/>
      <c r="TUX263" s="44"/>
      <c r="TUY263" s="44"/>
      <c r="TUZ263" s="44"/>
      <c r="TVA263" s="44"/>
      <c r="TVB263" s="44"/>
      <c r="TVC263" s="44"/>
      <c r="TVD263" s="44"/>
      <c r="TVE263" s="44"/>
      <c r="TVF263" s="44"/>
      <c r="TVG263" s="44"/>
      <c r="TVH263" s="44"/>
      <c r="TVI263" s="44"/>
      <c r="TVJ263" s="44"/>
      <c r="TVK263" s="44"/>
      <c r="TVL263" s="44"/>
      <c r="TVM263" s="44"/>
      <c r="TVN263" s="44"/>
      <c r="TVO263" s="44"/>
      <c r="TVP263" s="44"/>
      <c r="TVQ263" s="44"/>
      <c r="TVR263" s="44"/>
      <c r="TVS263" s="44"/>
      <c r="TVT263" s="44"/>
      <c r="TVU263" s="44"/>
      <c r="TVV263" s="44"/>
      <c r="TVW263" s="44"/>
      <c r="TVX263" s="44"/>
      <c r="TVY263" s="44"/>
      <c r="TVZ263" s="44"/>
      <c r="TWA263" s="44"/>
      <c r="TWB263" s="44"/>
      <c r="TWC263" s="44"/>
      <c r="TWD263" s="44"/>
      <c r="TWE263" s="44"/>
      <c r="TWF263" s="44"/>
      <c r="TWG263" s="44"/>
      <c r="TWH263" s="44"/>
      <c r="TWI263" s="44"/>
      <c r="TWJ263" s="44"/>
      <c r="TWK263" s="44"/>
      <c r="TWL263" s="44"/>
      <c r="TWM263" s="44"/>
      <c r="TWN263" s="44"/>
      <c r="TWO263" s="44"/>
      <c r="TWP263" s="44"/>
      <c r="TWQ263" s="44"/>
      <c r="TWR263" s="44"/>
      <c r="TWS263" s="44"/>
      <c r="TWT263" s="44"/>
      <c r="TWU263" s="44"/>
      <c r="TWV263" s="44"/>
      <c r="TWW263" s="44"/>
      <c r="TWX263" s="44"/>
      <c r="TWY263" s="44"/>
      <c r="TWZ263" s="44"/>
      <c r="TXA263" s="44"/>
      <c r="TXB263" s="44"/>
      <c r="TXC263" s="44"/>
      <c r="TXD263" s="44"/>
      <c r="TXE263" s="44"/>
      <c r="TXF263" s="44"/>
      <c r="TXG263" s="44"/>
      <c r="TXH263" s="44"/>
      <c r="TXI263" s="44"/>
      <c r="TXJ263" s="44"/>
      <c r="TXK263" s="44"/>
      <c r="TXL263" s="44"/>
      <c r="TXM263" s="44"/>
      <c r="TXN263" s="44"/>
      <c r="TXO263" s="44"/>
      <c r="TXP263" s="44"/>
      <c r="TXQ263" s="44"/>
      <c r="TXR263" s="44"/>
      <c r="TXS263" s="44"/>
      <c r="TXT263" s="44"/>
      <c r="TXU263" s="44"/>
      <c r="TXV263" s="44"/>
      <c r="TXW263" s="44"/>
      <c r="TXX263" s="44"/>
      <c r="TXY263" s="44"/>
      <c r="TXZ263" s="44"/>
      <c r="TYA263" s="44"/>
      <c r="TYB263" s="44"/>
      <c r="TYC263" s="44"/>
      <c r="TYD263" s="44"/>
      <c r="TYE263" s="44"/>
      <c r="TYF263" s="44"/>
      <c r="TYG263" s="44"/>
      <c r="TYH263" s="44"/>
      <c r="TYI263" s="44"/>
      <c r="TYJ263" s="44"/>
      <c r="TYK263" s="44"/>
      <c r="TYL263" s="44"/>
      <c r="TYM263" s="44"/>
      <c r="TYN263" s="44"/>
      <c r="TYO263" s="44"/>
      <c r="TYP263" s="44"/>
      <c r="TYQ263" s="44"/>
      <c r="TYR263" s="44"/>
      <c r="TYS263" s="44"/>
      <c r="TYT263" s="44"/>
      <c r="TYU263" s="44"/>
      <c r="TYV263" s="44"/>
      <c r="TYW263" s="44"/>
      <c r="TYX263" s="44"/>
      <c r="TYY263" s="44"/>
      <c r="TYZ263" s="44"/>
      <c r="TZA263" s="44"/>
      <c r="TZB263" s="44"/>
      <c r="TZC263" s="44"/>
      <c r="TZD263" s="44"/>
      <c r="TZE263" s="44"/>
      <c r="TZF263" s="44"/>
      <c r="TZG263" s="44"/>
      <c r="TZH263" s="44"/>
      <c r="TZI263" s="44"/>
      <c r="TZJ263" s="44"/>
      <c r="TZK263" s="44"/>
      <c r="TZL263" s="44"/>
      <c r="TZM263" s="44"/>
      <c r="TZN263" s="44"/>
      <c r="TZO263" s="44"/>
      <c r="TZP263" s="44"/>
      <c r="TZQ263" s="44"/>
      <c r="TZR263" s="44"/>
      <c r="TZS263" s="44"/>
      <c r="TZT263" s="44"/>
      <c r="TZU263" s="44"/>
      <c r="TZV263" s="44"/>
      <c r="TZW263" s="44"/>
      <c r="TZX263" s="44"/>
      <c r="TZY263" s="44"/>
      <c r="TZZ263" s="44"/>
      <c r="UAA263" s="44"/>
      <c r="UAB263" s="44"/>
      <c r="UAC263" s="44"/>
      <c r="UAD263" s="44"/>
      <c r="UAE263" s="44"/>
      <c r="UAF263" s="44"/>
      <c r="UAG263" s="44"/>
      <c r="UAH263" s="44"/>
      <c r="UAI263" s="44"/>
      <c r="UAJ263" s="44"/>
      <c r="UAK263" s="44"/>
      <c r="UAL263" s="44"/>
      <c r="UAM263" s="44"/>
      <c r="UAN263" s="44"/>
      <c r="UAO263" s="44"/>
      <c r="UAP263" s="44"/>
      <c r="UAQ263" s="44"/>
      <c r="UAR263" s="44"/>
      <c r="UAS263" s="44"/>
      <c r="UAT263" s="44"/>
      <c r="UAU263" s="44"/>
      <c r="UAV263" s="44"/>
      <c r="UAW263" s="44"/>
      <c r="UAX263" s="44"/>
      <c r="UAY263" s="44"/>
      <c r="UAZ263" s="44"/>
      <c r="UBA263" s="44"/>
      <c r="UBB263" s="44"/>
      <c r="UBC263" s="44"/>
      <c r="UBD263" s="44"/>
      <c r="UBE263" s="44"/>
      <c r="UBF263" s="44"/>
      <c r="UBG263" s="44"/>
      <c r="UBH263" s="44"/>
      <c r="UBI263" s="44"/>
      <c r="UBJ263" s="44"/>
      <c r="UBK263" s="44"/>
      <c r="UBL263" s="44"/>
      <c r="UBM263" s="44"/>
      <c r="UBN263" s="44"/>
      <c r="UBO263" s="44"/>
      <c r="UBP263" s="44"/>
      <c r="UBQ263" s="44"/>
      <c r="UBR263" s="44"/>
      <c r="UBS263" s="44"/>
      <c r="UBT263" s="44"/>
      <c r="UBU263" s="44"/>
      <c r="UBV263" s="44"/>
      <c r="UBW263" s="44"/>
      <c r="UBX263" s="44"/>
      <c r="UBY263" s="44"/>
      <c r="UBZ263" s="44"/>
      <c r="UCA263" s="44"/>
      <c r="UCB263" s="44"/>
      <c r="UCC263" s="44"/>
      <c r="UCD263" s="44"/>
      <c r="UCE263" s="44"/>
      <c r="UCF263" s="44"/>
      <c r="UCG263" s="44"/>
      <c r="UCH263" s="44"/>
      <c r="UCI263" s="44"/>
      <c r="UCJ263" s="44"/>
      <c r="UCK263" s="44"/>
      <c r="UCL263" s="44"/>
      <c r="UCM263" s="44"/>
      <c r="UCN263" s="44"/>
      <c r="UCO263" s="44"/>
      <c r="UCP263" s="44"/>
      <c r="UCQ263" s="44"/>
      <c r="UCR263" s="44"/>
      <c r="UCS263" s="44"/>
      <c r="UCT263" s="44"/>
      <c r="UCU263" s="44"/>
      <c r="UCV263" s="44"/>
      <c r="UCW263" s="44"/>
      <c r="UCX263" s="44"/>
      <c r="UCY263" s="44"/>
      <c r="UCZ263" s="44"/>
      <c r="UDA263" s="44"/>
      <c r="UDB263" s="44"/>
      <c r="UDC263" s="44"/>
      <c r="UDD263" s="44"/>
      <c r="UDE263" s="44"/>
      <c r="UDF263" s="44"/>
      <c r="UDG263" s="44"/>
      <c r="UDH263" s="44"/>
      <c r="UDI263" s="44"/>
      <c r="UDJ263" s="44"/>
      <c r="UDK263" s="44"/>
      <c r="UDL263" s="44"/>
      <c r="UDM263" s="44"/>
      <c r="UDN263" s="44"/>
      <c r="UDO263" s="44"/>
      <c r="UDP263" s="44"/>
      <c r="UDQ263" s="44"/>
      <c r="UDR263" s="44"/>
      <c r="UDS263" s="44"/>
      <c r="UDT263" s="44"/>
      <c r="UDU263" s="44"/>
      <c r="UDV263" s="44"/>
      <c r="UDW263" s="44"/>
      <c r="UDX263" s="44"/>
      <c r="UDY263" s="44"/>
      <c r="UDZ263" s="44"/>
      <c r="UEA263" s="44"/>
      <c r="UEB263" s="44"/>
      <c r="UEC263" s="44"/>
      <c r="UED263" s="44"/>
      <c r="UEE263" s="44"/>
      <c r="UEF263" s="44"/>
      <c r="UEG263" s="44"/>
      <c r="UEH263" s="44"/>
      <c r="UEI263" s="44"/>
      <c r="UEJ263" s="44"/>
      <c r="UEK263" s="44"/>
      <c r="UEL263" s="44"/>
      <c r="UEM263" s="44"/>
      <c r="UEN263" s="44"/>
      <c r="UEO263" s="44"/>
      <c r="UEP263" s="44"/>
      <c r="UEQ263" s="44"/>
      <c r="UER263" s="44"/>
      <c r="UES263" s="44"/>
      <c r="UET263" s="44"/>
      <c r="UEU263" s="44"/>
      <c r="UEV263" s="44"/>
      <c r="UEW263" s="44"/>
      <c r="UEX263" s="44"/>
      <c r="UEY263" s="44"/>
      <c r="UEZ263" s="44"/>
      <c r="UFA263" s="44"/>
      <c r="UFB263" s="44"/>
      <c r="UFC263" s="44"/>
      <c r="UFD263" s="44"/>
      <c r="UFE263" s="44"/>
      <c r="UFF263" s="44"/>
      <c r="UFG263" s="44"/>
      <c r="UFH263" s="44"/>
      <c r="UFI263" s="44"/>
      <c r="UFJ263" s="44"/>
      <c r="UFK263" s="44"/>
      <c r="UFL263" s="44"/>
      <c r="UFM263" s="44"/>
      <c r="UFN263" s="44"/>
      <c r="UFO263" s="44"/>
      <c r="UFP263" s="44"/>
      <c r="UFQ263" s="44"/>
      <c r="UFR263" s="44"/>
      <c r="UFS263" s="44"/>
      <c r="UFT263" s="44"/>
      <c r="UFU263" s="44"/>
      <c r="UFV263" s="44"/>
      <c r="UFW263" s="44"/>
      <c r="UFX263" s="44"/>
      <c r="UFY263" s="44"/>
      <c r="UFZ263" s="44"/>
      <c r="UGA263" s="44"/>
      <c r="UGB263" s="44"/>
      <c r="UGC263" s="44"/>
      <c r="UGD263" s="44"/>
      <c r="UGE263" s="44"/>
      <c r="UGF263" s="44"/>
      <c r="UGG263" s="44"/>
      <c r="UGH263" s="44"/>
      <c r="UGI263" s="44"/>
      <c r="UGJ263" s="44"/>
      <c r="UGK263" s="44"/>
      <c r="UGL263" s="44"/>
      <c r="UGM263" s="44"/>
      <c r="UGN263" s="44"/>
      <c r="UGO263" s="44"/>
      <c r="UGP263" s="44"/>
      <c r="UGQ263" s="44"/>
      <c r="UGR263" s="44"/>
      <c r="UGS263" s="44"/>
      <c r="UGT263" s="44"/>
      <c r="UGU263" s="44"/>
      <c r="UGV263" s="44"/>
      <c r="UGW263" s="44"/>
      <c r="UGX263" s="44"/>
      <c r="UGY263" s="44"/>
      <c r="UGZ263" s="44"/>
      <c r="UHA263" s="44"/>
      <c r="UHB263" s="44"/>
      <c r="UHC263" s="44"/>
      <c r="UHD263" s="44"/>
      <c r="UHE263" s="44"/>
      <c r="UHF263" s="44"/>
      <c r="UHG263" s="44"/>
      <c r="UHH263" s="44"/>
      <c r="UHI263" s="44"/>
      <c r="UHJ263" s="44"/>
      <c r="UHK263" s="44"/>
      <c r="UHL263" s="44"/>
      <c r="UHM263" s="44"/>
      <c r="UHN263" s="44"/>
      <c r="UHO263" s="44"/>
      <c r="UHP263" s="44"/>
      <c r="UHQ263" s="44"/>
      <c r="UHR263" s="44"/>
      <c r="UHS263" s="44"/>
      <c r="UHT263" s="44"/>
      <c r="UHU263" s="44"/>
      <c r="UHV263" s="44"/>
      <c r="UHW263" s="44"/>
      <c r="UHX263" s="44"/>
      <c r="UHY263" s="44"/>
      <c r="UHZ263" s="44"/>
      <c r="UIA263" s="44"/>
      <c r="UIB263" s="44"/>
      <c r="UIC263" s="44"/>
      <c r="UID263" s="44"/>
      <c r="UIE263" s="44"/>
      <c r="UIF263" s="44"/>
      <c r="UIG263" s="44"/>
      <c r="UIH263" s="44"/>
      <c r="UII263" s="44"/>
      <c r="UIJ263" s="44"/>
      <c r="UIK263" s="44"/>
      <c r="UIL263" s="44"/>
      <c r="UIM263" s="44"/>
      <c r="UIN263" s="44"/>
      <c r="UIO263" s="44"/>
      <c r="UIP263" s="44"/>
      <c r="UIQ263" s="44"/>
      <c r="UIR263" s="44"/>
      <c r="UIS263" s="44"/>
      <c r="UIT263" s="44"/>
      <c r="UIU263" s="44"/>
      <c r="UIV263" s="44"/>
      <c r="UIW263" s="44"/>
      <c r="UIX263" s="44"/>
      <c r="UIY263" s="44"/>
      <c r="UIZ263" s="44"/>
      <c r="UJA263" s="44"/>
      <c r="UJB263" s="44"/>
      <c r="UJC263" s="44"/>
      <c r="UJD263" s="44"/>
      <c r="UJE263" s="44"/>
      <c r="UJF263" s="44"/>
      <c r="UJG263" s="44"/>
      <c r="UJH263" s="44"/>
      <c r="UJI263" s="44"/>
      <c r="UJJ263" s="44"/>
      <c r="UJK263" s="44"/>
      <c r="UJL263" s="44"/>
      <c r="UJM263" s="44"/>
      <c r="UJN263" s="44"/>
      <c r="UJO263" s="44"/>
      <c r="UJP263" s="44"/>
      <c r="UJQ263" s="44"/>
      <c r="UJR263" s="44"/>
      <c r="UJS263" s="44"/>
      <c r="UJT263" s="44"/>
      <c r="UJU263" s="44"/>
      <c r="UJV263" s="44"/>
      <c r="UJW263" s="44"/>
      <c r="UJX263" s="44"/>
      <c r="UJY263" s="44"/>
      <c r="UJZ263" s="44"/>
      <c r="UKA263" s="44"/>
      <c r="UKB263" s="44"/>
      <c r="UKC263" s="44"/>
      <c r="UKD263" s="44"/>
      <c r="UKE263" s="44"/>
      <c r="UKF263" s="44"/>
      <c r="UKG263" s="44"/>
      <c r="UKH263" s="44"/>
      <c r="UKI263" s="44"/>
      <c r="UKJ263" s="44"/>
      <c r="UKK263" s="44"/>
      <c r="UKL263" s="44"/>
      <c r="UKM263" s="44"/>
      <c r="UKN263" s="44"/>
      <c r="UKO263" s="44"/>
      <c r="UKP263" s="44"/>
      <c r="UKQ263" s="44"/>
      <c r="UKR263" s="44"/>
      <c r="UKS263" s="44"/>
      <c r="UKT263" s="44"/>
      <c r="UKU263" s="44"/>
      <c r="UKV263" s="44"/>
      <c r="UKW263" s="44"/>
      <c r="UKX263" s="44"/>
      <c r="UKY263" s="44"/>
      <c r="UKZ263" s="44"/>
      <c r="ULA263" s="44"/>
      <c r="ULB263" s="44"/>
      <c r="ULC263" s="44"/>
      <c r="ULD263" s="44"/>
      <c r="ULE263" s="44"/>
      <c r="ULF263" s="44"/>
      <c r="ULG263" s="44"/>
      <c r="ULH263" s="44"/>
      <c r="ULI263" s="44"/>
      <c r="ULJ263" s="44"/>
      <c r="ULK263" s="44"/>
      <c r="ULL263" s="44"/>
      <c r="ULM263" s="44"/>
      <c r="ULN263" s="44"/>
      <c r="ULO263" s="44"/>
      <c r="ULP263" s="44"/>
      <c r="ULQ263" s="44"/>
      <c r="ULR263" s="44"/>
      <c r="ULS263" s="44"/>
      <c r="ULT263" s="44"/>
      <c r="ULU263" s="44"/>
      <c r="ULV263" s="44"/>
      <c r="ULW263" s="44"/>
      <c r="ULX263" s="44"/>
      <c r="ULY263" s="44"/>
      <c r="ULZ263" s="44"/>
      <c r="UMA263" s="44"/>
      <c r="UMB263" s="44"/>
      <c r="UMC263" s="44"/>
      <c r="UMD263" s="44"/>
      <c r="UME263" s="44"/>
      <c r="UMF263" s="44"/>
      <c r="UMG263" s="44"/>
      <c r="UMH263" s="44"/>
      <c r="UMI263" s="44"/>
      <c r="UMJ263" s="44"/>
      <c r="UMK263" s="44"/>
      <c r="UML263" s="44"/>
      <c r="UMM263" s="44"/>
      <c r="UMN263" s="44"/>
      <c r="UMO263" s="44"/>
      <c r="UMP263" s="44"/>
      <c r="UMQ263" s="44"/>
      <c r="UMR263" s="44"/>
      <c r="UMS263" s="44"/>
      <c r="UMT263" s="44"/>
      <c r="UMU263" s="44"/>
      <c r="UMV263" s="44"/>
      <c r="UMW263" s="44"/>
      <c r="UMX263" s="44"/>
      <c r="UMY263" s="44"/>
      <c r="UMZ263" s="44"/>
      <c r="UNA263" s="44"/>
      <c r="UNB263" s="44"/>
      <c r="UNC263" s="44"/>
      <c r="UND263" s="44"/>
      <c r="UNE263" s="44"/>
      <c r="UNF263" s="44"/>
      <c r="UNG263" s="44"/>
      <c r="UNH263" s="44"/>
      <c r="UNI263" s="44"/>
      <c r="UNJ263" s="44"/>
      <c r="UNK263" s="44"/>
      <c r="UNL263" s="44"/>
      <c r="UNM263" s="44"/>
      <c r="UNN263" s="44"/>
      <c r="UNO263" s="44"/>
      <c r="UNP263" s="44"/>
      <c r="UNQ263" s="44"/>
      <c r="UNR263" s="44"/>
      <c r="UNS263" s="44"/>
      <c r="UNT263" s="44"/>
      <c r="UNU263" s="44"/>
      <c r="UNV263" s="44"/>
      <c r="UNW263" s="44"/>
      <c r="UNX263" s="44"/>
      <c r="UNY263" s="44"/>
      <c r="UNZ263" s="44"/>
      <c r="UOA263" s="44"/>
      <c r="UOB263" s="44"/>
      <c r="UOC263" s="44"/>
      <c r="UOD263" s="44"/>
      <c r="UOE263" s="44"/>
      <c r="UOF263" s="44"/>
      <c r="UOG263" s="44"/>
      <c r="UOH263" s="44"/>
      <c r="UOI263" s="44"/>
      <c r="UOJ263" s="44"/>
      <c r="UOK263" s="44"/>
      <c r="UOL263" s="44"/>
      <c r="UOM263" s="44"/>
      <c r="UON263" s="44"/>
      <c r="UOO263" s="44"/>
      <c r="UOP263" s="44"/>
      <c r="UOQ263" s="44"/>
      <c r="UOR263" s="44"/>
      <c r="UOS263" s="44"/>
      <c r="UOT263" s="44"/>
      <c r="UOU263" s="44"/>
      <c r="UOV263" s="44"/>
      <c r="UOW263" s="44"/>
      <c r="UOX263" s="44"/>
      <c r="UOY263" s="44"/>
      <c r="UOZ263" s="44"/>
      <c r="UPA263" s="44"/>
      <c r="UPB263" s="44"/>
      <c r="UPC263" s="44"/>
      <c r="UPD263" s="44"/>
      <c r="UPE263" s="44"/>
      <c r="UPF263" s="44"/>
      <c r="UPG263" s="44"/>
      <c r="UPH263" s="44"/>
      <c r="UPI263" s="44"/>
      <c r="UPJ263" s="44"/>
      <c r="UPK263" s="44"/>
      <c r="UPL263" s="44"/>
      <c r="UPM263" s="44"/>
      <c r="UPN263" s="44"/>
      <c r="UPO263" s="44"/>
      <c r="UPP263" s="44"/>
      <c r="UPQ263" s="44"/>
      <c r="UPR263" s="44"/>
      <c r="UPS263" s="44"/>
      <c r="UPT263" s="44"/>
      <c r="UPU263" s="44"/>
      <c r="UPV263" s="44"/>
      <c r="UPW263" s="44"/>
      <c r="UPX263" s="44"/>
      <c r="UPY263" s="44"/>
      <c r="UPZ263" s="44"/>
      <c r="UQA263" s="44"/>
      <c r="UQB263" s="44"/>
      <c r="UQC263" s="44"/>
      <c r="UQD263" s="44"/>
      <c r="UQE263" s="44"/>
      <c r="UQF263" s="44"/>
      <c r="UQG263" s="44"/>
      <c r="UQH263" s="44"/>
      <c r="UQI263" s="44"/>
      <c r="UQJ263" s="44"/>
      <c r="UQK263" s="44"/>
      <c r="UQL263" s="44"/>
      <c r="UQM263" s="44"/>
      <c r="UQN263" s="44"/>
      <c r="UQO263" s="44"/>
      <c r="UQP263" s="44"/>
      <c r="UQQ263" s="44"/>
      <c r="UQR263" s="44"/>
      <c r="UQS263" s="44"/>
      <c r="UQT263" s="44"/>
      <c r="UQU263" s="44"/>
      <c r="UQV263" s="44"/>
      <c r="UQW263" s="44"/>
      <c r="UQX263" s="44"/>
      <c r="UQY263" s="44"/>
      <c r="UQZ263" s="44"/>
      <c r="URA263" s="44"/>
      <c r="URB263" s="44"/>
      <c r="URC263" s="44"/>
      <c r="URD263" s="44"/>
      <c r="URE263" s="44"/>
      <c r="URF263" s="44"/>
      <c r="URG263" s="44"/>
      <c r="URH263" s="44"/>
      <c r="URI263" s="44"/>
      <c r="URJ263" s="44"/>
      <c r="URK263" s="44"/>
      <c r="URL263" s="44"/>
      <c r="URM263" s="44"/>
      <c r="URN263" s="44"/>
      <c r="URO263" s="44"/>
      <c r="URP263" s="44"/>
      <c r="URQ263" s="44"/>
      <c r="URR263" s="44"/>
      <c r="URS263" s="44"/>
      <c r="URT263" s="44"/>
      <c r="URU263" s="44"/>
      <c r="URV263" s="44"/>
      <c r="URW263" s="44"/>
      <c r="URX263" s="44"/>
      <c r="URY263" s="44"/>
      <c r="URZ263" s="44"/>
      <c r="USA263" s="44"/>
      <c r="USB263" s="44"/>
      <c r="USC263" s="44"/>
      <c r="USD263" s="44"/>
      <c r="USE263" s="44"/>
      <c r="USF263" s="44"/>
      <c r="USG263" s="44"/>
      <c r="USH263" s="44"/>
      <c r="USI263" s="44"/>
      <c r="USJ263" s="44"/>
      <c r="USK263" s="44"/>
      <c r="USL263" s="44"/>
      <c r="USM263" s="44"/>
      <c r="USN263" s="44"/>
      <c r="USO263" s="44"/>
      <c r="USP263" s="44"/>
      <c r="USQ263" s="44"/>
      <c r="USR263" s="44"/>
      <c r="USS263" s="44"/>
      <c r="UST263" s="44"/>
      <c r="USU263" s="44"/>
      <c r="USV263" s="44"/>
      <c r="USW263" s="44"/>
      <c r="USX263" s="44"/>
      <c r="USY263" s="44"/>
      <c r="USZ263" s="44"/>
      <c r="UTA263" s="44"/>
      <c r="UTB263" s="44"/>
      <c r="UTC263" s="44"/>
      <c r="UTD263" s="44"/>
      <c r="UTE263" s="44"/>
      <c r="UTF263" s="44"/>
      <c r="UTG263" s="44"/>
      <c r="UTH263" s="44"/>
      <c r="UTI263" s="44"/>
      <c r="UTJ263" s="44"/>
      <c r="UTK263" s="44"/>
      <c r="UTL263" s="44"/>
      <c r="UTM263" s="44"/>
      <c r="UTN263" s="44"/>
      <c r="UTO263" s="44"/>
      <c r="UTP263" s="44"/>
      <c r="UTQ263" s="44"/>
      <c r="UTR263" s="44"/>
      <c r="UTS263" s="44"/>
      <c r="UTT263" s="44"/>
      <c r="UTU263" s="44"/>
      <c r="UTV263" s="44"/>
      <c r="UTW263" s="44"/>
      <c r="UTX263" s="44"/>
      <c r="UTY263" s="44"/>
      <c r="UTZ263" s="44"/>
      <c r="UUA263" s="44"/>
      <c r="UUB263" s="44"/>
      <c r="UUC263" s="44"/>
      <c r="UUD263" s="44"/>
      <c r="UUE263" s="44"/>
      <c r="UUF263" s="44"/>
      <c r="UUG263" s="44"/>
      <c r="UUH263" s="44"/>
      <c r="UUI263" s="44"/>
      <c r="UUJ263" s="44"/>
      <c r="UUK263" s="44"/>
      <c r="UUL263" s="44"/>
      <c r="UUM263" s="44"/>
      <c r="UUN263" s="44"/>
      <c r="UUO263" s="44"/>
      <c r="UUP263" s="44"/>
      <c r="UUQ263" s="44"/>
      <c r="UUR263" s="44"/>
      <c r="UUS263" s="44"/>
      <c r="UUT263" s="44"/>
      <c r="UUU263" s="44"/>
      <c r="UUV263" s="44"/>
      <c r="UUW263" s="44"/>
      <c r="UUX263" s="44"/>
      <c r="UUY263" s="44"/>
      <c r="UUZ263" s="44"/>
      <c r="UVA263" s="44"/>
      <c r="UVB263" s="44"/>
      <c r="UVC263" s="44"/>
      <c r="UVD263" s="44"/>
      <c r="UVE263" s="44"/>
      <c r="UVF263" s="44"/>
      <c r="UVG263" s="44"/>
      <c r="UVH263" s="44"/>
      <c r="UVI263" s="44"/>
      <c r="UVJ263" s="44"/>
      <c r="UVK263" s="44"/>
      <c r="UVL263" s="44"/>
      <c r="UVM263" s="44"/>
      <c r="UVN263" s="44"/>
      <c r="UVO263" s="44"/>
      <c r="UVP263" s="44"/>
      <c r="UVQ263" s="44"/>
      <c r="UVR263" s="44"/>
      <c r="UVS263" s="44"/>
      <c r="UVT263" s="44"/>
      <c r="UVU263" s="44"/>
      <c r="UVV263" s="44"/>
      <c r="UVW263" s="44"/>
      <c r="UVX263" s="44"/>
      <c r="UVY263" s="44"/>
      <c r="UVZ263" s="44"/>
      <c r="UWA263" s="44"/>
      <c r="UWB263" s="44"/>
      <c r="UWC263" s="44"/>
      <c r="UWD263" s="44"/>
      <c r="UWE263" s="44"/>
      <c r="UWF263" s="44"/>
      <c r="UWG263" s="44"/>
      <c r="UWH263" s="44"/>
      <c r="UWI263" s="44"/>
      <c r="UWJ263" s="44"/>
      <c r="UWK263" s="44"/>
      <c r="UWL263" s="44"/>
      <c r="UWM263" s="44"/>
      <c r="UWN263" s="44"/>
      <c r="UWO263" s="44"/>
      <c r="UWP263" s="44"/>
      <c r="UWQ263" s="44"/>
      <c r="UWR263" s="44"/>
      <c r="UWS263" s="44"/>
      <c r="UWT263" s="44"/>
      <c r="UWU263" s="44"/>
      <c r="UWV263" s="44"/>
      <c r="UWW263" s="44"/>
      <c r="UWX263" s="44"/>
      <c r="UWY263" s="44"/>
      <c r="UWZ263" s="44"/>
      <c r="UXA263" s="44"/>
      <c r="UXB263" s="44"/>
      <c r="UXC263" s="44"/>
      <c r="UXD263" s="44"/>
      <c r="UXE263" s="44"/>
      <c r="UXF263" s="44"/>
      <c r="UXG263" s="44"/>
      <c r="UXH263" s="44"/>
      <c r="UXI263" s="44"/>
      <c r="UXJ263" s="44"/>
      <c r="UXK263" s="44"/>
      <c r="UXL263" s="44"/>
      <c r="UXM263" s="44"/>
      <c r="UXN263" s="44"/>
      <c r="UXO263" s="44"/>
      <c r="UXP263" s="44"/>
      <c r="UXQ263" s="44"/>
      <c r="UXR263" s="44"/>
      <c r="UXS263" s="44"/>
      <c r="UXT263" s="44"/>
      <c r="UXU263" s="44"/>
      <c r="UXV263" s="44"/>
      <c r="UXW263" s="44"/>
      <c r="UXX263" s="44"/>
      <c r="UXY263" s="44"/>
      <c r="UXZ263" s="44"/>
      <c r="UYA263" s="44"/>
      <c r="UYB263" s="44"/>
      <c r="UYC263" s="44"/>
      <c r="UYD263" s="44"/>
      <c r="UYE263" s="44"/>
      <c r="UYF263" s="44"/>
      <c r="UYG263" s="44"/>
      <c r="UYH263" s="44"/>
      <c r="UYI263" s="44"/>
      <c r="UYJ263" s="44"/>
      <c r="UYK263" s="44"/>
      <c r="UYL263" s="44"/>
      <c r="UYM263" s="44"/>
      <c r="UYN263" s="44"/>
      <c r="UYO263" s="44"/>
      <c r="UYP263" s="44"/>
      <c r="UYQ263" s="44"/>
      <c r="UYR263" s="44"/>
      <c r="UYS263" s="44"/>
      <c r="UYT263" s="44"/>
      <c r="UYU263" s="44"/>
      <c r="UYV263" s="44"/>
      <c r="UYW263" s="44"/>
      <c r="UYX263" s="44"/>
      <c r="UYY263" s="44"/>
      <c r="UYZ263" s="44"/>
      <c r="UZA263" s="44"/>
      <c r="UZB263" s="44"/>
      <c r="UZC263" s="44"/>
      <c r="UZD263" s="44"/>
      <c r="UZE263" s="44"/>
      <c r="UZF263" s="44"/>
      <c r="UZG263" s="44"/>
      <c r="UZH263" s="44"/>
      <c r="UZI263" s="44"/>
      <c r="UZJ263" s="44"/>
      <c r="UZK263" s="44"/>
      <c r="UZL263" s="44"/>
      <c r="UZM263" s="44"/>
      <c r="UZN263" s="44"/>
      <c r="UZO263" s="44"/>
      <c r="UZP263" s="44"/>
      <c r="UZQ263" s="44"/>
      <c r="UZR263" s="44"/>
      <c r="UZS263" s="44"/>
      <c r="UZT263" s="44"/>
      <c r="UZU263" s="44"/>
      <c r="UZV263" s="44"/>
      <c r="UZW263" s="44"/>
      <c r="UZX263" s="44"/>
      <c r="UZY263" s="44"/>
      <c r="UZZ263" s="44"/>
      <c r="VAA263" s="44"/>
      <c r="VAB263" s="44"/>
      <c r="VAC263" s="44"/>
      <c r="VAD263" s="44"/>
      <c r="VAE263" s="44"/>
      <c r="VAF263" s="44"/>
      <c r="VAG263" s="44"/>
      <c r="VAH263" s="44"/>
      <c r="VAI263" s="44"/>
      <c r="VAJ263" s="44"/>
      <c r="VAK263" s="44"/>
      <c r="VAL263" s="44"/>
      <c r="VAM263" s="44"/>
      <c r="VAN263" s="44"/>
      <c r="VAO263" s="44"/>
      <c r="VAP263" s="44"/>
      <c r="VAQ263" s="44"/>
      <c r="VAR263" s="44"/>
      <c r="VAS263" s="44"/>
      <c r="VAT263" s="44"/>
      <c r="VAU263" s="44"/>
      <c r="VAV263" s="44"/>
      <c r="VAW263" s="44"/>
      <c r="VAX263" s="44"/>
      <c r="VAY263" s="44"/>
      <c r="VAZ263" s="44"/>
      <c r="VBA263" s="44"/>
      <c r="VBB263" s="44"/>
      <c r="VBC263" s="44"/>
      <c r="VBD263" s="44"/>
      <c r="VBE263" s="44"/>
      <c r="VBF263" s="44"/>
      <c r="VBG263" s="44"/>
      <c r="VBH263" s="44"/>
      <c r="VBI263" s="44"/>
      <c r="VBJ263" s="44"/>
      <c r="VBK263" s="44"/>
      <c r="VBL263" s="44"/>
      <c r="VBM263" s="44"/>
      <c r="VBN263" s="44"/>
      <c r="VBO263" s="44"/>
      <c r="VBP263" s="44"/>
      <c r="VBQ263" s="44"/>
      <c r="VBR263" s="44"/>
      <c r="VBS263" s="44"/>
      <c r="VBT263" s="44"/>
      <c r="VBU263" s="44"/>
      <c r="VBV263" s="44"/>
      <c r="VBW263" s="44"/>
      <c r="VBX263" s="44"/>
      <c r="VBY263" s="44"/>
      <c r="VBZ263" s="44"/>
      <c r="VCA263" s="44"/>
      <c r="VCB263" s="44"/>
      <c r="VCC263" s="44"/>
      <c r="VCD263" s="44"/>
      <c r="VCE263" s="44"/>
      <c r="VCF263" s="44"/>
      <c r="VCG263" s="44"/>
      <c r="VCH263" s="44"/>
      <c r="VCI263" s="44"/>
      <c r="VCJ263" s="44"/>
      <c r="VCK263" s="44"/>
      <c r="VCL263" s="44"/>
      <c r="VCM263" s="44"/>
      <c r="VCN263" s="44"/>
      <c r="VCO263" s="44"/>
      <c r="VCP263" s="44"/>
      <c r="VCQ263" s="44"/>
      <c r="VCR263" s="44"/>
      <c r="VCS263" s="44"/>
      <c r="VCT263" s="44"/>
      <c r="VCU263" s="44"/>
      <c r="VCV263" s="44"/>
      <c r="VCW263" s="44"/>
      <c r="VCX263" s="44"/>
      <c r="VCY263" s="44"/>
      <c r="VCZ263" s="44"/>
      <c r="VDA263" s="44"/>
      <c r="VDB263" s="44"/>
      <c r="VDC263" s="44"/>
      <c r="VDD263" s="44"/>
      <c r="VDE263" s="44"/>
      <c r="VDF263" s="44"/>
      <c r="VDG263" s="44"/>
      <c r="VDH263" s="44"/>
      <c r="VDI263" s="44"/>
      <c r="VDJ263" s="44"/>
      <c r="VDK263" s="44"/>
      <c r="VDL263" s="44"/>
      <c r="VDM263" s="44"/>
      <c r="VDN263" s="44"/>
      <c r="VDO263" s="44"/>
      <c r="VDP263" s="44"/>
      <c r="VDQ263" s="44"/>
      <c r="VDR263" s="44"/>
      <c r="VDS263" s="44"/>
      <c r="VDT263" s="44"/>
      <c r="VDU263" s="44"/>
      <c r="VDV263" s="44"/>
      <c r="VDW263" s="44"/>
      <c r="VDX263" s="44"/>
      <c r="VDY263" s="44"/>
      <c r="VDZ263" s="44"/>
      <c r="VEA263" s="44"/>
      <c r="VEB263" s="44"/>
      <c r="VEC263" s="44"/>
      <c r="VED263" s="44"/>
      <c r="VEE263" s="44"/>
      <c r="VEF263" s="44"/>
      <c r="VEG263" s="44"/>
      <c r="VEH263" s="44"/>
      <c r="VEI263" s="44"/>
      <c r="VEJ263" s="44"/>
      <c r="VEK263" s="44"/>
      <c r="VEL263" s="44"/>
      <c r="VEM263" s="44"/>
      <c r="VEN263" s="44"/>
      <c r="VEO263" s="44"/>
      <c r="VEP263" s="44"/>
      <c r="VEQ263" s="44"/>
      <c r="VER263" s="44"/>
      <c r="VES263" s="44"/>
      <c r="VET263" s="44"/>
      <c r="VEU263" s="44"/>
      <c r="VEV263" s="44"/>
      <c r="VEW263" s="44"/>
      <c r="VEX263" s="44"/>
      <c r="VEY263" s="44"/>
      <c r="VEZ263" s="44"/>
      <c r="VFA263" s="44"/>
      <c r="VFB263" s="44"/>
      <c r="VFC263" s="44"/>
      <c r="VFD263" s="44"/>
      <c r="VFE263" s="44"/>
      <c r="VFF263" s="44"/>
      <c r="VFG263" s="44"/>
      <c r="VFH263" s="44"/>
      <c r="VFI263" s="44"/>
      <c r="VFJ263" s="44"/>
      <c r="VFK263" s="44"/>
      <c r="VFL263" s="44"/>
      <c r="VFM263" s="44"/>
      <c r="VFN263" s="44"/>
      <c r="VFO263" s="44"/>
      <c r="VFP263" s="44"/>
      <c r="VFQ263" s="44"/>
      <c r="VFR263" s="44"/>
      <c r="VFS263" s="44"/>
      <c r="VFT263" s="44"/>
      <c r="VFU263" s="44"/>
      <c r="VFV263" s="44"/>
      <c r="VFW263" s="44"/>
      <c r="VFX263" s="44"/>
      <c r="VFY263" s="44"/>
      <c r="VFZ263" s="44"/>
      <c r="VGA263" s="44"/>
      <c r="VGB263" s="44"/>
      <c r="VGC263" s="44"/>
      <c r="VGD263" s="44"/>
      <c r="VGE263" s="44"/>
      <c r="VGF263" s="44"/>
      <c r="VGG263" s="44"/>
      <c r="VGH263" s="44"/>
      <c r="VGI263" s="44"/>
      <c r="VGJ263" s="44"/>
      <c r="VGK263" s="44"/>
      <c r="VGL263" s="44"/>
      <c r="VGM263" s="44"/>
      <c r="VGN263" s="44"/>
      <c r="VGO263" s="44"/>
      <c r="VGP263" s="44"/>
      <c r="VGQ263" s="44"/>
      <c r="VGR263" s="44"/>
      <c r="VGS263" s="44"/>
      <c r="VGT263" s="44"/>
      <c r="VGU263" s="44"/>
      <c r="VGV263" s="44"/>
      <c r="VGW263" s="44"/>
      <c r="VGX263" s="44"/>
      <c r="VGY263" s="44"/>
      <c r="VGZ263" s="44"/>
      <c r="VHA263" s="44"/>
      <c r="VHB263" s="44"/>
      <c r="VHC263" s="44"/>
      <c r="VHD263" s="44"/>
      <c r="VHE263" s="44"/>
      <c r="VHF263" s="44"/>
      <c r="VHG263" s="44"/>
      <c r="VHH263" s="44"/>
      <c r="VHI263" s="44"/>
      <c r="VHJ263" s="44"/>
      <c r="VHK263" s="44"/>
      <c r="VHL263" s="44"/>
      <c r="VHM263" s="44"/>
      <c r="VHN263" s="44"/>
      <c r="VHO263" s="44"/>
      <c r="VHP263" s="44"/>
      <c r="VHQ263" s="44"/>
      <c r="VHR263" s="44"/>
      <c r="VHS263" s="44"/>
      <c r="VHT263" s="44"/>
      <c r="VHU263" s="44"/>
      <c r="VHV263" s="44"/>
      <c r="VHW263" s="44"/>
      <c r="VHX263" s="44"/>
      <c r="VHY263" s="44"/>
      <c r="VHZ263" s="44"/>
      <c r="VIA263" s="44"/>
      <c r="VIB263" s="44"/>
      <c r="VIC263" s="44"/>
      <c r="VID263" s="44"/>
      <c r="VIE263" s="44"/>
      <c r="VIF263" s="44"/>
      <c r="VIG263" s="44"/>
      <c r="VIH263" s="44"/>
      <c r="VII263" s="44"/>
      <c r="VIJ263" s="44"/>
      <c r="VIK263" s="44"/>
      <c r="VIL263" s="44"/>
      <c r="VIM263" s="44"/>
      <c r="VIN263" s="44"/>
      <c r="VIO263" s="44"/>
      <c r="VIP263" s="44"/>
      <c r="VIQ263" s="44"/>
      <c r="VIR263" s="44"/>
      <c r="VIS263" s="44"/>
      <c r="VIT263" s="44"/>
      <c r="VIU263" s="44"/>
      <c r="VIV263" s="44"/>
      <c r="VIW263" s="44"/>
      <c r="VIX263" s="44"/>
      <c r="VIY263" s="44"/>
      <c r="VIZ263" s="44"/>
      <c r="VJA263" s="44"/>
      <c r="VJB263" s="44"/>
      <c r="VJC263" s="44"/>
      <c r="VJD263" s="44"/>
      <c r="VJE263" s="44"/>
      <c r="VJF263" s="44"/>
      <c r="VJG263" s="44"/>
      <c r="VJH263" s="44"/>
      <c r="VJI263" s="44"/>
      <c r="VJJ263" s="44"/>
      <c r="VJK263" s="44"/>
      <c r="VJL263" s="44"/>
      <c r="VJM263" s="44"/>
      <c r="VJN263" s="44"/>
      <c r="VJO263" s="44"/>
      <c r="VJP263" s="44"/>
      <c r="VJQ263" s="44"/>
      <c r="VJR263" s="44"/>
      <c r="VJS263" s="44"/>
      <c r="VJT263" s="44"/>
      <c r="VJU263" s="44"/>
      <c r="VJV263" s="44"/>
      <c r="VJW263" s="44"/>
      <c r="VJX263" s="44"/>
      <c r="VJY263" s="44"/>
      <c r="VJZ263" s="44"/>
      <c r="VKA263" s="44"/>
      <c r="VKB263" s="44"/>
      <c r="VKC263" s="44"/>
      <c r="VKD263" s="44"/>
      <c r="VKE263" s="44"/>
      <c r="VKF263" s="44"/>
      <c r="VKG263" s="44"/>
      <c r="VKH263" s="44"/>
      <c r="VKI263" s="44"/>
      <c r="VKJ263" s="44"/>
      <c r="VKK263" s="44"/>
      <c r="VKL263" s="44"/>
      <c r="VKM263" s="44"/>
      <c r="VKN263" s="44"/>
      <c r="VKO263" s="44"/>
      <c r="VKP263" s="44"/>
      <c r="VKQ263" s="44"/>
      <c r="VKR263" s="44"/>
      <c r="VKS263" s="44"/>
      <c r="VKT263" s="44"/>
      <c r="VKU263" s="44"/>
      <c r="VKV263" s="44"/>
      <c r="VKW263" s="44"/>
      <c r="VKX263" s="44"/>
      <c r="VKY263" s="44"/>
      <c r="VKZ263" s="44"/>
      <c r="VLA263" s="44"/>
      <c r="VLB263" s="44"/>
      <c r="VLC263" s="44"/>
      <c r="VLD263" s="44"/>
      <c r="VLE263" s="44"/>
      <c r="VLF263" s="44"/>
      <c r="VLG263" s="44"/>
      <c r="VLH263" s="44"/>
      <c r="VLI263" s="44"/>
      <c r="VLJ263" s="44"/>
      <c r="VLK263" s="44"/>
      <c r="VLL263" s="44"/>
      <c r="VLM263" s="44"/>
      <c r="VLN263" s="44"/>
      <c r="VLO263" s="44"/>
      <c r="VLP263" s="44"/>
      <c r="VLQ263" s="44"/>
      <c r="VLR263" s="44"/>
      <c r="VLS263" s="44"/>
      <c r="VLT263" s="44"/>
      <c r="VLU263" s="44"/>
      <c r="VLV263" s="44"/>
      <c r="VLW263" s="44"/>
      <c r="VLX263" s="44"/>
      <c r="VLY263" s="44"/>
      <c r="VLZ263" s="44"/>
      <c r="VMA263" s="44"/>
      <c r="VMB263" s="44"/>
      <c r="VMC263" s="44"/>
      <c r="VMD263" s="44"/>
      <c r="VME263" s="44"/>
      <c r="VMF263" s="44"/>
      <c r="VMG263" s="44"/>
      <c r="VMH263" s="44"/>
      <c r="VMI263" s="44"/>
      <c r="VMJ263" s="44"/>
      <c r="VMK263" s="44"/>
      <c r="VML263" s="44"/>
      <c r="VMM263" s="44"/>
      <c r="VMN263" s="44"/>
      <c r="VMO263" s="44"/>
      <c r="VMP263" s="44"/>
      <c r="VMQ263" s="44"/>
      <c r="VMR263" s="44"/>
      <c r="VMS263" s="44"/>
      <c r="VMT263" s="44"/>
      <c r="VMU263" s="44"/>
      <c r="VMV263" s="44"/>
      <c r="VMW263" s="44"/>
      <c r="VMX263" s="44"/>
      <c r="VMY263" s="44"/>
      <c r="VMZ263" s="44"/>
      <c r="VNA263" s="44"/>
      <c r="VNB263" s="44"/>
      <c r="VNC263" s="44"/>
      <c r="VND263" s="44"/>
      <c r="VNE263" s="44"/>
      <c r="VNF263" s="44"/>
      <c r="VNG263" s="44"/>
      <c r="VNH263" s="44"/>
      <c r="VNI263" s="44"/>
      <c r="VNJ263" s="44"/>
      <c r="VNK263" s="44"/>
      <c r="VNL263" s="44"/>
      <c r="VNM263" s="44"/>
      <c r="VNN263" s="44"/>
      <c r="VNO263" s="44"/>
      <c r="VNP263" s="44"/>
      <c r="VNQ263" s="44"/>
      <c r="VNR263" s="44"/>
      <c r="VNS263" s="44"/>
      <c r="VNT263" s="44"/>
      <c r="VNU263" s="44"/>
      <c r="VNV263" s="44"/>
      <c r="VNW263" s="44"/>
      <c r="VNX263" s="44"/>
      <c r="VNY263" s="44"/>
      <c r="VNZ263" s="44"/>
      <c r="VOA263" s="44"/>
      <c r="VOB263" s="44"/>
      <c r="VOC263" s="44"/>
      <c r="VOD263" s="44"/>
      <c r="VOE263" s="44"/>
      <c r="VOF263" s="44"/>
      <c r="VOG263" s="44"/>
      <c r="VOH263" s="44"/>
      <c r="VOI263" s="44"/>
      <c r="VOJ263" s="44"/>
      <c r="VOK263" s="44"/>
      <c r="VOL263" s="44"/>
      <c r="VOM263" s="44"/>
      <c r="VON263" s="44"/>
      <c r="VOO263" s="44"/>
      <c r="VOP263" s="44"/>
      <c r="VOQ263" s="44"/>
      <c r="VOR263" s="44"/>
      <c r="VOS263" s="44"/>
      <c r="VOT263" s="44"/>
      <c r="VOU263" s="44"/>
      <c r="VOV263" s="44"/>
      <c r="VOW263" s="44"/>
      <c r="VOX263" s="44"/>
      <c r="VOY263" s="44"/>
      <c r="VOZ263" s="44"/>
      <c r="VPA263" s="44"/>
      <c r="VPB263" s="44"/>
      <c r="VPC263" s="44"/>
      <c r="VPD263" s="44"/>
      <c r="VPE263" s="44"/>
      <c r="VPF263" s="44"/>
      <c r="VPG263" s="44"/>
      <c r="VPH263" s="44"/>
      <c r="VPI263" s="44"/>
      <c r="VPJ263" s="44"/>
      <c r="VPK263" s="44"/>
      <c r="VPL263" s="44"/>
      <c r="VPM263" s="44"/>
      <c r="VPN263" s="44"/>
      <c r="VPO263" s="44"/>
      <c r="VPP263" s="44"/>
      <c r="VPQ263" s="44"/>
      <c r="VPR263" s="44"/>
      <c r="VPS263" s="44"/>
      <c r="VPT263" s="44"/>
      <c r="VPU263" s="44"/>
      <c r="VPV263" s="44"/>
      <c r="VPW263" s="44"/>
      <c r="VPX263" s="44"/>
      <c r="VPY263" s="44"/>
      <c r="VPZ263" s="44"/>
      <c r="VQA263" s="44"/>
      <c r="VQB263" s="44"/>
      <c r="VQC263" s="44"/>
      <c r="VQD263" s="44"/>
      <c r="VQE263" s="44"/>
      <c r="VQF263" s="44"/>
      <c r="VQG263" s="44"/>
      <c r="VQH263" s="44"/>
      <c r="VQI263" s="44"/>
      <c r="VQJ263" s="44"/>
      <c r="VQK263" s="44"/>
      <c r="VQL263" s="44"/>
      <c r="VQM263" s="44"/>
      <c r="VQN263" s="44"/>
      <c r="VQO263" s="44"/>
      <c r="VQP263" s="44"/>
      <c r="VQQ263" s="44"/>
      <c r="VQR263" s="44"/>
      <c r="VQS263" s="44"/>
      <c r="VQT263" s="44"/>
      <c r="VQU263" s="44"/>
      <c r="VQV263" s="44"/>
      <c r="VQW263" s="44"/>
      <c r="VQX263" s="44"/>
      <c r="VQY263" s="44"/>
      <c r="VQZ263" s="44"/>
      <c r="VRA263" s="44"/>
      <c r="VRB263" s="44"/>
      <c r="VRC263" s="44"/>
      <c r="VRD263" s="44"/>
      <c r="VRE263" s="44"/>
      <c r="VRF263" s="44"/>
      <c r="VRG263" s="44"/>
      <c r="VRH263" s="44"/>
      <c r="VRI263" s="44"/>
      <c r="VRJ263" s="44"/>
      <c r="VRK263" s="44"/>
      <c r="VRL263" s="44"/>
      <c r="VRM263" s="44"/>
      <c r="VRN263" s="44"/>
      <c r="VRO263" s="44"/>
      <c r="VRP263" s="44"/>
      <c r="VRQ263" s="44"/>
      <c r="VRR263" s="44"/>
      <c r="VRS263" s="44"/>
      <c r="VRT263" s="44"/>
      <c r="VRU263" s="44"/>
      <c r="VRV263" s="44"/>
      <c r="VRW263" s="44"/>
      <c r="VRX263" s="44"/>
      <c r="VRY263" s="44"/>
      <c r="VRZ263" s="44"/>
      <c r="VSA263" s="44"/>
      <c r="VSB263" s="44"/>
      <c r="VSC263" s="44"/>
      <c r="VSD263" s="44"/>
      <c r="VSE263" s="44"/>
      <c r="VSF263" s="44"/>
      <c r="VSG263" s="44"/>
      <c r="VSH263" s="44"/>
      <c r="VSI263" s="44"/>
      <c r="VSJ263" s="44"/>
      <c r="VSK263" s="44"/>
      <c r="VSL263" s="44"/>
      <c r="VSM263" s="44"/>
      <c r="VSN263" s="44"/>
      <c r="VSO263" s="44"/>
      <c r="VSP263" s="44"/>
      <c r="VSQ263" s="44"/>
      <c r="VSR263" s="44"/>
      <c r="VSS263" s="44"/>
      <c r="VST263" s="44"/>
      <c r="VSU263" s="44"/>
      <c r="VSV263" s="44"/>
      <c r="VSW263" s="44"/>
      <c r="VSX263" s="44"/>
      <c r="VSY263" s="44"/>
      <c r="VSZ263" s="44"/>
      <c r="VTA263" s="44"/>
      <c r="VTB263" s="44"/>
      <c r="VTC263" s="44"/>
      <c r="VTD263" s="44"/>
      <c r="VTE263" s="44"/>
      <c r="VTF263" s="44"/>
      <c r="VTG263" s="44"/>
      <c r="VTH263" s="44"/>
      <c r="VTI263" s="44"/>
      <c r="VTJ263" s="44"/>
      <c r="VTK263" s="44"/>
      <c r="VTL263" s="44"/>
      <c r="VTM263" s="44"/>
      <c r="VTN263" s="44"/>
      <c r="VTO263" s="44"/>
      <c r="VTP263" s="44"/>
      <c r="VTQ263" s="44"/>
      <c r="VTR263" s="44"/>
      <c r="VTS263" s="44"/>
      <c r="VTT263" s="44"/>
      <c r="VTU263" s="44"/>
      <c r="VTV263" s="44"/>
      <c r="VTW263" s="44"/>
      <c r="VTX263" s="44"/>
      <c r="VTY263" s="44"/>
      <c r="VTZ263" s="44"/>
      <c r="VUA263" s="44"/>
      <c r="VUB263" s="44"/>
      <c r="VUC263" s="44"/>
      <c r="VUD263" s="44"/>
      <c r="VUE263" s="44"/>
      <c r="VUF263" s="44"/>
      <c r="VUG263" s="44"/>
      <c r="VUH263" s="44"/>
      <c r="VUI263" s="44"/>
      <c r="VUJ263" s="44"/>
      <c r="VUK263" s="44"/>
      <c r="VUL263" s="44"/>
      <c r="VUM263" s="44"/>
      <c r="VUN263" s="44"/>
      <c r="VUO263" s="44"/>
      <c r="VUP263" s="44"/>
      <c r="VUQ263" s="44"/>
      <c r="VUR263" s="44"/>
      <c r="VUS263" s="44"/>
      <c r="VUT263" s="44"/>
      <c r="VUU263" s="44"/>
      <c r="VUV263" s="44"/>
      <c r="VUW263" s="44"/>
      <c r="VUX263" s="44"/>
      <c r="VUY263" s="44"/>
      <c r="VUZ263" s="44"/>
      <c r="VVA263" s="44"/>
      <c r="VVB263" s="44"/>
      <c r="VVC263" s="44"/>
      <c r="VVD263" s="44"/>
      <c r="VVE263" s="44"/>
      <c r="VVF263" s="44"/>
      <c r="VVG263" s="44"/>
      <c r="VVH263" s="44"/>
      <c r="VVI263" s="44"/>
      <c r="VVJ263" s="44"/>
      <c r="VVK263" s="44"/>
      <c r="VVL263" s="44"/>
      <c r="VVM263" s="44"/>
      <c r="VVN263" s="44"/>
      <c r="VVO263" s="44"/>
      <c r="VVP263" s="44"/>
      <c r="VVQ263" s="44"/>
      <c r="VVR263" s="44"/>
      <c r="VVS263" s="44"/>
      <c r="VVT263" s="44"/>
      <c r="VVU263" s="44"/>
      <c r="VVV263" s="44"/>
      <c r="VVW263" s="44"/>
      <c r="VVX263" s="44"/>
      <c r="VVY263" s="44"/>
      <c r="VVZ263" s="44"/>
      <c r="VWA263" s="44"/>
      <c r="VWB263" s="44"/>
      <c r="VWC263" s="44"/>
      <c r="VWD263" s="44"/>
      <c r="VWE263" s="44"/>
      <c r="VWF263" s="44"/>
      <c r="VWG263" s="44"/>
      <c r="VWH263" s="44"/>
      <c r="VWI263" s="44"/>
      <c r="VWJ263" s="44"/>
      <c r="VWK263" s="44"/>
      <c r="VWL263" s="44"/>
      <c r="VWM263" s="44"/>
      <c r="VWN263" s="44"/>
      <c r="VWO263" s="44"/>
      <c r="VWP263" s="44"/>
      <c r="VWQ263" s="44"/>
      <c r="VWR263" s="44"/>
      <c r="VWS263" s="44"/>
      <c r="VWT263" s="44"/>
      <c r="VWU263" s="44"/>
      <c r="VWV263" s="44"/>
      <c r="VWW263" s="44"/>
      <c r="VWX263" s="44"/>
      <c r="VWY263" s="44"/>
      <c r="VWZ263" s="44"/>
      <c r="VXA263" s="44"/>
      <c r="VXB263" s="44"/>
      <c r="VXC263" s="44"/>
      <c r="VXD263" s="44"/>
      <c r="VXE263" s="44"/>
      <c r="VXF263" s="44"/>
      <c r="VXG263" s="44"/>
      <c r="VXH263" s="44"/>
      <c r="VXI263" s="44"/>
      <c r="VXJ263" s="44"/>
      <c r="VXK263" s="44"/>
      <c r="VXL263" s="44"/>
      <c r="VXM263" s="44"/>
      <c r="VXN263" s="44"/>
      <c r="VXO263" s="44"/>
      <c r="VXP263" s="44"/>
      <c r="VXQ263" s="44"/>
      <c r="VXR263" s="44"/>
      <c r="VXS263" s="44"/>
      <c r="VXT263" s="44"/>
      <c r="VXU263" s="44"/>
      <c r="VXV263" s="44"/>
      <c r="VXW263" s="44"/>
      <c r="VXX263" s="44"/>
      <c r="VXY263" s="44"/>
      <c r="VXZ263" s="44"/>
      <c r="VYA263" s="44"/>
      <c r="VYB263" s="44"/>
      <c r="VYC263" s="44"/>
      <c r="VYD263" s="44"/>
      <c r="VYE263" s="44"/>
      <c r="VYF263" s="44"/>
      <c r="VYG263" s="44"/>
      <c r="VYH263" s="44"/>
      <c r="VYI263" s="44"/>
      <c r="VYJ263" s="44"/>
      <c r="VYK263" s="44"/>
      <c r="VYL263" s="44"/>
      <c r="VYM263" s="44"/>
      <c r="VYN263" s="44"/>
      <c r="VYO263" s="44"/>
      <c r="VYP263" s="44"/>
      <c r="VYQ263" s="44"/>
      <c r="VYR263" s="44"/>
      <c r="VYS263" s="44"/>
      <c r="VYT263" s="44"/>
      <c r="VYU263" s="44"/>
      <c r="VYV263" s="44"/>
      <c r="VYW263" s="44"/>
      <c r="VYX263" s="44"/>
      <c r="VYY263" s="44"/>
      <c r="VYZ263" s="44"/>
      <c r="VZA263" s="44"/>
      <c r="VZB263" s="44"/>
      <c r="VZC263" s="44"/>
      <c r="VZD263" s="44"/>
      <c r="VZE263" s="44"/>
      <c r="VZF263" s="44"/>
      <c r="VZG263" s="44"/>
      <c r="VZH263" s="44"/>
      <c r="VZI263" s="44"/>
      <c r="VZJ263" s="44"/>
      <c r="VZK263" s="44"/>
      <c r="VZL263" s="44"/>
      <c r="VZM263" s="44"/>
      <c r="VZN263" s="44"/>
      <c r="VZO263" s="44"/>
      <c r="VZP263" s="44"/>
      <c r="VZQ263" s="44"/>
      <c r="VZR263" s="44"/>
      <c r="VZS263" s="44"/>
      <c r="VZT263" s="44"/>
      <c r="VZU263" s="44"/>
      <c r="VZV263" s="44"/>
      <c r="VZW263" s="44"/>
      <c r="VZX263" s="44"/>
      <c r="VZY263" s="44"/>
      <c r="VZZ263" s="44"/>
      <c r="WAA263" s="44"/>
      <c r="WAB263" s="44"/>
      <c r="WAC263" s="44"/>
      <c r="WAD263" s="44"/>
      <c r="WAE263" s="44"/>
      <c r="WAF263" s="44"/>
      <c r="WAG263" s="44"/>
      <c r="WAH263" s="44"/>
      <c r="WAI263" s="44"/>
      <c r="WAJ263" s="44"/>
      <c r="WAK263" s="44"/>
      <c r="WAL263" s="44"/>
      <c r="WAM263" s="44"/>
      <c r="WAN263" s="44"/>
      <c r="WAO263" s="44"/>
      <c r="WAP263" s="44"/>
      <c r="WAQ263" s="44"/>
      <c r="WAR263" s="44"/>
      <c r="WAS263" s="44"/>
      <c r="WAT263" s="44"/>
      <c r="WAU263" s="44"/>
      <c r="WAV263" s="44"/>
      <c r="WAW263" s="44"/>
      <c r="WAX263" s="44"/>
      <c r="WAY263" s="44"/>
      <c r="WAZ263" s="44"/>
      <c r="WBA263" s="44"/>
      <c r="WBB263" s="44"/>
      <c r="WBC263" s="44"/>
      <c r="WBD263" s="44"/>
      <c r="WBE263" s="44"/>
      <c r="WBF263" s="44"/>
      <c r="WBG263" s="44"/>
      <c r="WBH263" s="44"/>
      <c r="WBI263" s="44"/>
      <c r="WBJ263" s="44"/>
      <c r="WBK263" s="44"/>
      <c r="WBL263" s="44"/>
      <c r="WBM263" s="44"/>
      <c r="WBN263" s="44"/>
      <c r="WBO263" s="44"/>
      <c r="WBP263" s="44"/>
      <c r="WBQ263" s="44"/>
      <c r="WBR263" s="44"/>
      <c r="WBS263" s="44"/>
      <c r="WBT263" s="44"/>
      <c r="WBU263" s="44"/>
      <c r="WBV263" s="44"/>
      <c r="WBW263" s="44"/>
      <c r="WBX263" s="44"/>
      <c r="WBY263" s="44"/>
      <c r="WBZ263" s="44"/>
      <c r="WCA263" s="44"/>
      <c r="WCB263" s="44"/>
      <c r="WCC263" s="44"/>
      <c r="WCD263" s="44"/>
      <c r="WCE263" s="44"/>
      <c r="WCF263" s="44"/>
      <c r="WCG263" s="44"/>
      <c r="WCH263" s="44"/>
      <c r="WCI263" s="44"/>
      <c r="WCJ263" s="44"/>
      <c r="WCK263" s="44"/>
      <c r="WCL263" s="44"/>
      <c r="WCM263" s="44"/>
      <c r="WCN263" s="44"/>
      <c r="WCO263" s="44"/>
      <c r="WCP263" s="44"/>
      <c r="WCQ263" s="44"/>
      <c r="WCR263" s="44"/>
      <c r="WCS263" s="44"/>
      <c r="WCT263" s="44"/>
      <c r="WCU263" s="44"/>
      <c r="WCV263" s="44"/>
      <c r="WCW263" s="44"/>
      <c r="WCX263" s="44"/>
      <c r="WCY263" s="44"/>
      <c r="WCZ263" s="44"/>
      <c r="WDA263" s="44"/>
      <c r="WDB263" s="44"/>
      <c r="WDC263" s="44"/>
      <c r="WDD263" s="44"/>
      <c r="WDE263" s="44"/>
      <c r="WDF263" s="44"/>
      <c r="WDG263" s="44"/>
      <c r="WDH263" s="44"/>
      <c r="WDI263" s="44"/>
      <c r="WDJ263" s="44"/>
      <c r="WDK263" s="44"/>
      <c r="WDL263" s="44"/>
      <c r="WDM263" s="44"/>
      <c r="WDN263" s="44"/>
      <c r="WDO263" s="44"/>
      <c r="WDP263" s="44"/>
      <c r="WDQ263" s="44"/>
      <c r="WDR263" s="44"/>
      <c r="WDS263" s="44"/>
      <c r="WDT263" s="44"/>
      <c r="WDU263" s="44"/>
      <c r="WDV263" s="44"/>
      <c r="WDW263" s="44"/>
      <c r="WDX263" s="44"/>
      <c r="WDY263" s="44"/>
      <c r="WDZ263" s="44"/>
      <c r="WEA263" s="44"/>
      <c r="WEB263" s="44"/>
      <c r="WEC263" s="44"/>
      <c r="WED263" s="44"/>
      <c r="WEE263" s="44"/>
      <c r="WEF263" s="44"/>
      <c r="WEG263" s="44"/>
      <c r="WEH263" s="44"/>
      <c r="WEI263" s="44"/>
      <c r="WEJ263" s="44"/>
      <c r="WEK263" s="44"/>
      <c r="WEL263" s="44"/>
      <c r="WEM263" s="44"/>
      <c r="WEN263" s="44"/>
      <c r="WEO263" s="44"/>
      <c r="WEP263" s="44"/>
      <c r="WEQ263" s="44"/>
      <c r="WER263" s="44"/>
      <c r="WES263" s="44"/>
      <c r="WET263" s="44"/>
      <c r="WEU263" s="44"/>
      <c r="WEV263" s="44"/>
      <c r="WEW263" s="44"/>
      <c r="WEX263" s="44"/>
      <c r="WEY263" s="44"/>
      <c r="WEZ263" s="44"/>
      <c r="WFA263" s="44"/>
      <c r="WFB263" s="44"/>
      <c r="WFC263" s="44"/>
      <c r="WFD263" s="44"/>
      <c r="WFE263" s="44"/>
      <c r="WFF263" s="44"/>
      <c r="WFG263" s="44"/>
      <c r="WFH263" s="44"/>
      <c r="WFI263" s="44"/>
      <c r="WFJ263" s="44"/>
      <c r="WFK263" s="44"/>
      <c r="WFL263" s="44"/>
      <c r="WFM263" s="44"/>
      <c r="WFN263" s="44"/>
      <c r="WFO263" s="44"/>
      <c r="WFP263" s="44"/>
      <c r="WFQ263" s="44"/>
      <c r="WFR263" s="44"/>
      <c r="WFS263" s="44"/>
      <c r="WFT263" s="44"/>
      <c r="WFU263" s="44"/>
      <c r="WFV263" s="44"/>
      <c r="WFW263" s="44"/>
      <c r="WFX263" s="44"/>
      <c r="WFY263" s="44"/>
      <c r="WFZ263" s="44"/>
      <c r="WGA263" s="44"/>
      <c r="WGB263" s="44"/>
      <c r="WGC263" s="44"/>
      <c r="WGD263" s="44"/>
      <c r="WGE263" s="44"/>
      <c r="WGF263" s="44"/>
      <c r="WGG263" s="44"/>
      <c r="WGH263" s="44"/>
      <c r="WGI263" s="44"/>
      <c r="WGJ263" s="44"/>
      <c r="WGK263" s="44"/>
      <c r="WGL263" s="44"/>
      <c r="WGM263" s="44"/>
      <c r="WGN263" s="44"/>
      <c r="WGO263" s="44"/>
      <c r="WGP263" s="44"/>
      <c r="WGQ263" s="44"/>
      <c r="WGR263" s="44"/>
      <c r="WGS263" s="44"/>
      <c r="WGT263" s="44"/>
      <c r="WGU263" s="44"/>
      <c r="WGV263" s="44"/>
      <c r="WGW263" s="44"/>
      <c r="WGX263" s="44"/>
      <c r="WGY263" s="44"/>
      <c r="WGZ263" s="44"/>
      <c r="WHA263" s="44"/>
      <c r="WHB263" s="44"/>
      <c r="WHC263" s="44"/>
      <c r="WHD263" s="44"/>
      <c r="WHE263" s="44"/>
      <c r="WHF263" s="44"/>
      <c r="WHG263" s="44"/>
      <c r="WHH263" s="44"/>
      <c r="WHI263" s="44"/>
      <c r="WHJ263" s="44"/>
      <c r="WHK263" s="44"/>
      <c r="WHL263" s="44"/>
      <c r="WHM263" s="44"/>
      <c r="WHN263" s="44"/>
      <c r="WHO263" s="44"/>
      <c r="WHP263" s="44"/>
      <c r="WHQ263" s="44"/>
      <c r="WHR263" s="44"/>
      <c r="WHS263" s="44"/>
      <c r="WHT263" s="44"/>
      <c r="WHU263" s="44"/>
      <c r="WHV263" s="44"/>
      <c r="WHW263" s="44"/>
      <c r="WHX263" s="44"/>
      <c r="WHY263" s="44"/>
      <c r="WHZ263" s="44"/>
      <c r="WIA263" s="44"/>
      <c r="WIB263" s="44"/>
      <c r="WIC263" s="44"/>
      <c r="WID263" s="44"/>
      <c r="WIE263" s="44"/>
      <c r="WIF263" s="44"/>
      <c r="WIG263" s="44"/>
      <c r="WIH263" s="44"/>
      <c r="WII263" s="44"/>
      <c r="WIJ263" s="44"/>
      <c r="WIK263" s="44"/>
      <c r="WIL263" s="44"/>
      <c r="WIM263" s="44"/>
      <c r="WIN263" s="44"/>
      <c r="WIO263" s="44"/>
      <c r="WIP263" s="44"/>
      <c r="WIQ263" s="44"/>
      <c r="WIR263" s="44"/>
      <c r="WIS263" s="44"/>
      <c r="WIT263" s="44"/>
      <c r="WIU263" s="44"/>
      <c r="WIV263" s="44"/>
      <c r="WIW263" s="44"/>
      <c r="WIX263" s="44"/>
      <c r="WIY263" s="44"/>
      <c r="WIZ263" s="44"/>
      <c r="WJA263" s="44"/>
      <c r="WJB263" s="44"/>
      <c r="WJC263" s="44"/>
      <c r="WJD263" s="44"/>
      <c r="WJE263" s="44"/>
      <c r="WJF263" s="44"/>
      <c r="WJG263" s="44"/>
      <c r="WJH263" s="44"/>
      <c r="WJI263" s="44"/>
      <c r="WJJ263" s="44"/>
      <c r="WJK263" s="44"/>
      <c r="WJL263" s="44"/>
      <c r="WJM263" s="44"/>
      <c r="WJN263" s="44"/>
      <c r="WJO263" s="44"/>
      <c r="WJP263" s="44"/>
      <c r="WJQ263" s="44"/>
      <c r="WJR263" s="44"/>
      <c r="WJS263" s="44"/>
      <c r="WJT263" s="44"/>
      <c r="WJU263" s="44"/>
      <c r="WJV263" s="44"/>
      <c r="WJW263" s="44"/>
      <c r="WJX263" s="44"/>
      <c r="WJY263" s="44"/>
      <c r="WJZ263" s="44"/>
      <c r="WKA263" s="44"/>
      <c r="WKB263" s="44"/>
      <c r="WKC263" s="44"/>
      <c r="WKD263" s="44"/>
      <c r="WKE263" s="44"/>
      <c r="WKF263" s="44"/>
      <c r="WKG263" s="44"/>
      <c r="WKH263" s="44"/>
      <c r="WKI263" s="44"/>
      <c r="WKJ263" s="44"/>
      <c r="WKK263" s="44"/>
      <c r="WKL263" s="44"/>
      <c r="WKM263" s="44"/>
      <c r="WKN263" s="44"/>
      <c r="WKO263" s="44"/>
      <c r="WKP263" s="44"/>
      <c r="WKQ263" s="44"/>
      <c r="WKR263" s="44"/>
      <c r="WKS263" s="44"/>
      <c r="WKT263" s="44"/>
      <c r="WKU263" s="44"/>
      <c r="WKV263" s="44"/>
      <c r="WKW263" s="44"/>
      <c r="WKX263" s="44"/>
      <c r="WKY263" s="44"/>
      <c r="WKZ263" s="44"/>
      <c r="WLA263" s="44"/>
      <c r="WLB263" s="44"/>
      <c r="WLC263" s="44"/>
      <c r="WLD263" s="44"/>
      <c r="WLE263" s="44"/>
      <c r="WLF263" s="44"/>
      <c r="WLG263" s="44"/>
      <c r="WLH263" s="44"/>
      <c r="WLI263" s="44"/>
      <c r="WLJ263" s="44"/>
      <c r="WLK263" s="44"/>
      <c r="WLL263" s="44"/>
      <c r="WLM263" s="44"/>
      <c r="WLN263" s="44"/>
      <c r="WLO263" s="44"/>
      <c r="WLP263" s="44"/>
      <c r="WLQ263" s="44"/>
      <c r="WLR263" s="44"/>
      <c r="WLS263" s="44"/>
      <c r="WLT263" s="44"/>
      <c r="WLU263" s="44"/>
      <c r="WLV263" s="44"/>
      <c r="WLW263" s="44"/>
      <c r="WLX263" s="44"/>
      <c r="WLY263" s="44"/>
      <c r="WLZ263" s="44"/>
      <c r="WMA263" s="44"/>
      <c r="WMB263" s="44"/>
      <c r="WMC263" s="44"/>
      <c r="WMD263" s="44"/>
      <c r="WME263" s="44"/>
      <c r="WMF263" s="44"/>
      <c r="WMG263" s="44"/>
      <c r="WMH263" s="44"/>
      <c r="WMI263" s="44"/>
      <c r="WMJ263" s="44"/>
      <c r="WMK263" s="44"/>
      <c r="WML263" s="44"/>
      <c r="WMM263" s="44"/>
      <c r="WMN263" s="44"/>
      <c r="WMO263" s="44"/>
      <c r="WMP263" s="44"/>
      <c r="WMQ263" s="44"/>
      <c r="WMR263" s="44"/>
      <c r="WMS263" s="44"/>
      <c r="WMT263" s="44"/>
      <c r="WMU263" s="44"/>
      <c r="WMV263" s="44"/>
      <c r="WMW263" s="44"/>
      <c r="WMX263" s="44"/>
      <c r="WMY263" s="44"/>
      <c r="WMZ263" s="44"/>
      <c r="WNA263" s="44"/>
      <c r="WNB263" s="44"/>
      <c r="WNC263" s="44"/>
      <c r="WND263" s="44"/>
      <c r="WNE263" s="44"/>
      <c r="WNF263" s="44"/>
      <c r="WNG263" s="44"/>
      <c r="WNH263" s="44"/>
      <c r="WNI263" s="44"/>
      <c r="WNJ263" s="44"/>
      <c r="WNK263" s="44"/>
      <c r="WNL263" s="44"/>
      <c r="WNM263" s="44"/>
      <c r="WNN263" s="44"/>
      <c r="WNO263" s="44"/>
      <c r="WNP263" s="44"/>
      <c r="WNQ263" s="44"/>
      <c r="WNR263" s="44"/>
      <c r="WNS263" s="44"/>
      <c r="WNT263" s="44"/>
      <c r="WNU263" s="44"/>
      <c r="WNV263" s="44"/>
      <c r="WNW263" s="44"/>
      <c r="WNX263" s="44"/>
      <c r="WNY263" s="44"/>
      <c r="WNZ263" s="44"/>
      <c r="WOA263" s="44"/>
      <c r="WOB263" s="44"/>
      <c r="WOC263" s="44"/>
      <c r="WOD263" s="44"/>
      <c r="WOE263" s="44"/>
      <c r="WOF263" s="44"/>
      <c r="WOG263" s="44"/>
      <c r="WOH263" s="44"/>
      <c r="WOI263" s="44"/>
      <c r="WOJ263" s="44"/>
      <c r="WOK263" s="44"/>
      <c r="WOL263" s="44"/>
      <c r="WOM263" s="44"/>
      <c r="WON263" s="44"/>
      <c r="WOO263" s="44"/>
      <c r="WOP263" s="44"/>
      <c r="WOQ263" s="44"/>
      <c r="WOR263" s="44"/>
      <c r="WOS263" s="44"/>
      <c r="WOT263" s="44"/>
      <c r="WOU263" s="44"/>
      <c r="WOV263" s="44"/>
      <c r="WOW263" s="44"/>
      <c r="WOX263" s="44"/>
      <c r="WOY263" s="44"/>
      <c r="WOZ263" s="44"/>
      <c r="WPA263" s="44"/>
      <c r="WPB263" s="44"/>
      <c r="WPC263" s="44"/>
      <c r="WPD263" s="44"/>
      <c r="WPE263" s="44"/>
      <c r="WPF263" s="44"/>
      <c r="WPG263" s="44"/>
      <c r="WPH263" s="44"/>
      <c r="WPI263" s="44"/>
      <c r="WPJ263" s="44"/>
      <c r="WPK263" s="44"/>
      <c r="WPL263" s="44"/>
      <c r="WPM263" s="44"/>
      <c r="WPN263" s="44"/>
      <c r="WPO263" s="44"/>
      <c r="WPP263" s="44"/>
      <c r="WPQ263" s="44"/>
      <c r="WPR263" s="44"/>
      <c r="WPS263" s="44"/>
      <c r="WPT263" s="44"/>
      <c r="WPU263" s="44"/>
      <c r="WPV263" s="44"/>
      <c r="WPW263" s="44"/>
      <c r="WPX263" s="44"/>
      <c r="WPY263" s="44"/>
      <c r="WPZ263" s="44"/>
      <c r="WQA263" s="44"/>
      <c r="WQB263" s="44"/>
      <c r="WQC263" s="44"/>
      <c r="WQD263" s="44"/>
      <c r="WQE263" s="44"/>
      <c r="WQF263" s="44"/>
      <c r="WQG263" s="44"/>
      <c r="WQH263" s="44"/>
      <c r="WQI263" s="44"/>
      <c r="WQJ263" s="44"/>
      <c r="WQK263" s="44"/>
      <c r="WQL263" s="44"/>
      <c r="WQM263" s="44"/>
      <c r="WQN263" s="44"/>
      <c r="WQO263" s="44"/>
      <c r="WQP263" s="44"/>
      <c r="WQQ263" s="44"/>
      <c r="WQR263" s="44"/>
      <c r="WQS263" s="44"/>
      <c r="WQT263" s="44"/>
      <c r="WQU263" s="44"/>
      <c r="WQV263" s="44"/>
      <c r="WQW263" s="44"/>
      <c r="WQX263" s="44"/>
      <c r="WQY263" s="44"/>
      <c r="WQZ263" s="44"/>
      <c r="WRA263" s="44"/>
      <c r="WRB263" s="44"/>
      <c r="WRC263" s="44"/>
      <c r="WRD263" s="44"/>
      <c r="WRE263" s="44"/>
      <c r="WRF263" s="44"/>
      <c r="WRG263" s="44"/>
      <c r="WRH263" s="44"/>
      <c r="WRI263" s="44"/>
      <c r="WRJ263" s="44"/>
      <c r="WRK263" s="44"/>
      <c r="WRL263" s="44"/>
      <c r="WRM263" s="44"/>
      <c r="WRN263" s="44"/>
      <c r="WRO263" s="44"/>
      <c r="WRP263" s="44"/>
      <c r="WRQ263" s="44"/>
      <c r="WRR263" s="44"/>
      <c r="WRS263" s="44"/>
      <c r="WRT263" s="44"/>
      <c r="WRU263" s="44"/>
      <c r="WRV263" s="44"/>
      <c r="WRW263" s="44"/>
      <c r="WRX263" s="44"/>
      <c r="WRY263" s="44"/>
      <c r="WRZ263" s="44"/>
      <c r="WSA263" s="44"/>
      <c r="WSB263" s="44"/>
      <c r="WSC263" s="44"/>
      <c r="WSD263" s="44"/>
      <c r="WSE263" s="44"/>
      <c r="WSF263" s="44"/>
      <c r="WSG263" s="44"/>
      <c r="WSH263" s="44"/>
      <c r="WSI263" s="44"/>
      <c r="WSJ263" s="44"/>
      <c r="WSK263" s="44"/>
      <c r="WSL263" s="44"/>
      <c r="WSM263" s="44"/>
      <c r="WSN263" s="44"/>
      <c r="WSO263" s="44"/>
      <c r="WSP263" s="44"/>
      <c r="WSQ263" s="44"/>
      <c r="WSR263" s="44"/>
      <c r="WSS263" s="44"/>
      <c r="WST263" s="44"/>
      <c r="WSU263" s="44"/>
      <c r="WSV263" s="44"/>
      <c r="WSW263" s="44"/>
      <c r="WSX263" s="44"/>
      <c r="WSY263" s="44"/>
      <c r="WSZ263" s="44"/>
      <c r="WTA263" s="44"/>
      <c r="WTB263" s="44"/>
      <c r="WTC263" s="44"/>
      <c r="WTD263" s="44"/>
      <c r="WTE263" s="44"/>
      <c r="WTF263" s="44"/>
      <c r="WTG263" s="44"/>
      <c r="WTH263" s="44"/>
      <c r="WTI263" s="44"/>
      <c r="WTJ263" s="44"/>
      <c r="WTK263" s="44"/>
      <c r="WTL263" s="44"/>
      <c r="WTM263" s="44"/>
      <c r="WTN263" s="44"/>
      <c r="WTO263" s="44"/>
      <c r="WTP263" s="44"/>
      <c r="WTQ263" s="44"/>
      <c r="WTR263" s="44"/>
      <c r="WTS263" s="44"/>
      <c r="WTT263" s="44"/>
      <c r="WTU263" s="44"/>
      <c r="WTV263" s="44"/>
      <c r="WTW263" s="44"/>
      <c r="WTX263" s="44"/>
      <c r="WTY263" s="44"/>
      <c r="WTZ263" s="44"/>
      <c r="WUA263" s="44"/>
      <c r="WUB263" s="44"/>
      <c r="WUC263" s="44"/>
      <c r="WUD263" s="44"/>
      <c r="WUE263" s="44"/>
      <c r="WUF263" s="44"/>
      <c r="WUG263" s="44"/>
      <c r="WUH263" s="44"/>
      <c r="WUI263" s="44"/>
      <c r="WUJ263" s="44"/>
      <c r="WUK263" s="44"/>
      <c r="WUL263" s="44"/>
      <c r="WUM263" s="44"/>
      <c r="WUN263" s="44"/>
      <c r="WUO263" s="44"/>
      <c r="WUP263" s="44"/>
      <c r="WUQ263" s="44"/>
      <c r="WUR263" s="44"/>
      <c r="WUS263" s="44"/>
      <c r="WUT263" s="44"/>
      <c r="WUU263" s="44"/>
      <c r="WUV263" s="44"/>
      <c r="WUW263" s="44"/>
      <c r="WUX263" s="44"/>
      <c r="WUY263" s="44"/>
      <c r="WUZ263" s="44"/>
      <c r="WVA263" s="44"/>
      <c r="WVB263" s="44"/>
      <c r="WVC263" s="44"/>
      <c r="WVD263" s="44"/>
      <c r="WVE263" s="44"/>
      <c r="WVF263" s="44"/>
      <c r="WVG263" s="44"/>
      <c r="WVH263" s="44"/>
      <c r="WVI263" s="44"/>
      <c r="WVJ263" s="44"/>
      <c r="WVK263" s="44"/>
      <c r="WVL263" s="44"/>
      <c r="WVM263" s="44"/>
      <c r="WVN263" s="44"/>
      <c r="WVO263" s="44"/>
      <c r="WVP263" s="44"/>
      <c r="WVQ263" s="44"/>
      <c r="WVR263" s="44"/>
      <c r="WVS263" s="44"/>
      <c r="WVT263" s="44"/>
      <c r="WVU263" s="44"/>
      <c r="WVV263" s="44"/>
      <c r="WVW263" s="44"/>
      <c r="WVX263" s="44"/>
      <c r="WVY263" s="44"/>
      <c r="WVZ263" s="44"/>
      <c r="WWA263" s="44"/>
      <c r="WWB263" s="44"/>
      <c r="WWC263" s="44"/>
      <c r="WWD263" s="44"/>
      <c r="WWE263" s="44"/>
      <c r="WWF263" s="44"/>
      <c r="WWG263" s="44"/>
      <c r="WWH263" s="44"/>
      <c r="WWI263" s="44"/>
      <c r="WWJ263" s="44"/>
      <c r="WWK263" s="44"/>
      <c r="WWL263" s="44"/>
      <c r="WWM263" s="44"/>
      <c r="WWN263" s="44"/>
      <c r="WWO263" s="44"/>
      <c r="WWP263" s="44"/>
      <c r="WWQ263" s="44"/>
      <c r="WWR263" s="44"/>
      <c r="WWS263" s="44"/>
      <c r="WWT263" s="44"/>
      <c r="WWU263" s="44"/>
      <c r="WWV263" s="44"/>
      <c r="WWW263" s="44"/>
      <c r="WWX263" s="44"/>
      <c r="WWY263" s="44"/>
      <c r="WWZ263" s="44"/>
      <c r="WXA263" s="44"/>
      <c r="WXB263" s="44"/>
      <c r="WXC263" s="44"/>
      <c r="WXD263" s="44"/>
      <c r="WXE263" s="44"/>
      <c r="WXF263" s="44"/>
      <c r="WXG263" s="44"/>
      <c r="WXH263" s="44"/>
      <c r="WXI263" s="44"/>
      <c r="WXJ263" s="44"/>
      <c r="WXK263" s="44"/>
      <c r="WXL263" s="44"/>
      <c r="WXM263" s="44"/>
      <c r="WXN263" s="44"/>
      <c r="WXO263" s="44"/>
      <c r="WXP263" s="44"/>
      <c r="WXQ263" s="44"/>
      <c r="WXR263" s="44"/>
      <c r="WXS263" s="44"/>
      <c r="WXT263" s="44"/>
      <c r="WXU263" s="44"/>
      <c r="WXV263" s="44"/>
      <c r="WXW263" s="44"/>
      <c r="WXX263" s="44"/>
      <c r="WXY263" s="44"/>
      <c r="WXZ263" s="44"/>
      <c r="WYA263" s="44"/>
      <c r="WYB263" s="44"/>
      <c r="WYC263" s="44"/>
      <c r="WYD263" s="44"/>
      <c r="WYE263" s="44"/>
      <c r="WYF263" s="44"/>
      <c r="WYG263" s="44"/>
      <c r="WYH263" s="44"/>
      <c r="WYI263" s="44"/>
      <c r="WYJ263" s="44"/>
      <c r="WYK263" s="44"/>
      <c r="WYL263" s="44"/>
      <c r="WYM263" s="44"/>
      <c r="WYN263" s="44"/>
      <c r="WYO263" s="44"/>
      <c r="WYP263" s="44"/>
      <c r="WYQ263" s="44"/>
      <c r="WYR263" s="44"/>
      <c r="WYS263" s="44"/>
      <c r="WYT263" s="44"/>
      <c r="WYU263" s="44"/>
      <c r="WYV263" s="44"/>
      <c r="WYW263" s="44"/>
      <c r="WYX263" s="44"/>
      <c r="WYY263" s="44"/>
      <c r="WYZ263" s="44"/>
      <c r="WZA263" s="44"/>
      <c r="WZB263" s="44"/>
      <c r="WZC263" s="44"/>
      <c r="WZD263" s="44"/>
      <c r="WZE263" s="44"/>
      <c r="WZF263" s="44"/>
      <c r="WZG263" s="44"/>
      <c r="WZH263" s="44"/>
      <c r="WZI263" s="44"/>
      <c r="WZJ263" s="44"/>
      <c r="WZK263" s="44"/>
      <c r="WZL263" s="44"/>
      <c r="WZM263" s="44"/>
      <c r="WZN263" s="44"/>
      <c r="WZO263" s="44"/>
      <c r="WZP263" s="44"/>
      <c r="WZQ263" s="44"/>
      <c r="WZR263" s="44"/>
      <c r="WZS263" s="44"/>
      <c r="WZT263" s="44"/>
      <c r="WZU263" s="44"/>
      <c r="WZV263" s="44"/>
      <c r="WZW263" s="44"/>
      <c r="WZX263" s="44"/>
      <c r="WZY263" s="44"/>
      <c r="WZZ263" s="44"/>
      <c r="XAA263" s="44"/>
      <c r="XAB263" s="44"/>
      <c r="XAC263" s="44"/>
      <c r="XAD263" s="44"/>
      <c r="XAE263" s="44"/>
      <c r="XAF263" s="44"/>
      <c r="XAG263" s="44"/>
      <c r="XAH263" s="44"/>
      <c r="XAI263" s="44"/>
      <c r="XAJ263" s="44"/>
      <c r="XAK263" s="44"/>
      <c r="XAL263" s="44"/>
      <c r="XAM263" s="44"/>
      <c r="XAN263" s="44"/>
      <c r="XAO263" s="44"/>
      <c r="XAP263" s="44"/>
      <c r="XAQ263" s="44"/>
      <c r="XAR263" s="44"/>
      <c r="XAS263" s="44"/>
      <c r="XAT263" s="44"/>
      <c r="XAU263" s="44"/>
      <c r="XAV263" s="44"/>
      <c r="XAW263" s="44"/>
      <c r="XAX263" s="44"/>
      <c r="XAY263" s="44"/>
      <c r="XAZ263" s="44"/>
      <c r="XBA263" s="44"/>
      <c r="XBB263" s="44"/>
      <c r="XBC263" s="44"/>
      <c r="XBD263" s="44"/>
      <c r="XBE263" s="44"/>
      <c r="XBF263" s="44"/>
      <c r="XBG263" s="44"/>
      <c r="XBH263" s="44"/>
      <c r="XBI263" s="44"/>
      <c r="XBJ263" s="44"/>
      <c r="XBK263" s="44"/>
      <c r="XBL263" s="44"/>
      <c r="XBM263" s="44"/>
      <c r="XBN263" s="44"/>
      <c r="XBO263" s="44"/>
      <c r="XBP263" s="44"/>
      <c r="XBQ263" s="44"/>
      <c r="XBR263" s="44"/>
      <c r="XBS263" s="44"/>
      <c r="XBT263" s="44"/>
      <c r="XBU263" s="44"/>
      <c r="XBV263" s="44"/>
      <c r="XBW263" s="44"/>
      <c r="XBX263" s="44"/>
      <c r="XBY263" s="44"/>
      <c r="XBZ263" s="44"/>
      <c r="XCA263" s="44"/>
      <c r="XCB263" s="44"/>
      <c r="XCC263" s="44"/>
      <c r="XCD263" s="44"/>
      <c r="XCE263" s="44"/>
      <c r="XCF263" s="44"/>
      <c r="XCG263" s="44"/>
      <c r="XCH263" s="44"/>
      <c r="XCI263" s="44"/>
      <c r="XCJ263" s="44"/>
      <c r="XCK263" s="44"/>
      <c r="XCL263" s="44"/>
      <c r="XCM263" s="44"/>
      <c r="XCN263" s="44"/>
      <c r="XCO263" s="44"/>
      <c r="XCP263" s="44"/>
      <c r="XCQ263" s="44"/>
      <c r="XCR263" s="44"/>
      <c r="XCS263" s="44"/>
      <c r="XCT263" s="44"/>
      <c r="XCU263" s="44"/>
      <c r="XCV263" s="44"/>
      <c r="XCW263" s="44"/>
      <c r="XCX263" s="44"/>
      <c r="XCY263" s="44"/>
      <c r="XCZ263" s="44"/>
      <c r="XDA263" s="44"/>
      <c r="XDB263" s="44"/>
      <c r="XDC263" s="44"/>
      <c r="XDD263" s="44"/>
      <c r="XDE263" s="44"/>
      <c r="XDF263" s="44"/>
      <c r="XDG263" s="44"/>
      <c r="XDH263" s="44"/>
      <c r="XDI263" s="44"/>
      <c r="XDJ263" s="44"/>
      <c r="XDK263" s="44"/>
      <c r="XDL263" s="44"/>
      <c r="XDM263" s="44"/>
      <c r="XDN263" s="44"/>
      <c r="XDO263" s="44"/>
      <c r="XDP263" s="44"/>
      <c r="XDQ263" s="44"/>
      <c r="XDR263" s="44"/>
      <c r="XDS263" s="44"/>
      <c r="XDT263" s="44"/>
      <c r="XDU263" s="44"/>
      <c r="XDV263" s="44"/>
      <c r="XDW263" s="44"/>
      <c r="XDX263" s="44"/>
      <c r="XDY263" s="44"/>
      <c r="XDZ263" s="44"/>
      <c r="XEA263" s="44"/>
      <c r="XEB263" s="44"/>
      <c r="XEC263" s="44"/>
      <c r="XED263" s="44"/>
      <c r="XEE263" s="44"/>
      <c r="XEF263" s="44"/>
      <c r="XEG263" s="44"/>
      <c r="XEH263" s="44"/>
      <c r="XEI263" s="44"/>
      <c r="XEJ263" s="44"/>
      <c r="XEK263" s="44"/>
      <c r="XEL263" s="44"/>
      <c r="XEM263" s="44"/>
      <c r="XEN263" s="44"/>
      <c r="XEO263" s="44"/>
      <c r="XEP263" s="44"/>
      <c r="XEQ263" s="44"/>
      <c r="XER263" s="44"/>
      <c r="XES263" s="44"/>
      <c r="XET263" s="44"/>
      <c r="XEU263" s="44"/>
      <c r="XEV263" s="44"/>
      <c r="XEW263" s="44"/>
      <c r="XEX263" s="44"/>
      <c r="XEY263" s="44"/>
      <c r="XEZ263" s="44"/>
    </row>
    <row r="264" spans="1:16380" ht="38.25">
      <c r="A264" s="36">
        <v>3</v>
      </c>
      <c r="B264" s="36" t="s">
        <v>626</v>
      </c>
      <c r="C264" s="41" t="s">
        <v>348</v>
      </c>
      <c r="D264" s="37" t="s">
        <v>268</v>
      </c>
      <c r="E264" s="37" t="s">
        <v>627</v>
      </c>
      <c r="F264" s="18">
        <v>1339233.29</v>
      </c>
      <c r="G264" s="41" t="s">
        <v>632</v>
      </c>
      <c r="H264" s="38">
        <v>43769</v>
      </c>
      <c r="I264" s="18">
        <v>818871</v>
      </c>
      <c r="J264" s="36" t="s">
        <v>633</v>
      </c>
      <c r="K264" s="18">
        <v>520362.29000000004</v>
      </c>
      <c r="L264" s="19">
        <v>38.855238582069596</v>
      </c>
      <c r="M264" s="42">
        <v>6</v>
      </c>
      <c r="N264" s="42">
        <v>0</v>
      </c>
      <c r="O264" s="43"/>
      <c r="P264" s="73">
        <v>31908370292</v>
      </c>
      <c r="Q264" s="74" t="s">
        <v>634</v>
      </c>
      <c r="R264" s="44"/>
      <c r="S264" s="44"/>
      <c r="T264" s="44"/>
      <c r="U264" s="44"/>
      <c r="V264" s="44"/>
      <c r="W264" s="44"/>
      <c r="X264" s="44"/>
      <c r="Y264" s="44"/>
      <c r="Z264" s="44"/>
      <c r="AA264" s="44"/>
      <c r="AB264" s="44"/>
      <c r="AC264" s="44"/>
      <c r="AD264" s="44"/>
      <c r="AE264" s="44"/>
      <c r="AF264" s="44"/>
      <c r="AG264" s="44"/>
      <c r="AH264" s="44"/>
      <c r="AI264" s="44"/>
      <c r="AJ264" s="44"/>
      <c r="AK264" s="44"/>
      <c r="AL264" s="44"/>
      <c r="AM264" s="44"/>
      <c r="AN264" s="44"/>
      <c r="AO264" s="44"/>
      <c r="AP264" s="44"/>
      <c r="AQ264" s="44"/>
      <c r="AR264" s="44"/>
      <c r="AS264" s="44"/>
      <c r="AT264" s="44"/>
      <c r="AU264" s="44"/>
      <c r="AV264" s="44"/>
      <c r="AW264" s="44"/>
      <c r="AX264" s="44"/>
      <c r="AY264" s="44"/>
      <c r="AZ264" s="44"/>
      <c r="BA264" s="44"/>
      <c r="BB264" s="44"/>
      <c r="BC264" s="44"/>
      <c r="BD264" s="44"/>
      <c r="BE264" s="44"/>
      <c r="BF264" s="44"/>
      <c r="BG264" s="44"/>
      <c r="BH264" s="44"/>
      <c r="BI264" s="44"/>
      <c r="BJ264" s="44"/>
      <c r="BK264" s="44"/>
      <c r="BL264" s="44"/>
      <c r="BM264" s="44"/>
      <c r="BN264" s="44"/>
      <c r="BO264" s="44"/>
      <c r="BP264" s="44"/>
      <c r="BQ264" s="44"/>
      <c r="BR264" s="44"/>
      <c r="BS264" s="44"/>
      <c r="BT264" s="44"/>
      <c r="BU264" s="44"/>
      <c r="BV264" s="44"/>
      <c r="BW264" s="44"/>
      <c r="BX264" s="44"/>
      <c r="BY264" s="44"/>
      <c r="BZ264" s="44"/>
      <c r="CA264" s="44"/>
      <c r="CB264" s="44"/>
      <c r="CC264" s="44"/>
      <c r="CD264" s="44"/>
      <c r="CE264" s="44"/>
      <c r="CF264" s="44"/>
      <c r="CG264" s="44"/>
      <c r="CH264" s="44"/>
      <c r="CI264" s="44"/>
      <c r="CJ264" s="44"/>
      <c r="CK264" s="44"/>
      <c r="CL264" s="44"/>
      <c r="CM264" s="44"/>
      <c r="CN264" s="44"/>
      <c r="CO264" s="44"/>
      <c r="CP264" s="44"/>
      <c r="CQ264" s="44"/>
      <c r="CR264" s="44"/>
      <c r="CS264" s="44"/>
      <c r="CT264" s="44"/>
      <c r="CU264" s="44"/>
      <c r="CV264" s="44"/>
      <c r="CW264" s="44"/>
      <c r="CX264" s="44"/>
      <c r="CY264" s="44"/>
      <c r="CZ264" s="44"/>
      <c r="DA264" s="44"/>
      <c r="DB264" s="44"/>
      <c r="DC264" s="44"/>
      <c r="DD264" s="44"/>
      <c r="DE264" s="44"/>
      <c r="DF264" s="44"/>
      <c r="DG264" s="44"/>
      <c r="DH264" s="44"/>
      <c r="DI264" s="44"/>
      <c r="DJ264" s="44"/>
      <c r="DK264" s="44"/>
      <c r="DL264" s="44"/>
      <c r="DM264" s="44"/>
      <c r="DN264" s="44"/>
      <c r="DO264" s="44"/>
      <c r="DP264" s="44"/>
      <c r="DQ264" s="44"/>
      <c r="DR264" s="44"/>
      <c r="DS264" s="44"/>
      <c r="DT264" s="44"/>
      <c r="DU264" s="44"/>
      <c r="DV264" s="44"/>
      <c r="DW264" s="44"/>
      <c r="DX264" s="44"/>
      <c r="DY264" s="44"/>
      <c r="DZ264" s="44"/>
      <c r="EA264" s="44"/>
      <c r="EB264" s="44"/>
      <c r="EC264" s="44"/>
      <c r="ED264" s="44"/>
      <c r="EE264" s="44"/>
      <c r="EF264" s="44"/>
      <c r="EG264" s="44"/>
      <c r="EH264" s="44"/>
      <c r="EI264" s="44"/>
      <c r="EJ264" s="44"/>
      <c r="EK264" s="44"/>
      <c r="EL264" s="44"/>
      <c r="EM264" s="44"/>
      <c r="EN264" s="44"/>
      <c r="EO264" s="44"/>
      <c r="EP264" s="44"/>
      <c r="EQ264" s="44"/>
      <c r="ER264" s="44"/>
      <c r="ES264" s="44"/>
      <c r="ET264" s="44"/>
      <c r="EU264" s="44"/>
      <c r="EV264" s="44"/>
      <c r="EW264" s="44"/>
      <c r="EX264" s="44"/>
      <c r="EY264" s="44"/>
      <c r="EZ264" s="44"/>
      <c r="FA264" s="44"/>
      <c r="FB264" s="44"/>
      <c r="FC264" s="44"/>
      <c r="FD264" s="44"/>
      <c r="FE264" s="44"/>
      <c r="FF264" s="44"/>
      <c r="FG264" s="44"/>
      <c r="FH264" s="44"/>
      <c r="FI264" s="44"/>
      <c r="FJ264" s="44"/>
      <c r="FK264" s="44"/>
      <c r="FL264" s="44"/>
      <c r="FM264" s="44"/>
      <c r="FN264" s="44"/>
      <c r="FO264" s="44"/>
      <c r="FP264" s="44"/>
      <c r="FQ264" s="44"/>
      <c r="FR264" s="44"/>
      <c r="FS264" s="44"/>
      <c r="FT264" s="44"/>
      <c r="FU264" s="44"/>
      <c r="FV264" s="44"/>
      <c r="FW264" s="44"/>
      <c r="FX264" s="44"/>
      <c r="FY264" s="44"/>
      <c r="FZ264" s="44"/>
      <c r="GA264" s="44"/>
      <c r="GB264" s="44"/>
      <c r="GC264" s="44"/>
      <c r="GD264" s="44"/>
      <c r="GE264" s="44"/>
      <c r="GF264" s="44"/>
      <c r="GG264" s="44"/>
      <c r="GH264" s="44"/>
      <c r="GI264" s="44"/>
      <c r="GJ264" s="44"/>
      <c r="GK264" s="44"/>
      <c r="GL264" s="44"/>
      <c r="GM264" s="44"/>
      <c r="GN264" s="44"/>
      <c r="GO264" s="44"/>
      <c r="GP264" s="44"/>
      <c r="GQ264" s="44"/>
      <c r="GR264" s="44"/>
      <c r="GS264" s="44"/>
      <c r="GT264" s="44"/>
      <c r="GU264" s="44"/>
      <c r="GV264" s="44"/>
      <c r="GW264" s="44"/>
      <c r="GX264" s="44"/>
      <c r="GY264" s="44"/>
      <c r="GZ264" s="44"/>
      <c r="HA264" s="44"/>
      <c r="HB264" s="44"/>
      <c r="HC264" s="44"/>
      <c r="HD264" s="44"/>
      <c r="HE264" s="44"/>
      <c r="HF264" s="44"/>
      <c r="HG264" s="44"/>
      <c r="HH264" s="44"/>
      <c r="HI264" s="44"/>
      <c r="HJ264" s="44"/>
      <c r="HK264" s="44"/>
      <c r="HL264" s="44"/>
      <c r="HM264" s="44"/>
      <c r="HN264" s="44"/>
      <c r="HO264" s="44"/>
      <c r="HP264" s="44"/>
      <c r="HQ264" s="44"/>
      <c r="HR264" s="44"/>
      <c r="HS264" s="44"/>
      <c r="HT264" s="44"/>
      <c r="HU264" s="44"/>
      <c r="HV264" s="44"/>
      <c r="HW264" s="44"/>
      <c r="HX264" s="44"/>
      <c r="HY264" s="44"/>
      <c r="HZ264" s="44"/>
      <c r="IA264" s="44"/>
      <c r="IB264" s="44"/>
      <c r="IC264" s="44"/>
      <c r="ID264" s="44"/>
      <c r="IE264" s="44"/>
      <c r="IF264" s="44"/>
      <c r="IG264" s="44"/>
      <c r="IH264" s="44"/>
      <c r="II264" s="44"/>
      <c r="IJ264" s="44"/>
      <c r="IK264" s="44"/>
      <c r="IL264" s="44"/>
      <c r="IM264" s="44"/>
      <c r="IN264" s="44"/>
      <c r="IO264" s="44"/>
      <c r="IP264" s="44"/>
      <c r="IQ264" s="44"/>
      <c r="IR264" s="44"/>
      <c r="IS264" s="44"/>
      <c r="IT264" s="44"/>
      <c r="IU264" s="44"/>
      <c r="IV264" s="44"/>
      <c r="IW264" s="44"/>
      <c r="IX264" s="44"/>
      <c r="IY264" s="44"/>
      <c r="IZ264" s="44"/>
      <c r="JA264" s="44"/>
      <c r="JB264" s="44"/>
      <c r="JC264" s="44"/>
      <c r="JD264" s="44"/>
      <c r="JE264" s="44"/>
      <c r="JF264" s="44"/>
      <c r="JG264" s="44"/>
      <c r="JH264" s="44"/>
      <c r="JI264" s="44"/>
      <c r="JJ264" s="44"/>
      <c r="JK264" s="44"/>
      <c r="JL264" s="44"/>
      <c r="JM264" s="44"/>
      <c r="JN264" s="44"/>
      <c r="JO264" s="44"/>
      <c r="JP264" s="44"/>
      <c r="JQ264" s="44"/>
      <c r="JR264" s="44"/>
      <c r="JS264" s="44"/>
      <c r="JT264" s="44"/>
      <c r="JU264" s="44"/>
      <c r="JV264" s="44"/>
      <c r="JW264" s="44"/>
      <c r="JX264" s="44"/>
      <c r="JY264" s="44"/>
      <c r="JZ264" s="44"/>
      <c r="KA264" s="44"/>
      <c r="KB264" s="44"/>
      <c r="KC264" s="44"/>
      <c r="KD264" s="44"/>
      <c r="KE264" s="44"/>
      <c r="KF264" s="44"/>
      <c r="KG264" s="44"/>
      <c r="KH264" s="44"/>
      <c r="KI264" s="44"/>
      <c r="KJ264" s="44"/>
      <c r="KK264" s="44"/>
      <c r="KL264" s="44"/>
      <c r="KM264" s="44"/>
      <c r="KN264" s="44"/>
      <c r="KO264" s="44"/>
      <c r="KP264" s="44"/>
      <c r="KQ264" s="44"/>
      <c r="KR264" s="44"/>
      <c r="KS264" s="44"/>
      <c r="KT264" s="44"/>
      <c r="KU264" s="44"/>
      <c r="KV264" s="44"/>
      <c r="KW264" s="44"/>
      <c r="KX264" s="44"/>
      <c r="KY264" s="44"/>
      <c r="KZ264" s="44"/>
      <c r="LA264" s="44"/>
      <c r="LB264" s="44"/>
      <c r="LC264" s="44"/>
      <c r="LD264" s="44"/>
      <c r="LE264" s="44"/>
      <c r="LF264" s="44"/>
      <c r="LG264" s="44"/>
      <c r="LH264" s="44"/>
      <c r="LI264" s="44"/>
      <c r="LJ264" s="44"/>
      <c r="LK264" s="44"/>
      <c r="LL264" s="44"/>
      <c r="LM264" s="44"/>
      <c r="LN264" s="44"/>
      <c r="LO264" s="44"/>
      <c r="LP264" s="44"/>
      <c r="LQ264" s="44"/>
      <c r="LR264" s="44"/>
      <c r="LS264" s="44"/>
      <c r="LT264" s="44"/>
      <c r="LU264" s="44"/>
      <c r="LV264" s="44"/>
      <c r="LW264" s="44"/>
      <c r="LX264" s="44"/>
      <c r="LY264" s="44"/>
      <c r="LZ264" s="44"/>
      <c r="MA264" s="44"/>
      <c r="MB264" s="44"/>
      <c r="MC264" s="44"/>
      <c r="MD264" s="44"/>
      <c r="ME264" s="44"/>
      <c r="MF264" s="44"/>
      <c r="MG264" s="44"/>
      <c r="MH264" s="44"/>
      <c r="MI264" s="44"/>
      <c r="MJ264" s="44"/>
      <c r="MK264" s="44"/>
      <c r="ML264" s="44"/>
      <c r="MM264" s="44"/>
      <c r="MN264" s="44"/>
      <c r="MO264" s="44"/>
      <c r="MP264" s="44"/>
      <c r="MQ264" s="44"/>
      <c r="MR264" s="44"/>
      <c r="MS264" s="44"/>
      <c r="MT264" s="44"/>
      <c r="MU264" s="44"/>
      <c r="MV264" s="44"/>
      <c r="MW264" s="44"/>
      <c r="MX264" s="44"/>
      <c r="MY264" s="44"/>
      <c r="MZ264" s="44"/>
      <c r="NA264" s="44"/>
      <c r="NB264" s="44"/>
      <c r="NC264" s="44"/>
      <c r="ND264" s="44"/>
      <c r="NE264" s="44"/>
      <c r="NF264" s="44"/>
      <c r="NG264" s="44"/>
      <c r="NH264" s="44"/>
      <c r="NI264" s="44"/>
      <c r="NJ264" s="44"/>
      <c r="NK264" s="44"/>
      <c r="NL264" s="44"/>
      <c r="NM264" s="44"/>
      <c r="NN264" s="44"/>
      <c r="NO264" s="44"/>
      <c r="NP264" s="44"/>
      <c r="NQ264" s="44"/>
      <c r="NR264" s="44"/>
      <c r="NS264" s="44"/>
      <c r="NT264" s="44"/>
      <c r="NU264" s="44"/>
      <c r="NV264" s="44"/>
      <c r="NW264" s="44"/>
      <c r="NX264" s="44"/>
      <c r="NY264" s="44"/>
      <c r="NZ264" s="44"/>
      <c r="OA264" s="44"/>
      <c r="OB264" s="44"/>
      <c r="OC264" s="44"/>
      <c r="OD264" s="44"/>
      <c r="OE264" s="44"/>
      <c r="OF264" s="44"/>
      <c r="OG264" s="44"/>
      <c r="OH264" s="44"/>
      <c r="OI264" s="44"/>
      <c r="OJ264" s="44"/>
      <c r="OK264" s="44"/>
      <c r="OL264" s="44"/>
      <c r="OM264" s="44"/>
      <c r="ON264" s="44"/>
      <c r="OO264" s="44"/>
      <c r="OP264" s="44"/>
      <c r="OQ264" s="44"/>
      <c r="OR264" s="44"/>
      <c r="OS264" s="44"/>
      <c r="OT264" s="44"/>
      <c r="OU264" s="44"/>
      <c r="OV264" s="44"/>
      <c r="OW264" s="44"/>
      <c r="OX264" s="44"/>
      <c r="OY264" s="44"/>
      <c r="OZ264" s="44"/>
      <c r="PA264" s="44"/>
      <c r="PB264" s="44"/>
      <c r="PC264" s="44"/>
      <c r="PD264" s="44"/>
      <c r="PE264" s="44"/>
      <c r="PF264" s="44"/>
      <c r="PG264" s="44"/>
      <c r="PH264" s="44"/>
      <c r="PI264" s="44"/>
      <c r="PJ264" s="44"/>
      <c r="PK264" s="44"/>
      <c r="PL264" s="44"/>
      <c r="PM264" s="44"/>
      <c r="PN264" s="44"/>
      <c r="PO264" s="44"/>
      <c r="PP264" s="44"/>
      <c r="PQ264" s="44"/>
      <c r="PR264" s="44"/>
      <c r="PS264" s="44"/>
      <c r="PT264" s="44"/>
      <c r="PU264" s="44"/>
      <c r="PV264" s="44"/>
      <c r="PW264" s="44"/>
      <c r="PX264" s="44"/>
      <c r="PY264" s="44"/>
      <c r="PZ264" s="44"/>
      <c r="QA264" s="44"/>
      <c r="QB264" s="44"/>
      <c r="QC264" s="44"/>
      <c r="QD264" s="44"/>
      <c r="QE264" s="44"/>
      <c r="QF264" s="44"/>
      <c r="QG264" s="44"/>
      <c r="QH264" s="44"/>
      <c r="QI264" s="44"/>
      <c r="QJ264" s="44"/>
      <c r="QK264" s="44"/>
      <c r="QL264" s="44"/>
      <c r="QM264" s="44"/>
      <c r="QN264" s="44"/>
      <c r="QO264" s="44"/>
      <c r="QP264" s="44"/>
      <c r="QQ264" s="44"/>
      <c r="QR264" s="44"/>
      <c r="QS264" s="44"/>
      <c r="QT264" s="44"/>
      <c r="QU264" s="44"/>
      <c r="QV264" s="44"/>
      <c r="QW264" s="44"/>
      <c r="QX264" s="44"/>
      <c r="QY264" s="44"/>
      <c r="QZ264" s="44"/>
      <c r="RA264" s="44"/>
      <c r="RB264" s="44"/>
      <c r="RC264" s="44"/>
      <c r="RD264" s="44"/>
      <c r="RE264" s="44"/>
      <c r="RF264" s="44"/>
      <c r="RG264" s="44"/>
      <c r="RH264" s="44"/>
      <c r="RI264" s="44"/>
      <c r="RJ264" s="44"/>
      <c r="RK264" s="44"/>
      <c r="RL264" s="44"/>
      <c r="RM264" s="44"/>
      <c r="RN264" s="44"/>
      <c r="RO264" s="44"/>
      <c r="RP264" s="44"/>
      <c r="RQ264" s="44"/>
      <c r="RR264" s="44"/>
      <c r="RS264" s="44"/>
      <c r="RT264" s="44"/>
      <c r="RU264" s="44"/>
      <c r="RV264" s="44"/>
      <c r="RW264" s="44"/>
      <c r="RX264" s="44"/>
      <c r="RY264" s="44"/>
      <c r="RZ264" s="44"/>
      <c r="SA264" s="44"/>
      <c r="SB264" s="44"/>
      <c r="SC264" s="44"/>
      <c r="SD264" s="44"/>
      <c r="SE264" s="44"/>
      <c r="SF264" s="44"/>
      <c r="SG264" s="44"/>
      <c r="SH264" s="44"/>
      <c r="SI264" s="44"/>
      <c r="SJ264" s="44"/>
      <c r="SK264" s="44"/>
      <c r="SL264" s="44"/>
      <c r="SM264" s="44"/>
      <c r="SN264" s="44"/>
      <c r="SO264" s="44"/>
      <c r="SP264" s="44"/>
      <c r="SQ264" s="44"/>
      <c r="SR264" s="44"/>
      <c r="SS264" s="44"/>
      <c r="ST264" s="44"/>
      <c r="SU264" s="44"/>
      <c r="SV264" s="44"/>
      <c r="SW264" s="44"/>
      <c r="SX264" s="44"/>
      <c r="SY264" s="44"/>
      <c r="SZ264" s="44"/>
      <c r="TA264" s="44"/>
      <c r="TB264" s="44"/>
      <c r="TC264" s="44"/>
      <c r="TD264" s="44"/>
      <c r="TE264" s="44"/>
      <c r="TF264" s="44"/>
      <c r="TG264" s="44"/>
      <c r="TH264" s="44"/>
      <c r="TI264" s="44"/>
      <c r="TJ264" s="44"/>
      <c r="TK264" s="44"/>
      <c r="TL264" s="44"/>
      <c r="TM264" s="44"/>
      <c r="TN264" s="44"/>
      <c r="TO264" s="44"/>
      <c r="TP264" s="44"/>
      <c r="TQ264" s="44"/>
      <c r="TR264" s="44"/>
      <c r="TS264" s="44"/>
      <c r="TT264" s="44"/>
      <c r="TU264" s="44"/>
      <c r="TV264" s="44"/>
      <c r="TW264" s="44"/>
      <c r="TX264" s="44"/>
      <c r="TY264" s="44"/>
      <c r="TZ264" s="44"/>
      <c r="UA264" s="44"/>
      <c r="UB264" s="44"/>
      <c r="UC264" s="44"/>
      <c r="UD264" s="44"/>
      <c r="UE264" s="44"/>
      <c r="UF264" s="44"/>
      <c r="UG264" s="44"/>
      <c r="UH264" s="44"/>
      <c r="UI264" s="44"/>
      <c r="UJ264" s="44"/>
      <c r="UK264" s="44"/>
      <c r="UL264" s="44"/>
      <c r="UM264" s="44"/>
      <c r="UN264" s="44"/>
      <c r="UO264" s="44"/>
      <c r="UP264" s="44"/>
      <c r="UQ264" s="44"/>
      <c r="UR264" s="44"/>
      <c r="US264" s="44"/>
      <c r="UT264" s="44"/>
      <c r="UU264" s="44"/>
      <c r="UV264" s="44"/>
      <c r="UW264" s="44"/>
      <c r="UX264" s="44"/>
      <c r="UY264" s="44"/>
      <c r="UZ264" s="44"/>
      <c r="VA264" s="44"/>
      <c r="VB264" s="44"/>
      <c r="VC264" s="44"/>
      <c r="VD264" s="44"/>
      <c r="VE264" s="44"/>
      <c r="VF264" s="44"/>
      <c r="VG264" s="44"/>
      <c r="VH264" s="44"/>
      <c r="VI264" s="44"/>
      <c r="VJ264" s="44"/>
      <c r="VK264" s="44"/>
      <c r="VL264" s="44"/>
      <c r="VM264" s="44"/>
      <c r="VN264" s="44"/>
      <c r="VO264" s="44"/>
      <c r="VP264" s="44"/>
      <c r="VQ264" s="44"/>
      <c r="VR264" s="44"/>
      <c r="VS264" s="44"/>
      <c r="VT264" s="44"/>
      <c r="VU264" s="44"/>
      <c r="VV264" s="44"/>
      <c r="VW264" s="44"/>
      <c r="VX264" s="44"/>
      <c r="VY264" s="44"/>
      <c r="VZ264" s="44"/>
      <c r="WA264" s="44"/>
      <c r="WB264" s="44"/>
      <c r="WC264" s="44"/>
      <c r="WD264" s="44"/>
      <c r="WE264" s="44"/>
      <c r="WF264" s="44"/>
      <c r="WG264" s="44"/>
      <c r="WH264" s="44"/>
      <c r="WI264" s="44"/>
      <c r="WJ264" s="44"/>
      <c r="WK264" s="44"/>
      <c r="WL264" s="44"/>
      <c r="WM264" s="44"/>
      <c r="WN264" s="44"/>
      <c r="WO264" s="44"/>
      <c r="WP264" s="44"/>
      <c r="WQ264" s="44"/>
      <c r="WR264" s="44"/>
      <c r="WS264" s="44"/>
      <c r="WT264" s="44"/>
      <c r="WU264" s="44"/>
      <c r="WV264" s="44"/>
      <c r="WW264" s="44"/>
      <c r="WX264" s="44"/>
      <c r="WY264" s="44"/>
      <c r="WZ264" s="44"/>
      <c r="XA264" s="44"/>
      <c r="XB264" s="44"/>
      <c r="XC264" s="44"/>
      <c r="XD264" s="44"/>
      <c r="XE264" s="44"/>
      <c r="XF264" s="44"/>
      <c r="XG264" s="44"/>
      <c r="XH264" s="44"/>
      <c r="XI264" s="44"/>
      <c r="XJ264" s="44"/>
      <c r="XK264" s="44"/>
      <c r="XL264" s="44"/>
      <c r="XM264" s="44"/>
      <c r="XN264" s="44"/>
      <c r="XO264" s="44"/>
      <c r="XP264" s="44"/>
      <c r="XQ264" s="44"/>
      <c r="XR264" s="44"/>
      <c r="XS264" s="44"/>
      <c r="XT264" s="44"/>
      <c r="XU264" s="44"/>
      <c r="XV264" s="44"/>
      <c r="XW264" s="44"/>
      <c r="XX264" s="44"/>
      <c r="XY264" s="44"/>
      <c r="XZ264" s="44"/>
      <c r="YA264" s="44"/>
      <c r="YB264" s="44"/>
      <c r="YC264" s="44"/>
      <c r="YD264" s="44"/>
      <c r="YE264" s="44"/>
      <c r="YF264" s="44"/>
      <c r="YG264" s="44"/>
      <c r="YH264" s="44"/>
      <c r="YI264" s="44"/>
      <c r="YJ264" s="44"/>
      <c r="YK264" s="44"/>
      <c r="YL264" s="44"/>
      <c r="YM264" s="44"/>
      <c r="YN264" s="44"/>
      <c r="YO264" s="44"/>
      <c r="YP264" s="44"/>
      <c r="YQ264" s="44"/>
      <c r="YR264" s="44"/>
      <c r="YS264" s="44"/>
      <c r="YT264" s="44"/>
      <c r="YU264" s="44"/>
      <c r="YV264" s="44"/>
      <c r="YW264" s="44"/>
      <c r="YX264" s="44"/>
      <c r="YY264" s="44"/>
      <c r="YZ264" s="44"/>
      <c r="ZA264" s="44"/>
      <c r="ZB264" s="44"/>
      <c r="ZC264" s="44"/>
      <c r="ZD264" s="44"/>
      <c r="ZE264" s="44"/>
      <c r="ZF264" s="44"/>
      <c r="ZG264" s="44"/>
      <c r="ZH264" s="44"/>
      <c r="ZI264" s="44"/>
      <c r="ZJ264" s="44"/>
      <c r="ZK264" s="44"/>
      <c r="ZL264" s="44"/>
      <c r="ZM264" s="44"/>
      <c r="ZN264" s="44"/>
      <c r="ZO264" s="44"/>
      <c r="ZP264" s="44"/>
      <c r="ZQ264" s="44"/>
      <c r="ZR264" s="44"/>
      <c r="ZS264" s="44"/>
      <c r="ZT264" s="44"/>
      <c r="ZU264" s="44"/>
      <c r="ZV264" s="44"/>
      <c r="ZW264" s="44"/>
      <c r="ZX264" s="44"/>
      <c r="ZY264" s="44"/>
      <c r="ZZ264" s="44"/>
      <c r="AAA264" s="44"/>
      <c r="AAB264" s="44"/>
      <c r="AAC264" s="44"/>
      <c r="AAD264" s="44"/>
      <c r="AAE264" s="44"/>
      <c r="AAF264" s="44"/>
      <c r="AAG264" s="44"/>
      <c r="AAH264" s="44"/>
      <c r="AAI264" s="44"/>
      <c r="AAJ264" s="44"/>
      <c r="AAK264" s="44"/>
      <c r="AAL264" s="44"/>
      <c r="AAM264" s="44"/>
      <c r="AAN264" s="44"/>
      <c r="AAO264" s="44"/>
      <c r="AAP264" s="44"/>
      <c r="AAQ264" s="44"/>
      <c r="AAR264" s="44"/>
      <c r="AAS264" s="44"/>
      <c r="AAT264" s="44"/>
      <c r="AAU264" s="44"/>
      <c r="AAV264" s="44"/>
      <c r="AAW264" s="44"/>
      <c r="AAX264" s="44"/>
      <c r="AAY264" s="44"/>
      <c r="AAZ264" s="44"/>
      <c r="ABA264" s="44"/>
      <c r="ABB264" s="44"/>
      <c r="ABC264" s="44"/>
      <c r="ABD264" s="44"/>
      <c r="ABE264" s="44"/>
      <c r="ABF264" s="44"/>
      <c r="ABG264" s="44"/>
      <c r="ABH264" s="44"/>
      <c r="ABI264" s="44"/>
      <c r="ABJ264" s="44"/>
      <c r="ABK264" s="44"/>
      <c r="ABL264" s="44"/>
      <c r="ABM264" s="44"/>
      <c r="ABN264" s="44"/>
      <c r="ABO264" s="44"/>
      <c r="ABP264" s="44"/>
      <c r="ABQ264" s="44"/>
      <c r="ABR264" s="44"/>
      <c r="ABS264" s="44"/>
      <c r="ABT264" s="44"/>
      <c r="ABU264" s="44"/>
      <c r="ABV264" s="44"/>
      <c r="ABW264" s="44"/>
      <c r="ABX264" s="44"/>
      <c r="ABY264" s="44"/>
      <c r="ABZ264" s="44"/>
      <c r="ACA264" s="44"/>
      <c r="ACB264" s="44"/>
      <c r="ACC264" s="44"/>
      <c r="ACD264" s="44"/>
      <c r="ACE264" s="44"/>
      <c r="ACF264" s="44"/>
      <c r="ACG264" s="44"/>
      <c r="ACH264" s="44"/>
      <c r="ACI264" s="44"/>
      <c r="ACJ264" s="44"/>
      <c r="ACK264" s="44"/>
      <c r="ACL264" s="44"/>
      <c r="ACM264" s="44"/>
      <c r="ACN264" s="44"/>
      <c r="ACO264" s="44"/>
      <c r="ACP264" s="44"/>
      <c r="ACQ264" s="44"/>
      <c r="ACR264" s="44"/>
      <c r="ACS264" s="44"/>
      <c r="ACT264" s="44"/>
      <c r="ACU264" s="44"/>
      <c r="ACV264" s="44"/>
      <c r="ACW264" s="44"/>
      <c r="ACX264" s="44"/>
      <c r="ACY264" s="44"/>
      <c r="ACZ264" s="44"/>
      <c r="ADA264" s="44"/>
      <c r="ADB264" s="44"/>
      <c r="ADC264" s="44"/>
      <c r="ADD264" s="44"/>
      <c r="ADE264" s="44"/>
      <c r="ADF264" s="44"/>
      <c r="ADG264" s="44"/>
      <c r="ADH264" s="44"/>
      <c r="ADI264" s="44"/>
      <c r="ADJ264" s="44"/>
      <c r="ADK264" s="44"/>
      <c r="ADL264" s="44"/>
      <c r="ADM264" s="44"/>
      <c r="ADN264" s="44"/>
      <c r="ADO264" s="44"/>
      <c r="ADP264" s="44"/>
      <c r="ADQ264" s="44"/>
      <c r="ADR264" s="44"/>
      <c r="ADS264" s="44"/>
      <c r="ADT264" s="44"/>
      <c r="ADU264" s="44"/>
      <c r="ADV264" s="44"/>
      <c r="ADW264" s="44"/>
      <c r="ADX264" s="44"/>
      <c r="ADY264" s="44"/>
      <c r="ADZ264" s="44"/>
      <c r="AEA264" s="44"/>
      <c r="AEB264" s="44"/>
      <c r="AEC264" s="44"/>
      <c r="AED264" s="44"/>
      <c r="AEE264" s="44"/>
      <c r="AEF264" s="44"/>
      <c r="AEG264" s="44"/>
      <c r="AEH264" s="44"/>
      <c r="AEI264" s="44"/>
      <c r="AEJ264" s="44"/>
      <c r="AEK264" s="44"/>
      <c r="AEL264" s="44"/>
      <c r="AEM264" s="44"/>
      <c r="AEN264" s="44"/>
      <c r="AEO264" s="44"/>
      <c r="AEP264" s="44"/>
      <c r="AEQ264" s="44"/>
      <c r="AER264" s="44"/>
      <c r="AES264" s="44"/>
      <c r="AET264" s="44"/>
      <c r="AEU264" s="44"/>
      <c r="AEV264" s="44"/>
      <c r="AEW264" s="44"/>
      <c r="AEX264" s="44"/>
      <c r="AEY264" s="44"/>
      <c r="AEZ264" s="44"/>
      <c r="AFA264" s="44"/>
      <c r="AFB264" s="44"/>
      <c r="AFC264" s="44"/>
      <c r="AFD264" s="44"/>
      <c r="AFE264" s="44"/>
      <c r="AFF264" s="44"/>
      <c r="AFG264" s="44"/>
      <c r="AFH264" s="44"/>
      <c r="AFI264" s="44"/>
      <c r="AFJ264" s="44"/>
      <c r="AFK264" s="44"/>
      <c r="AFL264" s="44"/>
      <c r="AFM264" s="44"/>
      <c r="AFN264" s="44"/>
      <c r="AFO264" s="44"/>
      <c r="AFP264" s="44"/>
      <c r="AFQ264" s="44"/>
      <c r="AFR264" s="44"/>
      <c r="AFS264" s="44"/>
      <c r="AFT264" s="44"/>
      <c r="AFU264" s="44"/>
      <c r="AFV264" s="44"/>
      <c r="AFW264" s="44"/>
      <c r="AFX264" s="44"/>
      <c r="AFY264" s="44"/>
      <c r="AFZ264" s="44"/>
      <c r="AGA264" s="44"/>
      <c r="AGB264" s="44"/>
      <c r="AGC264" s="44"/>
      <c r="AGD264" s="44"/>
      <c r="AGE264" s="44"/>
      <c r="AGF264" s="44"/>
      <c r="AGG264" s="44"/>
      <c r="AGH264" s="44"/>
      <c r="AGI264" s="44"/>
      <c r="AGJ264" s="44"/>
      <c r="AGK264" s="44"/>
      <c r="AGL264" s="44"/>
      <c r="AGM264" s="44"/>
      <c r="AGN264" s="44"/>
      <c r="AGO264" s="44"/>
      <c r="AGP264" s="44"/>
      <c r="AGQ264" s="44"/>
      <c r="AGR264" s="44"/>
      <c r="AGS264" s="44"/>
      <c r="AGT264" s="44"/>
      <c r="AGU264" s="44"/>
      <c r="AGV264" s="44"/>
      <c r="AGW264" s="44"/>
      <c r="AGX264" s="44"/>
      <c r="AGY264" s="44"/>
      <c r="AGZ264" s="44"/>
      <c r="AHA264" s="44"/>
      <c r="AHB264" s="44"/>
      <c r="AHC264" s="44"/>
      <c r="AHD264" s="44"/>
      <c r="AHE264" s="44"/>
      <c r="AHF264" s="44"/>
      <c r="AHG264" s="44"/>
      <c r="AHH264" s="44"/>
      <c r="AHI264" s="44"/>
      <c r="AHJ264" s="44"/>
      <c r="AHK264" s="44"/>
      <c r="AHL264" s="44"/>
      <c r="AHM264" s="44"/>
      <c r="AHN264" s="44"/>
      <c r="AHO264" s="44"/>
      <c r="AHP264" s="44"/>
      <c r="AHQ264" s="44"/>
      <c r="AHR264" s="44"/>
      <c r="AHS264" s="44"/>
      <c r="AHT264" s="44"/>
      <c r="AHU264" s="44"/>
      <c r="AHV264" s="44"/>
      <c r="AHW264" s="44"/>
      <c r="AHX264" s="44"/>
      <c r="AHY264" s="44"/>
      <c r="AHZ264" s="44"/>
      <c r="AIA264" s="44"/>
      <c r="AIB264" s="44"/>
      <c r="AIC264" s="44"/>
      <c r="AID264" s="44"/>
      <c r="AIE264" s="44"/>
      <c r="AIF264" s="44"/>
      <c r="AIG264" s="44"/>
      <c r="AIH264" s="44"/>
      <c r="AII264" s="44"/>
      <c r="AIJ264" s="44"/>
      <c r="AIK264" s="44"/>
      <c r="AIL264" s="44"/>
      <c r="AIM264" s="44"/>
      <c r="AIN264" s="44"/>
      <c r="AIO264" s="44"/>
      <c r="AIP264" s="44"/>
      <c r="AIQ264" s="44"/>
      <c r="AIR264" s="44"/>
      <c r="AIS264" s="44"/>
      <c r="AIT264" s="44"/>
      <c r="AIU264" s="44"/>
      <c r="AIV264" s="44"/>
      <c r="AIW264" s="44"/>
      <c r="AIX264" s="44"/>
      <c r="AIY264" s="44"/>
      <c r="AIZ264" s="44"/>
      <c r="AJA264" s="44"/>
      <c r="AJB264" s="44"/>
      <c r="AJC264" s="44"/>
      <c r="AJD264" s="44"/>
      <c r="AJE264" s="44"/>
      <c r="AJF264" s="44"/>
      <c r="AJG264" s="44"/>
      <c r="AJH264" s="44"/>
      <c r="AJI264" s="44"/>
      <c r="AJJ264" s="44"/>
      <c r="AJK264" s="44"/>
      <c r="AJL264" s="44"/>
      <c r="AJM264" s="44"/>
      <c r="AJN264" s="44"/>
      <c r="AJO264" s="44"/>
      <c r="AJP264" s="44"/>
      <c r="AJQ264" s="44"/>
      <c r="AJR264" s="44"/>
      <c r="AJS264" s="44"/>
      <c r="AJT264" s="44"/>
      <c r="AJU264" s="44"/>
      <c r="AJV264" s="44"/>
      <c r="AJW264" s="44"/>
      <c r="AJX264" s="44"/>
      <c r="AJY264" s="44"/>
      <c r="AJZ264" s="44"/>
      <c r="AKA264" s="44"/>
      <c r="AKB264" s="44"/>
      <c r="AKC264" s="44"/>
      <c r="AKD264" s="44"/>
      <c r="AKE264" s="44"/>
      <c r="AKF264" s="44"/>
      <c r="AKG264" s="44"/>
      <c r="AKH264" s="44"/>
      <c r="AKI264" s="44"/>
      <c r="AKJ264" s="44"/>
      <c r="AKK264" s="44"/>
      <c r="AKL264" s="44"/>
      <c r="AKM264" s="44"/>
      <c r="AKN264" s="44"/>
      <c r="AKO264" s="44"/>
      <c r="AKP264" s="44"/>
      <c r="AKQ264" s="44"/>
      <c r="AKR264" s="44"/>
      <c r="AKS264" s="44"/>
      <c r="AKT264" s="44"/>
      <c r="AKU264" s="44"/>
      <c r="AKV264" s="44"/>
      <c r="AKW264" s="44"/>
      <c r="AKX264" s="44"/>
      <c r="AKY264" s="44"/>
      <c r="AKZ264" s="44"/>
      <c r="ALA264" s="44"/>
      <c r="ALB264" s="44"/>
      <c r="ALC264" s="44"/>
      <c r="ALD264" s="44"/>
      <c r="ALE264" s="44"/>
      <c r="ALF264" s="44"/>
      <c r="ALG264" s="44"/>
      <c r="ALH264" s="44"/>
      <c r="ALI264" s="44"/>
      <c r="ALJ264" s="44"/>
      <c r="ALK264" s="44"/>
      <c r="ALL264" s="44"/>
      <c r="ALM264" s="44"/>
      <c r="ALN264" s="44"/>
      <c r="ALO264" s="44"/>
      <c r="ALP264" s="44"/>
      <c r="ALQ264" s="44"/>
      <c r="ALR264" s="44"/>
      <c r="ALS264" s="44"/>
      <c r="ALT264" s="44"/>
      <c r="ALU264" s="44"/>
      <c r="ALV264" s="44"/>
      <c r="ALW264" s="44"/>
      <c r="ALX264" s="44"/>
      <c r="ALY264" s="44"/>
      <c r="ALZ264" s="44"/>
      <c r="AMA264" s="44"/>
      <c r="AMB264" s="44"/>
      <c r="AMC264" s="44"/>
      <c r="AMD264" s="44"/>
      <c r="AME264" s="44"/>
      <c r="AMF264" s="44"/>
      <c r="AMG264" s="44"/>
      <c r="AMH264" s="44"/>
      <c r="AMI264" s="44"/>
      <c r="AMJ264" s="44"/>
      <c r="AMK264" s="44"/>
      <c r="AML264" s="44"/>
      <c r="AMM264" s="44"/>
      <c r="AMN264" s="44"/>
      <c r="AMO264" s="44"/>
      <c r="AMP264" s="44"/>
      <c r="AMQ264" s="44"/>
      <c r="AMR264" s="44"/>
      <c r="AMS264" s="44"/>
      <c r="AMT264" s="44"/>
      <c r="AMU264" s="44"/>
      <c r="AMV264" s="44"/>
      <c r="AMW264" s="44"/>
      <c r="AMX264" s="44"/>
      <c r="AMY264" s="44"/>
      <c r="AMZ264" s="44"/>
      <c r="ANA264" s="44"/>
      <c r="ANB264" s="44"/>
      <c r="ANC264" s="44"/>
      <c r="AND264" s="44"/>
      <c r="ANE264" s="44"/>
      <c r="ANF264" s="44"/>
      <c r="ANG264" s="44"/>
      <c r="ANH264" s="44"/>
      <c r="ANI264" s="44"/>
      <c r="ANJ264" s="44"/>
      <c r="ANK264" s="44"/>
      <c r="ANL264" s="44"/>
      <c r="ANM264" s="44"/>
      <c r="ANN264" s="44"/>
      <c r="ANO264" s="44"/>
      <c r="ANP264" s="44"/>
      <c r="ANQ264" s="44"/>
      <c r="ANR264" s="44"/>
      <c r="ANS264" s="44"/>
      <c r="ANT264" s="44"/>
      <c r="ANU264" s="44"/>
      <c r="ANV264" s="44"/>
      <c r="ANW264" s="44"/>
      <c r="ANX264" s="44"/>
      <c r="ANY264" s="44"/>
      <c r="ANZ264" s="44"/>
      <c r="AOA264" s="44"/>
      <c r="AOB264" s="44"/>
      <c r="AOC264" s="44"/>
      <c r="AOD264" s="44"/>
      <c r="AOE264" s="44"/>
      <c r="AOF264" s="44"/>
      <c r="AOG264" s="44"/>
      <c r="AOH264" s="44"/>
      <c r="AOI264" s="44"/>
      <c r="AOJ264" s="44"/>
      <c r="AOK264" s="44"/>
      <c r="AOL264" s="44"/>
      <c r="AOM264" s="44"/>
      <c r="AON264" s="44"/>
      <c r="AOO264" s="44"/>
      <c r="AOP264" s="44"/>
      <c r="AOQ264" s="44"/>
      <c r="AOR264" s="44"/>
      <c r="AOS264" s="44"/>
      <c r="AOT264" s="44"/>
      <c r="AOU264" s="44"/>
      <c r="AOV264" s="44"/>
      <c r="AOW264" s="44"/>
      <c r="AOX264" s="44"/>
      <c r="AOY264" s="44"/>
      <c r="AOZ264" s="44"/>
      <c r="APA264" s="44"/>
      <c r="APB264" s="44"/>
      <c r="APC264" s="44"/>
      <c r="APD264" s="44"/>
      <c r="APE264" s="44"/>
      <c r="APF264" s="44"/>
      <c r="APG264" s="44"/>
      <c r="APH264" s="44"/>
      <c r="API264" s="44"/>
      <c r="APJ264" s="44"/>
      <c r="APK264" s="44"/>
      <c r="APL264" s="44"/>
      <c r="APM264" s="44"/>
      <c r="APN264" s="44"/>
      <c r="APO264" s="44"/>
      <c r="APP264" s="44"/>
      <c r="APQ264" s="44"/>
      <c r="APR264" s="44"/>
      <c r="APS264" s="44"/>
      <c r="APT264" s="44"/>
      <c r="APU264" s="44"/>
      <c r="APV264" s="44"/>
      <c r="APW264" s="44"/>
      <c r="APX264" s="44"/>
      <c r="APY264" s="44"/>
      <c r="APZ264" s="44"/>
      <c r="AQA264" s="44"/>
      <c r="AQB264" s="44"/>
      <c r="AQC264" s="44"/>
      <c r="AQD264" s="44"/>
      <c r="AQE264" s="44"/>
      <c r="AQF264" s="44"/>
      <c r="AQG264" s="44"/>
      <c r="AQH264" s="44"/>
      <c r="AQI264" s="44"/>
      <c r="AQJ264" s="44"/>
      <c r="AQK264" s="44"/>
      <c r="AQL264" s="44"/>
      <c r="AQM264" s="44"/>
      <c r="AQN264" s="44"/>
      <c r="AQO264" s="44"/>
      <c r="AQP264" s="44"/>
      <c r="AQQ264" s="44"/>
      <c r="AQR264" s="44"/>
      <c r="AQS264" s="44"/>
      <c r="AQT264" s="44"/>
      <c r="AQU264" s="44"/>
      <c r="AQV264" s="44"/>
      <c r="AQW264" s="44"/>
      <c r="AQX264" s="44"/>
      <c r="AQY264" s="44"/>
      <c r="AQZ264" s="44"/>
      <c r="ARA264" s="44"/>
      <c r="ARB264" s="44"/>
      <c r="ARC264" s="44"/>
      <c r="ARD264" s="44"/>
      <c r="ARE264" s="44"/>
      <c r="ARF264" s="44"/>
      <c r="ARG264" s="44"/>
      <c r="ARH264" s="44"/>
      <c r="ARI264" s="44"/>
      <c r="ARJ264" s="44"/>
      <c r="ARK264" s="44"/>
      <c r="ARL264" s="44"/>
      <c r="ARM264" s="44"/>
      <c r="ARN264" s="44"/>
      <c r="ARO264" s="44"/>
      <c r="ARP264" s="44"/>
      <c r="ARQ264" s="44"/>
      <c r="ARR264" s="44"/>
      <c r="ARS264" s="44"/>
      <c r="ART264" s="44"/>
      <c r="ARU264" s="44"/>
      <c r="ARV264" s="44"/>
      <c r="ARW264" s="44"/>
      <c r="ARX264" s="44"/>
      <c r="ARY264" s="44"/>
      <c r="ARZ264" s="44"/>
      <c r="ASA264" s="44"/>
      <c r="ASB264" s="44"/>
      <c r="ASC264" s="44"/>
      <c r="ASD264" s="44"/>
      <c r="ASE264" s="44"/>
      <c r="ASF264" s="44"/>
      <c r="ASG264" s="44"/>
      <c r="ASH264" s="44"/>
      <c r="ASI264" s="44"/>
      <c r="ASJ264" s="44"/>
      <c r="ASK264" s="44"/>
      <c r="ASL264" s="44"/>
      <c r="ASM264" s="44"/>
      <c r="ASN264" s="44"/>
      <c r="ASO264" s="44"/>
      <c r="ASP264" s="44"/>
      <c r="ASQ264" s="44"/>
      <c r="ASR264" s="44"/>
      <c r="ASS264" s="44"/>
      <c r="AST264" s="44"/>
      <c r="ASU264" s="44"/>
      <c r="ASV264" s="44"/>
      <c r="ASW264" s="44"/>
      <c r="ASX264" s="44"/>
      <c r="ASY264" s="44"/>
      <c r="ASZ264" s="44"/>
      <c r="ATA264" s="44"/>
      <c r="ATB264" s="44"/>
      <c r="ATC264" s="44"/>
      <c r="ATD264" s="44"/>
      <c r="ATE264" s="44"/>
      <c r="ATF264" s="44"/>
      <c r="ATG264" s="44"/>
      <c r="ATH264" s="44"/>
      <c r="ATI264" s="44"/>
      <c r="ATJ264" s="44"/>
      <c r="ATK264" s="44"/>
      <c r="ATL264" s="44"/>
      <c r="ATM264" s="44"/>
      <c r="ATN264" s="44"/>
      <c r="ATO264" s="44"/>
      <c r="ATP264" s="44"/>
      <c r="ATQ264" s="44"/>
      <c r="ATR264" s="44"/>
      <c r="ATS264" s="44"/>
      <c r="ATT264" s="44"/>
      <c r="ATU264" s="44"/>
      <c r="ATV264" s="44"/>
      <c r="ATW264" s="44"/>
      <c r="ATX264" s="44"/>
      <c r="ATY264" s="44"/>
      <c r="ATZ264" s="44"/>
      <c r="AUA264" s="44"/>
      <c r="AUB264" s="44"/>
      <c r="AUC264" s="44"/>
      <c r="AUD264" s="44"/>
      <c r="AUE264" s="44"/>
      <c r="AUF264" s="44"/>
      <c r="AUG264" s="44"/>
      <c r="AUH264" s="44"/>
      <c r="AUI264" s="44"/>
      <c r="AUJ264" s="44"/>
      <c r="AUK264" s="44"/>
      <c r="AUL264" s="44"/>
      <c r="AUM264" s="44"/>
      <c r="AUN264" s="44"/>
      <c r="AUO264" s="44"/>
      <c r="AUP264" s="44"/>
      <c r="AUQ264" s="44"/>
      <c r="AUR264" s="44"/>
      <c r="AUS264" s="44"/>
      <c r="AUT264" s="44"/>
      <c r="AUU264" s="44"/>
      <c r="AUV264" s="44"/>
      <c r="AUW264" s="44"/>
      <c r="AUX264" s="44"/>
      <c r="AUY264" s="44"/>
      <c r="AUZ264" s="44"/>
      <c r="AVA264" s="44"/>
      <c r="AVB264" s="44"/>
      <c r="AVC264" s="44"/>
      <c r="AVD264" s="44"/>
      <c r="AVE264" s="44"/>
      <c r="AVF264" s="44"/>
      <c r="AVG264" s="44"/>
      <c r="AVH264" s="44"/>
      <c r="AVI264" s="44"/>
      <c r="AVJ264" s="44"/>
      <c r="AVK264" s="44"/>
      <c r="AVL264" s="44"/>
      <c r="AVM264" s="44"/>
      <c r="AVN264" s="44"/>
      <c r="AVO264" s="44"/>
      <c r="AVP264" s="44"/>
      <c r="AVQ264" s="44"/>
      <c r="AVR264" s="44"/>
      <c r="AVS264" s="44"/>
      <c r="AVT264" s="44"/>
      <c r="AVU264" s="44"/>
      <c r="AVV264" s="44"/>
      <c r="AVW264" s="44"/>
      <c r="AVX264" s="44"/>
      <c r="AVY264" s="44"/>
      <c r="AVZ264" s="44"/>
      <c r="AWA264" s="44"/>
      <c r="AWB264" s="44"/>
      <c r="AWC264" s="44"/>
      <c r="AWD264" s="44"/>
      <c r="AWE264" s="44"/>
      <c r="AWF264" s="44"/>
      <c r="AWG264" s="44"/>
      <c r="AWH264" s="44"/>
      <c r="AWI264" s="44"/>
      <c r="AWJ264" s="44"/>
      <c r="AWK264" s="44"/>
      <c r="AWL264" s="44"/>
      <c r="AWM264" s="44"/>
      <c r="AWN264" s="44"/>
      <c r="AWO264" s="44"/>
      <c r="AWP264" s="44"/>
      <c r="AWQ264" s="44"/>
      <c r="AWR264" s="44"/>
      <c r="AWS264" s="44"/>
      <c r="AWT264" s="44"/>
      <c r="AWU264" s="44"/>
      <c r="AWV264" s="44"/>
      <c r="AWW264" s="44"/>
      <c r="AWX264" s="44"/>
      <c r="AWY264" s="44"/>
      <c r="AWZ264" s="44"/>
      <c r="AXA264" s="44"/>
      <c r="AXB264" s="44"/>
      <c r="AXC264" s="44"/>
      <c r="AXD264" s="44"/>
      <c r="AXE264" s="44"/>
      <c r="AXF264" s="44"/>
      <c r="AXG264" s="44"/>
      <c r="AXH264" s="44"/>
      <c r="AXI264" s="44"/>
      <c r="AXJ264" s="44"/>
      <c r="AXK264" s="44"/>
      <c r="AXL264" s="44"/>
      <c r="AXM264" s="44"/>
      <c r="AXN264" s="44"/>
      <c r="AXO264" s="44"/>
      <c r="AXP264" s="44"/>
      <c r="AXQ264" s="44"/>
      <c r="AXR264" s="44"/>
      <c r="AXS264" s="44"/>
      <c r="AXT264" s="44"/>
      <c r="AXU264" s="44"/>
      <c r="AXV264" s="44"/>
      <c r="AXW264" s="44"/>
      <c r="AXX264" s="44"/>
      <c r="AXY264" s="44"/>
      <c r="AXZ264" s="44"/>
      <c r="AYA264" s="44"/>
      <c r="AYB264" s="44"/>
      <c r="AYC264" s="44"/>
      <c r="AYD264" s="44"/>
      <c r="AYE264" s="44"/>
      <c r="AYF264" s="44"/>
      <c r="AYG264" s="44"/>
      <c r="AYH264" s="44"/>
      <c r="AYI264" s="44"/>
      <c r="AYJ264" s="44"/>
      <c r="AYK264" s="44"/>
      <c r="AYL264" s="44"/>
      <c r="AYM264" s="44"/>
      <c r="AYN264" s="44"/>
      <c r="AYO264" s="44"/>
      <c r="AYP264" s="44"/>
      <c r="AYQ264" s="44"/>
      <c r="AYR264" s="44"/>
      <c r="AYS264" s="44"/>
      <c r="AYT264" s="44"/>
      <c r="AYU264" s="44"/>
      <c r="AYV264" s="44"/>
      <c r="AYW264" s="44"/>
      <c r="AYX264" s="44"/>
      <c r="AYY264" s="44"/>
      <c r="AYZ264" s="44"/>
      <c r="AZA264" s="44"/>
      <c r="AZB264" s="44"/>
      <c r="AZC264" s="44"/>
      <c r="AZD264" s="44"/>
      <c r="AZE264" s="44"/>
      <c r="AZF264" s="44"/>
      <c r="AZG264" s="44"/>
      <c r="AZH264" s="44"/>
      <c r="AZI264" s="44"/>
      <c r="AZJ264" s="44"/>
      <c r="AZK264" s="44"/>
      <c r="AZL264" s="44"/>
      <c r="AZM264" s="44"/>
      <c r="AZN264" s="44"/>
      <c r="AZO264" s="44"/>
      <c r="AZP264" s="44"/>
      <c r="AZQ264" s="44"/>
      <c r="AZR264" s="44"/>
      <c r="AZS264" s="44"/>
      <c r="AZT264" s="44"/>
      <c r="AZU264" s="44"/>
      <c r="AZV264" s="44"/>
      <c r="AZW264" s="44"/>
      <c r="AZX264" s="44"/>
      <c r="AZY264" s="44"/>
      <c r="AZZ264" s="44"/>
      <c r="BAA264" s="44"/>
      <c r="BAB264" s="44"/>
      <c r="BAC264" s="44"/>
      <c r="BAD264" s="44"/>
      <c r="BAE264" s="44"/>
      <c r="BAF264" s="44"/>
      <c r="BAG264" s="44"/>
      <c r="BAH264" s="44"/>
      <c r="BAI264" s="44"/>
      <c r="BAJ264" s="44"/>
      <c r="BAK264" s="44"/>
      <c r="BAL264" s="44"/>
      <c r="BAM264" s="44"/>
      <c r="BAN264" s="44"/>
      <c r="BAO264" s="44"/>
      <c r="BAP264" s="44"/>
      <c r="BAQ264" s="44"/>
      <c r="BAR264" s="44"/>
      <c r="BAS264" s="44"/>
      <c r="BAT264" s="44"/>
      <c r="BAU264" s="44"/>
      <c r="BAV264" s="44"/>
      <c r="BAW264" s="44"/>
      <c r="BAX264" s="44"/>
      <c r="BAY264" s="44"/>
      <c r="BAZ264" s="44"/>
      <c r="BBA264" s="44"/>
      <c r="BBB264" s="44"/>
      <c r="BBC264" s="44"/>
      <c r="BBD264" s="44"/>
      <c r="BBE264" s="44"/>
      <c r="BBF264" s="44"/>
      <c r="BBG264" s="44"/>
      <c r="BBH264" s="44"/>
      <c r="BBI264" s="44"/>
      <c r="BBJ264" s="44"/>
      <c r="BBK264" s="44"/>
      <c r="BBL264" s="44"/>
      <c r="BBM264" s="44"/>
      <c r="BBN264" s="44"/>
      <c r="BBO264" s="44"/>
      <c r="BBP264" s="44"/>
      <c r="BBQ264" s="44"/>
      <c r="BBR264" s="44"/>
      <c r="BBS264" s="44"/>
      <c r="BBT264" s="44"/>
      <c r="BBU264" s="44"/>
      <c r="BBV264" s="44"/>
      <c r="BBW264" s="44"/>
      <c r="BBX264" s="44"/>
      <c r="BBY264" s="44"/>
      <c r="BBZ264" s="44"/>
      <c r="BCA264" s="44"/>
      <c r="BCB264" s="44"/>
      <c r="BCC264" s="44"/>
      <c r="BCD264" s="44"/>
      <c r="BCE264" s="44"/>
      <c r="BCF264" s="44"/>
      <c r="BCG264" s="44"/>
      <c r="BCH264" s="44"/>
      <c r="BCI264" s="44"/>
      <c r="BCJ264" s="44"/>
      <c r="BCK264" s="44"/>
      <c r="BCL264" s="44"/>
      <c r="BCM264" s="44"/>
      <c r="BCN264" s="44"/>
      <c r="BCO264" s="44"/>
      <c r="BCP264" s="44"/>
      <c r="BCQ264" s="44"/>
      <c r="BCR264" s="44"/>
      <c r="BCS264" s="44"/>
      <c r="BCT264" s="44"/>
      <c r="BCU264" s="44"/>
      <c r="BCV264" s="44"/>
      <c r="BCW264" s="44"/>
      <c r="BCX264" s="44"/>
      <c r="BCY264" s="44"/>
      <c r="BCZ264" s="44"/>
      <c r="BDA264" s="44"/>
      <c r="BDB264" s="44"/>
      <c r="BDC264" s="44"/>
      <c r="BDD264" s="44"/>
      <c r="BDE264" s="44"/>
      <c r="BDF264" s="44"/>
      <c r="BDG264" s="44"/>
      <c r="BDH264" s="44"/>
      <c r="BDI264" s="44"/>
      <c r="BDJ264" s="44"/>
      <c r="BDK264" s="44"/>
      <c r="BDL264" s="44"/>
      <c r="BDM264" s="44"/>
      <c r="BDN264" s="44"/>
      <c r="BDO264" s="44"/>
      <c r="BDP264" s="44"/>
      <c r="BDQ264" s="44"/>
      <c r="BDR264" s="44"/>
      <c r="BDS264" s="44"/>
      <c r="BDT264" s="44"/>
      <c r="BDU264" s="44"/>
      <c r="BDV264" s="44"/>
      <c r="BDW264" s="44"/>
      <c r="BDX264" s="44"/>
      <c r="BDY264" s="44"/>
      <c r="BDZ264" s="44"/>
      <c r="BEA264" s="44"/>
      <c r="BEB264" s="44"/>
      <c r="BEC264" s="44"/>
      <c r="BED264" s="44"/>
      <c r="BEE264" s="44"/>
      <c r="BEF264" s="44"/>
      <c r="BEG264" s="44"/>
      <c r="BEH264" s="44"/>
      <c r="BEI264" s="44"/>
      <c r="BEJ264" s="44"/>
      <c r="BEK264" s="44"/>
      <c r="BEL264" s="44"/>
      <c r="BEM264" s="44"/>
      <c r="BEN264" s="44"/>
      <c r="BEO264" s="44"/>
      <c r="BEP264" s="44"/>
      <c r="BEQ264" s="44"/>
      <c r="BER264" s="44"/>
      <c r="BES264" s="44"/>
      <c r="BET264" s="44"/>
      <c r="BEU264" s="44"/>
      <c r="BEV264" s="44"/>
      <c r="BEW264" s="44"/>
      <c r="BEX264" s="44"/>
      <c r="BEY264" s="44"/>
      <c r="BEZ264" s="44"/>
      <c r="BFA264" s="44"/>
      <c r="BFB264" s="44"/>
      <c r="BFC264" s="44"/>
      <c r="BFD264" s="44"/>
      <c r="BFE264" s="44"/>
      <c r="BFF264" s="44"/>
      <c r="BFG264" s="44"/>
      <c r="BFH264" s="44"/>
      <c r="BFI264" s="44"/>
      <c r="BFJ264" s="44"/>
      <c r="BFK264" s="44"/>
      <c r="BFL264" s="44"/>
      <c r="BFM264" s="44"/>
      <c r="BFN264" s="44"/>
      <c r="BFO264" s="44"/>
      <c r="BFP264" s="44"/>
      <c r="BFQ264" s="44"/>
      <c r="BFR264" s="44"/>
      <c r="BFS264" s="44"/>
      <c r="BFT264" s="44"/>
      <c r="BFU264" s="44"/>
      <c r="BFV264" s="44"/>
      <c r="BFW264" s="44"/>
      <c r="BFX264" s="44"/>
      <c r="BFY264" s="44"/>
      <c r="BFZ264" s="44"/>
      <c r="BGA264" s="44"/>
      <c r="BGB264" s="44"/>
      <c r="BGC264" s="44"/>
      <c r="BGD264" s="44"/>
      <c r="BGE264" s="44"/>
      <c r="BGF264" s="44"/>
      <c r="BGG264" s="44"/>
      <c r="BGH264" s="44"/>
      <c r="BGI264" s="44"/>
      <c r="BGJ264" s="44"/>
      <c r="BGK264" s="44"/>
      <c r="BGL264" s="44"/>
      <c r="BGM264" s="44"/>
      <c r="BGN264" s="44"/>
      <c r="BGO264" s="44"/>
      <c r="BGP264" s="44"/>
      <c r="BGQ264" s="44"/>
      <c r="BGR264" s="44"/>
      <c r="BGS264" s="44"/>
      <c r="BGT264" s="44"/>
      <c r="BGU264" s="44"/>
      <c r="BGV264" s="44"/>
      <c r="BGW264" s="44"/>
      <c r="BGX264" s="44"/>
      <c r="BGY264" s="44"/>
      <c r="BGZ264" s="44"/>
      <c r="BHA264" s="44"/>
      <c r="BHB264" s="44"/>
      <c r="BHC264" s="44"/>
      <c r="BHD264" s="44"/>
      <c r="BHE264" s="44"/>
      <c r="BHF264" s="44"/>
      <c r="BHG264" s="44"/>
      <c r="BHH264" s="44"/>
      <c r="BHI264" s="44"/>
      <c r="BHJ264" s="44"/>
      <c r="BHK264" s="44"/>
      <c r="BHL264" s="44"/>
      <c r="BHM264" s="44"/>
      <c r="BHN264" s="44"/>
      <c r="BHO264" s="44"/>
      <c r="BHP264" s="44"/>
      <c r="BHQ264" s="44"/>
      <c r="BHR264" s="44"/>
      <c r="BHS264" s="44"/>
      <c r="BHT264" s="44"/>
      <c r="BHU264" s="44"/>
      <c r="BHV264" s="44"/>
      <c r="BHW264" s="44"/>
      <c r="BHX264" s="44"/>
      <c r="BHY264" s="44"/>
      <c r="BHZ264" s="44"/>
      <c r="BIA264" s="44"/>
      <c r="BIB264" s="44"/>
      <c r="BIC264" s="44"/>
      <c r="BID264" s="44"/>
      <c r="BIE264" s="44"/>
      <c r="BIF264" s="44"/>
      <c r="BIG264" s="44"/>
      <c r="BIH264" s="44"/>
      <c r="BII264" s="44"/>
      <c r="BIJ264" s="44"/>
      <c r="BIK264" s="44"/>
      <c r="BIL264" s="44"/>
      <c r="BIM264" s="44"/>
      <c r="BIN264" s="44"/>
      <c r="BIO264" s="44"/>
      <c r="BIP264" s="44"/>
      <c r="BIQ264" s="44"/>
      <c r="BIR264" s="44"/>
      <c r="BIS264" s="44"/>
      <c r="BIT264" s="44"/>
      <c r="BIU264" s="44"/>
      <c r="BIV264" s="44"/>
      <c r="BIW264" s="44"/>
      <c r="BIX264" s="44"/>
      <c r="BIY264" s="44"/>
      <c r="BIZ264" s="44"/>
      <c r="BJA264" s="44"/>
      <c r="BJB264" s="44"/>
      <c r="BJC264" s="44"/>
      <c r="BJD264" s="44"/>
      <c r="BJE264" s="44"/>
      <c r="BJF264" s="44"/>
      <c r="BJG264" s="44"/>
      <c r="BJH264" s="44"/>
      <c r="BJI264" s="44"/>
      <c r="BJJ264" s="44"/>
      <c r="BJK264" s="44"/>
      <c r="BJL264" s="44"/>
      <c r="BJM264" s="44"/>
      <c r="BJN264" s="44"/>
      <c r="BJO264" s="44"/>
      <c r="BJP264" s="44"/>
      <c r="BJQ264" s="44"/>
      <c r="BJR264" s="44"/>
      <c r="BJS264" s="44"/>
      <c r="BJT264" s="44"/>
      <c r="BJU264" s="44"/>
      <c r="BJV264" s="44"/>
      <c r="BJW264" s="44"/>
      <c r="BJX264" s="44"/>
      <c r="BJY264" s="44"/>
      <c r="BJZ264" s="44"/>
      <c r="BKA264" s="44"/>
      <c r="BKB264" s="44"/>
      <c r="BKC264" s="44"/>
      <c r="BKD264" s="44"/>
      <c r="BKE264" s="44"/>
      <c r="BKF264" s="44"/>
      <c r="BKG264" s="44"/>
      <c r="BKH264" s="44"/>
      <c r="BKI264" s="44"/>
      <c r="BKJ264" s="44"/>
      <c r="BKK264" s="44"/>
      <c r="BKL264" s="44"/>
      <c r="BKM264" s="44"/>
      <c r="BKN264" s="44"/>
      <c r="BKO264" s="44"/>
      <c r="BKP264" s="44"/>
      <c r="BKQ264" s="44"/>
      <c r="BKR264" s="44"/>
      <c r="BKS264" s="44"/>
      <c r="BKT264" s="44"/>
      <c r="BKU264" s="44"/>
      <c r="BKV264" s="44"/>
      <c r="BKW264" s="44"/>
      <c r="BKX264" s="44"/>
      <c r="BKY264" s="44"/>
      <c r="BKZ264" s="44"/>
      <c r="BLA264" s="44"/>
      <c r="BLB264" s="44"/>
      <c r="BLC264" s="44"/>
      <c r="BLD264" s="44"/>
      <c r="BLE264" s="44"/>
      <c r="BLF264" s="44"/>
      <c r="BLG264" s="44"/>
      <c r="BLH264" s="44"/>
      <c r="BLI264" s="44"/>
      <c r="BLJ264" s="44"/>
      <c r="BLK264" s="44"/>
      <c r="BLL264" s="44"/>
      <c r="BLM264" s="44"/>
      <c r="BLN264" s="44"/>
      <c r="BLO264" s="44"/>
      <c r="BLP264" s="44"/>
      <c r="BLQ264" s="44"/>
      <c r="BLR264" s="44"/>
      <c r="BLS264" s="44"/>
      <c r="BLT264" s="44"/>
      <c r="BLU264" s="44"/>
      <c r="BLV264" s="44"/>
      <c r="BLW264" s="44"/>
      <c r="BLX264" s="44"/>
      <c r="BLY264" s="44"/>
      <c r="BLZ264" s="44"/>
      <c r="BMA264" s="44"/>
      <c r="BMB264" s="44"/>
      <c r="BMC264" s="44"/>
      <c r="BMD264" s="44"/>
      <c r="BME264" s="44"/>
      <c r="BMF264" s="44"/>
      <c r="BMG264" s="44"/>
      <c r="BMH264" s="44"/>
      <c r="BMI264" s="44"/>
      <c r="BMJ264" s="44"/>
      <c r="BMK264" s="44"/>
      <c r="BML264" s="44"/>
      <c r="BMM264" s="44"/>
      <c r="BMN264" s="44"/>
      <c r="BMO264" s="44"/>
      <c r="BMP264" s="44"/>
      <c r="BMQ264" s="44"/>
      <c r="BMR264" s="44"/>
      <c r="BMS264" s="44"/>
      <c r="BMT264" s="44"/>
      <c r="BMU264" s="44"/>
      <c r="BMV264" s="44"/>
      <c r="BMW264" s="44"/>
      <c r="BMX264" s="44"/>
      <c r="BMY264" s="44"/>
      <c r="BMZ264" s="44"/>
      <c r="BNA264" s="44"/>
      <c r="BNB264" s="44"/>
      <c r="BNC264" s="44"/>
      <c r="BND264" s="44"/>
      <c r="BNE264" s="44"/>
      <c r="BNF264" s="44"/>
      <c r="BNG264" s="44"/>
      <c r="BNH264" s="44"/>
      <c r="BNI264" s="44"/>
      <c r="BNJ264" s="44"/>
      <c r="BNK264" s="44"/>
      <c r="BNL264" s="44"/>
      <c r="BNM264" s="44"/>
      <c r="BNN264" s="44"/>
      <c r="BNO264" s="44"/>
      <c r="BNP264" s="44"/>
      <c r="BNQ264" s="44"/>
      <c r="BNR264" s="44"/>
      <c r="BNS264" s="44"/>
      <c r="BNT264" s="44"/>
      <c r="BNU264" s="44"/>
      <c r="BNV264" s="44"/>
      <c r="BNW264" s="44"/>
      <c r="BNX264" s="44"/>
      <c r="BNY264" s="44"/>
      <c r="BNZ264" s="44"/>
      <c r="BOA264" s="44"/>
      <c r="BOB264" s="44"/>
      <c r="BOC264" s="44"/>
      <c r="BOD264" s="44"/>
      <c r="BOE264" s="44"/>
      <c r="BOF264" s="44"/>
      <c r="BOG264" s="44"/>
      <c r="BOH264" s="44"/>
      <c r="BOI264" s="44"/>
      <c r="BOJ264" s="44"/>
      <c r="BOK264" s="44"/>
      <c r="BOL264" s="44"/>
      <c r="BOM264" s="44"/>
      <c r="BON264" s="44"/>
      <c r="BOO264" s="44"/>
      <c r="BOP264" s="44"/>
      <c r="BOQ264" s="44"/>
      <c r="BOR264" s="44"/>
      <c r="BOS264" s="44"/>
      <c r="BOT264" s="44"/>
      <c r="BOU264" s="44"/>
      <c r="BOV264" s="44"/>
      <c r="BOW264" s="44"/>
      <c r="BOX264" s="44"/>
      <c r="BOY264" s="44"/>
      <c r="BOZ264" s="44"/>
      <c r="BPA264" s="44"/>
      <c r="BPB264" s="44"/>
      <c r="BPC264" s="44"/>
      <c r="BPD264" s="44"/>
      <c r="BPE264" s="44"/>
      <c r="BPF264" s="44"/>
      <c r="BPG264" s="44"/>
      <c r="BPH264" s="44"/>
      <c r="BPI264" s="44"/>
      <c r="BPJ264" s="44"/>
      <c r="BPK264" s="44"/>
      <c r="BPL264" s="44"/>
      <c r="BPM264" s="44"/>
      <c r="BPN264" s="44"/>
      <c r="BPO264" s="44"/>
      <c r="BPP264" s="44"/>
      <c r="BPQ264" s="44"/>
      <c r="BPR264" s="44"/>
      <c r="BPS264" s="44"/>
      <c r="BPT264" s="44"/>
      <c r="BPU264" s="44"/>
      <c r="BPV264" s="44"/>
      <c r="BPW264" s="44"/>
      <c r="BPX264" s="44"/>
      <c r="BPY264" s="44"/>
      <c r="BPZ264" s="44"/>
      <c r="BQA264" s="44"/>
      <c r="BQB264" s="44"/>
      <c r="BQC264" s="44"/>
      <c r="BQD264" s="44"/>
      <c r="BQE264" s="44"/>
      <c r="BQF264" s="44"/>
      <c r="BQG264" s="44"/>
      <c r="BQH264" s="44"/>
      <c r="BQI264" s="44"/>
      <c r="BQJ264" s="44"/>
      <c r="BQK264" s="44"/>
      <c r="BQL264" s="44"/>
      <c r="BQM264" s="44"/>
      <c r="BQN264" s="44"/>
      <c r="BQO264" s="44"/>
      <c r="BQP264" s="44"/>
      <c r="BQQ264" s="44"/>
      <c r="BQR264" s="44"/>
      <c r="BQS264" s="44"/>
      <c r="BQT264" s="44"/>
      <c r="BQU264" s="44"/>
      <c r="BQV264" s="44"/>
      <c r="BQW264" s="44"/>
      <c r="BQX264" s="44"/>
      <c r="BQY264" s="44"/>
      <c r="BQZ264" s="44"/>
      <c r="BRA264" s="44"/>
      <c r="BRB264" s="44"/>
      <c r="BRC264" s="44"/>
      <c r="BRD264" s="44"/>
      <c r="BRE264" s="44"/>
      <c r="BRF264" s="44"/>
      <c r="BRG264" s="44"/>
      <c r="BRH264" s="44"/>
      <c r="BRI264" s="44"/>
      <c r="BRJ264" s="44"/>
      <c r="BRK264" s="44"/>
      <c r="BRL264" s="44"/>
      <c r="BRM264" s="44"/>
      <c r="BRN264" s="44"/>
      <c r="BRO264" s="44"/>
      <c r="BRP264" s="44"/>
      <c r="BRQ264" s="44"/>
      <c r="BRR264" s="44"/>
      <c r="BRS264" s="44"/>
      <c r="BRT264" s="44"/>
      <c r="BRU264" s="44"/>
      <c r="BRV264" s="44"/>
      <c r="BRW264" s="44"/>
      <c r="BRX264" s="44"/>
      <c r="BRY264" s="44"/>
      <c r="BRZ264" s="44"/>
      <c r="BSA264" s="44"/>
      <c r="BSB264" s="44"/>
      <c r="BSC264" s="44"/>
      <c r="BSD264" s="44"/>
      <c r="BSE264" s="44"/>
      <c r="BSF264" s="44"/>
      <c r="BSG264" s="44"/>
      <c r="BSH264" s="44"/>
      <c r="BSI264" s="44"/>
      <c r="BSJ264" s="44"/>
      <c r="BSK264" s="44"/>
      <c r="BSL264" s="44"/>
      <c r="BSM264" s="44"/>
      <c r="BSN264" s="44"/>
      <c r="BSO264" s="44"/>
      <c r="BSP264" s="44"/>
      <c r="BSQ264" s="44"/>
      <c r="BSR264" s="44"/>
      <c r="BSS264" s="44"/>
      <c r="BST264" s="44"/>
      <c r="BSU264" s="44"/>
      <c r="BSV264" s="44"/>
      <c r="BSW264" s="44"/>
      <c r="BSX264" s="44"/>
      <c r="BSY264" s="44"/>
      <c r="BSZ264" s="44"/>
      <c r="BTA264" s="44"/>
      <c r="BTB264" s="44"/>
      <c r="BTC264" s="44"/>
      <c r="BTD264" s="44"/>
      <c r="BTE264" s="44"/>
      <c r="BTF264" s="44"/>
      <c r="BTG264" s="44"/>
      <c r="BTH264" s="44"/>
      <c r="BTI264" s="44"/>
      <c r="BTJ264" s="44"/>
      <c r="BTK264" s="44"/>
      <c r="BTL264" s="44"/>
      <c r="BTM264" s="44"/>
      <c r="BTN264" s="44"/>
      <c r="BTO264" s="44"/>
      <c r="BTP264" s="44"/>
      <c r="BTQ264" s="44"/>
      <c r="BTR264" s="44"/>
      <c r="BTS264" s="44"/>
      <c r="BTT264" s="44"/>
      <c r="BTU264" s="44"/>
      <c r="BTV264" s="44"/>
      <c r="BTW264" s="44"/>
      <c r="BTX264" s="44"/>
      <c r="BTY264" s="44"/>
      <c r="BTZ264" s="44"/>
      <c r="BUA264" s="44"/>
      <c r="BUB264" s="44"/>
      <c r="BUC264" s="44"/>
      <c r="BUD264" s="44"/>
      <c r="BUE264" s="44"/>
      <c r="BUF264" s="44"/>
      <c r="BUG264" s="44"/>
      <c r="BUH264" s="44"/>
      <c r="BUI264" s="44"/>
      <c r="BUJ264" s="44"/>
      <c r="BUK264" s="44"/>
      <c r="BUL264" s="44"/>
      <c r="BUM264" s="44"/>
      <c r="BUN264" s="44"/>
      <c r="BUO264" s="44"/>
      <c r="BUP264" s="44"/>
      <c r="BUQ264" s="44"/>
      <c r="BUR264" s="44"/>
      <c r="BUS264" s="44"/>
      <c r="BUT264" s="44"/>
      <c r="BUU264" s="44"/>
      <c r="BUV264" s="44"/>
      <c r="BUW264" s="44"/>
      <c r="BUX264" s="44"/>
      <c r="BUY264" s="44"/>
      <c r="BUZ264" s="44"/>
      <c r="BVA264" s="44"/>
      <c r="BVB264" s="44"/>
      <c r="BVC264" s="44"/>
      <c r="BVD264" s="44"/>
      <c r="BVE264" s="44"/>
      <c r="BVF264" s="44"/>
      <c r="BVG264" s="44"/>
      <c r="BVH264" s="44"/>
      <c r="BVI264" s="44"/>
      <c r="BVJ264" s="44"/>
      <c r="BVK264" s="44"/>
      <c r="BVL264" s="44"/>
      <c r="BVM264" s="44"/>
      <c r="BVN264" s="44"/>
      <c r="BVO264" s="44"/>
      <c r="BVP264" s="44"/>
      <c r="BVQ264" s="44"/>
      <c r="BVR264" s="44"/>
      <c r="BVS264" s="44"/>
      <c r="BVT264" s="44"/>
      <c r="BVU264" s="44"/>
      <c r="BVV264" s="44"/>
      <c r="BVW264" s="44"/>
      <c r="BVX264" s="44"/>
      <c r="BVY264" s="44"/>
      <c r="BVZ264" s="44"/>
      <c r="BWA264" s="44"/>
      <c r="BWB264" s="44"/>
      <c r="BWC264" s="44"/>
      <c r="BWD264" s="44"/>
      <c r="BWE264" s="44"/>
      <c r="BWF264" s="44"/>
      <c r="BWG264" s="44"/>
      <c r="BWH264" s="44"/>
      <c r="BWI264" s="44"/>
      <c r="BWJ264" s="44"/>
      <c r="BWK264" s="44"/>
      <c r="BWL264" s="44"/>
      <c r="BWM264" s="44"/>
      <c r="BWN264" s="44"/>
      <c r="BWO264" s="44"/>
      <c r="BWP264" s="44"/>
      <c r="BWQ264" s="44"/>
      <c r="BWR264" s="44"/>
      <c r="BWS264" s="44"/>
      <c r="BWT264" s="44"/>
      <c r="BWU264" s="44"/>
      <c r="BWV264" s="44"/>
      <c r="BWW264" s="44"/>
      <c r="BWX264" s="44"/>
      <c r="BWY264" s="44"/>
      <c r="BWZ264" s="44"/>
      <c r="BXA264" s="44"/>
      <c r="BXB264" s="44"/>
      <c r="BXC264" s="44"/>
      <c r="BXD264" s="44"/>
      <c r="BXE264" s="44"/>
      <c r="BXF264" s="44"/>
      <c r="BXG264" s="44"/>
      <c r="BXH264" s="44"/>
      <c r="BXI264" s="44"/>
      <c r="BXJ264" s="44"/>
      <c r="BXK264" s="44"/>
      <c r="BXL264" s="44"/>
      <c r="BXM264" s="44"/>
      <c r="BXN264" s="44"/>
      <c r="BXO264" s="44"/>
      <c r="BXP264" s="44"/>
      <c r="BXQ264" s="44"/>
      <c r="BXR264" s="44"/>
      <c r="BXS264" s="44"/>
      <c r="BXT264" s="44"/>
      <c r="BXU264" s="44"/>
      <c r="BXV264" s="44"/>
      <c r="BXW264" s="44"/>
      <c r="BXX264" s="44"/>
      <c r="BXY264" s="44"/>
      <c r="BXZ264" s="44"/>
      <c r="BYA264" s="44"/>
      <c r="BYB264" s="44"/>
      <c r="BYC264" s="44"/>
      <c r="BYD264" s="44"/>
      <c r="BYE264" s="44"/>
      <c r="BYF264" s="44"/>
      <c r="BYG264" s="44"/>
      <c r="BYH264" s="44"/>
      <c r="BYI264" s="44"/>
      <c r="BYJ264" s="44"/>
      <c r="BYK264" s="44"/>
      <c r="BYL264" s="44"/>
      <c r="BYM264" s="44"/>
      <c r="BYN264" s="44"/>
      <c r="BYO264" s="44"/>
      <c r="BYP264" s="44"/>
      <c r="BYQ264" s="44"/>
      <c r="BYR264" s="44"/>
      <c r="BYS264" s="44"/>
      <c r="BYT264" s="44"/>
      <c r="BYU264" s="44"/>
      <c r="BYV264" s="44"/>
      <c r="BYW264" s="44"/>
      <c r="BYX264" s="44"/>
      <c r="BYY264" s="44"/>
      <c r="BYZ264" s="44"/>
      <c r="BZA264" s="44"/>
      <c r="BZB264" s="44"/>
      <c r="BZC264" s="44"/>
      <c r="BZD264" s="44"/>
      <c r="BZE264" s="44"/>
      <c r="BZF264" s="44"/>
      <c r="BZG264" s="44"/>
      <c r="BZH264" s="44"/>
      <c r="BZI264" s="44"/>
      <c r="BZJ264" s="44"/>
      <c r="BZK264" s="44"/>
      <c r="BZL264" s="44"/>
      <c r="BZM264" s="44"/>
      <c r="BZN264" s="44"/>
      <c r="BZO264" s="44"/>
      <c r="BZP264" s="44"/>
      <c r="BZQ264" s="44"/>
      <c r="BZR264" s="44"/>
      <c r="BZS264" s="44"/>
      <c r="BZT264" s="44"/>
      <c r="BZU264" s="44"/>
      <c r="BZV264" s="44"/>
      <c r="BZW264" s="44"/>
      <c r="BZX264" s="44"/>
      <c r="BZY264" s="44"/>
      <c r="BZZ264" s="44"/>
      <c r="CAA264" s="44"/>
      <c r="CAB264" s="44"/>
      <c r="CAC264" s="44"/>
      <c r="CAD264" s="44"/>
      <c r="CAE264" s="44"/>
      <c r="CAF264" s="44"/>
      <c r="CAG264" s="44"/>
      <c r="CAH264" s="44"/>
      <c r="CAI264" s="44"/>
      <c r="CAJ264" s="44"/>
      <c r="CAK264" s="44"/>
      <c r="CAL264" s="44"/>
      <c r="CAM264" s="44"/>
      <c r="CAN264" s="44"/>
      <c r="CAO264" s="44"/>
      <c r="CAP264" s="44"/>
      <c r="CAQ264" s="44"/>
      <c r="CAR264" s="44"/>
      <c r="CAS264" s="44"/>
      <c r="CAT264" s="44"/>
      <c r="CAU264" s="44"/>
      <c r="CAV264" s="44"/>
      <c r="CAW264" s="44"/>
      <c r="CAX264" s="44"/>
      <c r="CAY264" s="44"/>
      <c r="CAZ264" s="44"/>
      <c r="CBA264" s="44"/>
      <c r="CBB264" s="44"/>
      <c r="CBC264" s="44"/>
      <c r="CBD264" s="44"/>
      <c r="CBE264" s="44"/>
      <c r="CBF264" s="44"/>
      <c r="CBG264" s="44"/>
      <c r="CBH264" s="44"/>
      <c r="CBI264" s="44"/>
      <c r="CBJ264" s="44"/>
      <c r="CBK264" s="44"/>
      <c r="CBL264" s="44"/>
      <c r="CBM264" s="44"/>
      <c r="CBN264" s="44"/>
      <c r="CBO264" s="44"/>
      <c r="CBP264" s="44"/>
      <c r="CBQ264" s="44"/>
      <c r="CBR264" s="44"/>
      <c r="CBS264" s="44"/>
      <c r="CBT264" s="44"/>
      <c r="CBU264" s="44"/>
      <c r="CBV264" s="44"/>
      <c r="CBW264" s="44"/>
      <c r="CBX264" s="44"/>
      <c r="CBY264" s="44"/>
      <c r="CBZ264" s="44"/>
      <c r="CCA264" s="44"/>
      <c r="CCB264" s="44"/>
      <c r="CCC264" s="44"/>
      <c r="CCD264" s="44"/>
      <c r="CCE264" s="44"/>
      <c r="CCF264" s="44"/>
      <c r="CCG264" s="44"/>
      <c r="CCH264" s="44"/>
      <c r="CCI264" s="44"/>
      <c r="CCJ264" s="44"/>
      <c r="CCK264" s="44"/>
      <c r="CCL264" s="44"/>
      <c r="CCM264" s="44"/>
      <c r="CCN264" s="44"/>
      <c r="CCO264" s="44"/>
      <c r="CCP264" s="44"/>
      <c r="CCQ264" s="44"/>
      <c r="CCR264" s="44"/>
      <c r="CCS264" s="44"/>
      <c r="CCT264" s="44"/>
      <c r="CCU264" s="44"/>
      <c r="CCV264" s="44"/>
      <c r="CCW264" s="44"/>
      <c r="CCX264" s="44"/>
      <c r="CCY264" s="44"/>
      <c r="CCZ264" s="44"/>
      <c r="CDA264" s="44"/>
      <c r="CDB264" s="44"/>
      <c r="CDC264" s="44"/>
      <c r="CDD264" s="44"/>
      <c r="CDE264" s="44"/>
      <c r="CDF264" s="44"/>
      <c r="CDG264" s="44"/>
      <c r="CDH264" s="44"/>
      <c r="CDI264" s="44"/>
      <c r="CDJ264" s="44"/>
      <c r="CDK264" s="44"/>
      <c r="CDL264" s="44"/>
      <c r="CDM264" s="44"/>
      <c r="CDN264" s="44"/>
      <c r="CDO264" s="44"/>
      <c r="CDP264" s="44"/>
      <c r="CDQ264" s="44"/>
      <c r="CDR264" s="44"/>
      <c r="CDS264" s="44"/>
      <c r="CDT264" s="44"/>
      <c r="CDU264" s="44"/>
      <c r="CDV264" s="44"/>
      <c r="CDW264" s="44"/>
      <c r="CDX264" s="44"/>
      <c r="CDY264" s="44"/>
      <c r="CDZ264" s="44"/>
      <c r="CEA264" s="44"/>
      <c r="CEB264" s="44"/>
      <c r="CEC264" s="44"/>
      <c r="CED264" s="44"/>
      <c r="CEE264" s="44"/>
      <c r="CEF264" s="44"/>
      <c r="CEG264" s="44"/>
      <c r="CEH264" s="44"/>
      <c r="CEI264" s="44"/>
      <c r="CEJ264" s="44"/>
      <c r="CEK264" s="44"/>
      <c r="CEL264" s="44"/>
      <c r="CEM264" s="44"/>
      <c r="CEN264" s="44"/>
      <c r="CEO264" s="44"/>
      <c r="CEP264" s="44"/>
      <c r="CEQ264" s="44"/>
      <c r="CER264" s="44"/>
      <c r="CES264" s="44"/>
      <c r="CET264" s="44"/>
      <c r="CEU264" s="44"/>
      <c r="CEV264" s="44"/>
      <c r="CEW264" s="44"/>
      <c r="CEX264" s="44"/>
      <c r="CEY264" s="44"/>
      <c r="CEZ264" s="44"/>
      <c r="CFA264" s="44"/>
      <c r="CFB264" s="44"/>
      <c r="CFC264" s="44"/>
      <c r="CFD264" s="44"/>
      <c r="CFE264" s="44"/>
      <c r="CFF264" s="44"/>
      <c r="CFG264" s="44"/>
      <c r="CFH264" s="44"/>
      <c r="CFI264" s="44"/>
      <c r="CFJ264" s="44"/>
      <c r="CFK264" s="44"/>
      <c r="CFL264" s="44"/>
      <c r="CFM264" s="44"/>
      <c r="CFN264" s="44"/>
      <c r="CFO264" s="44"/>
      <c r="CFP264" s="44"/>
      <c r="CFQ264" s="44"/>
      <c r="CFR264" s="44"/>
      <c r="CFS264" s="44"/>
      <c r="CFT264" s="44"/>
      <c r="CFU264" s="44"/>
      <c r="CFV264" s="44"/>
      <c r="CFW264" s="44"/>
      <c r="CFX264" s="44"/>
      <c r="CFY264" s="44"/>
      <c r="CFZ264" s="44"/>
      <c r="CGA264" s="44"/>
      <c r="CGB264" s="44"/>
      <c r="CGC264" s="44"/>
      <c r="CGD264" s="44"/>
      <c r="CGE264" s="44"/>
      <c r="CGF264" s="44"/>
      <c r="CGG264" s="44"/>
      <c r="CGH264" s="44"/>
      <c r="CGI264" s="44"/>
      <c r="CGJ264" s="44"/>
      <c r="CGK264" s="44"/>
      <c r="CGL264" s="44"/>
      <c r="CGM264" s="44"/>
      <c r="CGN264" s="44"/>
      <c r="CGO264" s="44"/>
      <c r="CGP264" s="44"/>
      <c r="CGQ264" s="44"/>
      <c r="CGR264" s="44"/>
      <c r="CGS264" s="44"/>
      <c r="CGT264" s="44"/>
      <c r="CGU264" s="44"/>
      <c r="CGV264" s="44"/>
      <c r="CGW264" s="44"/>
      <c r="CGX264" s="44"/>
      <c r="CGY264" s="44"/>
      <c r="CGZ264" s="44"/>
      <c r="CHA264" s="44"/>
      <c r="CHB264" s="44"/>
      <c r="CHC264" s="44"/>
      <c r="CHD264" s="44"/>
      <c r="CHE264" s="44"/>
      <c r="CHF264" s="44"/>
      <c r="CHG264" s="44"/>
      <c r="CHH264" s="44"/>
      <c r="CHI264" s="44"/>
      <c r="CHJ264" s="44"/>
      <c r="CHK264" s="44"/>
      <c r="CHL264" s="44"/>
      <c r="CHM264" s="44"/>
      <c r="CHN264" s="44"/>
      <c r="CHO264" s="44"/>
      <c r="CHP264" s="44"/>
      <c r="CHQ264" s="44"/>
      <c r="CHR264" s="44"/>
      <c r="CHS264" s="44"/>
      <c r="CHT264" s="44"/>
      <c r="CHU264" s="44"/>
      <c r="CHV264" s="44"/>
      <c r="CHW264" s="44"/>
      <c r="CHX264" s="44"/>
      <c r="CHY264" s="44"/>
      <c r="CHZ264" s="44"/>
      <c r="CIA264" s="44"/>
      <c r="CIB264" s="44"/>
      <c r="CIC264" s="44"/>
      <c r="CID264" s="44"/>
      <c r="CIE264" s="44"/>
      <c r="CIF264" s="44"/>
      <c r="CIG264" s="44"/>
      <c r="CIH264" s="44"/>
      <c r="CII264" s="44"/>
      <c r="CIJ264" s="44"/>
      <c r="CIK264" s="44"/>
      <c r="CIL264" s="44"/>
      <c r="CIM264" s="44"/>
      <c r="CIN264" s="44"/>
      <c r="CIO264" s="44"/>
      <c r="CIP264" s="44"/>
      <c r="CIQ264" s="44"/>
      <c r="CIR264" s="44"/>
      <c r="CIS264" s="44"/>
      <c r="CIT264" s="44"/>
      <c r="CIU264" s="44"/>
      <c r="CIV264" s="44"/>
      <c r="CIW264" s="44"/>
      <c r="CIX264" s="44"/>
      <c r="CIY264" s="44"/>
      <c r="CIZ264" s="44"/>
      <c r="CJA264" s="44"/>
      <c r="CJB264" s="44"/>
      <c r="CJC264" s="44"/>
      <c r="CJD264" s="44"/>
      <c r="CJE264" s="44"/>
      <c r="CJF264" s="44"/>
      <c r="CJG264" s="44"/>
      <c r="CJH264" s="44"/>
      <c r="CJI264" s="44"/>
      <c r="CJJ264" s="44"/>
      <c r="CJK264" s="44"/>
      <c r="CJL264" s="44"/>
      <c r="CJM264" s="44"/>
      <c r="CJN264" s="44"/>
      <c r="CJO264" s="44"/>
      <c r="CJP264" s="44"/>
      <c r="CJQ264" s="44"/>
      <c r="CJR264" s="44"/>
      <c r="CJS264" s="44"/>
      <c r="CJT264" s="44"/>
      <c r="CJU264" s="44"/>
      <c r="CJV264" s="44"/>
      <c r="CJW264" s="44"/>
      <c r="CJX264" s="44"/>
      <c r="CJY264" s="44"/>
      <c r="CJZ264" s="44"/>
      <c r="CKA264" s="44"/>
      <c r="CKB264" s="44"/>
      <c r="CKC264" s="44"/>
      <c r="CKD264" s="44"/>
      <c r="CKE264" s="44"/>
      <c r="CKF264" s="44"/>
      <c r="CKG264" s="44"/>
      <c r="CKH264" s="44"/>
      <c r="CKI264" s="44"/>
      <c r="CKJ264" s="44"/>
      <c r="CKK264" s="44"/>
      <c r="CKL264" s="44"/>
      <c r="CKM264" s="44"/>
      <c r="CKN264" s="44"/>
      <c r="CKO264" s="44"/>
      <c r="CKP264" s="44"/>
      <c r="CKQ264" s="44"/>
      <c r="CKR264" s="44"/>
      <c r="CKS264" s="44"/>
      <c r="CKT264" s="44"/>
      <c r="CKU264" s="44"/>
      <c r="CKV264" s="44"/>
      <c r="CKW264" s="44"/>
      <c r="CKX264" s="44"/>
      <c r="CKY264" s="44"/>
      <c r="CKZ264" s="44"/>
      <c r="CLA264" s="44"/>
      <c r="CLB264" s="44"/>
      <c r="CLC264" s="44"/>
      <c r="CLD264" s="44"/>
      <c r="CLE264" s="44"/>
      <c r="CLF264" s="44"/>
      <c r="CLG264" s="44"/>
      <c r="CLH264" s="44"/>
      <c r="CLI264" s="44"/>
      <c r="CLJ264" s="44"/>
      <c r="CLK264" s="44"/>
      <c r="CLL264" s="44"/>
      <c r="CLM264" s="44"/>
      <c r="CLN264" s="44"/>
      <c r="CLO264" s="44"/>
      <c r="CLP264" s="44"/>
      <c r="CLQ264" s="44"/>
      <c r="CLR264" s="44"/>
      <c r="CLS264" s="44"/>
      <c r="CLT264" s="44"/>
      <c r="CLU264" s="44"/>
      <c r="CLV264" s="44"/>
      <c r="CLW264" s="44"/>
      <c r="CLX264" s="44"/>
      <c r="CLY264" s="44"/>
      <c r="CLZ264" s="44"/>
      <c r="CMA264" s="44"/>
      <c r="CMB264" s="44"/>
      <c r="CMC264" s="44"/>
      <c r="CMD264" s="44"/>
      <c r="CME264" s="44"/>
      <c r="CMF264" s="44"/>
      <c r="CMG264" s="44"/>
      <c r="CMH264" s="44"/>
      <c r="CMI264" s="44"/>
      <c r="CMJ264" s="44"/>
      <c r="CMK264" s="44"/>
      <c r="CML264" s="44"/>
      <c r="CMM264" s="44"/>
      <c r="CMN264" s="44"/>
      <c r="CMO264" s="44"/>
      <c r="CMP264" s="44"/>
      <c r="CMQ264" s="44"/>
      <c r="CMR264" s="44"/>
      <c r="CMS264" s="44"/>
      <c r="CMT264" s="44"/>
      <c r="CMU264" s="44"/>
      <c r="CMV264" s="44"/>
      <c r="CMW264" s="44"/>
      <c r="CMX264" s="44"/>
      <c r="CMY264" s="44"/>
      <c r="CMZ264" s="44"/>
      <c r="CNA264" s="44"/>
      <c r="CNB264" s="44"/>
      <c r="CNC264" s="44"/>
      <c r="CND264" s="44"/>
      <c r="CNE264" s="44"/>
      <c r="CNF264" s="44"/>
      <c r="CNG264" s="44"/>
      <c r="CNH264" s="44"/>
      <c r="CNI264" s="44"/>
      <c r="CNJ264" s="44"/>
      <c r="CNK264" s="44"/>
      <c r="CNL264" s="44"/>
      <c r="CNM264" s="44"/>
      <c r="CNN264" s="44"/>
      <c r="CNO264" s="44"/>
      <c r="CNP264" s="44"/>
      <c r="CNQ264" s="44"/>
      <c r="CNR264" s="44"/>
      <c r="CNS264" s="44"/>
      <c r="CNT264" s="44"/>
      <c r="CNU264" s="44"/>
      <c r="CNV264" s="44"/>
      <c r="CNW264" s="44"/>
      <c r="CNX264" s="44"/>
      <c r="CNY264" s="44"/>
      <c r="CNZ264" s="44"/>
      <c r="COA264" s="44"/>
      <c r="COB264" s="44"/>
      <c r="COC264" s="44"/>
      <c r="COD264" s="44"/>
      <c r="COE264" s="44"/>
      <c r="COF264" s="44"/>
      <c r="COG264" s="44"/>
      <c r="COH264" s="44"/>
      <c r="COI264" s="44"/>
      <c r="COJ264" s="44"/>
      <c r="COK264" s="44"/>
      <c r="COL264" s="44"/>
      <c r="COM264" s="44"/>
      <c r="CON264" s="44"/>
      <c r="COO264" s="44"/>
      <c r="COP264" s="44"/>
      <c r="COQ264" s="44"/>
      <c r="COR264" s="44"/>
      <c r="COS264" s="44"/>
      <c r="COT264" s="44"/>
      <c r="COU264" s="44"/>
      <c r="COV264" s="44"/>
      <c r="COW264" s="44"/>
      <c r="COX264" s="44"/>
      <c r="COY264" s="44"/>
      <c r="COZ264" s="44"/>
      <c r="CPA264" s="44"/>
      <c r="CPB264" s="44"/>
      <c r="CPC264" s="44"/>
      <c r="CPD264" s="44"/>
      <c r="CPE264" s="44"/>
      <c r="CPF264" s="44"/>
      <c r="CPG264" s="44"/>
      <c r="CPH264" s="44"/>
      <c r="CPI264" s="44"/>
      <c r="CPJ264" s="44"/>
      <c r="CPK264" s="44"/>
      <c r="CPL264" s="44"/>
      <c r="CPM264" s="44"/>
      <c r="CPN264" s="44"/>
      <c r="CPO264" s="44"/>
      <c r="CPP264" s="44"/>
      <c r="CPQ264" s="44"/>
      <c r="CPR264" s="44"/>
      <c r="CPS264" s="44"/>
      <c r="CPT264" s="44"/>
      <c r="CPU264" s="44"/>
      <c r="CPV264" s="44"/>
      <c r="CPW264" s="44"/>
      <c r="CPX264" s="44"/>
      <c r="CPY264" s="44"/>
      <c r="CPZ264" s="44"/>
      <c r="CQA264" s="44"/>
      <c r="CQB264" s="44"/>
      <c r="CQC264" s="44"/>
      <c r="CQD264" s="44"/>
      <c r="CQE264" s="44"/>
      <c r="CQF264" s="44"/>
      <c r="CQG264" s="44"/>
      <c r="CQH264" s="44"/>
      <c r="CQI264" s="44"/>
      <c r="CQJ264" s="44"/>
      <c r="CQK264" s="44"/>
      <c r="CQL264" s="44"/>
      <c r="CQM264" s="44"/>
      <c r="CQN264" s="44"/>
      <c r="CQO264" s="44"/>
      <c r="CQP264" s="44"/>
      <c r="CQQ264" s="44"/>
      <c r="CQR264" s="44"/>
      <c r="CQS264" s="44"/>
      <c r="CQT264" s="44"/>
      <c r="CQU264" s="44"/>
      <c r="CQV264" s="44"/>
      <c r="CQW264" s="44"/>
      <c r="CQX264" s="44"/>
      <c r="CQY264" s="44"/>
      <c r="CQZ264" s="44"/>
      <c r="CRA264" s="44"/>
      <c r="CRB264" s="44"/>
      <c r="CRC264" s="44"/>
      <c r="CRD264" s="44"/>
      <c r="CRE264" s="44"/>
      <c r="CRF264" s="44"/>
      <c r="CRG264" s="44"/>
      <c r="CRH264" s="44"/>
      <c r="CRI264" s="44"/>
      <c r="CRJ264" s="44"/>
      <c r="CRK264" s="44"/>
      <c r="CRL264" s="44"/>
      <c r="CRM264" s="44"/>
      <c r="CRN264" s="44"/>
      <c r="CRO264" s="44"/>
      <c r="CRP264" s="44"/>
      <c r="CRQ264" s="44"/>
      <c r="CRR264" s="44"/>
      <c r="CRS264" s="44"/>
      <c r="CRT264" s="44"/>
      <c r="CRU264" s="44"/>
      <c r="CRV264" s="44"/>
      <c r="CRW264" s="44"/>
      <c r="CRX264" s="44"/>
      <c r="CRY264" s="44"/>
      <c r="CRZ264" s="44"/>
      <c r="CSA264" s="44"/>
      <c r="CSB264" s="44"/>
      <c r="CSC264" s="44"/>
      <c r="CSD264" s="44"/>
      <c r="CSE264" s="44"/>
      <c r="CSF264" s="44"/>
      <c r="CSG264" s="44"/>
      <c r="CSH264" s="44"/>
      <c r="CSI264" s="44"/>
      <c r="CSJ264" s="44"/>
      <c r="CSK264" s="44"/>
      <c r="CSL264" s="44"/>
      <c r="CSM264" s="44"/>
      <c r="CSN264" s="44"/>
      <c r="CSO264" s="44"/>
      <c r="CSP264" s="44"/>
      <c r="CSQ264" s="44"/>
      <c r="CSR264" s="44"/>
      <c r="CSS264" s="44"/>
      <c r="CST264" s="44"/>
      <c r="CSU264" s="44"/>
      <c r="CSV264" s="44"/>
      <c r="CSW264" s="44"/>
      <c r="CSX264" s="44"/>
      <c r="CSY264" s="44"/>
      <c r="CSZ264" s="44"/>
      <c r="CTA264" s="44"/>
      <c r="CTB264" s="44"/>
      <c r="CTC264" s="44"/>
      <c r="CTD264" s="44"/>
      <c r="CTE264" s="44"/>
      <c r="CTF264" s="44"/>
      <c r="CTG264" s="44"/>
      <c r="CTH264" s="44"/>
      <c r="CTI264" s="44"/>
      <c r="CTJ264" s="44"/>
      <c r="CTK264" s="44"/>
      <c r="CTL264" s="44"/>
      <c r="CTM264" s="44"/>
      <c r="CTN264" s="44"/>
      <c r="CTO264" s="44"/>
      <c r="CTP264" s="44"/>
      <c r="CTQ264" s="44"/>
      <c r="CTR264" s="44"/>
      <c r="CTS264" s="44"/>
      <c r="CTT264" s="44"/>
      <c r="CTU264" s="44"/>
      <c r="CTV264" s="44"/>
      <c r="CTW264" s="44"/>
      <c r="CTX264" s="44"/>
      <c r="CTY264" s="44"/>
      <c r="CTZ264" s="44"/>
      <c r="CUA264" s="44"/>
      <c r="CUB264" s="44"/>
      <c r="CUC264" s="44"/>
      <c r="CUD264" s="44"/>
      <c r="CUE264" s="44"/>
      <c r="CUF264" s="44"/>
      <c r="CUG264" s="44"/>
      <c r="CUH264" s="44"/>
      <c r="CUI264" s="44"/>
      <c r="CUJ264" s="44"/>
      <c r="CUK264" s="44"/>
      <c r="CUL264" s="44"/>
      <c r="CUM264" s="44"/>
      <c r="CUN264" s="44"/>
      <c r="CUO264" s="44"/>
      <c r="CUP264" s="44"/>
      <c r="CUQ264" s="44"/>
      <c r="CUR264" s="44"/>
      <c r="CUS264" s="44"/>
      <c r="CUT264" s="44"/>
      <c r="CUU264" s="44"/>
      <c r="CUV264" s="44"/>
      <c r="CUW264" s="44"/>
      <c r="CUX264" s="44"/>
      <c r="CUY264" s="44"/>
      <c r="CUZ264" s="44"/>
      <c r="CVA264" s="44"/>
      <c r="CVB264" s="44"/>
      <c r="CVC264" s="44"/>
      <c r="CVD264" s="44"/>
      <c r="CVE264" s="44"/>
      <c r="CVF264" s="44"/>
      <c r="CVG264" s="44"/>
      <c r="CVH264" s="44"/>
      <c r="CVI264" s="44"/>
      <c r="CVJ264" s="44"/>
      <c r="CVK264" s="44"/>
      <c r="CVL264" s="44"/>
      <c r="CVM264" s="44"/>
      <c r="CVN264" s="44"/>
      <c r="CVO264" s="44"/>
      <c r="CVP264" s="44"/>
      <c r="CVQ264" s="44"/>
      <c r="CVR264" s="44"/>
      <c r="CVS264" s="44"/>
      <c r="CVT264" s="44"/>
      <c r="CVU264" s="44"/>
      <c r="CVV264" s="44"/>
      <c r="CVW264" s="44"/>
      <c r="CVX264" s="44"/>
      <c r="CVY264" s="44"/>
      <c r="CVZ264" s="44"/>
      <c r="CWA264" s="44"/>
      <c r="CWB264" s="44"/>
      <c r="CWC264" s="44"/>
      <c r="CWD264" s="44"/>
      <c r="CWE264" s="44"/>
      <c r="CWF264" s="44"/>
      <c r="CWG264" s="44"/>
      <c r="CWH264" s="44"/>
      <c r="CWI264" s="44"/>
      <c r="CWJ264" s="44"/>
      <c r="CWK264" s="44"/>
      <c r="CWL264" s="44"/>
      <c r="CWM264" s="44"/>
      <c r="CWN264" s="44"/>
      <c r="CWO264" s="44"/>
      <c r="CWP264" s="44"/>
      <c r="CWQ264" s="44"/>
      <c r="CWR264" s="44"/>
      <c r="CWS264" s="44"/>
      <c r="CWT264" s="44"/>
      <c r="CWU264" s="44"/>
      <c r="CWV264" s="44"/>
      <c r="CWW264" s="44"/>
      <c r="CWX264" s="44"/>
      <c r="CWY264" s="44"/>
      <c r="CWZ264" s="44"/>
      <c r="CXA264" s="44"/>
      <c r="CXB264" s="44"/>
      <c r="CXC264" s="44"/>
      <c r="CXD264" s="44"/>
      <c r="CXE264" s="44"/>
      <c r="CXF264" s="44"/>
      <c r="CXG264" s="44"/>
      <c r="CXH264" s="44"/>
      <c r="CXI264" s="44"/>
      <c r="CXJ264" s="44"/>
      <c r="CXK264" s="44"/>
      <c r="CXL264" s="44"/>
      <c r="CXM264" s="44"/>
      <c r="CXN264" s="44"/>
      <c r="CXO264" s="44"/>
      <c r="CXP264" s="44"/>
      <c r="CXQ264" s="44"/>
      <c r="CXR264" s="44"/>
      <c r="CXS264" s="44"/>
      <c r="CXT264" s="44"/>
      <c r="CXU264" s="44"/>
      <c r="CXV264" s="44"/>
      <c r="CXW264" s="44"/>
      <c r="CXX264" s="44"/>
      <c r="CXY264" s="44"/>
      <c r="CXZ264" s="44"/>
      <c r="CYA264" s="44"/>
      <c r="CYB264" s="44"/>
      <c r="CYC264" s="44"/>
      <c r="CYD264" s="44"/>
      <c r="CYE264" s="44"/>
      <c r="CYF264" s="44"/>
      <c r="CYG264" s="44"/>
      <c r="CYH264" s="44"/>
      <c r="CYI264" s="44"/>
      <c r="CYJ264" s="44"/>
      <c r="CYK264" s="44"/>
      <c r="CYL264" s="44"/>
      <c r="CYM264" s="44"/>
      <c r="CYN264" s="44"/>
      <c r="CYO264" s="44"/>
      <c r="CYP264" s="44"/>
      <c r="CYQ264" s="44"/>
      <c r="CYR264" s="44"/>
      <c r="CYS264" s="44"/>
      <c r="CYT264" s="44"/>
      <c r="CYU264" s="44"/>
      <c r="CYV264" s="44"/>
      <c r="CYW264" s="44"/>
      <c r="CYX264" s="44"/>
      <c r="CYY264" s="44"/>
      <c r="CYZ264" s="44"/>
      <c r="CZA264" s="44"/>
      <c r="CZB264" s="44"/>
      <c r="CZC264" s="44"/>
      <c r="CZD264" s="44"/>
      <c r="CZE264" s="44"/>
      <c r="CZF264" s="44"/>
      <c r="CZG264" s="44"/>
      <c r="CZH264" s="44"/>
      <c r="CZI264" s="44"/>
      <c r="CZJ264" s="44"/>
      <c r="CZK264" s="44"/>
      <c r="CZL264" s="44"/>
      <c r="CZM264" s="44"/>
      <c r="CZN264" s="44"/>
      <c r="CZO264" s="44"/>
      <c r="CZP264" s="44"/>
      <c r="CZQ264" s="44"/>
      <c r="CZR264" s="44"/>
      <c r="CZS264" s="44"/>
      <c r="CZT264" s="44"/>
      <c r="CZU264" s="44"/>
      <c r="CZV264" s="44"/>
      <c r="CZW264" s="44"/>
      <c r="CZX264" s="44"/>
      <c r="CZY264" s="44"/>
      <c r="CZZ264" s="44"/>
      <c r="DAA264" s="44"/>
      <c r="DAB264" s="44"/>
      <c r="DAC264" s="44"/>
      <c r="DAD264" s="44"/>
      <c r="DAE264" s="44"/>
      <c r="DAF264" s="44"/>
      <c r="DAG264" s="44"/>
      <c r="DAH264" s="44"/>
      <c r="DAI264" s="44"/>
      <c r="DAJ264" s="44"/>
      <c r="DAK264" s="44"/>
      <c r="DAL264" s="44"/>
      <c r="DAM264" s="44"/>
      <c r="DAN264" s="44"/>
      <c r="DAO264" s="44"/>
      <c r="DAP264" s="44"/>
      <c r="DAQ264" s="44"/>
      <c r="DAR264" s="44"/>
      <c r="DAS264" s="44"/>
      <c r="DAT264" s="44"/>
      <c r="DAU264" s="44"/>
      <c r="DAV264" s="44"/>
      <c r="DAW264" s="44"/>
      <c r="DAX264" s="44"/>
      <c r="DAY264" s="44"/>
      <c r="DAZ264" s="44"/>
      <c r="DBA264" s="44"/>
      <c r="DBB264" s="44"/>
      <c r="DBC264" s="44"/>
      <c r="DBD264" s="44"/>
      <c r="DBE264" s="44"/>
      <c r="DBF264" s="44"/>
      <c r="DBG264" s="44"/>
      <c r="DBH264" s="44"/>
      <c r="DBI264" s="44"/>
      <c r="DBJ264" s="44"/>
      <c r="DBK264" s="44"/>
      <c r="DBL264" s="44"/>
      <c r="DBM264" s="44"/>
      <c r="DBN264" s="44"/>
      <c r="DBO264" s="44"/>
      <c r="DBP264" s="44"/>
      <c r="DBQ264" s="44"/>
      <c r="DBR264" s="44"/>
      <c r="DBS264" s="44"/>
      <c r="DBT264" s="44"/>
      <c r="DBU264" s="44"/>
      <c r="DBV264" s="44"/>
      <c r="DBW264" s="44"/>
      <c r="DBX264" s="44"/>
      <c r="DBY264" s="44"/>
      <c r="DBZ264" s="44"/>
      <c r="DCA264" s="44"/>
      <c r="DCB264" s="44"/>
      <c r="DCC264" s="44"/>
      <c r="DCD264" s="44"/>
      <c r="DCE264" s="44"/>
      <c r="DCF264" s="44"/>
      <c r="DCG264" s="44"/>
      <c r="DCH264" s="44"/>
      <c r="DCI264" s="44"/>
      <c r="DCJ264" s="44"/>
      <c r="DCK264" s="44"/>
      <c r="DCL264" s="44"/>
      <c r="DCM264" s="44"/>
      <c r="DCN264" s="44"/>
      <c r="DCO264" s="44"/>
      <c r="DCP264" s="44"/>
      <c r="DCQ264" s="44"/>
      <c r="DCR264" s="44"/>
      <c r="DCS264" s="44"/>
      <c r="DCT264" s="44"/>
      <c r="DCU264" s="44"/>
      <c r="DCV264" s="44"/>
      <c r="DCW264" s="44"/>
      <c r="DCX264" s="44"/>
      <c r="DCY264" s="44"/>
      <c r="DCZ264" s="44"/>
      <c r="DDA264" s="44"/>
      <c r="DDB264" s="44"/>
      <c r="DDC264" s="44"/>
      <c r="DDD264" s="44"/>
      <c r="DDE264" s="44"/>
      <c r="DDF264" s="44"/>
      <c r="DDG264" s="44"/>
      <c r="DDH264" s="44"/>
      <c r="DDI264" s="44"/>
      <c r="DDJ264" s="44"/>
      <c r="DDK264" s="44"/>
      <c r="DDL264" s="44"/>
      <c r="DDM264" s="44"/>
      <c r="DDN264" s="44"/>
      <c r="DDO264" s="44"/>
      <c r="DDP264" s="44"/>
      <c r="DDQ264" s="44"/>
      <c r="DDR264" s="44"/>
      <c r="DDS264" s="44"/>
      <c r="DDT264" s="44"/>
      <c r="DDU264" s="44"/>
      <c r="DDV264" s="44"/>
      <c r="DDW264" s="44"/>
      <c r="DDX264" s="44"/>
      <c r="DDY264" s="44"/>
      <c r="DDZ264" s="44"/>
      <c r="DEA264" s="44"/>
      <c r="DEB264" s="44"/>
      <c r="DEC264" s="44"/>
      <c r="DED264" s="44"/>
      <c r="DEE264" s="44"/>
      <c r="DEF264" s="44"/>
      <c r="DEG264" s="44"/>
      <c r="DEH264" s="44"/>
      <c r="DEI264" s="44"/>
      <c r="DEJ264" s="44"/>
      <c r="DEK264" s="44"/>
      <c r="DEL264" s="44"/>
      <c r="DEM264" s="44"/>
      <c r="DEN264" s="44"/>
      <c r="DEO264" s="44"/>
      <c r="DEP264" s="44"/>
      <c r="DEQ264" s="44"/>
      <c r="DER264" s="44"/>
      <c r="DES264" s="44"/>
      <c r="DET264" s="44"/>
      <c r="DEU264" s="44"/>
      <c r="DEV264" s="44"/>
      <c r="DEW264" s="44"/>
      <c r="DEX264" s="44"/>
      <c r="DEY264" s="44"/>
      <c r="DEZ264" s="44"/>
      <c r="DFA264" s="44"/>
      <c r="DFB264" s="44"/>
      <c r="DFC264" s="44"/>
      <c r="DFD264" s="44"/>
      <c r="DFE264" s="44"/>
      <c r="DFF264" s="44"/>
      <c r="DFG264" s="44"/>
      <c r="DFH264" s="44"/>
      <c r="DFI264" s="44"/>
      <c r="DFJ264" s="44"/>
      <c r="DFK264" s="44"/>
      <c r="DFL264" s="44"/>
      <c r="DFM264" s="44"/>
      <c r="DFN264" s="44"/>
      <c r="DFO264" s="44"/>
      <c r="DFP264" s="44"/>
      <c r="DFQ264" s="44"/>
      <c r="DFR264" s="44"/>
      <c r="DFS264" s="44"/>
      <c r="DFT264" s="44"/>
      <c r="DFU264" s="44"/>
      <c r="DFV264" s="44"/>
      <c r="DFW264" s="44"/>
      <c r="DFX264" s="44"/>
      <c r="DFY264" s="44"/>
      <c r="DFZ264" s="44"/>
      <c r="DGA264" s="44"/>
      <c r="DGB264" s="44"/>
      <c r="DGC264" s="44"/>
      <c r="DGD264" s="44"/>
      <c r="DGE264" s="44"/>
      <c r="DGF264" s="44"/>
      <c r="DGG264" s="44"/>
      <c r="DGH264" s="44"/>
      <c r="DGI264" s="44"/>
      <c r="DGJ264" s="44"/>
      <c r="DGK264" s="44"/>
      <c r="DGL264" s="44"/>
      <c r="DGM264" s="44"/>
      <c r="DGN264" s="44"/>
      <c r="DGO264" s="44"/>
      <c r="DGP264" s="44"/>
      <c r="DGQ264" s="44"/>
      <c r="DGR264" s="44"/>
      <c r="DGS264" s="44"/>
      <c r="DGT264" s="44"/>
      <c r="DGU264" s="44"/>
      <c r="DGV264" s="44"/>
      <c r="DGW264" s="44"/>
      <c r="DGX264" s="44"/>
      <c r="DGY264" s="44"/>
      <c r="DGZ264" s="44"/>
      <c r="DHA264" s="44"/>
      <c r="DHB264" s="44"/>
      <c r="DHC264" s="44"/>
      <c r="DHD264" s="44"/>
      <c r="DHE264" s="44"/>
      <c r="DHF264" s="44"/>
      <c r="DHG264" s="44"/>
      <c r="DHH264" s="44"/>
      <c r="DHI264" s="44"/>
      <c r="DHJ264" s="44"/>
      <c r="DHK264" s="44"/>
      <c r="DHL264" s="44"/>
      <c r="DHM264" s="44"/>
      <c r="DHN264" s="44"/>
      <c r="DHO264" s="44"/>
      <c r="DHP264" s="44"/>
      <c r="DHQ264" s="44"/>
      <c r="DHR264" s="44"/>
      <c r="DHS264" s="44"/>
      <c r="DHT264" s="44"/>
      <c r="DHU264" s="44"/>
      <c r="DHV264" s="44"/>
      <c r="DHW264" s="44"/>
      <c r="DHX264" s="44"/>
      <c r="DHY264" s="44"/>
      <c r="DHZ264" s="44"/>
      <c r="DIA264" s="44"/>
      <c r="DIB264" s="44"/>
      <c r="DIC264" s="44"/>
      <c r="DID264" s="44"/>
      <c r="DIE264" s="44"/>
      <c r="DIF264" s="44"/>
      <c r="DIG264" s="44"/>
      <c r="DIH264" s="44"/>
      <c r="DII264" s="44"/>
      <c r="DIJ264" s="44"/>
      <c r="DIK264" s="44"/>
      <c r="DIL264" s="44"/>
      <c r="DIM264" s="44"/>
      <c r="DIN264" s="44"/>
      <c r="DIO264" s="44"/>
      <c r="DIP264" s="44"/>
      <c r="DIQ264" s="44"/>
      <c r="DIR264" s="44"/>
      <c r="DIS264" s="44"/>
      <c r="DIT264" s="44"/>
      <c r="DIU264" s="44"/>
      <c r="DIV264" s="44"/>
      <c r="DIW264" s="44"/>
      <c r="DIX264" s="44"/>
      <c r="DIY264" s="44"/>
      <c r="DIZ264" s="44"/>
      <c r="DJA264" s="44"/>
      <c r="DJB264" s="44"/>
      <c r="DJC264" s="44"/>
      <c r="DJD264" s="44"/>
      <c r="DJE264" s="44"/>
      <c r="DJF264" s="44"/>
      <c r="DJG264" s="44"/>
      <c r="DJH264" s="44"/>
      <c r="DJI264" s="44"/>
      <c r="DJJ264" s="44"/>
      <c r="DJK264" s="44"/>
      <c r="DJL264" s="44"/>
      <c r="DJM264" s="44"/>
      <c r="DJN264" s="44"/>
      <c r="DJO264" s="44"/>
      <c r="DJP264" s="44"/>
      <c r="DJQ264" s="44"/>
      <c r="DJR264" s="44"/>
      <c r="DJS264" s="44"/>
      <c r="DJT264" s="44"/>
      <c r="DJU264" s="44"/>
      <c r="DJV264" s="44"/>
      <c r="DJW264" s="44"/>
      <c r="DJX264" s="44"/>
      <c r="DJY264" s="44"/>
      <c r="DJZ264" s="44"/>
      <c r="DKA264" s="44"/>
      <c r="DKB264" s="44"/>
      <c r="DKC264" s="44"/>
      <c r="DKD264" s="44"/>
      <c r="DKE264" s="44"/>
      <c r="DKF264" s="44"/>
      <c r="DKG264" s="44"/>
      <c r="DKH264" s="44"/>
      <c r="DKI264" s="44"/>
      <c r="DKJ264" s="44"/>
      <c r="DKK264" s="44"/>
      <c r="DKL264" s="44"/>
      <c r="DKM264" s="44"/>
      <c r="DKN264" s="44"/>
      <c r="DKO264" s="44"/>
      <c r="DKP264" s="44"/>
      <c r="DKQ264" s="44"/>
      <c r="DKR264" s="44"/>
      <c r="DKS264" s="44"/>
      <c r="DKT264" s="44"/>
      <c r="DKU264" s="44"/>
      <c r="DKV264" s="44"/>
      <c r="DKW264" s="44"/>
      <c r="DKX264" s="44"/>
      <c r="DKY264" s="44"/>
      <c r="DKZ264" s="44"/>
      <c r="DLA264" s="44"/>
      <c r="DLB264" s="44"/>
      <c r="DLC264" s="44"/>
      <c r="DLD264" s="44"/>
      <c r="DLE264" s="44"/>
      <c r="DLF264" s="44"/>
      <c r="DLG264" s="44"/>
      <c r="DLH264" s="44"/>
      <c r="DLI264" s="44"/>
      <c r="DLJ264" s="44"/>
      <c r="DLK264" s="44"/>
      <c r="DLL264" s="44"/>
      <c r="DLM264" s="44"/>
      <c r="DLN264" s="44"/>
      <c r="DLO264" s="44"/>
      <c r="DLP264" s="44"/>
      <c r="DLQ264" s="44"/>
      <c r="DLR264" s="44"/>
      <c r="DLS264" s="44"/>
      <c r="DLT264" s="44"/>
      <c r="DLU264" s="44"/>
      <c r="DLV264" s="44"/>
      <c r="DLW264" s="44"/>
      <c r="DLX264" s="44"/>
      <c r="DLY264" s="44"/>
      <c r="DLZ264" s="44"/>
      <c r="DMA264" s="44"/>
      <c r="DMB264" s="44"/>
      <c r="DMC264" s="44"/>
      <c r="DMD264" s="44"/>
      <c r="DME264" s="44"/>
      <c r="DMF264" s="44"/>
      <c r="DMG264" s="44"/>
      <c r="DMH264" s="44"/>
      <c r="DMI264" s="44"/>
      <c r="DMJ264" s="44"/>
      <c r="DMK264" s="44"/>
      <c r="DML264" s="44"/>
      <c r="DMM264" s="44"/>
      <c r="DMN264" s="44"/>
      <c r="DMO264" s="44"/>
      <c r="DMP264" s="44"/>
      <c r="DMQ264" s="44"/>
      <c r="DMR264" s="44"/>
      <c r="DMS264" s="44"/>
      <c r="DMT264" s="44"/>
      <c r="DMU264" s="44"/>
      <c r="DMV264" s="44"/>
      <c r="DMW264" s="44"/>
      <c r="DMX264" s="44"/>
      <c r="DMY264" s="44"/>
      <c r="DMZ264" s="44"/>
      <c r="DNA264" s="44"/>
      <c r="DNB264" s="44"/>
      <c r="DNC264" s="44"/>
      <c r="DND264" s="44"/>
      <c r="DNE264" s="44"/>
      <c r="DNF264" s="44"/>
      <c r="DNG264" s="44"/>
      <c r="DNH264" s="44"/>
      <c r="DNI264" s="44"/>
      <c r="DNJ264" s="44"/>
      <c r="DNK264" s="44"/>
      <c r="DNL264" s="44"/>
      <c r="DNM264" s="44"/>
      <c r="DNN264" s="44"/>
      <c r="DNO264" s="44"/>
      <c r="DNP264" s="44"/>
      <c r="DNQ264" s="44"/>
      <c r="DNR264" s="44"/>
      <c r="DNS264" s="44"/>
      <c r="DNT264" s="44"/>
      <c r="DNU264" s="44"/>
      <c r="DNV264" s="44"/>
      <c r="DNW264" s="44"/>
      <c r="DNX264" s="44"/>
      <c r="DNY264" s="44"/>
      <c r="DNZ264" s="44"/>
      <c r="DOA264" s="44"/>
      <c r="DOB264" s="44"/>
      <c r="DOC264" s="44"/>
      <c r="DOD264" s="44"/>
      <c r="DOE264" s="44"/>
      <c r="DOF264" s="44"/>
      <c r="DOG264" s="44"/>
      <c r="DOH264" s="44"/>
      <c r="DOI264" s="44"/>
      <c r="DOJ264" s="44"/>
      <c r="DOK264" s="44"/>
      <c r="DOL264" s="44"/>
      <c r="DOM264" s="44"/>
      <c r="DON264" s="44"/>
      <c r="DOO264" s="44"/>
      <c r="DOP264" s="44"/>
      <c r="DOQ264" s="44"/>
      <c r="DOR264" s="44"/>
      <c r="DOS264" s="44"/>
      <c r="DOT264" s="44"/>
      <c r="DOU264" s="44"/>
      <c r="DOV264" s="44"/>
      <c r="DOW264" s="44"/>
      <c r="DOX264" s="44"/>
      <c r="DOY264" s="44"/>
      <c r="DOZ264" s="44"/>
      <c r="DPA264" s="44"/>
      <c r="DPB264" s="44"/>
      <c r="DPC264" s="44"/>
      <c r="DPD264" s="44"/>
      <c r="DPE264" s="44"/>
      <c r="DPF264" s="44"/>
      <c r="DPG264" s="44"/>
      <c r="DPH264" s="44"/>
      <c r="DPI264" s="44"/>
      <c r="DPJ264" s="44"/>
      <c r="DPK264" s="44"/>
      <c r="DPL264" s="44"/>
      <c r="DPM264" s="44"/>
      <c r="DPN264" s="44"/>
      <c r="DPO264" s="44"/>
      <c r="DPP264" s="44"/>
      <c r="DPQ264" s="44"/>
      <c r="DPR264" s="44"/>
      <c r="DPS264" s="44"/>
      <c r="DPT264" s="44"/>
      <c r="DPU264" s="44"/>
      <c r="DPV264" s="44"/>
      <c r="DPW264" s="44"/>
      <c r="DPX264" s="44"/>
      <c r="DPY264" s="44"/>
      <c r="DPZ264" s="44"/>
      <c r="DQA264" s="44"/>
      <c r="DQB264" s="44"/>
      <c r="DQC264" s="44"/>
      <c r="DQD264" s="44"/>
      <c r="DQE264" s="44"/>
      <c r="DQF264" s="44"/>
      <c r="DQG264" s="44"/>
      <c r="DQH264" s="44"/>
      <c r="DQI264" s="44"/>
      <c r="DQJ264" s="44"/>
      <c r="DQK264" s="44"/>
      <c r="DQL264" s="44"/>
      <c r="DQM264" s="44"/>
      <c r="DQN264" s="44"/>
      <c r="DQO264" s="44"/>
      <c r="DQP264" s="44"/>
      <c r="DQQ264" s="44"/>
      <c r="DQR264" s="44"/>
      <c r="DQS264" s="44"/>
      <c r="DQT264" s="44"/>
      <c r="DQU264" s="44"/>
      <c r="DQV264" s="44"/>
      <c r="DQW264" s="44"/>
      <c r="DQX264" s="44"/>
      <c r="DQY264" s="44"/>
      <c r="DQZ264" s="44"/>
      <c r="DRA264" s="44"/>
      <c r="DRB264" s="44"/>
      <c r="DRC264" s="44"/>
      <c r="DRD264" s="44"/>
      <c r="DRE264" s="44"/>
      <c r="DRF264" s="44"/>
      <c r="DRG264" s="44"/>
      <c r="DRH264" s="44"/>
      <c r="DRI264" s="44"/>
      <c r="DRJ264" s="44"/>
      <c r="DRK264" s="44"/>
      <c r="DRL264" s="44"/>
      <c r="DRM264" s="44"/>
      <c r="DRN264" s="44"/>
      <c r="DRO264" s="44"/>
      <c r="DRP264" s="44"/>
      <c r="DRQ264" s="44"/>
      <c r="DRR264" s="44"/>
      <c r="DRS264" s="44"/>
      <c r="DRT264" s="44"/>
      <c r="DRU264" s="44"/>
      <c r="DRV264" s="44"/>
      <c r="DRW264" s="44"/>
      <c r="DRX264" s="44"/>
      <c r="DRY264" s="44"/>
      <c r="DRZ264" s="44"/>
      <c r="DSA264" s="44"/>
      <c r="DSB264" s="44"/>
      <c r="DSC264" s="44"/>
      <c r="DSD264" s="44"/>
      <c r="DSE264" s="44"/>
      <c r="DSF264" s="44"/>
      <c r="DSG264" s="44"/>
      <c r="DSH264" s="44"/>
      <c r="DSI264" s="44"/>
      <c r="DSJ264" s="44"/>
      <c r="DSK264" s="44"/>
      <c r="DSL264" s="44"/>
      <c r="DSM264" s="44"/>
      <c r="DSN264" s="44"/>
      <c r="DSO264" s="44"/>
      <c r="DSP264" s="44"/>
      <c r="DSQ264" s="44"/>
      <c r="DSR264" s="44"/>
      <c r="DSS264" s="44"/>
      <c r="DST264" s="44"/>
      <c r="DSU264" s="44"/>
      <c r="DSV264" s="44"/>
      <c r="DSW264" s="44"/>
      <c r="DSX264" s="44"/>
      <c r="DSY264" s="44"/>
      <c r="DSZ264" s="44"/>
      <c r="DTA264" s="44"/>
      <c r="DTB264" s="44"/>
      <c r="DTC264" s="44"/>
      <c r="DTD264" s="44"/>
      <c r="DTE264" s="44"/>
      <c r="DTF264" s="44"/>
      <c r="DTG264" s="44"/>
      <c r="DTH264" s="44"/>
      <c r="DTI264" s="44"/>
      <c r="DTJ264" s="44"/>
      <c r="DTK264" s="44"/>
      <c r="DTL264" s="44"/>
      <c r="DTM264" s="44"/>
      <c r="DTN264" s="44"/>
      <c r="DTO264" s="44"/>
      <c r="DTP264" s="44"/>
      <c r="DTQ264" s="44"/>
      <c r="DTR264" s="44"/>
      <c r="DTS264" s="44"/>
      <c r="DTT264" s="44"/>
      <c r="DTU264" s="44"/>
      <c r="DTV264" s="44"/>
      <c r="DTW264" s="44"/>
      <c r="DTX264" s="44"/>
      <c r="DTY264" s="44"/>
      <c r="DTZ264" s="44"/>
      <c r="DUA264" s="44"/>
      <c r="DUB264" s="44"/>
      <c r="DUC264" s="44"/>
      <c r="DUD264" s="44"/>
      <c r="DUE264" s="44"/>
      <c r="DUF264" s="44"/>
      <c r="DUG264" s="44"/>
      <c r="DUH264" s="44"/>
      <c r="DUI264" s="44"/>
      <c r="DUJ264" s="44"/>
      <c r="DUK264" s="44"/>
      <c r="DUL264" s="44"/>
      <c r="DUM264" s="44"/>
      <c r="DUN264" s="44"/>
      <c r="DUO264" s="44"/>
      <c r="DUP264" s="44"/>
      <c r="DUQ264" s="44"/>
      <c r="DUR264" s="44"/>
      <c r="DUS264" s="44"/>
      <c r="DUT264" s="44"/>
      <c r="DUU264" s="44"/>
      <c r="DUV264" s="44"/>
      <c r="DUW264" s="44"/>
      <c r="DUX264" s="44"/>
      <c r="DUY264" s="44"/>
      <c r="DUZ264" s="44"/>
      <c r="DVA264" s="44"/>
      <c r="DVB264" s="44"/>
      <c r="DVC264" s="44"/>
      <c r="DVD264" s="44"/>
      <c r="DVE264" s="44"/>
      <c r="DVF264" s="44"/>
      <c r="DVG264" s="44"/>
      <c r="DVH264" s="44"/>
      <c r="DVI264" s="44"/>
      <c r="DVJ264" s="44"/>
      <c r="DVK264" s="44"/>
      <c r="DVL264" s="44"/>
      <c r="DVM264" s="44"/>
      <c r="DVN264" s="44"/>
      <c r="DVO264" s="44"/>
      <c r="DVP264" s="44"/>
      <c r="DVQ264" s="44"/>
      <c r="DVR264" s="44"/>
      <c r="DVS264" s="44"/>
      <c r="DVT264" s="44"/>
      <c r="DVU264" s="44"/>
      <c r="DVV264" s="44"/>
      <c r="DVW264" s="44"/>
      <c r="DVX264" s="44"/>
      <c r="DVY264" s="44"/>
      <c r="DVZ264" s="44"/>
      <c r="DWA264" s="44"/>
      <c r="DWB264" s="44"/>
      <c r="DWC264" s="44"/>
      <c r="DWD264" s="44"/>
      <c r="DWE264" s="44"/>
      <c r="DWF264" s="44"/>
      <c r="DWG264" s="44"/>
      <c r="DWH264" s="44"/>
      <c r="DWI264" s="44"/>
      <c r="DWJ264" s="44"/>
      <c r="DWK264" s="44"/>
      <c r="DWL264" s="44"/>
      <c r="DWM264" s="44"/>
      <c r="DWN264" s="44"/>
      <c r="DWO264" s="44"/>
      <c r="DWP264" s="44"/>
      <c r="DWQ264" s="44"/>
      <c r="DWR264" s="44"/>
      <c r="DWS264" s="44"/>
      <c r="DWT264" s="44"/>
      <c r="DWU264" s="44"/>
      <c r="DWV264" s="44"/>
      <c r="DWW264" s="44"/>
      <c r="DWX264" s="44"/>
      <c r="DWY264" s="44"/>
      <c r="DWZ264" s="44"/>
      <c r="DXA264" s="44"/>
      <c r="DXB264" s="44"/>
      <c r="DXC264" s="44"/>
      <c r="DXD264" s="44"/>
      <c r="DXE264" s="44"/>
      <c r="DXF264" s="44"/>
      <c r="DXG264" s="44"/>
      <c r="DXH264" s="44"/>
      <c r="DXI264" s="44"/>
      <c r="DXJ264" s="44"/>
      <c r="DXK264" s="44"/>
      <c r="DXL264" s="44"/>
      <c r="DXM264" s="44"/>
      <c r="DXN264" s="44"/>
      <c r="DXO264" s="44"/>
      <c r="DXP264" s="44"/>
      <c r="DXQ264" s="44"/>
      <c r="DXR264" s="44"/>
      <c r="DXS264" s="44"/>
      <c r="DXT264" s="44"/>
      <c r="DXU264" s="44"/>
      <c r="DXV264" s="44"/>
      <c r="DXW264" s="44"/>
      <c r="DXX264" s="44"/>
      <c r="DXY264" s="44"/>
      <c r="DXZ264" s="44"/>
      <c r="DYA264" s="44"/>
      <c r="DYB264" s="44"/>
      <c r="DYC264" s="44"/>
      <c r="DYD264" s="44"/>
      <c r="DYE264" s="44"/>
      <c r="DYF264" s="44"/>
      <c r="DYG264" s="44"/>
      <c r="DYH264" s="44"/>
      <c r="DYI264" s="44"/>
      <c r="DYJ264" s="44"/>
      <c r="DYK264" s="44"/>
      <c r="DYL264" s="44"/>
      <c r="DYM264" s="44"/>
      <c r="DYN264" s="44"/>
      <c r="DYO264" s="44"/>
      <c r="DYP264" s="44"/>
      <c r="DYQ264" s="44"/>
      <c r="DYR264" s="44"/>
      <c r="DYS264" s="44"/>
      <c r="DYT264" s="44"/>
      <c r="DYU264" s="44"/>
      <c r="DYV264" s="44"/>
      <c r="DYW264" s="44"/>
      <c r="DYX264" s="44"/>
      <c r="DYY264" s="44"/>
      <c r="DYZ264" s="44"/>
      <c r="DZA264" s="44"/>
      <c r="DZB264" s="44"/>
      <c r="DZC264" s="44"/>
      <c r="DZD264" s="44"/>
      <c r="DZE264" s="44"/>
      <c r="DZF264" s="44"/>
      <c r="DZG264" s="44"/>
      <c r="DZH264" s="44"/>
      <c r="DZI264" s="44"/>
      <c r="DZJ264" s="44"/>
      <c r="DZK264" s="44"/>
      <c r="DZL264" s="44"/>
      <c r="DZM264" s="44"/>
      <c r="DZN264" s="44"/>
      <c r="DZO264" s="44"/>
      <c r="DZP264" s="44"/>
      <c r="DZQ264" s="44"/>
      <c r="DZR264" s="44"/>
      <c r="DZS264" s="44"/>
      <c r="DZT264" s="44"/>
      <c r="DZU264" s="44"/>
      <c r="DZV264" s="44"/>
      <c r="DZW264" s="44"/>
      <c r="DZX264" s="44"/>
      <c r="DZY264" s="44"/>
      <c r="DZZ264" s="44"/>
      <c r="EAA264" s="44"/>
      <c r="EAB264" s="44"/>
      <c r="EAC264" s="44"/>
      <c r="EAD264" s="44"/>
      <c r="EAE264" s="44"/>
      <c r="EAF264" s="44"/>
      <c r="EAG264" s="44"/>
      <c r="EAH264" s="44"/>
      <c r="EAI264" s="44"/>
      <c r="EAJ264" s="44"/>
      <c r="EAK264" s="44"/>
      <c r="EAL264" s="44"/>
      <c r="EAM264" s="44"/>
      <c r="EAN264" s="44"/>
      <c r="EAO264" s="44"/>
      <c r="EAP264" s="44"/>
      <c r="EAQ264" s="44"/>
      <c r="EAR264" s="44"/>
      <c r="EAS264" s="44"/>
      <c r="EAT264" s="44"/>
      <c r="EAU264" s="44"/>
      <c r="EAV264" s="44"/>
      <c r="EAW264" s="44"/>
      <c r="EAX264" s="44"/>
      <c r="EAY264" s="44"/>
      <c r="EAZ264" s="44"/>
      <c r="EBA264" s="44"/>
      <c r="EBB264" s="44"/>
      <c r="EBC264" s="44"/>
      <c r="EBD264" s="44"/>
      <c r="EBE264" s="44"/>
      <c r="EBF264" s="44"/>
      <c r="EBG264" s="44"/>
      <c r="EBH264" s="44"/>
      <c r="EBI264" s="44"/>
      <c r="EBJ264" s="44"/>
      <c r="EBK264" s="44"/>
      <c r="EBL264" s="44"/>
      <c r="EBM264" s="44"/>
      <c r="EBN264" s="44"/>
      <c r="EBO264" s="44"/>
      <c r="EBP264" s="44"/>
      <c r="EBQ264" s="44"/>
      <c r="EBR264" s="44"/>
      <c r="EBS264" s="44"/>
      <c r="EBT264" s="44"/>
      <c r="EBU264" s="44"/>
      <c r="EBV264" s="44"/>
      <c r="EBW264" s="44"/>
      <c r="EBX264" s="44"/>
      <c r="EBY264" s="44"/>
      <c r="EBZ264" s="44"/>
      <c r="ECA264" s="44"/>
      <c r="ECB264" s="44"/>
      <c r="ECC264" s="44"/>
      <c r="ECD264" s="44"/>
      <c r="ECE264" s="44"/>
      <c r="ECF264" s="44"/>
      <c r="ECG264" s="44"/>
      <c r="ECH264" s="44"/>
      <c r="ECI264" s="44"/>
      <c r="ECJ264" s="44"/>
      <c r="ECK264" s="44"/>
      <c r="ECL264" s="44"/>
      <c r="ECM264" s="44"/>
      <c r="ECN264" s="44"/>
      <c r="ECO264" s="44"/>
      <c r="ECP264" s="44"/>
      <c r="ECQ264" s="44"/>
      <c r="ECR264" s="44"/>
      <c r="ECS264" s="44"/>
      <c r="ECT264" s="44"/>
      <c r="ECU264" s="44"/>
      <c r="ECV264" s="44"/>
      <c r="ECW264" s="44"/>
      <c r="ECX264" s="44"/>
      <c r="ECY264" s="44"/>
      <c r="ECZ264" s="44"/>
      <c r="EDA264" s="44"/>
      <c r="EDB264" s="44"/>
      <c r="EDC264" s="44"/>
      <c r="EDD264" s="44"/>
      <c r="EDE264" s="44"/>
      <c r="EDF264" s="44"/>
      <c r="EDG264" s="44"/>
      <c r="EDH264" s="44"/>
      <c r="EDI264" s="44"/>
      <c r="EDJ264" s="44"/>
      <c r="EDK264" s="44"/>
      <c r="EDL264" s="44"/>
      <c r="EDM264" s="44"/>
      <c r="EDN264" s="44"/>
      <c r="EDO264" s="44"/>
      <c r="EDP264" s="44"/>
      <c r="EDQ264" s="44"/>
      <c r="EDR264" s="44"/>
      <c r="EDS264" s="44"/>
      <c r="EDT264" s="44"/>
      <c r="EDU264" s="44"/>
      <c r="EDV264" s="44"/>
      <c r="EDW264" s="44"/>
      <c r="EDX264" s="44"/>
      <c r="EDY264" s="44"/>
      <c r="EDZ264" s="44"/>
      <c r="EEA264" s="44"/>
      <c r="EEB264" s="44"/>
      <c r="EEC264" s="44"/>
      <c r="EED264" s="44"/>
      <c r="EEE264" s="44"/>
      <c r="EEF264" s="44"/>
      <c r="EEG264" s="44"/>
      <c r="EEH264" s="44"/>
      <c r="EEI264" s="44"/>
      <c r="EEJ264" s="44"/>
      <c r="EEK264" s="44"/>
      <c r="EEL264" s="44"/>
      <c r="EEM264" s="44"/>
      <c r="EEN264" s="44"/>
      <c r="EEO264" s="44"/>
      <c r="EEP264" s="44"/>
      <c r="EEQ264" s="44"/>
      <c r="EER264" s="44"/>
      <c r="EES264" s="44"/>
      <c r="EET264" s="44"/>
      <c r="EEU264" s="44"/>
      <c r="EEV264" s="44"/>
      <c r="EEW264" s="44"/>
      <c r="EEX264" s="44"/>
      <c r="EEY264" s="44"/>
      <c r="EEZ264" s="44"/>
      <c r="EFA264" s="44"/>
      <c r="EFB264" s="44"/>
      <c r="EFC264" s="44"/>
      <c r="EFD264" s="44"/>
      <c r="EFE264" s="44"/>
      <c r="EFF264" s="44"/>
      <c r="EFG264" s="44"/>
      <c r="EFH264" s="44"/>
      <c r="EFI264" s="44"/>
      <c r="EFJ264" s="44"/>
      <c r="EFK264" s="44"/>
      <c r="EFL264" s="44"/>
      <c r="EFM264" s="44"/>
      <c r="EFN264" s="44"/>
      <c r="EFO264" s="44"/>
      <c r="EFP264" s="44"/>
      <c r="EFQ264" s="44"/>
      <c r="EFR264" s="44"/>
      <c r="EFS264" s="44"/>
      <c r="EFT264" s="44"/>
      <c r="EFU264" s="44"/>
      <c r="EFV264" s="44"/>
      <c r="EFW264" s="44"/>
      <c r="EFX264" s="44"/>
      <c r="EFY264" s="44"/>
      <c r="EFZ264" s="44"/>
      <c r="EGA264" s="44"/>
      <c r="EGB264" s="44"/>
      <c r="EGC264" s="44"/>
      <c r="EGD264" s="44"/>
      <c r="EGE264" s="44"/>
      <c r="EGF264" s="44"/>
      <c r="EGG264" s="44"/>
      <c r="EGH264" s="44"/>
      <c r="EGI264" s="44"/>
      <c r="EGJ264" s="44"/>
      <c r="EGK264" s="44"/>
      <c r="EGL264" s="44"/>
      <c r="EGM264" s="44"/>
      <c r="EGN264" s="44"/>
      <c r="EGO264" s="44"/>
      <c r="EGP264" s="44"/>
      <c r="EGQ264" s="44"/>
      <c r="EGR264" s="44"/>
      <c r="EGS264" s="44"/>
      <c r="EGT264" s="44"/>
      <c r="EGU264" s="44"/>
      <c r="EGV264" s="44"/>
      <c r="EGW264" s="44"/>
      <c r="EGX264" s="44"/>
      <c r="EGY264" s="44"/>
      <c r="EGZ264" s="44"/>
      <c r="EHA264" s="44"/>
      <c r="EHB264" s="44"/>
      <c r="EHC264" s="44"/>
      <c r="EHD264" s="44"/>
      <c r="EHE264" s="44"/>
      <c r="EHF264" s="44"/>
      <c r="EHG264" s="44"/>
      <c r="EHH264" s="44"/>
      <c r="EHI264" s="44"/>
      <c r="EHJ264" s="44"/>
      <c r="EHK264" s="44"/>
      <c r="EHL264" s="44"/>
      <c r="EHM264" s="44"/>
      <c r="EHN264" s="44"/>
      <c r="EHO264" s="44"/>
      <c r="EHP264" s="44"/>
      <c r="EHQ264" s="44"/>
      <c r="EHR264" s="44"/>
      <c r="EHS264" s="44"/>
      <c r="EHT264" s="44"/>
      <c r="EHU264" s="44"/>
      <c r="EHV264" s="44"/>
      <c r="EHW264" s="44"/>
      <c r="EHX264" s="44"/>
      <c r="EHY264" s="44"/>
      <c r="EHZ264" s="44"/>
      <c r="EIA264" s="44"/>
      <c r="EIB264" s="44"/>
      <c r="EIC264" s="44"/>
      <c r="EID264" s="44"/>
      <c r="EIE264" s="44"/>
      <c r="EIF264" s="44"/>
      <c r="EIG264" s="44"/>
      <c r="EIH264" s="44"/>
      <c r="EII264" s="44"/>
      <c r="EIJ264" s="44"/>
      <c r="EIK264" s="44"/>
      <c r="EIL264" s="44"/>
      <c r="EIM264" s="44"/>
      <c r="EIN264" s="44"/>
      <c r="EIO264" s="44"/>
      <c r="EIP264" s="44"/>
      <c r="EIQ264" s="44"/>
      <c r="EIR264" s="44"/>
      <c r="EIS264" s="44"/>
      <c r="EIT264" s="44"/>
      <c r="EIU264" s="44"/>
      <c r="EIV264" s="44"/>
      <c r="EIW264" s="44"/>
      <c r="EIX264" s="44"/>
      <c r="EIY264" s="44"/>
      <c r="EIZ264" s="44"/>
      <c r="EJA264" s="44"/>
      <c r="EJB264" s="44"/>
      <c r="EJC264" s="44"/>
      <c r="EJD264" s="44"/>
      <c r="EJE264" s="44"/>
      <c r="EJF264" s="44"/>
      <c r="EJG264" s="44"/>
      <c r="EJH264" s="44"/>
      <c r="EJI264" s="44"/>
      <c r="EJJ264" s="44"/>
      <c r="EJK264" s="44"/>
      <c r="EJL264" s="44"/>
      <c r="EJM264" s="44"/>
      <c r="EJN264" s="44"/>
      <c r="EJO264" s="44"/>
      <c r="EJP264" s="44"/>
      <c r="EJQ264" s="44"/>
      <c r="EJR264" s="44"/>
      <c r="EJS264" s="44"/>
      <c r="EJT264" s="44"/>
      <c r="EJU264" s="44"/>
      <c r="EJV264" s="44"/>
      <c r="EJW264" s="44"/>
      <c r="EJX264" s="44"/>
      <c r="EJY264" s="44"/>
      <c r="EJZ264" s="44"/>
      <c r="EKA264" s="44"/>
      <c r="EKB264" s="44"/>
      <c r="EKC264" s="44"/>
      <c r="EKD264" s="44"/>
      <c r="EKE264" s="44"/>
      <c r="EKF264" s="44"/>
      <c r="EKG264" s="44"/>
      <c r="EKH264" s="44"/>
      <c r="EKI264" s="44"/>
      <c r="EKJ264" s="44"/>
      <c r="EKK264" s="44"/>
      <c r="EKL264" s="44"/>
      <c r="EKM264" s="44"/>
      <c r="EKN264" s="44"/>
      <c r="EKO264" s="44"/>
      <c r="EKP264" s="44"/>
      <c r="EKQ264" s="44"/>
      <c r="EKR264" s="44"/>
      <c r="EKS264" s="44"/>
      <c r="EKT264" s="44"/>
      <c r="EKU264" s="44"/>
      <c r="EKV264" s="44"/>
      <c r="EKW264" s="44"/>
      <c r="EKX264" s="44"/>
      <c r="EKY264" s="44"/>
      <c r="EKZ264" s="44"/>
      <c r="ELA264" s="44"/>
      <c r="ELB264" s="44"/>
      <c r="ELC264" s="44"/>
      <c r="ELD264" s="44"/>
      <c r="ELE264" s="44"/>
      <c r="ELF264" s="44"/>
      <c r="ELG264" s="44"/>
      <c r="ELH264" s="44"/>
      <c r="ELI264" s="44"/>
      <c r="ELJ264" s="44"/>
      <c r="ELK264" s="44"/>
      <c r="ELL264" s="44"/>
      <c r="ELM264" s="44"/>
      <c r="ELN264" s="44"/>
      <c r="ELO264" s="44"/>
      <c r="ELP264" s="44"/>
      <c r="ELQ264" s="44"/>
      <c r="ELR264" s="44"/>
      <c r="ELS264" s="44"/>
      <c r="ELT264" s="44"/>
      <c r="ELU264" s="44"/>
      <c r="ELV264" s="44"/>
      <c r="ELW264" s="44"/>
      <c r="ELX264" s="44"/>
      <c r="ELY264" s="44"/>
      <c r="ELZ264" s="44"/>
      <c r="EMA264" s="44"/>
      <c r="EMB264" s="44"/>
      <c r="EMC264" s="44"/>
      <c r="EMD264" s="44"/>
      <c r="EME264" s="44"/>
      <c r="EMF264" s="44"/>
      <c r="EMG264" s="44"/>
      <c r="EMH264" s="44"/>
      <c r="EMI264" s="44"/>
      <c r="EMJ264" s="44"/>
      <c r="EMK264" s="44"/>
      <c r="EML264" s="44"/>
      <c r="EMM264" s="44"/>
      <c r="EMN264" s="44"/>
      <c r="EMO264" s="44"/>
      <c r="EMP264" s="44"/>
      <c r="EMQ264" s="44"/>
      <c r="EMR264" s="44"/>
      <c r="EMS264" s="44"/>
      <c r="EMT264" s="44"/>
      <c r="EMU264" s="44"/>
      <c r="EMV264" s="44"/>
      <c r="EMW264" s="44"/>
      <c r="EMX264" s="44"/>
      <c r="EMY264" s="44"/>
      <c r="EMZ264" s="44"/>
      <c r="ENA264" s="44"/>
      <c r="ENB264" s="44"/>
      <c r="ENC264" s="44"/>
      <c r="END264" s="44"/>
      <c r="ENE264" s="44"/>
      <c r="ENF264" s="44"/>
      <c r="ENG264" s="44"/>
      <c r="ENH264" s="44"/>
      <c r="ENI264" s="44"/>
      <c r="ENJ264" s="44"/>
      <c r="ENK264" s="44"/>
      <c r="ENL264" s="44"/>
      <c r="ENM264" s="44"/>
      <c r="ENN264" s="44"/>
      <c r="ENO264" s="44"/>
      <c r="ENP264" s="44"/>
      <c r="ENQ264" s="44"/>
      <c r="ENR264" s="44"/>
      <c r="ENS264" s="44"/>
      <c r="ENT264" s="44"/>
      <c r="ENU264" s="44"/>
      <c r="ENV264" s="44"/>
      <c r="ENW264" s="44"/>
      <c r="ENX264" s="44"/>
      <c r="ENY264" s="44"/>
      <c r="ENZ264" s="44"/>
      <c r="EOA264" s="44"/>
      <c r="EOB264" s="44"/>
      <c r="EOC264" s="44"/>
      <c r="EOD264" s="44"/>
      <c r="EOE264" s="44"/>
      <c r="EOF264" s="44"/>
      <c r="EOG264" s="44"/>
      <c r="EOH264" s="44"/>
      <c r="EOI264" s="44"/>
      <c r="EOJ264" s="44"/>
      <c r="EOK264" s="44"/>
      <c r="EOL264" s="44"/>
      <c r="EOM264" s="44"/>
      <c r="EON264" s="44"/>
      <c r="EOO264" s="44"/>
      <c r="EOP264" s="44"/>
      <c r="EOQ264" s="44"/>
      <c r="EOR264" s="44"/>
      <c r="EOS264" s="44"/>
      <c r="EOT264" s="44"/>
      <c r="EOU264" s="44"/>
      <c r="EOV264" s="44"/>
      <c r="EOW264" s="44"/>
      <c r="EOX264" s="44"/>
      <c r="EOY264" s="44"/>
      <c r="EOZ264" s="44"/>
      <c r="EPA264" s="44"/>
      <c r="EPB264" s="44"/>
      <c r="EPC264" s="44"/>
      <c r="EPD264" s="44"/>
      <c r="EPE264" s="44"/>
      <c r="EPF264" s="44"/>
      <c r="EPG264" s="44"/>
      <c r="EPH264" s="44"/>
      <c r="EPI264" s="44"/>
      <c r="EPJ264" s="44"/>
      <c r="EPK264" s="44"/>
      <c r="EPL264" s="44"/>
      <c r="EPM264" s="44"/>
      <c r="EPN264" s="44"/>
      <c r="EPO264" s="44"/>
      <c r="EPP264" s="44"/>
      <c r="EPQ264" s="44"/>
      <c r="EPR264" s="44"/>
      <c r="EPS264" s="44"/>
      <c r="EPT264" s="44"/>
      <c r="EPU264" s="44"/>
      <c r="EPV264" s="44"/>
      <c r="EPW264" s="44"/>
      <c r="EPX264" s="44"/>
      <c r="EPY264" s="44"/>
      <c r="EPZ264" s="44"/>
      <c r="EQA264" s="44"/>
      <c r="EQB264" s="44"/>
      <c r="EQC264" s="44"/>
      <c r="EQD264" s="44"/>
      <c r="EQE264" s="44"/>
      <c r="EQF264" s="44"/>
      <c r="EQG264" s="44"/>
      <c r="EQH264" s="44"/>
      <c r="EQI264" s="44"/>
      <c r="EQJ264" s="44"/>
      <c r="EQK264" s="44"/>
      <c r="EQL264" s="44"/>
      <c r="EQM264" s="44"/>
      <c r="EQN264" s="44"/>
      <c r="EQO264" s="44"/>
      <c r="EQP264" s="44"/>
      <c r="EQQ264" s="44"/>
      <c r="EQR264" s="44"/>
      <c r="EQS264" s="44"/>
      <c r="EQT264" s="44"/>
      <c r="EQU264" s="44"/>
      <c r="EQV264" s="44"/>
      <c r="EQW264" s="44"/>
      <c r="EQX264" s="44"/>
      <c r="EQY264" s="44"/>
      <c r="EQZ264" s="44"/>
      <c r="ERA264" s="44"/>
      <c r="ERB264" s="44"/>
      <c r="ERC264" s="44"/>
      <c r="ERD264" s="44"/>
      <c r="ERE264" s="44"/>
      <c r="ERF264" s="44"/>
      <c r="ERG264" s="44"/>
      <c r="ERH264" s="44"/>
      <c r="ERI264" s="44"/>
      <c r="ERJ264" s="44"/>
      <c r="ERK264" s="44"/>
      <c r="ERL264" s="44"/>
      <c r="ERM264" s="44"/>
      <c r="ERN264" s="44"/>
      <c r="ERO264" s="44"/>
      <c r="ERP264" s="44"/>
      <c r="ERQ264" s="44"/>
      <c r="ERR264" s="44"/>
      <c r="ERS264" s="44"/>
      <c r="ERT264" s="44"/>
      <c r="ERU264" s="44"/>
      <c r="ERV264" s="44"/>
      <c r="ERW264" s="44"/>
      <c r="ERX264" s="44"/>
      <c r="ERY264" s="44"/>
      <c r="ERZ264" s="44"/>
      <c r="ESA264" s="44"/>
      <c r="ESB264" s="44"/>
      <c r="ESC264" s="44"/>
      <c r="ESD264" s="44"/>
      <c r="ESE264" s="44"/>
      <c r="ESF264" s="44"/>
      <c r="ESG264" s="44"/>
      <c r="ESH264" s="44"/>
      <c r="ESI264" s="44"/>
      <c r="ESJ264" s="44"/>
      <c r="ESK264" s="44"/>
      <c r="ESL264" s="44"/>
      <c r="ESM264" s="44"/>
      <c r="ESN264" s="44"/>
      <c r="ESO264" s="44"/>
      <c r="ESP264" s="44"/>
      <c r="ESQ264" s="44"/>
      <c r="ESR264" s="44"/>
      <c r="ESS264" s="44"/>
      <c r="EST264" s="44"/>
      <c r="ESU264" s="44"/>
      <c r="ESV264" s="44"/>
      <c r="ESW264" s="44"/>
      <c r="ESX264" s="44"/>
      <c r="ESY264" s="44"/>
      <c r="ESZ264" s="44"/>
      <c r="ETA264" s="44"/>
      <c r="ETB264" s="44"/>
      <c r="ETC264" s="44"/>
      <c r="ETD264" s="44"/>
      <c r="ETE264" s="44"/>
      <c r="ETF264" s="44"/>
      <c r="ETG264" s="44"/>
      <c r="ETH264" s="44"/>
      <c r="ETI264" s="44"/>
      <c r="ETJ264" s="44"/>
      <c r="ETK264" s="44"/>
      <c r="ETL264" s="44"/>
      <c r="ETM264" s="44"/>
      <c r="ETN264" s="44"/>
      <c r="ETO264" s="44"/>
      <c r="ETP264" s="44"/>
      <c r="ETQ264" s="44"/>
      <c r="ETR264" s="44"/>
      <c r="ETS264" s="44"/>
      <c r="ETT264" s="44"/>
      <c r="ETU264" s="44"/>
      <c r="ETV264" s="44"/>
      <c r="ETW264" s="44"/>
      <c r="ETX264" s="44"/>
      <c r="ETY264" s="44"/>
      <c r="ETZ264" s="44"/>
      <c r="EUA264" s="44"/>
      <c r="EUB264" s="44"/>
      <c r="EUC264" s="44"/>
      <c r="EUD264" s="44"/>
      <c r="EUE264" s="44"/>
      <c r="EUF264" s="44"/>
      <c r="EUG264" s="44"/>
      <c r="EUH264" s="44"/>
      <c r="EUI264" s="44"/>
      <c r="EUJ264" s="44"/>
      <c r="EUK264" s="44"/>
      <c r="EUL264" s="44"/>
      <c r="EUM264" s="44"/>
      <c r="EUN264" s="44"/>
      <c r="EUO264" s="44"/>
      <c r="EUP264" s="44"/>
      <c r="EUQ264" s="44"/>
      <c r="EUR264" s="44"/>
      <c r="EUS264" s="44"/>
      <c r="EUT264" s="44"/>
      <c r="EUU264" s="44"/>
      <c r="EUV264" s="44"/>
      <c r="EUW264" s="44"/>
      <c r="EUX264" s="44"/>
      <c r="EUY264" s="44"/>
      <c r="EUZ264" s="44"/>
      <c r="EVA264" s="44"/>
      <c r="EVB264" s="44"/>
      <c r="EVC264" s="44"/>
      <c r="EVD264" s="44"/>
      <c r="EVE264" s="44"/>
      <c r="EVF264" s="44"/>
      <c r="EVG264" s="44"/>
      <c r="EVH264" s="44"/>
      <c r="EVI264" s="44"/>
      <c r="EVJ264" s="44"/>
      <c r="EVK264" s="44"/>
      <c r="EVL264" s="44"/>
      <c r="EVM264" s="44"/>
      <c r="EVN264" s="44"/>
      <c r="EVO264" s="44"/>
      <c r="EVP264" s="44"/>
      <c r="EVQ264" s="44"/>
      <c r="EVR264" s="44"/>
      <c r="EVS264" s="44"/>
      <c r="EVT264" s="44"/>
      <c r="EVU264" s="44"/>
      <c r="EVV264" s="44"/>
      <c r="EVW264" s="44"/>
      <c r="EVX264" s="44"/>
      <c r="EVY264" s="44"/>
      <c r="EVZ264" s="44"/>
      <c r="EWA264" s="44"/>
      <c r="EWB264" s="44"/>
      <c r="EWC264" s="44"/>
      <c r="EWD264" s="44"/>
      <c r="EWE264" s="44"/>
      <c r="EWF264" s="44"/>
      <c r="EWG264" s="44"/>
      <c r="EWH264" s="44"/>
      <c r="EWI264" s="44"/>
      <c r="EWJ264" s="44"/>
      <c r="EWK264" s="44"/>
      <c r="EWL264" s="44"/>
      <c r="EWM264" s="44"/>
      <c r="EWN264" s="44"/>
      <c r="EWO264" s="44"/>
      <c r="EWP264" s="44"/>
      <c r="EWQ264" s="44"/>
      <c r="EWR264" s="44"/>
      <c r="EWS264" s="44"/>
      <c r="EWT264" s="44"/>
      <c r="EWU264" s="44"/>
      <c r="EWV264" s="44"/>
      <c r="EWW264" s="44"/>
      <c r="EWX264" s="44"/>
      <c r="EWY264" s="44"/>
      <c r="EWZ264" s="44"/>
      <c r="EXA264" s="44"/>
      <c r="EXB264" s="44"/>
      <c r="EXC264" s="44"/>
      <c r="EXD264" s="44"/>
      <c r="EXE264" s="44"/>
      <c r="EXF264" s="44"/>
      <c r="EXG264" s="44"/>
      <c r="EXH264" s="44"/>
      <c r="EXI264" s="44"/>
      <c r="EXJ264" s="44"/>
      <c r="EXK264" s="44"/>
      <c r="EXL264" s="44"/>
      <c r="EXM264" s="44"/>
      <c r="EXN264" s="44"/>
      <c r="EXO264" s="44"/>
      <c r="EXP264" s="44"/>
      <c r="EXQ264" s="44"/>
      <c r="EXR264" s="44"/>
      <c r="EXS264" s="44"/>
      <c r="EXT264" s="44"/>
      <c r="EXU264" s="44"/>
      <c r="EXV264" s="44"/>
      <c r="EXW264" s="44"/>
      <c r="EXX264" s="44"/>
      <c r="EXY264" s="44"/>
      <c r="EXZ264" s="44"/>
      <c r="EYA264" s="44"/>
      <c r="EYB264" s="44"/>
      <c r="EYC264" s="44"/>
      <c r="EYD264" s="44"/>
      <c r="EYE264" s="44"/>
      <c r="EYF264" s="44"/>
      <c r="EYG264" s="44"/>
      <c r="EYH264" s="44"/>
      <c r="EYI264" s="44"/>
      <c r="EYJ264" s="44"/>
      <c r="EYK264" s="44"/>
      <c r="EYL264" s="44"/>
      <c r="EYM264" s="44"/>
      <c r="EYN264" s="44"/>
      <c r="EYO264" s="44"/>
      <c r="EYP264" s="44"/>
      <c r="EYQ264" s="44"/>
      <c r="EYR264" s="44"/>
      <c r="EYS264" s="44"/>
      <c r="EYT264" s="44"/>
      <c r="EYU264" s="44"/>
      <c r="EYV264" s="44"/>
      <c r="EYW264" s="44"/>
      <c r="EYX264" s="44"/>
      <c r="EYY264" s="44"/>
      <c r="EYZ264" s="44"/>
      <c r="EZA264" s="44"/>
      <c r="EZB264" s="44"/>
      <c r="EZC264" s="44"/>
      <c r="EZD264" s="44"/>
      <c r="EZE264" s="44"/>
      <c r="EZF264" s="44"/>
      <c r="EZG264" s="44"/>
      <c r="EZH264" s="44"/>
      <c r="EZI264" s="44"/>
      <c r="EZJ264" s="44"/>
      <c r="EZK264" s="44"/>
      <c r="EZL264" s="44"/>
      <c r="EZM264" s="44"/>
      <c r="EZN264" s="44"/>
      <c r="EZO264" s="44"/>
      <c r="EZP264" s="44"/>
      <c r="EZQ264" s="44"/>
      <c r="EZR264" s="44"/>
      <c r="EZS264" s="44"/>
      <c r="EZT264" s="44"/>
      <c r="EZU264" s="44"/>
      <c r="EZV264" s="44"/>
      <c r="EZW264" s="44"/>
      <c r="EZX264" s="44"/>
      <c r="EZY264" s="44"/>
      <c r="EZZ264" s="44"/>
      <c r="FAA264" s="44"/>
      <c r="FAB264" s="44"/>
      <c r="FAC264" s="44"/>
      <c r="FAD264" s="44"/>
      <c r="FAE264" s="44"/>
      <c r="FAF264" s="44"/>
      <c r="FAG264" s="44"/>
      <c r="FAH264" s="44"/>
      <c r="FAI264" s="44"/>
      <c r="FAJ264" s="44"/>
      <c r="FAK264" s="44"/>
      <c r="FAL264" s="44"/>
      <c r="FAM264" s="44"/>
      <c r="FAN264" s="44"/>
      <c r="FAO264" s="44"/>
      <c r="FAP264" s="44"/>
      <c r="FAQ264" s="44"/>
      <c r="FAR264" s="44"/>
      <c r="FAS264" s="44"/>
      <c r="FAT264" s="44"/>
      <c r="FAU264" s="44"/>
      <c r="FAV264" s="44"/>
      <c r="FAW264" s="44"/>
      <c r="FAX264" s="44"/>
      <c r="FAY264" s="44"/>
      <c r="FAZ264" s="44"/>
      <c r="FBA264" s="44"/>
      <c r="FBB264" s="44"/>
      <c r="FBC264" s="44"/>
      <c r="FBD264" s="44"/>
      <c r="FBE264" s="44"/>
      <c r="FBF264" s="44"/>
      <c r="FBG264" s="44"/>
      <c r="FBH264" s="44"/>
      <c r="FBI264" s="44"/>
      <c r="FBJ264" s="44"/>
      <c r="FBK264" s="44"/>
      <c r="FBL264" s="44"/>
      <c r="FBM264" s="44"/>
      <c r="FBN264" s="44"/>
      <c r="FBO264" s="44"/>
      <c r="FBP264" s="44"/>
      <c r="FBQ264" s="44"/>
      <c r="FBR264" s="44"/>
      <c r="FBS264" s="44"/>
      <c r="FBT264" s="44"/>
      <c r="FBU264" s="44"/>
      <c r="FBV264" s="44"/>
      <c r="FBW264" s="44"/>
      <c r="FBX264" s="44"/>
      <c r="FBY264" s="44"/>
      <c r="FBZ264" s="44"/>
      <c r="FCA264" s="44"/>
      <c r="FCB264" s="44"/>
      <c r="FCC264" s="44"/>
      <c r="FCD264" s="44"/>
      <c r="FCE264" s="44"/>
      <c r="FCF264" s="44"/>
      <c r="FCG264" s="44"/>
      <c r="FCH264" s="44"/>
      <c r="FCI264" s="44"/>
      <c r="FCJ264" s="44"/>
      <c r="FCK264" s="44"/>
      <c r="FCL264" s="44"/>
      <c r="FCM264" s="44"/>
      <c r="FCN264" s="44"/>
      <c r="FCO264" s="44"/>
      <c r="FCP264" s="44"/>
      <c r="FCQ264" s="44"/>
      <c r="FCR264" s="44"/>
      <c r="FCS264" s="44"/>
      <c r="FCT264" s="44"/>
      <c r="FCU264" s="44"/>
      <c r="FCV264" s="44"/>
      <c r="FCW264" s="44"/>
      <c r="FCX264" s="44"/>
      <c r="FCY264" s="44"/>
      <c r="FCZ264" s="44"/>
      <c r="FDA264" s="44"/>
      <c r="FDB264" s="44"/>
      <c r="FDC264" s="44"/>
      <c r="FDD264" s="44"/>
      <c r="FDE264" s="44"/>
      <c r="FDF264" s="44"/>
      <c r="FDG264" s="44"/>
      <c r="FDH264" s="44"/>
      <c r="FDI264" s="44"/>
      <c r="FDJ264" s="44"/>
      <c r="FDK264" s="44"/>
      <c r="FDL264" s="44"/>
      <c r="FDM264" s="44"/>
      <c r="FDN264" s="44"/>
      <c r="FDO264" s="44"/>
      <c r="FDP264" s="44"/>
      <c r="FDQ264" s="44"/>
      <c r="FDR264" s="44"/>
      <c r="FDS264" s="44"/>
      <c r="FDT264" s="44"/>
      <c r="FDU264" s="44"/>
      <c r="FDV264" s="44"/>
      <c r="FDW264" s="44"/>
      <c r="FDX264" s="44"/>
      <c r="FDY264" s="44"/>
      <c r="FDZ264" s="44"/>
      <c r="FEA264" s="44"/>
      <c r="FEB264" s="44"/>
      <c r="FEC264" s="44"/>
      <c r="FED264" s="44"/>
      <c r="FEE264" s="44"/>
      <c r="FEF264" s="44"/>
      <c r="FEG264" s="44"/>
      <c r="FEH264" s="44"/>
      <c r="FEI264" s="44"/>
      <c r="FEJ264" s="44"/>
      <c r="FEK264" s="44"/>
      <c r="FEL264" s="44"/>
      <c r="FEM264" s="44"/>
      <c r="FEN264" s="44"/>
      <c r="FEO264" s="44"/>
      <c r="FEP264" s="44"/>
      <c r="FEQ264" s="44"/>
      <c r="FER264" s="44"/>
      <c r="FES264" s="44"/>
      <c r="FET264" s="44"/>
      <c r="FEU264" s="44"/>
      <c r="FEV264" s="44"/>
      <c r="FEW264" s="44"/>
      <c r="FEX264" s="44"/>
      <c r="FEY264" s="44"/>
      <c r="FEZ264" s="44"/>
      <c r="FFA264" s="44"/>
      <c r="FFB264" s="44"/>
      <c r="FFC264" s="44"/>
      <c r="FFD264" s="44"/>
      <c r="FFE264" s="44"/>
      <c r="FFF264" s="44"/>
      <c r="FFG264" s="44"/>
      <c r="FFH264" s="44"/>
      <c r="FFI264" s="44"/>
      <c r="FFJ264" s="44"/>
      <c r="FFK264" s="44"/>
      <c r="FFL264" s="44"/>
      <c r="FFM264" s="44"/>
      <c r="FFN264" s="44"/>
      <c r="FFO264" s="44"/>
      <c r="FFP264" s="44"/>
      <c r="FFQ264" s="44"/>
      <c r="FFR264" s="44"/>
      <c r="FFS264" s="44"/>
      <c r="FFT264" s="44"/>
      <c r="FFU264" s="44"/>
      <c r="FFV264" s="44"/>
      <c r="FFW264" s="44"/>
      <c r="FFX264" s="44"/>
      <c r="FFY264" s="44"/>
      <c r="FFZ264" s="44"/>
      <c r="FGA264" s="44"/>
      <c r="FGB264" s="44"/>
      <c r="FGC264" s="44"/>
      <c r="FGD264" s="44"/>
      <c r="FGE264" s="44"/>
      <c r="FGF264" s="44"/>
      <c r="FGG264" s="44"/>
      <c r="FGH264" s="44"/>
      <c r="FGI264" s="44"/>
      <c r="FGJ264" s="44"/>
      <c r="FGK264" s="44"/>
      <c r="FGL264" s="44"/>
      <c r="FGM264" s="44"/>
      <c r="FGN264" s="44"/>
      <c r="FGO264" s="44"/>
      <c r="FGP264" s="44"/>
      <c r="FGQ264" s="44"/>
      <c r="FGR264" s="44"/>
      <c r="FGS264" s="44"/>
      <c r="FGT264" s="44"/>
      <c r="FGU264" s="44"/>
      <c r="FGV264" s="44"/>
      <c r="FGW264" s="44"/>
      <c r="FGX264" s="44"/>
      <c r="FGY264" s="44"/>
      <c r="FGZ264" s="44"/>
      <c r="FHA264" s="44"/>
      <c r="FHB264" s="44"/>
      <c r="FHC264" s="44"/>
      <c r="FHD264" s="44"/>
      <c r="FHE264" s="44"/>
      <c r="FHF264" s="44"/>
      <c r="FHG264" s="44"/>
      <c r="FHH264" s="44"/>
      <c r="FHI264" s="44"/>
      <c r="FHJ264" s="44"/>
      <c r="FHK264" s="44"/>
      <c r="FHL264" s="44"/>
      <c r="FHM264" s="44"/>
      <c r="FHN264" s="44"/>
      <c r="FHO264" s="44"/>
      <c r="FHP264" s="44"/>
      <c r="FHQ264" s="44"/>
      <c r="FHR264" s="44"/>
      <c r="FHS264" s="44"/>
      <c r="FHT264" s="44"/>
      <c r="FHU264" s="44"/>
      <c r="FHV264" s="44"/>
      <c r="FHW264" s="44"/>
      <c r="FHX264" s="44"/>
      <c r="FHY264" s="44"/>
      <c r="FHZ264" s="44"/>
      <c r="FIA264" s="44"/>
      <c r="FIB264" s="44"/>
      <c r="FIC264" s="44"/>
      <c r="FID264" s="44"/>
      <c r="FIE264" s="44"/>
      <c r="FIF264" s="44"/>
      <c r="FIG264" s="44"/>
      <c r="FIH264" s="44"/>
      <c r="FII264" s="44"/>
      <c r="FIJ264" s="44"/>
      <c r="FIK264" s="44"/>
      <c r="FIL264" s="44"/>
      <c r="FIM264" s="44"/>
      <c r="FIN264" s="44"/>
      <c r="FIO264" s="44"/>
      <c r="FIP264" s="44"/>
      <c r="FIQ264" s="44"/>
      <c r="FIR264" s="44"/>
      <c r="FIS264" s="44"/>
      <c r="FIT264" s="44"/>
      <c r="FIU264" s="44"/>
      <c r="FIV264" s="44"/>
      <c r="FIW264" s="44"/>
      <c r="FIX264" s="44"/>
      <c r="FIY264" s="44"/>
      <c r="FIZ264" s="44"/>
      <c r="FJA264" s="44"/>
      <c r="FJB264" s="44"/>
      <c r="FJC264" s="44"/>
      <c r="FJD264" s="44"/>
      <c r="FJE264" s="44"/>
      <c r="FJF264" s="44"/>
      <c r="FJG264" s="44"/>
      <c r="FJH264" s="44"/>
      <c r="FJI264" s="44"/>
      <c r="FJJ264" s="44"/>
      <c r="FJK264" s="44"/>
      <c r="FJL264" s="44"/>
      <c r="FJM264" s="44"/>
      <c r="FJN264" s="44"/>
      <c r="FJO264" s="44"/>
      <c r="FJP264" s="44"/>
      <c r="FJQ264" s="44"/>
      <c r="FJR264" s="44"/>
      <c r="FJS264" s="44"/>
      <c r="FJT264" s="44"/>
      <c r="FJU264" s="44"/>
      <c r="FJV264" s="44"/>
      <c r="FJW264" s="44"/>
      <c r="FJX264" s="44"/>
      <c r="FJY264" s="44"/>
      <c r="FJZ264" s="44"/>
      <c r="FKA264" s="44"/>
      <c r="FKB264" s="44"/>
      <c r="FKC264" s="44"/>
      <c r="FKD264" s="44"/>
      <c r="FKE264" s="44"/>
      <c r="FKF264" s="44"/>
      <c r="FKG264" s="44"/>
      <c r="FKH264" s="44"/>
      <c r="FKI264" s="44"/>
      <c r="FKJ264" s="44"/>
      <c r="FKK264" s="44"/>
      <c r="FKL264" s="44"/>
      <c r="FKM264" s="44"/>
      <c r="FKN264" s="44"/>
      <c r="FKO264" s="44"/>
      <c r="FKP264" s="44"/>
      <c r="FKQ264" s="44"/>
      <c r="FKR264" s="44"/>
      <c r="FKS264" s="44"/>
      <c r="FKT264" s="44"/>
      <c r="FKU264" s="44"/>
      <c r="FKV264" s="44"/>
      <c r="FKW264" s="44"/>
      <c r="FKX264" s="44"/>
      <c r="FKY264" s="44"/>
      <c r="FKZ264" s="44"/>
      <c r="FLA264" s="44"/>
      <c r="FLB264" s="44"/>
      <c r="FLC264" s="44"/>
      <c r="FLD264" s="44"/>
      <c r="FLE264" s="44"/>
      <c r="FLF264" s="44"/>
      <c r="FLG264" s="44"/>
      <c r="FLH264" s="44"/>
      <c r="FLI264" s="44"/>
      <c r="FLJ264" s="44"/>
      <c r="FLK264" s="44"/>
      <c r="FLL264" s="44"/>
      <c r="FLM264" s="44"/>
      <c r="FLN264" s="44"/>
      <c r="FLO264" s="44"/>
      <c r="FLP264" s="44"/>
      <c r="FLQ264" s="44"/>
      <c r="FLR264" s="44"/>
      <c r="FLS264" s="44"/>
      <c r="FLT264" s="44"/>
      <c r="FLU264" s="44"/>
      <c r="FLV264" s="44"/>
      <c r="FLW264" s="44"/>
      <c r="FLX264" s="44"/>
      <c r="FLY264" s="44"/>
      <c r="FLZ264" s="44"/>
      <c r="FMA264" s="44"/>
      <c r="FMB264" s="44"/>
      <c r="FMC264" s="44"/>
      <c r="FMD264" s="44"/>
      <c r="FME264" s="44"/>
      <c r="FMF264" s="44"/>
      <c r="FMG264" s="44"/>
      <c r="FMH264" s="44"/>
      <c r="FMI264" s="44"/>
      <c r="FMJ264" s="44"/>
      <c r="FMK264" s="44"/>
      <c r="FML264" s="44"/>
      <c r="FMM264" s="44"/>
      <c r="FMN264" s="44"/>
      <c r="FMO264" s="44"/>
      <c r="FMP264" s="44"/>
      <c r="FMQ264" s="44"/>
      <c r="FMR264" s="44"/>
      <c r="FMS264" s="44"/>
      <c r="FMT264" s="44"/>
      <c r="FMU264" s="44"/>
      <c r="FMV264" s="44"/>
      <c r="FMW264" s="44"/>
      <c r="FMX264" s="44"/>
      <c r="FMY264" s="44"/>
      <c r="FMZ264" s="44"/>
      <c r="FNA264" s="44"/>
      <c r="FNB264" s="44"/>
      <c r="FNC264" s="44"/>
      <c r="FND264" s="44"/>
      <c r="FNE264" s="44"/>
      <c r="FNF264" s="44"/>
      <c r="FNG264" s="44"/>
      <c r="FNH264" s="44"/>
      <c r="FNI264" s="44"/>
      <c r="FNJ264" s="44"/>
      <c r="FNK264" s="44"/>
      <c r="FNL264" s="44"/>
      <c r="FNM264" s="44"/>
      <c r="FNN264" s="44"/>
      <c r="FNO264" s="44"/>
      <c r="FNP264" s="44"/>
      <c r="FNQ264" s="44"/>
      <c r="FNR264" s="44"/>
      <c r="FNS264" s="44"/>
      <c r="FNT264" s="44"/>
      <c r="FNU264" s="44"/>
      <c r="FNV264" s="44"/>
      <c r="FNW264" s="44"/>
      <c r="FNX264" s="44"/>
      <c r="FNY264" s="44"/>
      <c r="FNZ264" s="44"/>
      <c r="FOA264" s="44"/>
      <c r="FOB264" s="44"/>
      <c r="FOC264" s="44"/>
      <c r="FOD264" s="44"/>
      <c r="FOE264" s="44"/>
      <c r="FOF264" s="44"/>
      <c r="FOG264" s="44"/>
      <c r="FOH264" s="44"/>
      <c r="FOI264" s="44"/>
      <c r="FOJ264" s="44"/>
      <c r="FOK264" s="44"/>
      <c r="FOL264" s="44"/>
      <c r="FOM264" s="44"/>
      <c r="FON264" s="44"/>
      <c r="FOO264" s="44"/>
      <c r="FOP264" s="44"/>
      <c r="FOQ264" s="44"/>
      <c r="FOR264" s="44"/>
      <c r="FOS264" s="44"/>
      <c r="FOT264" s="44"/>
      <c r="FOU264" s="44"/>
      <c r="FOV264" s="44"/>
      <c r="FOW264" s="44"/>
      <c r="FOX264" s="44"/>
      <c r="FOY264" s="44"/>
      <c r="FOZ264" s="44"/>
      <c r="FPA264" s="44"/>
      <c r="FPB264" s="44"/>
      <c r="FPC264" s="44"/>
      <c r="FPD264" s="44"/>
      <c r="FPE264" s="44"/>
      <c r="FPF264" s="44"/>
      <c r="FPG264" s="44"/>
      <c r="FPH264" s="44"/>
      <c r="FPI264" s="44"/>
      <c r="FPJ264" s="44"/>
      <c r="FPK264" s="44"/>
      <c r="FPL264" s="44"/>
      <c r="FPM264" s="44"/>
      <c r="FPN264" s="44"/>
      <c r="FPO264" s="44"/>
      <c r="FPP264" s="44"/>
      <c r="FPQ264" s="44"/>
      <c r="FPR264" s="44"/>
      <c r="FPS264" s="44"/>
      <c r="FPT264" s="44"/>
      <c r="FPU264" s="44"/>
      <c r="FPV264" s="44"/>
      <c r="FPW264" s="44"/>
      <c r="FPX264" s="44"/>
      <c r="FPY264" s="44"/>
      <c r="FPZ264" s="44"/>
      <c r="FQA264" s="44"/>
      <c r="FQB264" s="44"/>
      <c r="FQC264" s="44"/>
      <c r="FQD264" s="44"/>
      <c r="FQE264" s="44"/>
      <c r="FQF264" s="44"/>
      <c r="FQG264" s="44"/>
      <c r="FQH264" s="44"/>
      <c r="FQI264" s="44"/>
      <c r="FQJ264" s="44"/>
      <c r="FQK264" s="44"/>
      <c r="FQL264" s="44"/>
      <c r="FQM264" s="44"/>
      <c r="FQN264" s="44"/>
      <c r="FQO264" s="44"/>
      <c r="FQP264" s="44"/>
      <c r="FQQ264" s="44"/>
      <c r="FQR264" s="44"/>
      <c r="FQS264" s="44"/>
      <c r="FQT264" s="44"/>
      <c r="FQU264" s="44"/>
      <c r="FQV264" s="44"/>
      <c r="FQW264" s="44"/>
      <c r="FQX264" s="44"/>
      <c r="FQY264" s="44"/>
      <c r="FQZ264" s="44"/>
      <c r="FRA264" s="44"/>
      <c r="FRB264" s="44"/>
      <c r="FRC264" s="44"/>
      <c r="FRD264" s="44"/>
      <c r="FRE264" s="44"/>
      <c r="FRF264" s="44"/>
      <c r="FRG264" s="44"/>
      <c r="FRH264" s="44"/>
      <c r="FRI264" s="44"/>
      <c r="FRJ264" s="44"/>
      <c r="FRK264" s="44"/>
      <c r="FRL264" s="44"/>
      <c r="FRM264" s="44"/>
      <c r="FRN264" s="44"/>
      <c r="FRO264" s="44"/>
      <c r="FRP264" s="44"/>
      <c r="FRQ264" s="44"/>
      <c r="FRR264" s="44"/>
      <c r="FRS264" s="44"/>
      <c r="FRT264" s="44"/>
      <c r="FRU264" s="44"/>
      <c r="FRV264" s="44"/>
      <c r="FRW264" s="44"/>
      <c r="FRX264" s="44"/>
      <c r="FRY264" s="44"/>
      <c r="FRZ264" s="44"/>
      <c r="FSA264" s="44"/>
      <c r="FSB264" s="44"/>
      <c r="FSC264" s="44"/>
      <c r="FSD264" s="44"/>
      <c r="FSE264" s="44"/>
      <c r="FSF264" s="44"/>
      <c r="FSG264" s="44"/>
      <c r="FSH264" s="44"/>
      <c r="FSI264" s="44"/>
      <c r="FSJ264" s="44"/>
      <c r="FSK264" s="44"/>
      <c r="FSL264" s="44"/>
      <c r="FSM264" s="44"/>
      <c r="FSN264" s="44"/>
      <c r="FSO264" s="44"/>
      <c r="FSP264" s="44"/>
      <c r="FSQ264" s="44"/>
      <c r="FSR264" s="44"/>
      <c r="FSS264" s="44"/>
      <c r="FST264" s="44"/>
      <c r="FSU264" s="44"/>
      <c r="FSV264" s="44"/>
      <c r="FSW264" s="44"/>
      <c r="FSX264" s="44"/>
      <c r="FSY264" s="44"/>
      <c r="FSZ264" s="44"/>
      <c r="FTA264" s="44"/>
      <c r="FTB264" s="44"/>
      <c r="FTC264" s="44"/>
      <c r="FTD264" s="44"/>
      <c r="FTE264" s="44"/>
      <c r="FTF264" s="44"/>
      <c r="FTG264" s="44"/>
      <c r="FTH264" s="44"/>
      <c r="FTI264" s="44"/>
      <c r="FTJ264" s="44"/>
      <c r="FTK264" s="44"/>
      <c r="FTL264" s="44"/>
      <c r="FTM264" s="44"/>
      <c r="FTN264" s="44"/>
      <c r="FTO264" s="44"/>
      <c r="FTP264" s="44"/>
      <c r="FTQ264" s="44"/>
      <c r="FTR264" s="44"/>
      <c r="FTS264" s="44"/>
      <c r="FTT264" s="44"/>
      <c r="FTU264" s="44"/>
      <c r="FTV264" s="44"/>
      <c r="FTW264" s="44"/>
      <c r="FTX264" s="44"/>
      <c r="FTY264" s="44"/>
      <c r="FTZ264" s="44"/>
      <c r="FUA264" s="44"/>
      <c r="FUB264" s="44"/>
      <c r="FUC264" s="44"/>
      <c r="FUD264" s="44"/>
      <c r="FUE264" s="44"/>
      <c r="FUF264" s="44"/>
      <c r="FUG264" s="44"/>
      <c r="FUH264" s="44"/>
      <c r="FUI264" s="44"/>
      <c r="FUJ264" s="44"/>
      <c r="FUK264" s="44"/>
      <c r="FUL264" s="44"/>
      <c r="FUM264" s="44"/>
      <c r="FUN264" s="44"/>
      <c r="FUO264" s="44"/>
      <c r="FUP264" s="44"/>
      <c r="FUQ264" s="44"/>
      <c r="FUR264" s="44"/>
      <c r="FUS264" s="44"/>
      <c r="FUT264" s="44"/>
      <c r="FUU264" s="44"/>
      <c r="FUV264" s="44"/>
      <c r="FUW264" s="44"/>
      <c r="FUX264" s="44"/>
      <c r="FUY264" s="44"/>
      <c r="FUZ264" s="44"/>
      <c r="FVA264" s="44"/>
      <c r="FVB264" s="44"/>
      <c r="FVC264" s="44"/>
      <c r="FVD264" s="44"/>
      <c r="FVE264" s="44"/>
      <c r="FVF264" s="44"/>
      <c r="FVG264" s="44"/>
      <c r="FVH264" s="44"/>
      <c r="FVI264" s="44"/>
      <c r="FVJ264" s="44"/>
      <c r="FVK264" s="44"/>
      <c r="FVL264" s="44"/>
      <c r="FVM264" s="44"/>
      <c r="FVN264" s="44"/>
      <c r="FVO264" s="44"/>
      <c r="FVP264" s="44"/>
      <c r="FVQ264" s="44"/>
      <c r="FVR264" s="44"/>
      <c r="FVS264" s="44"/>
      <c r="FVT264" s="44"/>
      <c r="FVU264" s="44"/>
      <c r="FVV264" s="44"/>
      <c r="FVW264" s="44"/>
      <c r="FVX264" s="44"/>
      <c r="FVY264" s="44"/>
      <c r="FVZ264" s="44"/>
      <c r="FWA264" s="44"/>
      <c r="FWB264" s="44"/>
      <c r="FWC264" s="44"/>
      <c r="FWD264" s="44"/>
      <c r="FWE264" s="44"/>
      <c r="FWF264" s="44"/>
      <c r="FWG264" s="44"/>
      <c r="FWH264" s="44"/>
      <c r="FWI264" s="44"/>
      <c r="FWJ264" s="44"/>
      <c r="FWK264" s="44"/>
      <c r="FWL264" s="44"/>
      <c r="FWM264" s="44"/>
      <c r="FWN264" s="44"/>
      <c r="FWO264" s="44"/>
      <c r="FWP264" s="44"/>
      <c r="FWQ264" s="44"/>
      <c r="FWR264" s="44"/>
      <c r="FWS264" s="44"/>
      <c r="FWT264" s="44"/>
      <c r="FWU264" s="44"/>
      <c r="FWV264" s="44"/>
      <c r="FWW264" s="44"/>
      <c r="FWX264" s="44"/>
      <c r="FWY264" s="44"/>
      <c r="FWZ264" s="44"/>
      <c r="FXA264" s="44"/>
      <c r="FXB264" s="44"/>
      <c r="FXC264" s="44"/>
      <c r="FXD264" s="44"/>
      <c r="FXE264" s="44"/>
      <c r="FXF264" s="44"/>
      <c r="FXG264" s="44"/>
      <c r="FXH264" s="44"/>
      <c r="FXI264" s="44"/>
      <c r="FXJ264" s="44"/>
      <c r="FXK264" s="44"/>
      <c r="FXL264" s="44"/>
      <c r="FXM264" s="44"/>
      <c r="FXN264" s="44"/>
      <c r="FXO264" s="44"/>
      <c r="FXP264" s="44"/>
      <c r="FXQ264" s="44"/>
      <c r="FXR264" s="44"/>
      <c r="FXS264" s="44"/>
      <c r="FXT264" s="44"/>
      <c r="FXU264" s="44"/>
      <c r="FXV264" s="44"/>
      <c r="FXW264" s="44"/>
      <c r="FXX264" s="44"/>
      <c r="FXY264" s="44"/>
      <c r="FXZ264" s="44"/>
      <c r="FYA264" s="44"/>
      <c r="FYB264" s="44"/>
      <c r="FYC264" s="44"/>
      <c r="FYD264" s="44"/>
      <c r="FYE264" s="44"/>
      <c r="FYF264" s="44"/>
      <c r="FYG264" s="44"/>
      <c r="FYH264" s="44"/>
      <c r="FYI264" s="44"/>
      <c r="FYJ264" s="44"/>
      <c r="FYK264" s="44"/>
      <c r="FYL264" s="44"/>
      <c r="FYM264" s="44"/>
      <c r="FYN264" s="44"/>
      <c r="FYO264" s="44"/>
      <c r="FYP264" s="44"/>
      <c r="FYQ264" s="44"/>
      <c r="FYR264" s="44"/>
      <c r="FYS264" s="44"/>
      <c r="FYT264" s="44"/>
      <c r="FYU264" s="44"/>
      <c r="FYV264" s="44"/>
      <c r="FYW264" s="44"/>
      <c r="FYX264" s="44"/>
      <c r="FYY264" s="44"/>
      <c r="FYZ264" s="44"/>
      <c r="FZA264" s="44"/>
      <c r="FZB264" s="44"/>
      <c r="FZC264" s="44"/>
      <c r="FZD264" s="44"/>
      <c r="FZE264" s="44"/>
      <c r="FZF264" s="44"/>
      <c r="FZG264" s="44"/>
      <c r="FZH264" s="44"/>
      <c r="FZI264" s="44"/>
      <c r="FZJ264" s="44"/>
      <c r="FZK264" s="44"/>
      <c r="FZL264" s="44"/>
      <c r="FZM264" s="44"/>
      <c r="FZN264" s="44"/>
      <c r="FZO264" s="44"/>
      <c r="FZP264" s="44"/>
      <c r="FZQ264" s="44"/>
      <c r="FZR264" s="44"/>
      <c r="FZS264" s="44"/>
      <c r="FZT264" s="44"/>
      <c r="FZU264" s="44"/>
      <c r="FZV264" s="44"/>
      <c r="FZW264" s="44"/>
      <c r="FZX264" s="44"/>
      <c r="FZY264" s="44"/>
      <c r="FZZ264" s="44"/>
      <c r="GAA264" s="44"/>
      <c r="GAB264" s="44"/>
      <c r="GAC264" s="44"/>
      <c r="GAD264" s="44"/>
      <c r="GAE264" s="44"/>
      <c r="GAF264" s="44"/>
      <c r="GAG264" s="44"/>
      <c r="GAH264" s="44"/>
      <c r="GAI264" s="44"/>
      <c r="GAJ264" s="44"/>
      <c r="GAK264" s="44"/>
      <c r="GAL264" s="44"/>
      <c r="GAM264" s="44"/>
      <c r="GAN264" s="44"/>
      <c r="GAO264" s="44"/>
      <c r="GAP264" s="44"/>
      <c r="GAQ264" s="44"/>
      <c r="GAR264" s="44"/>
      <c r="GAS264" s="44"/>
      <c r="GAT264" s="44"/>
      <c r="GAU264" s="44"/>
      <c r="GAV264" s="44"/>
      <c r="GAW264" s="44"/>
      <c r="GAX264" s="44"/>
      <c r="GAY264" s="44"/>
      <c r="GAZ264" s="44"/>
      <c r="GBA264" s="44"/>
      <c r="GBB264" s="44"/>
      <c r="GBC264" s="44"/>
      <c r="GBD264" s="44"/>
      <c r="GBE264" s="44"/>
      <c r="GBF264" s="44"/>
      <c r="GBG264" s="44"/>
      <c r="GBH264" s="44"/>
      <c r="GBI264" s="44"/>
      <c r="GBJ264" s="44"/>
      <c r="GBK264" s="44"/>
      <c r="GBL264" s="44"/>
      <c r="GBM264" s="44"/>
      <c r="GBN264" s="44"/>
      <c r="GBO264" s="44"/>
      <c r="GBP264" s="44"/>
      <c r="GBQ264" s="44"/>
      <c r="GBR264" s="44"/>
      <c r="GBS264" s="44"/>
      <c r="GBT264" s="44"/>
      <c r="GBU264" s="44"/>
      <c r="GBV264" s="44"/>
      <c r="GBW264" s="44"/>
      <c r="GBX264" s="44"/>
      <c r="GBY264" s="44"/>
      <c r="GBZ264" s="44"/>
      <c r="GCA264" s="44"/>
      <c r="GCB264" s="44"/>
      <c r="GCC264" s="44"/>
      <c r="GCD264" s="44"/>
      <c r="GCE264" s="44"/>
      <c r="GCF264" s="44"/>
      <c r="GCG264" s="44"/>
      <c r="GCH264" s="44"/>
      <c r="GCI264" s="44"/>
      <c r="GCJ264" s="44"/>
      <c r="GCK264" s="44"/>
      <c r="GCL264" s="44"/>
      <c r="GCM264" s="44"/>
      <c r="GCN264" s="44"/>
      <c r="GCO264" s="44"/>
      <c r="GCP264" s="44"/>
      <c r="GCQ264" s="44"/>
      <c r="GCR264" s="44"/>
      <c r="GCS264" s="44"/>
      <c r="GCT264" s="44"/>
      <c r="GCU264" s="44"/>
      <c r="GCV264" s="44"/>
      <c r="GCW264" s="44"/>
      <c r="GCX264" s="44"/>
      <c r="GCY264" s="44"/>
      <c r="GCZ264" s="44"/>
      <c r="GDA264" s="44"/>
      <c r="GDB264" s="44"/>
      <c r="GDC264" s="44"/>
      <c r="GDD264" s="44"/>
      <c r="GDE264" s="44"/>
      <c r="GDF264" s="44"/>
      <c r="GDG264" s="44"/>
      <c r="GDH264" s="44"/>
      <c r="GDI264" s="44"/>
      <c r="GDJ264" s="44"/>
      <c r="GDK264" s="44"/>
      <c r="GDL264" s="44"/>
      <c r="GDM264" s="44"/>
      <c r="GDN264" s="44"/>
      <c r="GDO264" s="44"/>
      <c r="GDP264" s="44"/>
      <c r="GDQ264" s="44"/>
      <c r="GDR264" s="44"/>
      <c r="GDS264" s="44"/>
      <c r="GDT264" s="44"/>
      <c r="GDU264" s="44"/>
      <c r="GDV264" s="44"/>
      <c r="GDW264" s="44"/>
      <c r="GDX264" s="44"/>
      <c r="GDY264" s="44"/>
      <c r="GDZ264" s="44"/>
      <c r="GEA264" s="44"/>
      <c r="GEB264" s="44"/>
      <c r="GEC264" s="44"/>
      <c r="GED264" s="44"/>
      <c r="GEE264" s="44"/>
      <c r="GEF264" s="44"/>
      <c r="GEG264" s="44"/>
      <c r="GEH264" s="44"/>
      <c r="GEI264" s="44"/>
      <c r="GEJ264" s="44"/>
      <c r="GEK264" s="44"/>
      <c r="GEL264" s="44"/>
      <c r="GEM264" s="44"/>
      <c r="GEN264" s="44"/>
      <c r="GEO264" s="44"/>
      <c r="GEP264" s="44"/>
      <c r="GEQ264" s="44"/>
      <c r="GER264" s="44"/>
      <c r="GES264" s="44"/>
      <c r="GET264" s="44"/>
      <c r="GEU264" s="44"/>
      <c r="GEV264" s="44"/>
      <c r="GEW264" s="44"/>
      <c r="GEX264" s="44"/>
      <c r="GEY264" s="44"/>
      <c r="GEZ264" s="44"/>
      <c r="GFA264" s="44"/>
      <c r="GFB264" s="44"/>
      <c r="GFC264" s="44"/>
      <c r="GFD264" s="44"/>
      <c r="GFE264" s="44"/>
      <c r="GFF264" s="44"/>
      <c r="GFG264" s="44"/>
      <c r="GFH264" s="44"/>
      <c r="GFI264" s="44"/>
      <c r="GFJ264" s="44"/>
      <c r="GFK264" s="44"/>
      <c r="GFL264" s="44"/>
      <c r="GFM264" s="44"/>
      <c r="GFN264" s="44"/>
      <c r="GFO264" s="44"/>
      <c r="GFP264" s="44"/>
      <c r="GFQ264" s="44"/>
      <c r="GFR264" s="44"/>
      <c r="GFS264" s="44"/>
      <c r="GFT264" s="44"/>
      <c r="GFU264" s="44"/>
      <c r="GFV264" s="44"/>
      <c r="GFW264" s="44"/>
      <c r="GFX264" s="44"/>
      <c r="GFY264" s="44"/>
      <c r="GFZ264" s="44"/>
      <c r="GGA264" s="44"/>
      <c r="GGB264" s="44"/>
      <c r="GGC264" s="44"/>
      <c r="GGD264" s="44"/>
      <c r="GGE264" s="44"/>
      <c r="GGF264" s="44"/>
      <c r="GGG264" s="44"/>
      <c r="GGH264" s="44"/>
      <c r="GGI264" s="44"/>
      <c r="GGJ264" s="44"/>
      <c r="GGK264" s="44"/>
      <c r="GGL264" s="44"/>
      <c r="GGM264" s="44"/>
      <c r="GGN264" s="44"/>
      <c r="GGO264" s="44"/>
      <c r="GGP264" s="44"/>
      <c r="GGQ264" s="44"/>
      <c r="GGR264" s="44"/>
      <c r="GGS264" s="44"/>
      <c r="GGT264" s="44"/>
      <c r="GGU264" s="44"/>
      <c r="GGV264" s="44"/>
      <c r="GGW264" s="44"/>
      <c r="GGX264" s="44"/>
      <c r="GGY264" s="44"/>
      <c r="GGZ264" s="44"/>
      <c r="GHA264" s="44"/>
      <c r="GHB264" s="44"/>
      <c r="GHC264" s="44"/>
      <c r="GHD264" s="44"/>
      <c r="GHE264" s="44"/>
      <c r="GHF264" s="44"/>
      <c r="GHG264" s="44"/>
      <c r="GHH264" s="44"/>
      <c r="GHI264" s="44"/>
      <c r="GHJ264" s="44"/>
      <c r="GHK264" s="44"/>
      <c r="GHL264" s="44"/>
      <c r="GHM264" s="44"/>
      <c r="GHN264" s="44"/>
      <c r="GHO264" s="44"/>
      <c r="GHP264" s="44"/>
      <c r="GHQ264" s="44"/>
      <c r="GHR264" s="44"/>
      <c r="GHS264" s="44"/>
      <c r="GHT264" s="44"/>
      <c r="GHU264" s="44"/>
      <c r="GHV264" s="44"/>
      <c r="GHW264" s="44"/>
      <c r="GHX264" s="44"/>
      <c r="GHY264" s="44"/>
      <c r="GHZ264" s="44"/>
      <c r="GIA264" s="44"/>
      <c r="GIB264" s="44"/>
      <c r="GIC264" s="44"/>
      <c r="GID264" s="44"/>
      <c r="GIE264" s="44"/>
      <c r="GIF264" s="44"/>
      <c r="GIG264" s="44"/>
      <c r="GIH264" s="44"/>
      <c r="GII264" s="44"/>
      <c r="GIJ264" s="44"/>
      <c r="GIK264" s="44"/>
      <c r="GIL264" s="44"/>
      <c r="GIM264" s="44"/>
      <c r="GIN264" s="44"/>
      <c r="GIO264" s="44"/>
      <c r="GIP264" s="44"/>
      <c r="GIQ264" s="44"/>
      <c r="GIR264" s="44"/>
      <c r="GIS264" s="44"/>
      <c r="GIT264" s="44"/>
      <c r="GIU264" s="44"/>
      <c r="GIV264" s="44"/>
      <c r="GIW264" s="44"/>
      <c r="GIX264" s="44"/>
      <c r="GIY264" s="44"/>
      <c r="GIZ264" s="44"/>
      <c r="GJA264" s="44"/>
      <c r="GJB264" s="44"/>
      <c r="GJC264" s="44"/>
      <c r="GJD264" s="44"/>
      <c r="GJE264" s="44"/>
      <c r="GJF264" s="44"/>
      <c r="GJG264" s="44"/>
      <c r="GJH264" s="44"/>
      <c r="GJI264" s="44"/>
      <c r="GJJ264" s="44"/>
      <c r="GJK264" s="44"/>
      <c r="GJL264" s="44"/>
      <c r="GJM264" s="44"/>
      <c r="GJN264" s="44"/>
      <c r="GJO264" s="44"/>
      <c r="GJP264" s="44"/>
      <c r="GJQ264" s="44"/>
      <c r="GJR264" s="44"/>
      <c r="GJS264" s="44"/>
      <c r="GJT264" s="44"/>
      <c r="GJU264" s="44"/>
      <c r="GJV264" s="44"/>
      <c r="GJW264" s="44"/>
      <c r="GJX264" s="44"/>
      <c r="GJY264" s="44"/>
      <c r="GJZ264" s="44"/>
      <c r="GKA264" s="44"/>
      <c r="GKB264" s="44"/>
      <c r="GKC264" s="44"/>
      <c r="GKD264" s="44"/>
      <c r="GKE264" s="44"/>
      <c r="GKF264" s="44"/>
      <c r="GKG264" s="44"/>
      <c r="GKH264" s="44"/>
      <c r="GKI264" s="44"/>
      <c r="GKJ264" s="44"/>
      <c r="GKK264" s="44"/>
      <c r="GKL264" s="44"/>
      <c r="GKM264" s="44"/>
      <c r="GKN264" s="44"/>
      <c r="GKO264" s="44"/>
      <c r="GKP264" s="44"/>
      <c r="GKQ264" s="44"/>
      <c r="GKR264" s="44"/>
      <c r="GKS264" s="44"/>
      <c r="GKT264" s="44"/>
      <c r="GKU264" s="44"/>
      <c r="GKV264" s="44"/>
      <c r="GKW264" s="44"/>
      <c r="GKX264" s="44"/>
      <c r="GKY264" s="44"/>
      <c r="GKZ264" s="44"/>
      <c r="GLA264" s="44"/>
      <c r="GLB264" s="44"/>
      <c r="GLC264" s="44"/>
      <c r="GLD264" s="44"/>
      <c r="GLE264" s="44"/>
      <c r="GLF264" s="44"/>
      <c r="GLG264" s="44"/>
      <c r="GLH264" s="44"/>
      <c r="GLI264" s="44"/>
      <c r="GLJ264" s="44"/>
      <c r="GLK264" s="44"/>
      <c r="GLL264" s="44"/>
      <c r="GLM264" s="44"/>
      <c r="GLN264" s="44"/>
      <c r="GLO264" s="44"/>
      <c r="GLP264" s="44"/>
      <c r="GLQ264" s="44"/>
      <c r="GLR264" s="44"/>
      <c r="GLS264" s="44"/>
      <c r="GLT264" s="44"/>
      <c r="GLU264" s="44"/>
      <c r="GLV264" s="44"/>
      <c r="GLW264" s="44"/>
      <c r="GLX264" s="44"/>
      <c r="GLY264" s="44"/>
      <c r="GLZ264" s="44"/>
      <c r="GMA264" s="44"/>
      <c r="GMB264" s="44"/>
      <c r="GMC264" s="44"/>
      <c r="GMD264" s="44"/>
      <c r="GME264" s="44"/>
      <c r="GMF264" s="44"/>
      <c r="GMG264" s="44"/>
      <c r="GMH264" s="44"/>
      <c r="GMI264" s="44"/>
      <c r="GMJ264" s="44"/>
      <c r="GMK264" s="44"/>
      <c r="GML264" s="44"/>
      <c r="GMM264" s="44"/>
      <c r="GMN264" s="44"/>
      <c r="GMO264" s="44"/>
      <c r="GMP264" s="44"/>
      <c r="GMQ264" s="44"/>
      <c r="GMR264" s="44"/>
      <c r="GMS264" s="44"/>
      <c r="GMT264" s="44"/>
      <c r="GMU264" s="44"/>
      <c r="GMV264" s="44"/>
      <c r="GMW264" s="44"/>
      <c r="GMX264" s="44"/>
      <c r="GMY264" s="44"/>
      <c r="GMZ264" s="44"/>
      <c r="GNA264" s="44"/>
      <c r="GNB264" s="44"/>
      <c r="GNC264" s="44"/>
      <c r="GND264" s="44"/>
      <c r="GNE264" s="44"/>
      <c r="GNF264" s="44"/>
      <c r="GNG264" s="44"/>
      <c r="GNH264" s="44"/>
      <c r="GNI264" s="44"/>
      <c r="GNJ264" s="44"/>
      <c r="GNK264" s="44"/>
      <c r="GNL264" s="44"/>
      <c r="GNM264" s="44"/>
      <c r="GNN264" s="44"/>
      <c r="GNO264" s="44"/>
      <c r="GNP264" s="44"/>
      <c r="GNQ264" s="44"/>
      <c r="GNR264" s="44"/>
      <c r="GNS264" s="44"/>
      <c r="GNT264" s="44"/>
      <c r="GNU264" s="44"/>
      <c r="GNV264" s="44"/>
      <c r="GNW264" s="44"/>
      <c r="GNX264" s="44"/>
      <c r="GNY264" s="44"/>
      <c r="GNZ264" s="44"/>
      <c r="GOA264" s="44"/>
      <c r="GOB264" s="44"/>
      <c r="GOC264" s="44"/>
      <c r="GOD264" s="44"/>
      <c r="GOE264" s="44"/>
      <c r="GOF264" s="44"/>
      <c r="GOG264" s="44"/>
      <c r="GOH264" s="44"/>
      <c r="GOI264" s="44"/>
      <c r="GOJ264" s="44"/>
      <c r="GOK264" s="44"/>
      <c r="GOL264" s="44"/>
      <c r="GOM264" s="44"/>
      <c r="GON264" s="44"/>
      <c r="GOO264" s="44"/>
      <c r="GOP264" s="44"/>
      <c r="GOQ264" s="44"/>
      <c r="GOR264" s="44"/>
      <c r="GOS264" s="44"/>
      <c r="GOT264" s="44"/>
      <c r="GOU264" s="44"/>
      <c r="GOV264" s="44"/>
      <c r="GOW264" s="44"/>
      <c r="GOX264" s="44"/>
      <c r="GOY264" s="44"/>
      <c r="GOZ264" s="44"/>
      <c r="GPA264" s="44"/>
      <c r="GPB264" s="44"/>
      <c r="GPC264" s="44"/>
      <c r="GPD264" s="44"/>
      <c r="GPE264" s="44"/>
      <c r="GPF264" s="44"/>
      <c r="GPG264" s="44"/>
      <c r="GPH264" s="44"/>
      <c r="GPI264" s="44"/>
      <c r="GPJ264" s="44"/>
      <c r="GPK264" s="44"/>
      <c r="GPL264" s="44"/>
      <c r="GPM264" s="44"/>
      <c r="GPN264" s="44"/>
      <c r="GPO264" s="44"/>
      <c r="GPP264" s="44"/>
      <c r="GPQ264" s="44"/>
      <c r="GPR264" s="44"/>
      <c r="GPS264" s="44"/>
      <c r="GPT264" s="44"/>
      <c r="GPU264" s="44"/>
      <c r="GPV264" s="44"/>
      <c r="GPW264" s="44"/>
      <c r="GPX264" s="44"/>
      <c r="GPY264" s="44"/>
      <c r="GPZ264" s="44"/>
      <c r="GQA264" s="44"/>
      <c r="GQB264" s="44"/>
      <c r="GQC264" s="44"/>
      <c r="GQD264" s="44"/>
      <c r="GQE264" s="44"/>
      <c r="GQF264" s="44"/>
      <c r="GQG264" s="44"/>
      <c r="GQH264" s="44"/>
      <c r="GQI264" s="44"/>
      <c r="GQJ264" s="44"/>
      <c r="GQK264" s="44"/>
      <c r="GQL264" s="44"/>
      <c r="GQM264" s="44"/>
      <c r="GQN264" s="44"/>
      <c r="GQO264" s="44"/>
      <c r="GQP264" s="44"/>
      <c r="GQQ264" s="44"/>
      <c r="GQR264" s="44"/>
      <c r="GQS264" s="44"/>
      <c r="GQT264" s="44"/>
      <c r="GQU264" s="44"/>
      <c r="GQV264" s="44"/>
      <c r="GQW264" s="44"/>
      <c r="GQX264" s="44"/>
      <c r="GQY264" s="44"/>
      <c r="GQZ264" s="44"/>
      <c r="GRA264" s="44"/>
      <c r="GRB264" s="44"/>
      <c r="GRC264" s="44"/>
      <c r="GRD264" s="44"/>
      <c r="GRE264" s="44"/>
      <c r="GRF264" s="44"/>
      <c r="GRG264" s="44"/>
      <c r="GRH264" s="44"/>
      <c r="GRI264" s="44"/>
      <c r="GRJ264" s="44"/>
      <c r="GRK264" s="44"/>
      <c r="GRL264" s="44"/>
      <c r="GRM264" s="44"/>
      <c r="GRN264" s="44"/>
      <c r="GRO264" s="44"/>
      <c r="GRP264" s="44"/>
      <c r="GRQ264" s="44"/>
      <c r="GRR264" s="44"/>
      <c r="GRS264" s="44"/>
      <c r="GRT264" s="44"/>
      <c r="GRU264" s="44"/>
      <c r="GRV264" s="44"/>
      <c r="GRW264" s="44"/>
      <c r="GRX264" s="44"/>
      <c r="GRY264" s="44"/>
      <c r="GRZ264" s="44"/>
      <c r="GSA264" s="44"/>
      <c r="GSB264" s="44"/>
      <c r="GSC264" s="44"/>
      <c r="GSD264" s="44"/>
      <c r="GSE264" s="44"/>
      <c r="GSF264" s="44"/>
      <c r="GSG264" s="44"/>
      <c r="GSH264" s="44"/>
      <c r="GSI264" s="44"/>
      <c r="GSJ264" s="44"/>
      <c r="GSK264" s="44"/>
      <c r="GSL264" s="44"/>
      <c r="GSM264" s="44"/>
      <c r="GSN264" s="44"/>
      <c r="GSO264" s="44"/>
      <c r="GSP264" s="44"/>
      <c r="GSQ264" s="44"/>
      <c r="GSR264" s="44"/>
      <c r="GSS264" s="44"/>
      <c r="GST264" s="44"/>
      <c r="GSU264" s="44"/>
      <c r="GSV264" s="44"/>
      <c r="GSW264" s="44"/>
      <c r="GSX264" s="44"/>
      <c r="GSY264" s="44"/>
      <c r="GSZ264" s="44"/>
      <c r="GTA264" s="44"/>
      <c r="GTB264" s="44"/>
      <c r="GTC264" s="44"/>
      <c r="GTD264" s="44"/>
      <c r="GTE264" s="44"/>
      <c r="GTF264" s="44"/>
      <c r="GTG264" s="44"/>
      <c r="GTH264" s="44"/>
      <c r="GTI264" s="44"/>
      <c r="GTJ264" s="44"/>
      <c r="GTK264" s="44"/>
      <c r="GTL264" s="44"/>
      <c r="GTM264" s="44"/>
      <c r="GTN264" s="44"/>
      <c r="GTO264" s="44"/>
      <c r="GTP264" s="44"/>
      <c r="GTQ264" s="44"/>
      <c r="GTR264" s="44"/>
      <c r="GTS264" s="44"/>
      <c r="GTT264" s="44"/>
      <c r="GTU264" s="44"/>
      <c r="GTV264" s="44"/>
      <c r="GTW264" s="44"/>
      <c r="GTX264" s="44"/>
      <c r="GTY264" s="44"/>
      <c r="GTZ264" s="44"/>
      <c r="GUA264" s="44"/>
      <c r="GUB264" s="44"/>
      <c r="GUC264" s="44"/>
      <c r="GUD264" s="44"/>
      <c r="GUE264" s="44"/>
      <c r="GUF264" s="44"/>
      <c r="GUG264" s="44"/>
      <c r="GUH264" s="44"/>
      <c r="GUI264" s="44"/>
      <c r="GUJ264" s="44"/>
      <c r="GUK264" s="44"/>
      <c r="GUL264" s="44"/>
      <c r="GUM264" s="44"/>
      <c r="GUN264" s="44"/>
      <c r="GUO264" s="44"/>
      <c r="GUP264" s="44"/>
      <c r="GUQ264" s="44"/>
      <c r="GUR264" s="44"/>
      <c r="GUS264" s="44"/>
      <c r="GUT264" s="44"/>
      <c r="GUU264" s="44"/>
      <c r="GUV264" s="44"/>
      <c r="GUW264" s="44"/>
      <c r="GUX264" s="44"/>
      <c r="GUY264" s="44"/>
      <c r="GUZ264" s="44"/>
      <c r="GVA264" s="44"/>
      <c r="GVB264" s="44"/>
      <c r="GVC264" s="44"/>
      <c r="GVD264" s="44"/>
      <c r="GVE264" s="44"/>
      <c r="GVF264" s="44"/>
      <c r="GVG264" s="44"/>
      <c r="GVH264" s="44"/>
      <c r="GVI264" s="44"/>
      <c r="GVJ264" s="44"/>
      <c r="GVK264" s="44"/>
      <c r="GVL264" s="44"/>
      <c r="GVM264" s="44"/>
      <c r="GVN264" s="44"/>
      <c r="GVO264" s="44"/>
      <c r="GVP264" s="44"/>
      <c r="GVQ264" s="44"/>
      <c r="GVR264" s="44"/>
      <c r="GVS264" s="44"/>
      <c r="GVT264" s="44"/>
      <c r="GVU264" s="44"/>
      <c r="GVV264" s="44"/>
      <c r="GVW264" s="44"/>
      <c r="GVX264" s="44"/>
      <c r="GVY264" s="44"/>
      <c r="GVZ264" s="44"/>
      <c r="GWA264" s="44"/>
      <c r="GWB264" s="44"/>
      <c r="GWC264" s="44"/>
      <c r="GWD264" s="44"/>
      <c r="GWE264" s="44"/>
      <c r="GWF264" s="44"/>
      <c r="GWG264" s="44"/>
      <c r="GWH264" s="44"/>
      <c r="GWI264" s="44"/>
      <c r="GWJ264" s="44"/>
      <c r="GWK264" s="44"/>
      <c r="GWL264" s="44"/>
      <c r="GWM264" s="44"/>
      <c r="GWN264" s="44"/>
      <c r="GWO264" s="44"/>
      <c r="GWP264" s="44"/>
      <c r="GWQ264" s="44"/>
      <c r="GWR264" s="44"/>
      <c r="GWS264" s="44"/>
      <c r="GWT264" s="44"/>
      <c r="GWU264" s="44"/>
      <c r="GWV264" s="44"/>
      <c r="GWW264" s="44"/>
      <c r="GWX264" s="44"/>
      <c r="GWY264" s="44"/>
      <c r="GWZ264" s="44"/>
      <c r="GXA264" s="44"/>
      <c r="GXB264" s="44"/>
      <c r="GXC264" s="44"/>
      <c r="GXD264" s="44"/>
      <c r="GXE264" s="44"/>
      <c r="GXF264" s="44"/>
      <c r="GXG264" s="44"/>
      <c r="GXH264" s="44"/>
      <c r="GXI264" s="44"/>
      <c r="GXJ264" s="44"/>
      <c r="GXK264" s="44"/>
      <c r="GXL264" s="44"/>
      <c r="GXM264" s="44"/>
      <c r="GXN264" s="44"/>
      <c r="GXO264" s="44"/>
      <c r="GXP264" s="44"/>
      <c r="GXQ264" s="44"/>
      <c r="GXR264" s="44"/>
      <c r="GXS264" s="44"/>
      <c r="GXT264" s="44"/>
      <c r="GXU264" s="44"/>
      <c r="GXV264" s="44"/>
      <c r="GXW264" s="44"/>
      <c r="GXX264" s="44"/>
      <c r="GXY264" s="44"/>
      <c r="GXZ264" s="44"/>
      <c r="GYA264" s="44"/>
      <c r="GYB264" s="44"/>
      <c r="GYC264" s="44"/>
      <c r="GYD264" s="44"/>
      <c r="GYE264" s="44"/>
      <c r="GYF264" s="44"/>
      <c r="GYG264" s="44"/>
      <c r="GYH264" s="44"/>
      <c r="GYI264" s="44"/>
      <c r="GYJ264" s="44"/>
      <c r="GYK264" s="44"/>
      <c r="GYL264" s="44"/>
      <c r="GYM264" s="44"/>
      <c r="GYN264" s="44"/>
      <c r="GYO264" s="44"/>
      <c r="GYP264" s="44"/>
      <c r="GYQ264" s="44"/>
      <c r="GYR264" s="44"/>
      <c r="GYS264" s="44"/>
      <c r="GYT264" s="44"/>
      <c r="GYU264" s="44"/>
      <c r="GYV264" s="44"/>
      <c r="GYW264" s="44"/>
      <c r="GYX264" s="44"/>
      <c r="GYY264" s="44"/>
      <c r="GYZ264" s="44"/>
      <c r="GZA264" s="44"/>
      <c r="GZB264" s="44"/>
      <c r="GZC264" s="44"/>
      <c r="GZD264" s="44"/>
      <c r="GZE264" s="44"/>
      <c r="GZF264" s="44"/>
      <c r="GZG264" s="44"/>
      <c r="GZH264" s="44"/>
      <c r="GZI264" s="44"/>
      <c r="GZJ264" s="44"/>
      <c r="GZK264" s="44"/>
      <c r="GZL264" s="44"/>
      <c r="GZM264" s="44"/>
      <c r="GZN264" s="44"/>
      <c r="GZO264" s="44"/>
      <c r="GZP264" s="44"/>
      <c r="GZQ264" s="44"/>
      <c r="GZR264" s="44"/>
      <c r="GZS264" s="44"/>
      <c r="GZT264" s="44"/>
      <c r="GZU264" s="44"/>
      <c r="GZV264" s="44"/>
      <c r="GZW264" s="44"/>
      <c r="GZX264" s="44"/>
      <c r="GZY264" s="44"/>
      <c r="GZZ264" s="44"/>
      <c r="HAA264" s="44"/>
      <c r="HAB264" s="44"/>
      <c r="HAC264" s="44"/>
      <c r="HAD264" s="44"/>
      <c r="HAE264" s="44"/>
      <c r="HAF264" s="44"/>
      <c r="HAG264" s="44"/>
      <c r="HAH264" s="44"/>
      <c r="HAI264" s="44"/>
      <c r="HAJ264" s="44"/>
      <c r="HAK264" s="44"/>
      <c r="HAL264" s="44"/>
      <c r="HAM264" s="44"/>
      <c r="HAN264" s="44"/>
      <c r="HAO264" s="44"/>
      <c r="HAP264" s="44"/>
      <c r="HAQ264" s="44"/>
      <c r="HAR264" s="44"/>
      <c r="HAS264" s="44"/>
      <c r="HAT264" s="44"/>
      <c r="HAU264" s="44"/>
      <c r="HAV264" s="44"/>
      <c r="HAW264" s="44"/>
      <c r="HAX264" s="44"/>
      <c r="HAY264" s="44"/>
      <c r="HAZ264" s="44"/>
      <c r="HBA264" s="44"/>
      <c r="HBB264" s="44"/>
      <c r="HBC264" s="44"/>
      <c r="HBD264" s="44"/>
      <c r="HBE264" s="44"/>
      <c r="HBF264" s="44"/>
      <c r="HBG264" s="44"/>
      <c r="HBH264" s="44"/>
      <c r="HBI264" s="44"/>
      <c r="HBJ264" s="44"/>
      <c r="HBK264" s="44"/>
      <c r="HBL264" s="44"/>
      <c r="HBM264" s="44"/>
      <c r="HBN264" s="44"/>
      <c r="HBO264" s="44"/>
      <c r="HBP264" s="44"/>
      <c r="HBQ264" s="44"/>
      <c r="HBR264" s="44"/>
      <c r="HBS264" s="44"/>
      <c r="HBT264" s="44"/>
      <c r="HBU264" s="44"/>
      <c r="HBV264" s="44"/>
      <c r="HBW264" s="44"/>
      <c r="HBX264" s="44"/>
      <c r="HBY264" s="44"/>
      <c r="HBZ264" s="44"/>
      <c r="HCA264" s="44"/>
      <c r="HCB264" s="44"/>
      <c r="HCC264" s="44"/>
      <c r="HCD264" s="44"/>
      <c r="HCE264" s="44"/>
      <c r="HCF264" s="44"/>
      <c r="HCG264" s="44"/>
      <c r="HCH264" s="44"/>
      <c r="HCI264" s="44"/>
      <c r="HCJ264" s="44"/>
      <c r="HCK264" s="44"/>
      <c r="HCL264" s="44"/>
      <c r="HCM264" s="44"/>
      <c r="HCN264" s="44"/>
      <c r="HCO264" s="44"/>
      <c r="HCP264" s="44"/>
      <c r="HCQ264" s="44"/>
      <c r="HCR264" s="44"/>
      <c r="HCS264" s="44"/>
      <c r="HCT264" s="44"/>
      <c r="HCU264" s="44"/>
      <c r="HCV264" s="44"/>
      <c r="HCW264" s="44"/>
      <c r="HCX264" s="44"/>
      <c r="HCY264" s="44"/>
      <c r="HCZ264" s="44"/>
      <c r="HDA264" s="44"/>
      <c r="HDB264" s="44"/>
      <c r="HDC264" s="44"/>
      <c r="HDD264" s="44"/>
      <c r="HDE264" s="44"/>
      <c r="HDF264" s="44"/>
      <c r="HDG264" s="44"/>
      <c r="HDH264" s="44"/>
      <c r="HDI264" s="44"/>
      <c r="HDJ264" s="44"/>
      <c r="HDK264" s="44"/>
      <c r="HDL264" s="44"/>
      <c r="HDM264" s="44"/>
      <c r="HDN264" s="44"/>
      <c r="HDO264" s="44"/>
      <c r="HDP264" s="44"/>
      <c r="HDQ264" s="44"/>
      <c r="HDR264" s="44"/>
      <c r="HDS264" s="44"/>
      <c r="HDT264" s="44"/>
      <c r="HDU264" s="44"/>
      <c r="HDV264" s="44"/>
      <c r="HDW264" s="44"/>
      <c r="HDX264" s="44"/>
      <c r="HDY264" s="44"/>
      <c r="HDZ264" s="44"/>
      <c r="HEA264" s="44"/>
      <c r="HEB264" s="44"/>
      <c r="HEC264" s="44"/>
      <c r="HED264" s="44"/>
      <c r="HEE264" s="44"/>
      <c r="HEF264" s="44"/>
      <c r="HEG264" s="44"/>
      <c r="HEH264" s="44"/>
      <c r="HEI264" s="44"/>
      <c r="HEJ264" s="44"/>
      <c r="HEK264" s="44"/>
      <c r="HEL264" s="44"/>
      <c r="HEM264" s="44"/>
      <c r="HEN264" s="44"/>
      <c r="HEO264" s="44"/>
      <c r="HEP264" s="44"/>
      <c r="HEQ264" s="44"/>
      <c r="HER264" s="44"/>
      <c r="HES264" s="44"/>
      <c r="HET264" s="44"/>
      <c r="HEU264" s="44"/>
      <c r="HEV264" s="44"/>
      <c r="HEW264" s="44"/>
      <c r="HEX264" s="44"/>
      <c r="HEY264" s="44"/>
      <c r="HEZ264" s="44"/>
      <c r="HFA264" s="44"/>
      <c r="HFB264" s="44"/>
      <c r="HFC264" s="44"/>
      <c r="HFD264" s="44"/>
      <c r="HFE264" s="44"/>
      <c r="HFF264" s="44"/>
      <c r="HFG264" s="44"/>
      <c r="HFH264" s="44"/>
      <c r="HFI264" s="44"/>
      <c r="HFJ264" s="44"/>
      <c r="HFK264" s="44"/>
      <c r="HFL264" s="44"/>
      <c r="HFM264" s="44"/>
      <c r="HFN264" s="44"/>
      <c r="HFO264" s="44"/>
      <c r="HFP264" s="44"/>
      <c r="HFQ264" s="44"/>
      <c r="HFR264" s="44"/>
      <c r="HFS264" s="44"/>
      <c r="HFT264" s="44"/>
      <c r="HFU264" s="44"/>
      <c r="HFV264" s="44"/>
      <c r="HFW264" s="44"/>
      <c r="HFX264" s="44"/>
      <c r="HFY264" s="44"/>
      <c r="HFZ264" s="44"/>
      <c r="HGA264" s="44"/>
      <c r="HGB264" s="44"/>
      <c r="HGC264" s="44"/>
      <c r="HGD264" s="44"/>
      <c r="HGE264" s="44"/>
      <c r="HGF264" s="44"/>
      <c r="HGG264" s="44"/>
      <c r="HGH264" s="44"/>
      <c r="HGI264" s="44"/>
      <c r="HGJ264" s="44"/>
      <c r="HGK264" s="44"/>
      <c r="HGL264" s="44"/>
      <c r="HGM264" s="44"/>
      <c r="HGN264" s="44"/>
      <c r="HGO264" s="44"/>
      <c r="HGP264" s="44"/>
      <c r="HGQ264" s="44"/>
      <c r="HGR264" s="44"/>
      <c r="HGS264" s="44"/>
      <c r="HGT264" s="44"/>
      <c r="HGU264" s="44"/>
      <c r="HGV264" s="44"/>
      <c r="HGW264" s="44"/>
      <c r="HGX264" s="44"/>
      <c r="HGY264" s="44"/>
      <c r="HGZ264" s="44"/>
      <c r="HHA264" s="44"/>
      <c r="HHB264" s="44"/>
      <c r="HHC264" s="44"/>
      <c r="HHD264" s="44"/>
      <c r="HHE264" s="44"/>
      <c r="HHF264" s="44"/>
      <c r="HHG264" s="44"/>
      <c r="HHH264" s="44"/>
      <c r="HHI264" s="44"/>
      <c r="HHJ264" s="44"/>
      <c r="HHK264" s="44"/>
      <c r="HHL264" s="44"/>
      <c r="HHM264" s="44"/>
      <c r="HHN264" s="44"/>
      <c r="HHO264" s="44"/>
      <c r="HHP264" s="44"/>
      <c r="HHQ264" s="44"/>
      <c r="HHR264" s="44"/>
      <c r="HHS264" s="44"/>
      <c r="HHT264" s="44"/>
      <c r="HHU264" s="44"/>
      <c r="HHV264" s="44"/>
      <c r="HHW264" s="44"/>
      <c r="HHX264" s="44"/>
      <c r="HHY264" s="44"/>
      <c r="HHZ264" s="44"/>
      <c r="HIA264" s="44"/>
      <c r="HIB264" s="44"/>
      <c r="HIC264" s="44"/>
      <c r="HID264" s="44"/>
      <c r="HIE264" s="44"/>
      <c r="HIF264" s="44"/>
      <c r="HIG264" s="44"/>
      <c r="HIH264" s="44"/>
      <c r="HII264" s="44"/>
      <c r="HIJ264" s="44"/>
      <c r="HIK264" s="44"/>
      <c r="HIL264" s="44"/>
      <c r="HIM264" s="44"/>
      <c r="HIN264" s="44"/>
      <c r="HIO264" s="44"/>
      <c r="HIP264" s="44"/>
      <c r="HIQ264" s="44"/>
      <c r="HIR264" s="44"/>
      <c r="HIS264" s="44"/>
      <c r="HIT264" s="44"/>
      <c r="HIU264" s="44"/>
      <c r="HIV264" s="44"/>
      <c r="HIW264" s="44"/>
      <c r="HIX264" s="44"/>
      <c r="HIY264" s="44"/>
      <c r="HIZ264" s="44"/>
      <c r="HJA264" s="44"/>
      <c r="HJB264" s="44"/>
      <c r="HJC264" s="44"/>
      <c r="HJD264" s="44"/>
      <c r="HJE264" s="44"/>
      <c r="HJF264" s="44"/>
      <c r="HJG264" s="44"/>
      <c r="HJH264" s="44"/>
      <c r="HJI264" s="44"/>
      <c r="HJJ264" s="44"/>
      <c r="HJK264" s="44"/>
      <c r="HJL264" s="44"/>
      <c r="HJM264" s="44"/>
      <c r="HJN264" s="44"/>
      <c r="HJO264" s="44"/>
      <c r="HJP264" s="44"/>
      <c r="HJQ264" s="44"/>
      <c r="HJR264" s="44"/>
      <c r="HJS264" s="44"/>
      <c r="HJT264" s="44"/>
      <c r="HJU264" s="44"/>
      <c r="HJV264" s="44"/>
      <c r="HJW264" s="44"/>
      <c r="HJX264" s="44"/>
      <c r="HJY264" s="44"/>
      <c r="HJZ264" s="44"/>
      <c r="HKA264" s="44"/>
      <c r="HKB264" s="44"/>
      <c r="HKC264" s="44"/>
      <c r="HKD264" s="44"/>
      <c r="HKE264" s="44"/>
      <c r="HKF264" s="44"/>
      <c r="HKG264" s="44"/>
      <c r="HKH264" s="44"/>
      <c r="HKI264" s="44"/>
      <c r="HKJ264" s="44"/>
      <c r="HKK264" s="44"/>
      <c r="HKL264" s="44"/>
      <c r="HKM264" s="44"/>
      <c r="HKN264" s="44"/>
      <c r="HKO264" s="44"/>
      <c r="HKP264" s="44"/>
      <c r="HKQ264" s="44"/>
      <c r="HKR264" s="44"/>
      <c r="HKS264" s="44"/>
      <c r="HKT264" s="44"/>
      <c r="HKU264" s="44"/>
      <c r="HKV264" s="44"/>
      <c r="HKW264" s="44"/>
      <c r="HKX264" s="44"/>
      <c r="HKY264" s="44"/>
      <c r="HKZ264" s="44"/>
      <c r="HLA264" s="44"/>
      <c r="HLB264" s="44"/>
      <c r="HLC264" s="44"/>
      <c r="HLD264" s="44"/>
      <c r="HLE264" s="44"/>
      <c r="HLF264" s="44"/>
      <c r="HLG264" s="44"/>
      <c r="HLH264" s="44"/>
      <c r="HLI264" s="44"/>
      <c r="HLJ264" s="44"/>
      <c r="HLK264" s="44"/>
      <c r="HLL264" s="44"/>
      <c r="HLM264" s="44"/>
      <c r="HLN264" s="44"/>
      <c r="HLO264" s="44"/>
      <c r="HLP264" s="44"/>
      <c r="HLQ264" s="44"/>
      <c r="HLR264" s="44"/>
      <c r="HLS264" s="44"/>
      <c r="HLT264" s="44"/>
      <c r="HLU264" s="44"/>
      <c r="HLV264" s="44"/>
      <c r="HLW264" s="44"/>
      <c r="HLX264" s="44"/>
      <c r="HLY264" s="44"/>
      <c r="HLZ264" s="44"/>
      <c r="HMA264" s="44"/>
      <c r="HMB264" s="44"/>
      <c r="HMC264" s="44"/>
      <c r="HMD264" s="44"/>
      <c r="HME264" s="44"/>
      <c r="HMF264" s="44"/>
      <c r="HMG264" s="44"/>
      <c r="HMH264" s="44"/>
      <c r="HMI264" s="44"/>
      <c r="HMJ264" s="44"/>
      <c r="HMK264" s="44"/>
      <c r="HML264" s="44"/>
      <c r="HMM264" s="44"/>
      <c r="HMN264" s="44"/>
      <c r="HMO264" s="44"/>
      <c r="HMP264" s="44"/>
      <c r="HMQ264" s="44"/>
      <c r="HMR264" s="44"/>
      <c r="HMS264" s="44"/>
      <c r="HMT264" s="44"/>
      <c r="HMU264" s="44"/>
      <c r="HMV264" s="44"/>
      <c r="HMW264" s="44"/>
      <c r="HMX264" s="44"/>
      <c r="HMY264" s="44"/>
      <c r="HMZ264" s="44"/>
      <c r="HNA264" s="44"/>
      <c r="HNB264" s="44"/>
      <c r="HNC264" s="44"/>
      <c r="HND264" s="44"/>
      <c r="HNE264" s="44"/>
      <c r="HNF264" s="44"/>
      <c r="HNG264" s="44"/>
      <c r="HNH264" s="44"/>
      <c r="HNI264" s="44"/>
      <c r="HNJ264" s="44"/>
      <c r="HNK264" s="44"/>
      <c r="HNL264" s="44"/>
      <c r="HNM264" s="44"/>
      <c r="HNN264" s="44"/>
      <c r="HNO264" s="44"/>
      <c r="HNP264" s="44"/>
      <c r="HNQ264" s="44"/>
      <c r="HNR264" s="44"/>
      <c r="HNS264" s="44"/>
      <c r="HNT264" s="44"/>
      <c r="HNU264" s="44"/>
      <c r="HNV264" s="44"/>
      <c r="HNW264" s="44"/>
      <c r="HNX264" s="44"/>
      <c r="HNY264" s="44"/>
      <c r="HNZ264" s="44"/>
      <c r="HOA264" s="44"/>
      <c r="HOB264" s="44"/>
      <c r="HOC264" s="44"/>
      <c r="HOD264" s="44"/>
      <c r="HOE264" s="44"/>
      <c r="HOF264" s="44"/>
      <c r="HOG264" s="44"/>
      <c r="HOH264" s="44"/>
      <c r="HOI264" s="44"/>
      <c r="HOJ264" s="44"/>
      <c r="HOK264" s="44"/>
      <c r="HOL264" s="44"/>
      <c r="HOM264" s="44"/>
      <c r="HON264" s="44"/>
      <c r="HOO264" s="44"/>
      <c r="HOP264" s="44"/>
      <c r="HOQ264" s="44"/>
      <c r="HOR264" s="44"/>
      <c r="HOS264" s="44"/>
      <c r="HOT264" s="44"/>
      <c r="HOU264" s="44"/>
      <c r="HOV264" s="44"/>
      <c r="HOW264" s="44"/>
      <c r="HOX264" s="44"/>
      <c r="HOY264" s="44"/>
      <c r="HOZ264" s="44"/>
      <c r="HPA264" s="44"/>
      <c r="HPB264" s="44"/>
      <c r="HPC264" s="44"/>
      <c r="HPD264" s="44"/>
      <c r="HPE264" s="44"/>
      <c r="HPF264" s="44"/>
      <c r="HPG264" s="44"/>
      <c r="HPH264" s="44"/>
      <c r="HPI264" s="44"/>
      <c r="HPJ264" s="44"/>
      <c r="HPK264" s="44"/>
      <c r="HPL264" s="44"/>
      <c r="HPM264" s="44"/>
      <c r="HPN264" s="44"/>
      <c r="HPO264" s="44"/>
      <c r="HPP264" s="44"/>
      <c r="HPQ264" s="44"/>
      <c r="HPR264" s="44"/>
      <c r="HPS264" s="44"/>
      <c r="HPT264" s="44"/>
      <c r="HPU264" s="44"/>
      <c r="HPV264" s="44"/>
      <c r="HPW264" s="44"/>
      <c r="HPX264" s="44"/>
      <c r="HPY264" s="44"/>
      <c r="HPZ264" s="44"/>
      <c r="HQA264" s="44"/>
      <c r="HQB264" s="44"/>
      <c r="HQC264" s="44"/>
      <c r="HQD264" s="44"/>
      <c r="HQE264" s="44"/>
      <c r="HQF264" s="44"/>
      <c r="HQG264" s="44"/>
      <c r="HQH264" s="44"/>
      <c r="HQI264" s="44"/>
      <c r="HQJ264" s="44"/>
      <c r="HQK264" s="44"/>
      <c r="HQL264" s="44"/>
      <c r="HQM264" s="44"/>
      <c r="HQN264" s="44"/>
      <c r="HQO264" s="44"/>
      <c r="HQP264" s="44"/>
      <c r="HQQ264" s="44"/>
      <c r="HQR264" s="44"/>
      <c r="HQS264" s="44"/>
      <c r="HQT264" s="44"/>
      <c r="HQU264" s="44"/>
      <c r="HQV264" s="44"/>
      <c r="HQW264" s="44"/>
      <c r="HQX264" s="44"/>
      <c r="HQY264" s="44"/>
      <c r="HQZ264" s="44"/>
      <c r="HRA264" s="44"/>
      <c r="HRB264" s="44"/>
      <c r="HRC264" s="44"/>
      <c r="HRD264" s="44"/>
      <c r="HRE264" s="44"/>
      <c r="HRF264" s="44"/>
      <c r="HRG264" s="44"/>
      <c r="HRH264" s="44"/>
      <c r="HRI264" s="44"/>
      <c r="HRJ264" s="44"/>
      <c r="HRK264" s="44"/>
      <c r="HRL264" s="44"/>
      <c r="HRM264" s="44"/>
      <c r="HRN264" s="44"/>
      <c r="HRO264" s="44"/>
      <c r="HRP264" s="44"/>
      <c r="HRQ264" s="44"/>
      <c r="HRR264" s="44"/>
      <c r="HRS264" s="44"/>
      <c r="HRT264" s="44"/>
      <c r="HRU264" s="44"/>
      <c r="HRV264" s="44"/>
      <c r="HRW264" s="44"/>
      <c r="HRX264" s="44"/>
      <c r="HRY264" s="44"/>
      <c r="HRZ264" s="44"/>
      <c r="HSA264" s="44"/>
      <c r="HSB264" s="44"/>
      <c r="HSC264" s="44"/>
      <c r="HSD264" s="44"/>
      <c r="HSE264" s="44"/>
      <c r="HSF264" s="44"/>
      <c r="HSG264" s="44"/>
      <c r="HSH264" s="44"/>
      <c r="HSI264" s="44"/>
      <c r="HSJ264" s="44"/>
      <c r="HSK264" s="44"/>
      <c r="HSL264" s="44"/>
      <c r="HSM264" s="44"/>
      <c r="HSN264" s="44"/>
      <c r="HSO264" s="44"/>
      <c r="HSP264" s="44"/>
      <c r="HSQ264" s="44"/>
      <c r="HSR264" s="44"/>
      <c r="HSS264" s="44"/>
      <c r="HST264" s="44"/>
      <c r="HSU264" s="44"/>
      <c r="HSV264" s="44"/>
      <c r="HSW264" s="44"/>
      <c r="HSX264" s="44"/>
      <c r="HSY264" s="44"/>
      <c r="HSZ264" s="44"/>
      <c r="HTA264" s="44"/>
      <c r="HTB264" s="44"/>
      <c r="HTC264" s="44"/>
      <c r="HTD264" s="44"/>
      <c r="HTE264" s="44"/>
      <c r="HTF264" s="44"/>
      <c r="HTG264" s="44"/>
      <c r="HTH264" s="44"/>
      <c r="HTI264" s="44"/>
      <c r="HTJ264" s="44"/>
      <c r="HTK264" s="44"/>
      <c r="HTL264" s="44"/>
      <c r="HTM264" s="44"/>
      <c r="HTN264" s="44"/>
      <c r="HTO264" s="44"/>
      <c r="HTP264" s="44"/>
      <c r="HTQ264" s="44"/>
      <c r="HTR264" s="44"/>
      <c r="HTS264" s="44"/>
      <c r="HTT264" s="44"/>
      <c r="HTU264" s="44"/>
      <c r="HTV264" s="44"/>
      <c r="HTW264" s="44"/>
      <c r="HTX264" s="44"/>
      <c r="HTY264" s="44"/>
      <c r="HTZ264" s="44"/>
      <c r="HUA264" s="44"/>
      <c r="HUB264" s="44"/>
      <c r="HUC264" s="44"/>
      <c r="HUD264" s="44"/>
      <c r="HUE264" s="44"/>
      <c r="HUF264" s="44"/>
      <c r="HUG264" s="44"/>
      <c r="HUH264" s="44"/>
      <c r="HUI264" s="44"/>
      <c r="HUJ264" s="44"/>
      <c r="HUK264" s="44"/>
      <c r="HUL264" s="44"/>
      <c r="HUM264" s="44"/>
      <c r="HUN264" s="44"/>
      <c r="HUO264" s="44"/>
      <c r="HUP264" s="44"/>
      <c r="HUQ264" s="44"/>
      <c r="HUR264" s="44"/>
      <c r="HUS264" s="44"/>
      <c r="HUT264" s="44"/>
      <c r="HUU264" s="44"/>
      <c r="HUV264" s="44"/>
      <c r="HUW264" s="44"/>
      <c r="HUX264" s="44"/>
      <c r="HUY264" s="44"/>
      <c r="HUZ264" s="44"/>
      <c r="HVA264" s="44"/>
      <c r="HVB264" s="44"/>
      <c r="HVC264" s="44"/>
      <c r="HVD264" s="44"/>
      <c r="HVE264" s="44"/>
      <c r="HVF264" s="44"/>
      <c r="HVG264" s="44"/>
      <c r="HVH264" s="44"/>
      <c r="HVI264" s="44"/>
      <c r="HVJ264" s="44"/>
      <c r="HVK264" s="44"/>
      <c r="HVL264" s="44"/>
      <c r="HVM264" s="44"/>
      <c r="HVN264" s="44"/>
      <c r="HVO264" s="44"/>
      <c r="HVP264" s="44"/>
      <c r="HVQ264" s="44"/>
      <c r="HVR264" s="44"/>
      <c r="HVS264" s="44"/>
      <c r="HVT264" s="44"/>
      <c r="HVU264" s="44"/>
      <c r="HVV264" s="44"/>
      <c r="HVW264" s="44"/>
      <c r="HVX264" s="44"/>
      <c r="HVY264" s="44"/>
      <c r="HVZ264" s="44"/>
      <c r="HWA264" s="44"/>
      <c r="HWB264" s="44"/>
      <c r="HWC264" s="44"/>
      <c r="HWD264" s="44"/>
      <c r="HWE264" s="44"/>
      <c r="HWF264" s="44"/>
      <c r="HWG264" s="44"/>
      <c r="HWH264" s="44"/>
      <c r="HWI264" s="44"/>
      <c r="HWJ264" s="44"/>
      <c r="HWK264" s="44"/>
      <c r="HWL264" s="44"/>
      <c r="HWM264" s="44"/>
      <c r="HWN264" s="44"/>
      <c r="HWO264" s="44"/>
      <c r="HWP264" s="44"/>
      <c r="HWQ264" s="44"/>
      <c r="HWR264" s="44"/>
      <c r="HWS264" s="44"/>
      <c r="HWT264" s="44"/>
      <c r="HWU264" s="44"/>
      <c r="HWV264" s="44"/>
      <c r="HWW264" s="44"/>
      <c r="HWX264" s="44"/>
      <c r="HWY264" s="44"/>
      <c r="HWZ264" s="44"/>
      <c r="HXA264" s="44"/>
      <c r="HXB264" s="44"/>
      <c r="HXC264" s="44"/>
      <c r="HXD264" s="44"/>
      <c r="HXE264" s="44"/>
      <c r="HXF264" s="44"/>
      <c r="HXG264" s="44"/>
      <c r="HXH264" s="44"/>
      <c r="HXI264" s="44"/>
      <c r="HXJ264" s="44"/>
      <c r="HXK264" s="44"/>
      <c r="HXL264" s="44"/>
      <c r="HXM264" s="44"/>
      <c r="HXN264" s="44"/>
      <c r="HXO264" s="44"/>
      <c r="HXP264" s="44"/>
      <c r="HXQ264" s="44"/>
      <c r="HXR264" s="44"/>
      <c r="HXS264" s="44"/>
      <c r="HXT264" s="44"/>
      <c r="HXU264" s="44"/>
      <c r="HXV264" s="44"/>
      <c r="HXW264" s="44"/>
      <c r="HXX264" s="44"/>
      <c r="HXY264" s="44"/>
      <c r="HXZ264" s="44"/>
      <c r="HYA264" s="44"/>
      <c r="HYB264" s="44"/>
      <c r="HYC264" s="44"/>
      <c r="HYD264" s="44"/>
      <c r="HYE264" s="44"/>
      <c r="HYF264" s="44"/>
      <c r="HYG264" s="44"/>
      <c r="HYH264" s="44"/>
      <c r="HYI264" s="44"/>
      <c r="HYJ264" s="44"/>
      <c r="HYK264" s="44"/>
      <c r="HYL264" s="44"/>
      <c r="HYM264" s="44"/>
      <c r="HYN264" s="44"/>
      <c r="HYO264" s="44"/>
      <c r="HYP264" s="44"/>
      <c r="HYQ264" s="44"/>
      <c r="HYR264" s="44"/>
      <c r="HYS264" s="44"/>
      <c r="HYT264" s="44"/>
      <c r="HYU264" s="44"/>
      <c r="HYV264" s="44"/>
      <c r="HYW264" s="44"/>
      <c r="HYX264" s="44"/>
      <c r="HYY264" s="44"/>
      <c r="HYZ264" s="44"/>
      <c r="HZA264" s="44"/>
      <c r="HZB264" s="44"/>
      <c r="HZC264" s="44"/>
      <c r="HZD264" s="44"/>
      <c r="HZE264" s="44"/>
      <c r="HZF264" s="44"/>
      <c r="HZG264" s="44"/>
      <c r="HZH264" s="44"/>
      <c r="HZI264" s="44"/>
      <c r="HZJ264" s="44"/>
      <c r="HZK264" s="44"/>
      <c r="HZL264" s="44"/>
      <c r="HZM264" s="44"/>
      <c r="HZN264" s="44"/>
      <c r="HZO264" s="44"/>
      <c r="HZP264" s="44"/>
      <c r="HZQ264" s="44"/>
      <c r="HZR264" s="44"/>
      <c r="HZS264" s="44"/>
      <c r="HZT264" s="44"/>
      <c r="HZU264" s="44"/>
      <c r="HZV264" s="44"/>
      <c r="HZW264" s="44"/>
      <c r="HZX264" s="44"/>
      <c r="HZY264" s="44"/>
      <c r="HZZ264" s="44"/>
      <c r="IAA264" s="44"/>
      <c r="IAB264" s="44"/>
      <c r="IAC264" s="44"/>
      <c r="IAD264" s="44"/>
      <c r="IAE264" s="44"/>
      <c r="IAF264" s="44"/>
      <c r="IAG264" s="44"/>
      <c r="IAH264" s="44"/>
      <c r="IAI264" s="44"/>
      <c r="IAJ264" s="44"/>
      <c r="IAK264" s="44"/>
      <c r="IAL264" s="44"/>
      <c r="IAM264" s="44"/>
      <c r="IAN264" s="44"/>
      <c r="IAO264" s="44"/>
      <c r="IAP264" s="44"/>
      <c r="IAQ264" s="44"/>
      <c r="IAR264" s="44"/>
      <c r="IAS264" s="44"/>
      <c r="IAT264" s="44"/>
      <c r="IAU264" s="44"/>
      <c r="IAV264" s="44"/>
      <c r="IAW264" s="44"/>
      <c r="IAX264" s="44"/>
      <c r="IAY264" s="44"/>
      <c r="IAZ264" s="44"/>
      <c r="IBA264" s="44"/>
      <c r="IBB264" s="44"/>
      <c r="IBC264" s="44"/>
      <c r="IBD264" s="44"/>
      <c r="IBE264" s="44"/>
      <c r="IBF264" s="44"/>
      <c r="IBG264" s="44"/>
      <c r="IBH264" s="44"/>
      <c r="IBI264" s="44"/>
      <c r="IBJ264" s="44"/>
      <c r="IBK264" s="44"/>
      <c r="IBL264" s="44"/>
      <c r="IBM264" s="44"/>
      <c r="IBN264" s="44"/>
      <c r="IBO264" s="44"/>
      <c r="IBP264" s="44"/>
      <c r="IBQ264" s="44"/>
      <c r="IBR264" s="44"/>
      <c r="IBS264" s="44"/>
      <c r="IBT264" s="44"/>
      <c r="IBU264" s="44"/>
      <c r="IBV264" s="44"/>
      <c r="IBW264" s="44"/>
      <c r="IBX264" s="44"/>
      <c r="IBY264" s="44"/>
      <c r="IBZ264" s="44"/>
      <c r="ICA264" s="44"/>
      <c r="ICB264" s="44"/>
      <c r="ICC264" s="44"/>
      <c r="ICD264" s="44"/>
      <c r="ICE264" s="44"/>
      <c r="ICF264" s="44"/>
      <c r="ICG264" s="44"/>
      <c r="ICH264" s="44"/>
      <c r="ICI264" s="44"/>
      <c r="ICJ264" s="44"/>
      <c r="ICK264" s="44"/>
      <c r="ICL264" s="44"/>
      <c r="ICM264" s="44"/>
      <c r="ICN264" s="44"/>
      <c r="ICO264" s="44"/>
      <c r="ICP264" s="44"/>
      <c r="ICQ264" s="44"/>
      <c r="ICR264" s="44"/>
      <c r="ICS264" s="44"/>
      <c r="ICT264" s="44"/>
      <c r="ICU264" s="44"/>
      <c r="ICV264" s="44"/>
      <c r="ICW264" s="44"/>
      <c r="ICX264" s="44"/>
      <c r="ICY264" s="44"/>
      <c r="ICZ264" s="44"/>
      <c r="IDA264" s="44"/>
      <c r="IDB264" s="44"/>
      <c r="IDC264" s="44"/>
      <c r="IDD264" s="44"/>
      <c r="IDE264" s="44"/>
      <c r="IDF264" s="44"/>
      <c r="IDG264" s="44"/>
      <c r="IDH264" s="44"/>
      <c r="IDI264" s="44"/>
      <c r="IDJ264" s="44"/>
      <c r="IDK264" s="44"/>
      <c r="IDL264" s="44"/>
      <c r="IDM264" s="44"/>
      <c r="IDN264" s="44"/>
      <c r="IDO264" s="44"/>
      <c r="IDP264" s="44"/>
      <c r="IDQ264" s="44"/>
      <c r="IDR264" s="44"/>
      <c r="IDS264" s="44"/>
      <c r="IDT264" s="44"/>
      <c r="IDU264" s="44"/>
      <c r="IDV264" s="44"/>
      <c r="IDW264" s="44"/>
      <c r="IDX264" s="44"/>
      <c r="IDY264" s="44"/>
      <c r="IDZ264" s="44"/>
      <c r="IEA264" s="44"/>
      <c r="IEB264" s="44"/>
      <c r="IEC264" s="44"/>
      <c r="IED264" s="44"/>
      <c r="IEE264" s="44"/>
      <c r="IEF264" s="44"/>
      <c r="IEG264" s="44"/>
      <c r="IEH264" s="44"/>
      <c r="IEI264" s="44"/>
      <c r="IEJ264" s="44"/>
      <c r="IEK264" s="44"/>
      <c r="IEL264" s="44"/>
      <c r="IEM264" s="44"/>
      <c r="IEN264" s="44"/>
      <c r="IEO264" s="44"/>
      <c r="IEP264" s="44"/>
      <c r="IEQ264" s="44"/>
      <c r="IER264" s="44"/>
      <c r="IES264" s="44"/>
      <c r="IET264" s="44"/>
      <c r="IEU264" s="44"/>
      <c r="IEV264" s="44"/>
      <c r="IEW264" s="44"/>
      <c r="IEX264" s="44"/>
      <c r="IEY264" s="44"/>
      <c r="IEZ264" s="44"/>
      <c r="IFA264" s="44"/>
      <c r="IFB264" s="44"/>
      <c r="IFC264" s="44"/>
      <c r="IFD264" s="44"/>
      <c r="IFE264" s="44"/>
      <c r="IFF264" s="44"/>
      <c r="IFG264" s="44"/>
      <c r="IFH264" s="44"/>
      <c r="IFI264" s="44"/>
      <c r="IFJ264" s="44"/>
      <c r="IFK264" s="44"/>
      <c r="IFL264" s="44"/>
      <c r="IFM264" s="44"/>
      <c r="IFN264" s="44"/>
      <c r="IFO264" s="44"/>
      <c r="IFP264" s="44"/>
      <c r="IFQ264" s="44"/>
      <c r="IFR264" s="44"/>
      <c r="IFS264" s="44"/>
      <c r="IFT264" s="44"/>
      <c r="IFU264" s="44"/>
      <c r="IFV264" s="44"/>
      <c r="IFW264" s="44"/>
      <c r="IFX264" s="44"/>
      <c r="IFY264" s="44"/>
      <c r="IFZ264" s="44"/>
      <c r="IGA264" s="44"/>
      <c r="IGB264" s="44"/>
      <c r="IGC264" s="44"/>
      <c r="IGD264" s="44"/>
      <c r="IGE264" s="44"/>
      <c r="IGF264" s="44"/>
      <c r="IGG264" s="44"/>
      <c r="IGH264" s="44"/>
      <c r="IGI264" s="44"/>
      <c r="IGJ264" s="44"/>
      <c r="IGK264" s="44"/>
      <c r="IGL264" s="44"/>
      <c r="IGM264" s="44"/>
      <c r="IGN264" s="44"/>
      <c r="IGO264" s="44"/>
      <c r="IGP264" s="44"/>
      <c r="IGQ264" s="44"/>
      <c r="IGR264" s="44"/>
      <c r="IGS264" s="44"/>
      <c r="IGT264" s="44"/>
      <c r="IGU264" s="44"/>
      <c r="IGV264" s="44"/>
      <c r="IGW264" s="44"/>
      <c r="IGX264" s="44"/>
      <c r="IGY264" s="44"/>
      <c r="IGZ264" s="44"/>
      <c r="IHA264" s="44"/>
      <c r="IHB264" s="44"/>
      <c r="IHC264" s="44"/>
      <c r="IHD264" s="44"/>
      <c r="IHE264" s="44"/>
      <c r="IHF264" s="44"/>
      <c r="IHG264" s="44"/>
      <c r="IHH264" s="44"/>
      <c r="IHI264" s="44"/>
      <c r="IHJ264" s="44"/>
      <c r="IHK264" s="44"/>
      <c r="IHL264" s="44"/>
      <c r="IHM264" s="44"/>
      <c r="IHN264" s="44"/>
      <c r="IHO264" s="44"/>
      <c r="IHP264" s="44"/>
      <c r="IHQ264" s="44"/>
      <c r="IHR264" s="44"/>
      <c r="IHS264" s="44"/>
      <c r="IHT264" s="44"/>
      <c r="IHU264" s="44"/>
      <c r="IHV264" s="44"/>
      <c r="IHW264" s="44"/>
      <c r="IHX264" s="44"/>
      <c r="IHY264" s="44"/>
      <c r="IHZ264" s="44"/>
      <c r="IIA264" s="44"/>
      <c r="IIB264" s="44"/>
      <c r="IIC264" s="44"/>
      <c r="IID264" s="44"/>
      <c r="IIE264" s="44"/>
      <c r="IIF264" s="44"/>
      <c r="IIG264" s="44"/>
      <c r="IIH264" s="44"/>
      <c r="III264" s="44"/>
      <c r="IIJ264" s="44"/>
      <c r="IIK264" s="44"/>
      <c r="IIL264" s="44"/>
      <c r="IIM264" s="44"/>
      <c r="IIN264" s="44"/>
      <c r="IIO264" s="44"/>
      <c r="IIP264" s="44"/>
      <c r="IIQ264" s="44"/>
      <c r="IIR264" s="44"/>
      <c r="IIS264" s="44"/>
      <c r="IIT264" s="44"/>
      <c r="IIU264" s="44"/>
      <c r="IIV264" s="44"/>
      <c r="IIW264" s="44"/>
      <c r="IIX264" s="44"/>
      <c r="IIY264" s="44"/>
      <c r="IIZ264" s="44"/>
      <c r="IJA264" s="44"/>
      <c r="IJB264" s="44"/>
      <c r="IJC264" s="44"/>
      <c r="IJD264" s="44"/>
      <c r="IJE264" s="44"/>
      <c r="IJF264" s="44"/>
      <c r="IJG264" s="44"/>
      <c r="IJH264" s="44"/>
      <c r="IJI264" s="44"/>
      <c r="IJJ264" s="44"/>
      <c r="IJK264" s="44"/>
      <c r="IJL264" s="44"/>
      <c r="IJM264" s="44"/>
      <c r="IJN264" s="44"/>
      <c r="IJO264" s="44"/>
      <c r="IJP264" s="44"/>
      <c r="IJQ264" s="44"/>
      <c r="IJR264" s="44"/>
      <c r="IJS264" s="44"/>
      <c r="IJT264" s="44"/>
      <c r="IJU264" s="44"/>
      <c r="IJV264" s="44"/>
      <c r="IJW264" s="44"/>
      <c r="IJX264" s="44"/>
      <c r="IJY264" s="44"/>
      <c r="IJZ264" s="44"/>
      <c r="IKA264" s="44"/>
      <c r="IKB264" s="44"/>
      <c r="IKC264" s="44"/>
      <c r="IKD264" s="44"/>
      <c r="IKE264" s="44"/>
      <c r="IKF264" s="44"/>
      <c r="IKG264" s="44"/>
      <c r="IKH264" s="44"/>
      <c r="IKI264" s="44"/>
      <c r="IKJ264" s="44"/>
      <c r="IKK264" s="44"/>
      <c r="IKL264" s="44"/>
      <c r="IKM264" s="44"/>
      <c r="IKN264" s="44"/>
      <c r="IKO264" s="44"/>
      <c r="IKP264" s="44"/>
      <c r="IKQ264" s="44"/>
      <c r="IKR264" s="44"/>
      <c r="IKS264" s="44"/>
      <c r="IKT264" s="44"/>
      <c r="IKU264" s="44"/>
      <c r="IKV264" s="44"/>
      <c r="IKW264" s="44"/>
      <c r="IKX264" s="44"/>
      <c r="IKY264" s="44"/>
      <c r="IKZ264" s="44"/>
      <c r="ILA264" s="44"/>
      <c r="ILB264" s="44"/>
      <c r="ILC264" s="44"/>
      <c r="ILD264" s="44"/>
      <c r="ILE264" s="44"/>
      <c r="ILF264" s="44"/>
      <c r="ILG264" s="44"/>
      <c r="ILH264" s="44"/>
      <c r="ILI264" s="44"/>
      <c r="ILJ264" s="44"/>
      <c r="ILK264" s="44"/>
      <c r="ILL264" s="44"/>
      <c r="ILM264" s="44"/>
      <c r="ILN264" s="44"/>
      <c r="ILO264" s="44"/>
      <c r="ILP264" s="44"/>
      <c r="ILQ264" s="44"/>
      <c r="ILR264" s="44"/>
      <c r="ILS264" s="44"/>
      <c r="ILT264" s="44"/>
      <c r="ILU264" s="44"/>
      <c r="ILV264" s="44"/>
      <c r="ILW264" s="44"/>
      <c r="ILX264" s="44"/>
      <c r="ILY264" s="44"/>
      <c r="ILZ264" s="44"/>
      <c r="IMA264" s="44"/>
      <c r="IMB264" s="44"/>
      <c r="IMC264" s="44"/>
      <c r="IMD264" s="44"/>
      <c r="IME264" s="44"/>
      <c r="IMF264" s="44"/>
      <c r="IMG264" s="44"/>
      <c r="IMH264" s="44"/>
      <c r="IMI264" s="44"/>
      <c r="IMJ264" s="44"/>
      <c r="IMK264" s="44"/>
      <c r="IML264" s="44"/>
      <c r="IMM264" s="44"/>
      <c r="IMN264" s="44"/>
      <c r="IMO264" s="44"/>
      <c r="IMP264" s="44"/>
      <c r="IMQ264" s="44"/>
      <c r="IMR264" s="44"/>
      <c r="IMS264" s="44"/>
      <c r="IMT264" s="44"/>
      <c r="IMU264" s="44"/>
      <c r="IMV264" s="44"/>
      <c r="IMW264" s="44"/>
      <c r="IMX264" s="44"/>
      <c r="IMY264" s="44"/>
      <c r="IMZ264" s="44"/>
      <c r="INA264" s="44"/>
      <c r="INB264" s="44"/>
      <c r="INC264" s="44"/>
      <c r="IND264" s="44"/>
      <c r="INE264" s="44"/>
      <c r="INF264" s="44"/>
      <c r="ING264" s="44"/>
      <c r="INH264" s="44"/>
      <c r="INI264" s="44"/>
      <c r="INJ264" s="44"/>
      <c r="INK264" s="44"/>
      <c r="INL264" s="44"/>
      <c r="INM264" s="44"/>
      <c r="INN264" s="44"/>
      <c r="INO264" s="44"/>
      <c r="INP264" s="44"/>
      <c r="INQ264" s="44"/>
      <c r="INR264" s="44"/>
      <c r="INS264" s="44"/>
      <c r="INT264" s="44"/>
      <c r="INU264" s="44"/>
      <c r="INV264" s="44"/>
      <c r="INW264" s="44"/>
      <c r="INX264" s="44"/>
      <c r="INY264" s="44"/>
      <c r="INZ264" s="44"/>
      <c r="IOA264" s="44"/>
      <c r="IOB264" s="44"/>
      <c r="IOC264" s="44"/>
      <c r="IOD264" s="44"/>
      <c r="IOE264" s="44"/>
      <c r="IOF264" s="44"/>
      <c r="IOG264" s="44"/>
      <c r="IOH264" s="44"/>
      <c r="IOI264" s="44"/>
      <c r="IOJ264" s="44"/>
      <c r="IOK264" s="44"/>
      <c r="IOL264" s="44"/>
      <c r="IOM264" s="44"/>
      <c r="ION264" s="44"/>
      <c r="IOO264" s="44"/>
      <c r="IOP264" s="44"/>
      <c r="IOQ264" s="44"/>
      <c r="IOR264" s="44"/>
      <c r="IOS264" s="44"/>
      <c r="IOT264" s="44"/>
      <c r="IOU264" s="44"/>
      <c r="IOV264" s="44"/>
      <c r="IOW264" s="44"/>
      <c r="IOX264" s="44"/>
      <c r="IOY264" s="44"/>
      <c r="IOZ264" s="44"/>
      <c r="IPA264" s="44"/>
      <c r="IPB264" s="44"/>
      <c r="IPC264" s="44"/>
      <c r="IPD264" s="44"/>
      <c r="IPE264" s="44"/>
      <c r="IPF264" s="44"/>
      <c r="IPG264" s="44"/>
      <c r="IPH264" s="44"/>
      <c r="IPI264" s="44"/>
      <c r="IPJ264" s="44"/>
      <c r="IPK264" s="44"/>
      <c r="IPL264" s="44"/>
      <c r="IPM264" s="44"/>
      <c r="IPN264" s="44"/>
      <c r="IPO264" s="44"/>
      <c r="IPP264" s="44"/>
      <c r="IPQ264" s="44"/>
      <c r="IPR264" s="44"/>
      <c r="IPS264" s="44"/>
      <c r="IPT264" s="44"/>
      <c r="IPU264" s="44"/>
      <c r="IPV264" s="44"/>
      <c r="IPW264" s="44"/>
      <c r="IPX264" s="44"/>
      <c r="IPY264" s="44"/>
      <c r="IPZ264" s="44"/>
      <c r="IQA264" s="44"/>
      <c r="IQB264" s="44"/>
      <c r="IQC264" s="44"/>
      <c r="IQD264" s="44"/>
      <c r="IQE264" s="44"/>
      <c r="IQF264" s="44"/>
      <c r="IQG264" s="44"/>
      <c r="IQH264" s="44"/>
      <c r="IQI264" s="44"/>
      <c r="IQJ264" s="44"/>
      <c r="IQK264" s="44"/>
      <c r="IQL264" s="44"/>
      <c r="IQM264" s="44"/>
      <c r="IQN264" s="44"/>
      <c r="IQO264" s="44"/>
      <c r="IQP264" s="44"/>
      <c r="IQQ264" s="44"/>
      <c r="IQR264" s="44"/>
      <c r="IQS264" s="44"/>
      <c r="IQT264" s="44"/>
      <c r="IQU264" s="44"/>
      <c r="IQV264" s="44"/>
      <c r="IQW264" s="44"/>
      <c r="IQX264" s="44"/>
      <c r="IQY264" s="44"/>
      <c r="IQZ264" s="44"/>
      <c r="IRA264" s="44"/>
      <c r="IRB264" s="44"/>
      <c r="IRC264" s="44"/>
      <c r="IRD264" s="44"/>
      <c r="IRE264" s="44"/>
      <c r="IRF264" s="44"/>
      <c r="IRG264" s="44"/>
      <c r="IRH264" s="44"/>
      <c r="IRI264" s="44"/>
      <c r="IRJ264" s="44"/>
      <c r="IRK264" s="44"/>
      <c r="IRL264" s="44"/>
      <c r="IRM264" s="44"/>
      <c r="IRN264" s="44"/>
      <c r="IRO264" s="44"/>
      <c r="IRP264" s="44"/>
      <c r="IRQ264" s="44"/>
      <c r="IRR264" s="44"/>
      <c r="IRS264" s="44"/>
      <c r="IRT264" s="44"/>
      <c r="IRU264" s="44"/>
      <c r="IRV264" s="44"/>
      <c r="IRW264" s="44"/>
      <c r="IRX264" s="44"/>
      <c r="IRY264" s="44"/>
      <c r="IRZ264" s="44"/>
      <c r="ISA264" s="44"/>
      <c r="ISB264" s="44"/>
      <c r="ISC264" s="44"/>
      <c r="ISD264" s="44"/>
      <c r="ISE264" s="44"/>
      <c r="ISF264" s="44"/>
      <c r="ISG264" s="44"/>
      <c r="ISH264" s="44"/>
      <c r="ISI264" s="44"/>
      <c r="ISJ264" s="44"/>
      <c r="ISK264" s="44"/>
      <c r="ISL264" s="44"/>
      <c r="ISM264" s="44"/>
      <c r="ISN264" s="44"/>
      <c r="ISO264" s="44"/>
      <c r="ISP264" s="44"/>
      <c r="ISQ264" s="44"/>
      <c r="ISR264" s="44"/>
      <c r="ISS264" s="44"/>
      <c r="IST264" s="44"/>
      <c r="ISU264" s="44"/>
      <c r="ISV264" s="44"/>
      <c r="ISW264" s="44"/>
      <c r="ISX264" s="44"/>
      <c r="ISY264" s="44"/>
      <c r="ISZ264" s="44"/>
      <c r="ITA264" s="44"/>
      <c r="ITB264" s="44"/>
      <c r="ITC264" s="44"/>
      <c r="ITD264" s="44"/>
      <c r="ITE264" s="44"/>
      <c r="ITF264" s="44"/>
      <c r="ITG264" s="44"/>
      <c r="ITH264" s="44"/>
      <c r="ITI264" s="44"/>
      <c r="ITJ264" s="44"/>
      <c r="ITK264" s="44"/>
      <c r="ITL264" s="44"/>
      <c r="ITM264" s="44"/>
      <c r="ITN264" s="44"/>
      <c r="ITO264" s="44"/>
      <c r="ITP264" s="44"/>
      <c r="ITQ264" s="44"/>
      <c r="ITR264" s="44"/>
      <c r="ITS264" s="44"/>
      <c r="ITT264" s="44"/>
      <c r="ITU264" s="44"/>
      <c r="ITV264" s="44"/>
      <c r="ITW264" s="44"/>
      <c r="ITX264" s="44"/>
      <c r="ITY264" s="44"/>
      <c r="ITZ264" s="44"/>
      <c r="IUA264" s="44"/>
      <c r="IUB264" s="44"/>
      <c r="IUC264" s="44"/>
      <c r="IUD264" s="44"/>
      <c r="IUE264" s="44"/>
      <c r="IUF264" s="44"/>
      <c r="IUG264" s="44"/>
      <c r="IUH264" s="44"/>
      <c r="IUI264" s="44"/>
      <c r="IUJ264" s="44"/>
      <c r="IUK264" s="44"/>
      <c r="IUL264" s="44"/>
      <c r="IUM264" s="44"/>
      <c r="IUN264" s="44"/>
      <c r="IUO264" s="44"/>
      <c r="IUP264" s="44"/>
      <c r="IUQ264" s="44"/>
      <c r="IUR264" s="44"/>
      <c r="IUS264" s="44"/>
      <c r="IUT264" s="44"/>
      <c r="IUU264" s="44"/>
      <c r="IUV264" s="44"/>
      <c r="IUW264" s="44"/>
      <c r="IUX264" s="44"/>
      <c r="IUY264" s="44"/>
      <c r="IUZ264" s="44"/>
      <c r="IVA264" s="44"/>
      <c r="IVB264" s="44"/>
      <c r="IVC264" s="44"/>
      <c r="IVD264" s="44"/>
      <c r="IVE264" s="44"/>
      <c r="IVF264" s="44"/>
      <c r="IVG264" s="44"/>
      <c r="IVH264" s="44"/>
      <c r="IVI264" s="44"/>
      <c r="IVJ264" s="44"/>
      <c r="IVK264" s="44"/>
      <c r="IVL264" s="44"/>
      <c r="IVM264" s="44"/>
      <c r="IVN264" s="44"/>
      <c r="IVO264" s="44"/>
      <c r="IVP264" s="44"/>
      <c r="IVQ264" s="44"/>
      <c r="IVR264" s="44"/>
      <c r="IVS264" s="44"/>
      <c r="IVT264" s="44"/>
      <c r="IVU264" s="44"/>
      <c r="IVV264" s="44"/>
      <c r="IVW264" s="44"/>
      <c r="IVX264" s="44"/>
      <c r="IVY264" s="44"/>
      <c r="IVZ264" s="44"/>
      <c r="IWA264" s="44"/>
      <c r="IWB264" s="44"/>
      <c r="IWC264" s="44"/>
      <c r="IWD264" s="44"/>
      <c r="IWE264" s="44"/>
      <c r="IWF264" s="44"/>
      <c r="IWG264" s="44"/>
      <c r="IWH264" s="44"/>
      <c r="IWI264" s="44"/>
      <c r="IWJ264" s="44"/>
      <c r="IWK264" s="44"/>
      <c r="IWL264" s="44"/>
      <c r="IWM264" s="44"/>
      <c r="IWN264" s="44"/>
      <c r="IWO264" s="44"/>
      <c r="IWP264" s="44"/>
      <c r="IWQ264" s="44"/>
      <c r="IWR264" s="44"/>
      <c r="IWS264" s="44"/>
      <c r="IWT264" s="44"/>
      <c r="IWU264" s="44"/>
      <c r="IWV264" s="44"/>
      <c r="IWW264" s="44"/>
      <c r="IWX264" s="44"/>
      <c r="IWY264" s="44"/>
      <c r="IWZ264" s="44"/>
      <c r="IXA264" s="44"/>
      <c r="IXB264" s="44"/>
      <c r="IXC264" s="44"/>
      <c r="IXD264" s="44"/>
      <c r="IXE264" s="44"/>
      <c r="IXF264" s="44"/>
      <c r="IXG264" s="44"/>
      <c r="IXH264" s="44"/>
      <c r="IXI264" s="44"/>
      <c r="IXJ264" s="44"/>
      <c r="IXK264" s="44"/>
      <c r="IXL264" s="44"/>
      <c r="IXM264" s="44"/>
      <c r="IXN264" s="44"/>
      <c r="IXO264" s="44"/>
      <c r="IXP264" s="44"/>
      <c r="IXQ264" s="44"/>
      <c r="IXR264" s="44"/>
      <c r="IXS264" s="44"/>
      <c r="IXT264" s="44"/>
      <c r="IXU264" s="44"/>
      <c r="IXV264" s="44"/>
      <c r="IXW264" s="44"/>
      <c r="IXX264" s="44"/>
      <c r="IXY264" s="44"/>
      <c r="IXZ264" s="44"/>
      <c r="IYA264" s="44"/>
      <c r="IYB264" s="44"/>
      <c r="IYC264" s="44"/>
      <c r="IYD264" s="44"/>
      <c r="IYE264" s="44"/>
      <c r="IYF264" s="44"/>
      <c r="IYG264" s="44"/>
      <c r="IYH264" s="44"/>
      <c r="IYI264" s="44"/>
      <c r="IYJ264" s="44"/>
      <c r="IYK264" s="44"/>
      <c r="IYL264" s="44"/>
      <c r="IYM264" s="44"/>
      <c r="IYN264" s="44"/>
      <c r="IYO264" s="44"/>
      <c r="IYP264" s="44"/>
      <c r="IYQ264" s="44"/>
      <c r="IYR264" s="44"/>
      <c r="IYS264" s="44"/>
      <c r="IYT264" s="44"/>
      <c r="IYU264" s="44"/>
      <c r="IYV264" s="44"/>
      <c r="IYW264" s="44"/>
      <c r="IYX264" s="44"/>
      <c r="IYY264" s="44"/>
      <c r="IYZ264" s="44"/>
      <c r="IZA264" s="44"/>
      <c r="IZB264" s="44"/>
      <c r="IZC264" s="44"/>
      <c r="IZD264" s="44"/>
      <c r="IZE264" s="44"/>
      <c r="IZF264" s="44"/>
      <c r="IZG264" s="44"/>
      <c r="IZH264" s="44"/>
      <c r="IZI264" s="44"/>
      <c r="IZJ264" s="44"/>
      <c r="IZK264" s="44"/>
      <c r="IZL264" s="44"/>
      <c r="IZM264" s="44"/>
      <c r="IZN264" s="44"/>
      <c r="IZO264" s="44"/>
      <c r="IZP264" s="44"/>
      <c r="IZQ264" s="44"/>
      <c r="IZR264" s="44"/>
      <c r="IZS264" s="44"/>
      <c r="IZT264" s="44"/>
      <c r="IZU264" s="44"/>
      <c r="IZV264" s="44"/>
      <c r="IZW264" s="44"/>
      <c r="IZX264" s="44"/>
      <c r="IZY264" s="44"/>
      <c r="IZZ264" s="44"/>
      <c r="JAA264" s="44"/>
      <c r="JAB264" s="44"/>
      <c r="JAC264" s="44"/>
      <c r="JAD264" s="44"/>
      <c r="JAE264" s="44"/>
      <c r="JAF264" s="44"/>
      <c r="JAG264" s="44"/>
      <c r="JAH264" s="44"/>
      <c r="JAI264" s="44"/>
      <c r="JAJ264" s="44"/>
      <c r="JAK264" s="44"/>
      <c r="JAL264" s="44"/>
      <c r="JAM264" s="44"/>
      <c r="JAN264" s="44"/>
      <c r="JAO264" s="44"/>
      <c r="JAP264" s="44"/>
      <c r="JAQ264" s="44"/>
      <c r="JAR264" s="44"/>
      <c r="JAS264" s="44"/>
      <c r="JAT264" s="44"/>
      <c r="JAU264" s="44"/>
      <c r="JAV264" s="44"/>
      <c r="JAW264" s="44"/>
      <c r="JAX264" s="44"/>
      <c r="JAY264" s="44"/>
      <c r="JAZ264" s="44"/>
      <c r="JBA264" s="44"/>
      <c r="JBB264" s="44"/>
      <c r="JBC264" s="44"/>
      <c r="JBD264" s="44"/>
      <c r="JBE264" s="44"/>
      <c r="JBF264" s="44"/>
      <c r="JBG264" s="44"/>
      <c r="JBH264" s="44"/>
      <c r="JBI264" s="44"/>
      <c r="JBJ264" s="44"/>
      <c r="JBK264" s="44"/>
      <c r="JBL264" s="44"/>
      <c r="JBM264" s="44"/>
      <c r="JBN264" s="44"/>
      <c r="JBO264" s="44"/>
      <c r="JBP264" s="44"/>
      <c r="JBQ264" s="44"/>
      <c r="JBR264" s="44"/>
      <c r="JBS264" s="44"/>
      <c r="JBT264" s="44"/>
      <c r="JBU264" s="44"/>
      <c r="JBV264" s="44"/>
      <c r="JBW264" s="44"/>
      <c r="JBX264" s="44"/>
      <c r="JBY264" s="44"/>
      <c r="JBZ264" s="44"/>
      <c r="JCA264" s="44"/>
      <c r="JCB264" s="44"/>
      <c r="JCC264" s="44"/>
      <c r="JCD264" s="44"/>
      <c r="JCE264" s="44"/>
      <c r="JCF264" s="44"/>
      <c r="JCG264" s="44"/>
      <c r="JCH264" s="44"/>
      <c r="JCI264" s="44"/>
      <c r="JCJ264" s="44"/>
      <c r="JCK264" s="44"/>
      <c r="JCL264" s="44"/>
      <c r="JCM264" s="44"/>
      <c r="JCN264" s="44"/>
      <c r="JCO264" s="44"/>
      <c r="JCP264" s="44"/>
      <c r="JCQ264" s="44"/>
      <c r="JCR264" s="44"/>
      <c r="JCS264" s="44"/>
      <c r="JCT264" s="44"/>
      <c r="JCU264" s="44"/>
      <c r="JCV264" s="44"/>
      <c r="JCW264" s="44"/>
      <c r="JCX264" s="44"/>
      <c r="JCY264" s="44"/>
      <c r="JCZ264" s="44"/>
      <c r="JDA264" s="44"/>
      <c r="JDB264" s="44"/>
      <c r="JDC264" s="44"/>
      <c r="JDD264" s="44"/>
      <c r="JDE264" s="44"/>
      <c r="JDF264" s="44"/>
      <c r="JDG264" s="44"/>
      <c r="JDH264" s="44"/>
      <c r="JDI264" s="44"/>
      <c r="JDJ264" s="44"/>
      <c r="JDK264" s="44"/>
      <c r="JDL264" s="44"/>
      <c r="JDM264" s="44"/>
      <c r="JDN264" s="44"/>
      <c r="JDO264" s="44"/>
      <c r="JDP264" s="44"/>
      <c r="JDQ264" s="44"/>
      <c r="JDR264" s="44"/>
      <c r="JDS264" s="44"/>
      <c r="JDT264" s="44"/>
      <c r="JDU264" s="44"/>
      <c r="JDV264" s="44"/>
      <c r="JDW264" s="44"/>
      <c r="JDX264" s="44"/>
      <c r="JDY264" s="44"/>
      <c r="JDZ264" s="44"/>
      <c r="JEA264" s="44"/>
      <c r="JEB264" s="44"/>
      <c r="JEC264" s="44"/>
      <c r="JED264" s="44"/>
      <c r="JEE264" s="44"/>
      <c r="JEF264" s="44"/>
      <c r="JEG264" s="44"/>
      <c r="JEH264" s="44"/>
      <c r="JEI264" s="44"/>
      <c r="JEJ264" s="44"/>
      <c r="JEK264" s="44"/>
      <c r="JEL264" s="44"/>
      <c r="JEM264" s="44"/>
      <c r="JEN264" s="44"/>
      <c r="JEO264" s="44"/>
      <c r="JEP264" s="44"/>
      <c r="JEQ264" s="44"/>
      <c r="JER264" s="44"/>
      <c r="JES264" s="44"/>
      <c r="JET264" s="44"/>
      <c r="JEU264" s="44"/>
      <c r="JEV264" s="44"/>
      <c r="JEW264" s="44"/>
      <c r="JEX264" s="44"/>
      <c r="JEY264" s="44"/>
      <c r="JEZ264" s="44"/>
      <c r="JFA264" s="44"/>
      <c r="JFB264" s="44"/>
      <c r="JFC264" s="44"/>
      <c r="JFD264" s="44"/>
      <c r="JFE264" s="44"/>
      <c r="JFF264" s="44"/>
      <c r="JFG264" s="44"/>
      <c r="JFH264" s="44"/>
      <c r="JFI264" s="44"/>
      <c r="JFJ264" s="44"/>
      <c r="JFK264" s="44"/>
      <c r="JFL264" s="44"/>
      <c r="JFM264" s="44"/>
      <c r="JFN264" s="44"/>
      <c r="JFO264" s="44"/>
      <c r="JFP264" s="44"/>
      <c r="JFQ264" s="44"/>
      <c r="JFR264" s="44"/>
      <c r="JFS264" s="44"/>
      <c r="JFT264" s="44"/>
      <c r="JFU264" s="44"/>
      <c r="JFV264" s="44"/>
      <c r="JFW264" s="44"/>
      <c r="JFX264" s="44"/>
      <c r="JFY264" s="44"/>
      <c r="JFZ264" s="44"/>
      <c r="JGA264" s="44"/>
      <c r="JGB264" s="44"/>
      <c r="JGC264" s="44"/>
      <c r="JGD264" s="44"/>
      <c r="JGE264" s="44"/>
      <c r="JGF264" s="44"/>
      <c r="JGG264" s="44"/>
      <c r="JGH264" s="44"/>
      <c r="JGI264" s="44"/>
      <c r="JGJ264" s="44"/>
      <c r="JGK264" s="44"/>
      <c r="JGL264" s="44"/>
      <c r="JGM264" s="44"/>
      <c r="JGN264" s="44"/>
      <c r="JGO264" s="44"/>
      <c r="JGP264" s="44"/>
      <c r="JGQ264" s="44"/>
      <c r="JGR264" s="44"/>
      <c r="JGS264" s="44"/>
      <c r="JGT264" s="44"/>
      <c r="JGU264" s="44"/>
      <c r="JGV264" s="44"/>
      <c r="JGW264" s="44"/>
      <c r="JGX264" s="44"/>
      <c r="JGY264" s="44"/>
      <c r="JGZ264" s="44"/>
      <c r="JHA264" s="44"/>
      <c r="JHB264" s="44"/>
      <c r="JHC264" s="44"/>
      <c r="JHD264" s="44"/>
      <c r="JHE264" s="44"/>
      <c r="JHF264" s="44"/>
      <c r="JHG264" s="44"/>
      <c r="JHH264" s="44"/>
      <c r="JHI264" s="44"/>
      <c r="JHJ264" s="44"/>
      <c r="JHK264" s="44"/>
      <c r="JHL264" s="44"/>
      <c r="JHM264" s="44"/>
      <c r="JHN264" s="44"/>
      <c r="JHO264" s="44"/>
      <c r="JHP264" s="44"/>
      <c r="JHQ264" s="44"/>
      <c r="JHR264" s="44"/>
      <c r="JHS264" s="44"/>
      <c r="JHT264" s="44"/>
      <c r="JHU264" s="44"/>
      <c r="JHV264" s="44"/>
      <c r="JHW264" s="44"/>
      <c r="JHX264" s="44"/>
      <c r="JHY264" s="44"/>
      <c r="JHZ264" s="44"/>
      <c r="JIA264" s="44"/>
      <c r="JIB264" s="44"/>
      <c r="JIC264" s="44"/>
      <c r="JID264" s="44"/>
      <c r="JIE264" s="44"/>
      <c r="JIF264" s="44"/>
      <c r="JIG264" s="44"/>
      <c r="JIH264" s="44"/>
      <c r="JII264" s="44"/>
      <c r="JIJ264" s="44"/>
      <c r="JIK264" s="44"/>
      <c r="JIL264" s="44"/>
      <c r="JIM264" s="44"/>
      <c r="JIN264" s="44"/>
      <c r="JIO264" s="44"/>
      <c r="JIP264" s="44"/>
      <c r="JIQ264" s="44"/>
      <c r="JIR264" s="44"/>
      <c r="JIS264" s="44"/>
      <c r="JIT264" s="44"/>
      <c r="JIU264" s="44"/>
      <c r="JIV264" s="44"/>
      <c r="JIW264" s="44"/>
      <c r="JIX264" s="44"/>
      <c r="JIY264" s="44"/>
      <c r="JIZ264" s="44"/>
      <c r="JJA264" s="44"/>
      <c r="JJB264" s="44"/>
      <c r="JJC264" s="44"/>
      <c r="JJD264" s="44"/>
      <c r="JJE264" s="44"/>
      <c r="JJF264" s="44"/>
      <c r="JJG264" s="44"/>
      <c r="JJH264" s="44"/>
      <c r="JJI264" s="44"/>
      <c r="JJJ264" s="44"/>
      <c r="JJK264" s="44"/>
      <c r="JJL264" s="44"/>
      <c r="JJM264" s="44"/>
      <c r="JJN264" s="44"/>
      <c r="JJO264" s="44"/>
      <c r="JJP264" s="44"/>
      <c r="JJQ264" s="44"/>
      <c r="JJR264" s="44"/>
      <c r="JJS264" s="44"/>
      <c r="JJT264" s="44"/>
      <c r="JJU264" s="44"/>
      <c r="JJV264" s="44"/>
      <c r="JJW264" s="44"/>
      <c r="JJX264" s="44"/>
      <c r="JJY264" s="44"/>
      <c r="JJZ264" s="44"/>
      <c r="JKA264" s="44"/>
      <c r="JKB264" s="44"/>
      <c r="JKC264" s="44"/>
      <c r="JKD264" s="44"/>
      <c r="JKE264" s="44"/>
      <c r="JKF264" s="44"/>
      <c r="JKG264" s="44"/>
      <c r="JKH264" s="44"/>
      <c r="JKI264" s="44"/>
      <c r="JKJ264" s="44"/>
      <c r="JKK264" s="44"/>
      <c r="JKL264" s="44"/>
      <c r="JKM264" s="44"/>
      <c r="JKN264" s="44"/>
      <c r="JKO264" s="44"/>
      <c r="JKP264" s="44"/>
      <c r="JKQ264" s="44"/>
      <c r="JKR264" s="44"/>
      <c r="JKS264" s="44"/>
      <c r="JKT264" s="44"/>
      <c r="JKU264" s="44"/>
      <c r="JKV264" s="44"/>
      <c r="JKW264" s="44"/>
      <c r="JKX264" s="44"/>
      <c r="JKY264" s="44"/>
      <c r="JKZ264" s="44"/>
      <c r="JLA264" s="44"/>
      <c r="JLB264" s="44"/>
      <c r="JLC264" s="44"/>
      <c r="JLD264" s="44"/>
      <c r="JLE264" s="44"/>
      <c r="JLF264" s="44"/>
      <c r="JLG264" s="44"/>
      <c r="JLH264" s="44"/>
      <c r="JLI264" s="44"/>
      <c r="JLJ264" s="44"/>
      <c r="JLK264" s="44"/>
      <c r="JLL264" s="44"/>
      <c r="JLM264" s="44"/>
      <c r="JLN264" s="44"/>
      <c r="JLO264" s="44"/>
      <c r="JLP264" s="44"/>
      <c r="JLQ264" s="44"/>
      <c r="JLR264" s="44"/>
      <c r="JLS264" s="44"/>
      <c r="JLT264" s="44"/>
      <c r="JLU264" s="44"/>
      <c r="JLV264" s="44"/>
      <c r="JLW264" s="44"/>
      <c r="JLX264" s="44"/>
      <c r="JLY264" s="44"/>
      <c r="JLZ264" s="44"/>
      <c r="JMA264" s="44"/>
      <c r="JMB264" s="44"/>
      <c r="JMC264" s="44"/>
      <c r="JMD264" s="44"/>
      <c r="JME264" s="44"/>
      <c r="JMF264" s="44"/>
      <c r="JMG264" s="44"/>
      <c r="JMH264" s="44"/>
      <c r="JMI264" s="44"/>
      <c r="JMJ264" s="44"/>
      <c r="JMK264" s="44"/>
      <c r="JML264" s="44"/>
      <c r="JMM264" s="44"/>
      <c r="JMN264" s="44"/>
      <c r="JMO264" s="44"/>
      <c r="JMP264" s="44"/>
      <c r="JMQ264" s="44"/>
      <c r="JMR264" s="44"/>
      <c r="JMS264" s="44"/>
      <c r="JMT264" s="44"/>
      <c r="JMU264" s="44"/>
      <c r="JMV264" s="44"/>
      <c r="JMW264" s="44"/>
      <c r="JMX264" s="44"/>
      <c r="JMY264" s="44"/>
      <c r="JMZ264" s="44"/>
      <c r="JNA264" s="44"/>
      <c r="JNB264" s="44"/>
      <c r="JNC264" s="44"/>
      <c r="JND264" s="44"/>
      <c r="JNE264" s="44"/>
      <c r="JNF264" s="44"/>
      <c r="JNG264" s="44"/>
      <c r="JNH264" s="44"/>
      <c r="JNI264" s="44"/>
      <c r="JNJ264" s="44"/>
      <c r="JNK264" s="44"/>
      <c r="JNL264" s="44"/>
      <c r="JNM264" s="44"/>
      <c r="JNN264" s="44"/>
      <c r="JNO264" s="44"/>
      <c r="JNP264" s="44"/>
      <c r="JNQ264" s="44"/>
      <c r="JNR264" s="44"/>
      <c r="JNS264" s="44"/>
      <c r="JNT264" s="44"/>
      <c r="JNU264" s="44"/>
      <c r="JNV264" s="44"/>
      <c r="JNW264" s="44"/>
      <c r="JNX264" s="44"/>
      <c r="JNY264" s="44"/>
      <c r="JNZ264" s="44"/>
      <c r="JOA264" s="44"/>
      <c r="JOB264" s="44"/>
      <c r="JOC264" s="44"/>
      <c r="JOD264" s="44"/>
      <c r="JOE264" s="44"/>
      <c r="JOF264" s="44"/>
      <c r="JOG264" s="44"/>
      <c r="JOH264" s="44"/>
      <c r="JOI264" s="44"/>
      <c r="JOJ264" s="44"/>
      <c r="JOK264" s="44"/>
      <c r="JOL264" s="44"/>
      <c r="JOM264" s="44"/>
      <c r="JON264" s="44"/>
      <c r="JOO264" s="44"/>
      <c r="JOP264" s="44"/>
      <c r="JOQ264" s="44"/>
      <c r="JOR264" s="44"/>
      <c r="JOS264" s="44"/>
      <c r="JOT264" s="44"/>
      <c r="JOU264" s="44"/>
      <c r="JOV264" s="44"/>
      <c r="JOW264" s="44"/>
      <c r="JOX264" s="44"/>
      <c r="JOY264" s="44"/>
      <c r="JOZ264" s="44"/>
      <c r="JPA264" s="44"/>
      <c r="JPB264" s="44"/>
      <c r="JPC264" s="44"/>
      <c r="JPD264" s="44"/>
      <c r="JPE264" s="44"/>
      <c r="JPF264" s="44"/>
      <c r="JPG264" s="44"/>
      <c r="JPH264" s="44"/>
      <c r="JPI264" s="44"/>
      <c r="JPJ264" s="44"/>
      <c r="JPK264" s="44"/>
      <c r="JPL264" s="44"/>
      <c r="JPM264" s="44"/>
      <c r="JPN264" s="44"/>
      <c r="JPO264" s="44"/>
      <c r="JPP264" s="44"/>
      <c r="JPQ264" s="44"/>
      <c r="JPR264" s="44"/>
      <c r="JPS264" s="44"/>
      <c r="JPT264" s="44"/>
      <c r="JPU264" s="44"/>
      <c r="JPV264" s="44"/>
      <c r="JPW264" s="44"/>
      <c r="JPX264" s="44"/>
      <c r="JPY264" s="44"/>
      <c r="JPZ264" s="44"/>
      <c r="JQA264" s="44"/>
      <c r="JQB264" s="44"/>
      <c r="JQC264" s="44"/>
      <c r="JQD264" s="44"/>
      <c r="JQE264" s="44"/>
      <c r="JQF264" s="44"/>
      <c r="JQG264" s="44"/>
      <c r="JQH264" s="44"/>
      <c r="JQI264" s="44"/>
      <c r="JQJ264" s="44"/>
      <c r="JQK264" s="44"/>
      <c r="JQL264" s="44"/>
      <c r="JQM264" s="44"/>
      <c r="JQN264" s="44"/>
      <c r="JQO264" s="44"/>
      <c r="JQP264" s="44"/>
      <c r="JQQ264" s="44"/>
      <c r="JQR264" s="44"/>
      <c r="JQS264" s="44"/>
      <c r="JQT264" s="44"/>
      <c r="JQU264" s="44"/>
      <c r="JQV264" s="44"/>
      <c r="JQW264" s="44"/>
      <c r="JQX264" s="44"/>
      <c r="JQY264" s="44"/>
      <c r="JQZ264" s="44"/>
      <c r="JRA264" s="44"/>
      <c r="JRB264" s="44"/>
      <c r="JRC264" s="44"/>
      <c r="JRD264" s="44"/>
      <c r="JRE264" s="44"/>
      <c r="JRF264" s="44"/>
      <c r="JRG264" s="44"/>
      <c r="JRH264" s="44"/>
      <c r="JRI264" s="44"/>
      <c r="JRJ264" s="44"/>
      <c r="JRK264" s="44"/>
      <c r="JRL264" s="44"/>
      <c r="JRM264" s="44"/>
      <c r="JRN264" s="44"/>
      <c r="JRO264" s="44"/>
      <c r="JRP264" s="44"/>
      <c r="JRQ264" s="44"/>
      <c r="JRR264" s="44"/>
      <c r="JRS264" s="44"/>
      <c r="JRT264" s="44"/>
      <c r="JRU264" s="44"/>
      <c r="JRV264" s="44"/>
      <c r="JRW264" s="44"/>
      <c r="JRX264" s="44"/>
      <c r="JRY264" s="44"/>
      <c r="JRZ264" s="44"/>
      <c r="JSA264" s="44"/>
      <c r="JSB264" s="44"/>
      <c r="JSC264" s="44"/>
      <c r="JSD264" s="44"/>
      <c r="JSE264" s="44"/>
      <c r="JSF264" s="44"/>
      <c r="JSG264" s="44"/>
      <c r="JSH264" s="44"/>
      <c r="JSI264" s="44"/>
      <c r="JSJ264" s="44"/>
      <c r="JSK264" s="44"/>
      <c r="JSL264" s="44"/>
      <c r="JSM264" s="44"/>
      <c r="JSN264" s="44"/>
      <c r="JSO264" s="44"/>
      <c r="JSP264" s="44"/>
      <c r="JSQ264" s="44"/>
      <c r="JSR264" s="44"/>
      <c r="JSS264" s="44"/>
      <c r="JST264" s="44"/>
      <c r="JSU264" s="44"/>
      <c r="JSV264" s="44"/>
      <c r="JSW264" s="44"/>
      <c r="JSX264" s="44"/>
      <c r="JSY264" s="44"/>
      <c r="JSZ264" s="44"/>
      <c r="JTA264" s="44"/>
      <c r="JTB264" s="44"/>
      <c r="JTC264" s="44"/>
      <c r="JTD264" s="44"/>
      <c r="JTE264" s="44"/>
      <c r="JTF264" s="44"/>
      <c r="JTG264" s="44"/>
      <c r="JTH264" s="44"/>
      <c r="JTI264" s="44"/>
      <c r="JTJ264" s="44"/>
      <c r="JTK264" s="44"/>
      <c r="JTL264" s="44"/>
      <c r="JTM264" s="44"/>
      <c r="JTN264" s="44"/>
      <c r="JTO264" s="44"/>
      <c r="JTP264" s="44"/>
      <c r="JTQ264" s="44"/>
      <c r="JTR264" s="44"/>
      <c r="JTS264" s="44"/>
      <c r="JTT264" s="44"/>
      <c r="JTU264" s="44"/>
      <c r="JTV264" s="44"/>
      <c r="JTW264" s="44"/>
      <c r="JTX264" s="44"/>
      <c r="JTY264" s="44"/>
      <c r="JTZ264" s="44"/>
      <c r="JUA264" s="44"/>
      <c r="JUB264" s="44"/>
      <c r="JUC264" s="44"/>
      <c r="JUD264" s="44"/>
      <c r="JUE264" s="44"/>
      <c r="JUF264" s="44"/>
      <c r="JUG264" s="44"/>
      <c r="JUH264" s="44"/>
      <c r="JUI264" s="44"/>
      <c r="JUJ264" s="44"/>
      <c r="JUK264" s="44"/>
      <c r="JUL264" s="44"/>
      <c r="JUM264" s="44"/>
      <c r="JUN264" s="44"/>
      <c r="JUO264" s="44"/>
      <c r="JUP264" s="44"/>
      <c r="JUQ264" s="44"/>
      <c r="JUR264" s="44"/>
      <c r="JUS264" s="44"/>
      <c r="JUT264" s="44"/>
      <c r="JUU264" s="44"/>
      <c r="JUV264" s="44"/>
      <c r="JUW264" s="44"/>
      <c r="JUX264" s="44"/>
      <c r="JUY264" s="44"/>
      <c r="JUZ264" s="44"/>
      <c r="JVA264" s="44"/>
      <c r="JVB264" s="44"/>
      <c r="JVC264" s="44"/>
      <c r="JVD264" s="44"/>
      <c r="JVE264" s="44"/>
      <c r="JVF264" s="44"/>
      <c r="JVG264" s="44"/>
      <c r="JVH264" s="44"/>
      <c r="JVI264" s="44"/>
      <c r="JVJ264" s="44"/>
      <c r="JVK264" s="44"/>
      <c r="JVL264" s="44"/>
      <c r="JVM264" s="44"/>
      <c r="JVN264" s="44"/>
      <c r="JVO264" s="44"/>
      <c r="JVP264" s="44"/>
      <c r="JVQ264" s="44"/>
      <c r="JVR264" s="44"/>
      <c r="JVS264" s="44"/>
      <c r="JVT264" s="44"/>
      <c r="JVU264" s="44"/>
      <c r="JVV264" s="44"/>
      <c r="JVW264" s="44"/>
      <c r="JVX264" s="44"/>
      <c r="JVY264" s="44"/>
      <c r="JVZ264" s="44"/>
      <c r="JWA264" s="44"/>
      <c r="JWB264" s="44"/>
      <c r="JWC264" s="44"/>
      <c r="JWD264" s="44"/>
      <c r="JWE264" s="44"/>
      <c r="JWF264" s="44"/>
      <c r="JWG264" s="44"/>
      <c r="JWH264" s="44"/>
      <c r="JWI264" s="44"/>
      <c r="JWJ264" s="44"/>
      <c r="JWK264" s="44"/>
      <c r="JWL264" s="44"/>
      <c r="JWM264" s="44"/>
      <c r="JWN264" s="44"/>
      <c r="JWO264" s="44"/>
      <c r="JWP264" s="44"/>
      <c r="JWQ264" s="44"/>
      <c r="JWR264" s="44"/>
      <c r="JWS264" s="44"/>
      <c r="JWT264" s="44"/>
      <c r="JWU264" s="44"/>
      <c r="JWV264" s="44"/>
      <c r="JWW264" s="44"/>
      <c r="JWX264" s="44"/>
      <c r="JWY264" s="44"/>
      <c r="JWZ264" s="44"/>
      <c r="JXA264" s="44"/>
      <c r="JXB264" s="44"/>
      <c r="JXC264" s="44"/>
      <c r="JXD264" s="44"/>
      <c r="JXE264" s="44"/>
      <c r="JXF264" s="44"/>
      <c r="JXG264" s="44"/>
      <c r="JXH264" s="44"/>
      <c r="JXI264" s="44"/>
      <c r="JXJ264" s="44"/>
      <c r="JXK264" s="44"/>
      <c r="JXL264" s="44"/>
      <c r="JXM264" s="44"/>
      <c r="JXN264" s="44"/>
      <c r="JXO264" s="44"/>
      <c r="JXP264" s="44"/>
      <c r="JXQ264" s="44"/>
      <c r="JXR264" s="44"/>
      <c r="JXS264" s="44"/>
      <c r="JXT264" s="44"/>
      <c r="JXU264" s="44"/>
      <c r="JXV264" s="44"/>
      <c r="JXW264" s="44"/>
      <c r="JXX264" s="44"/>
      <c r="JXY264" s="44"/>
      <c r="JXZ264" s="44"/>
      <c r="JYA264" s="44"/>
      <c r="JYB264" s="44"/>
      <c r="JYC264" s="44"/>
      <c r="JYD264" s="44"/>
      <c r="JYE264" s="44"/>
      <c r="JYF264" s="44"/>
      <c r="JYG264" s="44"/>
      <c r="JYH264" s="44"/>
      <c r="JYI264" s="44"/>
      <c r="JYJ264" s="44"/>
      <c r="JYK264" s="44"/>
      <c r="JYL264" s="44"/>
      <c r="JYM264" s="44"/>
      <c r="JYN264" s="44"/>
      <c r="JYO264" s="44"/>
      <c r="JYP264" s="44"/>
      <c r="JYQ264" s="44"/>
      <c r="JYR264" s="44"/>
      <c r="JYS264" s="44"/>
      <c r="JYT264" s="44"/>
      <c r="JYU264" s="44"/>
      <c r="JYV264" s="44"/>
      <c r="JYW264" s="44"/>
      <c r="JYX264" s="44"/>
      <c r="JYY264" s="44"/>
      <c r="JYZ264" s="44"/>
      <c r="JZA264" s="44"/>
      <c r="JZB264" s="44"/>
      <c r="JZC264" s="44"/>
      <c r="JZD264" s="44"/>
      <c r="JZE264" s="44"/>
      <c r="JZF264" s="44"/>
      <c r="JZG264" s="44"/>
      <c r="JZH264" s="44"/>
      <c r="JZI264" s="44"/>
      <c r="JZJ264" s="44"/>
      <c r="JZK264" s="44"/>
      <c r="JZL264" s="44"/>
      <c r="JZM264" s="44"/>
      <c r="JZN264" s="44"/>
      <c r="JZO264" s="44"/>
      <c r="JZP264" s="44"/>
      <c r="JZQ264" s="44"/>
      <c r="JZR264" s="44"/>
      <c r="JZS264" s="44"/>
      <c r="JZT264" s="44"/>
      <c r="JZU264" s="44"/>
      <c r="JZV264" s="44"/>
      <c r="JZW264" s="44"/>
      <c r="JZX264" s="44"/>
      <c r="JZY264" s="44"/>
      <c r="JZZ264" s="44"/>
      <c r="KAA264" s="44"/>
      <c r="KAB264" s="44"/>
      <c r="KAC264" s="44"/>
      <c r="KAD264" s="44"/>
      <c r="KAE264" s="44"/>
      <c r="KAF264" s="44"/>
      <c r="KAG264" s="44"/>
      <c r="KAH264" s="44"/>
      <c r="KAI264" s="44"/>
      <c r="KAJ264" s="44"/>
      <c r="KAK264" s="44"/>
      <c r="KAL264" s="44"/>
      <c r="KAM264" s="44"/>
      <c r="KAN264" s="44"/>
      <c r="KAO264" s="44"/>
      <c r="KAP264" s="44"/>
      <c r="KAQ264" s="44"/>
      <c r="KAR264" s="44"/>
      <c r="KAS264" s="44"/>
      <c r="KAT264" s="44"/>
      <c r="KAU264" s="44"/>
      <c r="KAV264" s="44"/>
      <c r="KAW264" s="44"/>
      <c r="KAX264" s="44"/>
      <c r="KAY264" s="44"/>
      <c r="KAZ264" s="44"/>
      <c r="KBA264" s="44"/>
      <c r="KBB264" s="44"/>
      <c r="KBC264" s="44"/>
      <c r="KBD264" s="44"/>
      <c r="KBE264" s="44"/>
      <c r="KBF264" s="44"/>
      <c r="KBG264" s="44"/>
      <c r="KBH264" s="44"/>
      <c r="KBI264" s="44"/>
      <c r="KBJ264" s="44"/>
      <c r="KBK264" s="44"/>
      <c r="KBL264" s="44"/>
      <c r="KBM264" s="44"/>
      <c r="KBN264" s="44"/>
      <c r="KBO264" s="44"/>
      <c r="KBP264" s="44"/>
      <c r="KBQ264" s="44"/>
      <c r="KBR264" s="44"/>
      <c r="KBS264" s="44"/>
      <c r="KBT264" s="44"/>
      <c r="KBU264" s="44"/>
      <c r="KBV264" s="44"/>
      <c r="KBW264" s="44"/>
      <c r="KBX264" s="44"/>
      <c r="KBY264" s="44"/>
      <c r="KBZ264" s="44"/>
      <c r="KCA264" s="44"/>
      <c r="KCB264" s="44"/>
      <c r="KCC264" s="44"/>
      <c r="KCD264" s="44"/>
      <c r="KCE264" s="44"/>
      <c r="KCF264" s="44"/>
      <c r="KCG264" s="44"/>
      <c r="KCH264" s="44"/>
      <c r="KCI264" s="44"/>
      <c r="KCJ264" s="44"/>
      <c r="KCK264" s="44"/>
      <c r="KCL264" s="44"/>
      <c r="KCM264" s="44"/>
      <c r="KCN264" s="44"/>
      <c r="KCO264" s="44"/>
      <c r="KCP264" s="44"/>
      <c r="KCQ264" s="44"/>
      <c r="KCR264" s="44"/>
      <c r="KCS264" s="44"/>
      <c r="KCT264" s="44"/>
      <c r="KCU264" s="44"/>
      <c r="KCV264" s="44"/>
      <c r="KCW264" s="44"/>
      <c r="KCX264" s="44"/>
      <c r="KCY264" s="44"/>
      <c r="KCZ264" s="44"/>
      <c r="KDA264" s="44"/>
      <c r="KDB264" s="44"/>
      <c r="KDC264" s="44"/>
      <c r="KDD264" s="44"/>
      <c r="KDE264" s="44"/>
      <c r="KDF264" s="44"/>
      <c r="KDG264" s="44"/>
      <c r="KDH264" s="44"/>
      <c r="KDI264" s="44"/>
      <c r="KDJ264" s="44"/>
      <c r="KDK264" s="44"/>
      <c r="KDL264" s="44"/>
      <c r="KDM264" s="44"/>
      <c r="KDN264" s="44"/>
      <c r="KDO264" s="44"/>
      <c r="KDP264" s="44"/>
      <c r="KDQ264" s="44"/>
      <c r="KDR264" s="44"/>
      <c r="KDS264" s="44"/>
      <c r="KDT264" s="44"/>
      <c r="KDU264" s="44"/>
      <c r="KDV264" s="44"/>
      <c r="KDW264" s="44"/>
      <c r="KDX264" s="44"/>
      <c r="KDY264" s="44"/>
      <c r="KDZ264" s="44"/>
      <c r="KEA264" s="44"/>
      <c r="KEB264" s="44"/>
      <c r="KEC264" s="44"/>
      <c r="KED264" s="44"/>
      <c r="KEE264" s="44"/>
      <c r="KEF264" s="44"/>
      <c r="KEG264" s="44"/>
      <c r="KEH264" s="44"/>
      <c r="KEI264" s="44"/>
      <c r="KEJ264" s="44"/>
      <c r="KEK264" s="44"/>
      <c r="KEL264" s="44"/>
      <c r="KEM264" s="44"/>
      <c r="KEN264" s="44"/>
      <c r="KEO264" s="44"/>
      <c r="KEP264" s="44"/>
      <c r="KEQ264" s="44"/>
      <c r="KER264" s="44"/>
      <c r="KES264" s="44"/>
      <c r="KET264" s="44"/>
      <c r="KEU264" s="44"/>
      <c r="KEV264" s="44"/>
      <c r="KEW264" s="44"/>
      <c r="KEX264" s="44"/>
      <c r="KEY264" s="44"/>
      <c r="KEZ264" s="44"/>
      <c r="KFA264" s="44"/>
      <c r="KFB264" s="44"/>
      <c r="KFC264" s="44"/>
      <c r="KFD264" s="44"/>
      <c r="KFE264" s="44"/>
      <c r="KFF264" s="44"/>
      <c r="KFG264" s="44"/>
      <c r="KFH264" s="44"/>
      <c r="KFI264" s="44"/>
      <c r="KFJ264" s="44"/>
      <c r="KFK264" s="44"/>
      <c r="KFL264" s="44"/>
      <c r="KFM264" s="44"/>
      <c r="KFN264" s="44"/>
      <c r="KFO264" s="44"/>
      <c r="KFP264" s="44"/>
      <c r="KFQ264" s="44"/>
      <c r="KFR264" s="44"/>
      <c r="KFS264" s="44"/>
      <c r="KFT264" s="44"/>
      <c r="KFU264" s="44"/>
      <c r="KFV264" s="44"/>
      <c r="KFW264" s="44"/>
      <c r="KFX264" s="44"/>
      <c r="KFY264" s="44"/>
      <c r="KFZ264" s="44"/>
      <c r="KGA264" s="44"/>
      <c r="KGB264" s="44"/>
      <c r="KGC264" s="44"/>
      <c r="KGD264" s="44"/>
      <c r="KGE264" s="44"/>
      <c r="KGF264" s="44"/>
      <c r="KGG264" s="44"/>
      <c r="KGH264" s="44"/>
      <c r="KGI264" s="44"/>
      <c r="KGJ264" s="44"/>
      <c r="KGK264" s="44"/>
      <c r="KGL264" s="44"/>
      <c r="KGM264" s="44"/>
      <c r="KGN264" s="44"/>
      <c r="KGO264" s="44"/>
      <c r="KGP264" s="44"/>
      <c r="KGQ264" s="44"/>
      <c r="KGR264" s="44"/>
      <c r="KGS264" s="44"/>
      <c r="KGT264" s="44"/>
      <c r="KGU264" s="44"/>
      <c r="KGV264" s="44"/>
      <c r="KGW264" s="44"/>
      <c r="KGX264" s="44"/>
      <c r="KGY264" s="44"/>
      <c r="KGZ264" s="44"/>
      <c r="KHA264" s="44"/>
      <c r="KHB264" s="44"/>
      <c r="KHC264" s="44"/>
      <c r="KHD264" s="44"/>
      <c r="KHE264" s="44"/>
      <c r="KHF264" s="44"/>
      <c r="KHG264" s="44"/>
      <c r="KHH264" s="44"/>
      <c r="KHI264" s="44"/>
      <c r="KHJ264" s="44"/>
      <c r="KHK264" s="44"/>
      <c r="KHL264" s="44"/>
      <c r="KHM264" s="44"/>
      <c r="KHN264" s="44"/>
      <c r="KHO264" s="44"/>
      <c r="KHP264" s="44"/>
      <c r="KHQ264" s="44"/>
      <c r="KHR264" s="44"/>
      <c r="KHS264" s="44"/>
      <c r="KHT264" s="44"/>
      <c r="KHU264" s="44"/>
      <c r="KHV264" s="44"/>
      <c r="KHW264" s="44"/>
      <c r="KHX264" s="44"/>
      <c r="KHY264" s="44"/>
      <c r="KHZ264" s="44"/>
      <c r="KIA264" s="44"/>
      <c r="KIB264" s="44"/>
      <c r="KIC264" s="44"/>
      <c r="KID264" s="44"/>
      <c r="KIE264" s="44"/>
      <c r="KIF264" s="44"/>
      <c r="KIG264" s="44"/>
      <c r="KIH264" s="44"/>
      <c r="KII264" s="44"/>
      <c r="KIJ264" s="44"/>
      <c r="KIK264" s="44"/>
      <c r="KIL264" s="44"/>
      <c r="KIM264" s="44"/>
      <c r="KIN264" s="44"/>
      <c r="KIO264" s="44"/>
      <c r="KIP264" s="44"/>
      <c r="KIQ264" s="44"/>
      <c r="KIR264" s="44"/>
      <c r="KIS264" s="44"/>
      <c r="KIT264" s="44"/>
      <c r="KIU264" s="44"/>
      <c r="KIV264" s="44"/>
      <c r="KIW264" s="44"/>
      <c r="KIX264" s="44"/>
      <c r="KIY264" s="44"/>
      <c r="KIZ264" s="44"/>
      <c r="KJA264" s="44"/>
      <c r="KJB264" s="44"/>
      <c r="KJC264" s="44"/>
      <c r="KJD264" s="44"/>
      <c r="KJE264" s="44"/>
      <c r="KJF264" s="44"/>
      <c r="KJG264" s="44"/>
      <c r="KJH264" s="44"/>
      <c r="KJI264" s="44"/>
      <c r="KJJ264" s="44"/>
      <c r="KJK264" s="44"/>
      <c r="KJL264" s="44"/>
      <c r="KJM264" s="44"/>
      <c r="KJN264" s="44"/>
      <c r="KJO264" s="44"/>
      <c r="KJP264" s="44"/>
      <c r="KJQ264" s="44"/>
      <c r="KJR264" s="44"/>
      <c r="KJS264" s="44"/>
      <c r="KJT264" s="44"/>
      <c r="KJU264" s="44"/>
      <c r="KJV264" s="44"/>
      <c r="KJW264" s="44"/>
      <c r="KJX264" s="44"/>
      <c r="KJY264" s="44"/>
      <c r="KJZ264" s="44"/>
      <c r="KKA264" s="44"/>
      <c r="KKB264" s="44"/>
      <c r="KKC264" s="44"/>
      <c r="KKD264" s="44"/>
      <c r="KKE264" s="44"/>
      <c r="KKF264" s="44"/>
      <c r="KKG264" s="44"/>
      <c r="KKH264" s="44"/>
      <c r="KKI264" s="44"/>
      <c r="KKJ264" s="44"/>
      <c r="KKK264" s="44"/>
      <c r="KKL264" s="44"/>
      <c r="KKM264" s="44"/>
      <c r="KKN264" s="44"/>
      <c r="KKO264" s="44"/>
      <c r="KKP264" s="44"/>
      <c r="KKQ264" s="44"/>
      <c r="KKR264" s="44"/>
      <c r="KKS264" s="44"/>
      <c r="KKT264" s="44"/>
      <c r="KKU264" s="44"/>
      <c r="KKV264" s="44"/>
      <c r="KKW264" s="44"/>
      <c r="KKX264" s="44"/>
      <c r="KKY264" s="44"/>
      <c r="KKZ264" s="44"/>
      <c r="KLA264" s="44"/>
      <c r="KLB264" s="44"/>
      <c r="KLC264" s="44"/>
      <c r="KLD264" s="44"/>
      <c r="KLE264" s="44"/>
      <c r="KLF264" s="44"/>
      <c r="KLG264" s="44"/>
      <c r="KLH264" s="44"/>
      <c r="KLI264" s="44"/>
      <c r="KLJ264" s="44"/>
      <c r="KLK264" s="44"/>
      <c r="KLL264" s="44"/>
      <c r="KLM264" s="44"/>
      <c r="KLN264" s="44"/>
      <c r="KLO264" s="44"/>
      <c r="KLP264" s="44"/>
      <c r="KLQ264" s="44"/>
      <c r="KLR264" s="44"/>
      <c r="KLS264" s="44"/>
      <c r="KLT264" s="44"/>
      <c r="KLU264" s="44"/>
      <c r="KLV264" s="44"/>
      <c r="KLW264" s="44"/>
      <c r="KLX264" s="44"/>
      <c r="KLY264" s="44"/>
      <c r="KLZ264" s="44"/>
      <c r="KMA264" s="44"/>
      <c r="KMB264" s="44"/>
      <c r="KMC264" s="44"/>
      <c r="KMD264" s="44"/>
      <c r="KME264" s="44"/>
      <c r="KMF264" s="44"/>
      <c r="KMG264" s="44"/>
      <c r="KMH264" s="44"/>
      <c r="KMI264" s="44"/>
      <c r="KMJ264" s="44"/>
      <c r="KMK264" s="44"/>
      <c r="KML264" s="44"/>
      <c r="KMM264" s="44"/>
      <c r="KMN264" s="44"/>
      <c r="KMO264" s="44"/>
      <c r="KMP264" s="44"/>
      <c r="KMQ264" s="44"/>
      <c r="KMR264" s="44"/>
      <c r="KMS264" s="44"/>
      <c r="KMT264" s="44"/>
      <c r="KMU264" s="44"/>
      <c r="KMV264" s="44"/>
      <c r="KMW264" s="44"/>
      <c r="KMX264" s="44"/>
      <c r="KMY264" s="44"/>
      <c r="KMZ264" s="44"/>
      <c r="KNA264" s="44"/>
      <c r="KNB264" s="44"/>
      <c r="KNC264" s="44"/>
      <c r="KND264" s="44"/>
      <c r="KNE264" s="44"/>
      <c r="KNF264" s="44"/>
      <c r="KNG264" s="44"/>
      <c r="KNH264" s="44"/>
      <c r="KNI264" s="44"/>
      <c r="KNJ264" s="44"/>
      <c r="KNK264" s="44"/>
      <c r="KNL264" s="44"/>
      <c r="KNM264" s="44"/>
      <c r="KNN264" s="44"/>
      <c r="KNO264" s="44"/>
      <c r="KNP264" s="44"/>
      <c r="KNQ264" s="44"/>
      <c r="KNR264" s="44"/>
      <c r="KNS264" s="44"/>
      <c r="KNT264" s="44"/>
      <c r="KNU264" s="44"/>
      <c r="KNV264" s="44"/>
      <c r="KNW264" s="44"/>
      <c r="KNX264" s="44"/>
      <c r="KNY264" s="44"/>
      <c r="KNZ264" s="44"/>
      <c r="KOA264" s="44"/>
      <c r="KOB264" s="44"/>
      <c r="KOC264" s="44"/>
      <c r="KOD264" s="44"/>
      <c r="KOE264" s="44"/>
      <c r="KOF264" s="44"/>
      <c r="KOG264" s="44"/>
      <c r="KOH264" s="44"/>
      <c r="KOI264" s="44"/>
      <c r="KOJ264" s="44"/>
      <c r="KOK264" s="44"/>
      <c r="KOL264" s="44"/>
      <c r="KOM264" s="44"/>
      <c r="KON264" s="44"/>
      <c r="KOO264" s="44"/>
      <c r="KOP264" s="44"/>
      <c r="KOQ264" s="44"/>
      <c r="KOR264" s="44"/>
      <c r="KOS264" s="44"/>
      <c r="KOT264" s="44"/>
      <c r="KOU264" s="44"/>
      <c r="KOV264" s="44"/>
      <c r="KOW264" s="44"/>
      <c r="KOX264" s="44"/>
      <c r="KOY264" s="44"/>
      <c r="KOZ264" s="44"/>
      <c r="KPA264" s="44"/>
      <c r="KPB264" s="44"/>
      <c r="KPC264" s="44"/>
      <c r="KPD264" s="44"/>
      <c r="KPE264" s="44"/>
      <c r="KPF264" s="44"/>
      <c r="KPG264" s="44"/>
      <c r="KPH264" s="44"/>
      <c r="KPI264" s="44"/>
      <c r="KPJ264" s="44"/>
      <c r="KPK264" s="44"/>
      <c r="KPL264" s="44"/>
      <c r="KPM264" s="44"/>
      <c r="KPN264" s="44"/>
      <c r="KPO264" s="44"/>
      <c r="KPP264" s="44"/>
      <c r="KPQ264" s="44"/>
      <c r="KPR264" s="44"/>
      <c r="KPS264" s="44"/>
      <c r="KPT264" s="44"/>
      <c r="KPU264" s="44"/>
      <c r="KPV264" s="44"/>
      <c r="KPW264" s="44"/>
      <c r="KPX264" s="44"/>
      <c r="KPY264" s="44"/>
      <c r="KPZ264" s="44"/>
      <c r="KQA264" s="44"/>
      <c r="KQB264" s="44"/>
      <c r="KQC264" s="44"/>
      <c r="KQD264" s="44"/>
      <c r="KQE264" s="44"/>
      <c r="KQF264" s="44"/>
      <c r="KQG264" s="44"/>
      <c r="KQH264" s="44"/>
      <c r="KQI264" s="44"/>
      <c r="KQJ264" s="44"/>
      <c r="KQK264" s="44"/>
      <c r="KQL264" s="44"/>
      <c r="KQM264" s="44"/>
      <c r="KQN264" s="44"/>
      <c r="KQO264" s="44"/>
      <c r="KQP264" s="44"/>
      <c r="KQQ264" s="44"/>
      <c r="KQR264" s="44"/>
      <c r="KQS264" s="44"/>
      <c r="KQT264" s="44"/>
      <c r="KQU264" s="44"/>
      <c r="KQV264" s="44"/>
      <c r="KQW264" s="44"/>
      <c r="KQX264" s="44"/>
      <c r="KQY264" s="44"/>
      <c r="KQZ264" s="44"/>
      <c r="KRA264" s="44"/>
      <c r="KRB264" s="44"/>
      <c r="KRC264" s="44"/>
      <c r="KRD264" s="44"/>
      <c r="KRE264" s="44"/>
      <c r="KRF264" s="44"/>
      <c r="KRG264" s="44"/>
      <c r="KRH264" s="44"/>
      <c r="KRI264" s="44"/>
      <c r="KRJ264" s="44"/>
      <c r="KRK264" s="44"/>
      <c r="KRL264" s="44"/>
      <c r="KRM264" s="44"/>
      <c r="KRN264" s="44"/>
      <c r="KRO264" s="44"/>
      <c r="KRP264" s="44"/>
      <c r="KRQ264" s="44"/>
      <c r="KRR264" s="44"/>
      <c r="KRS264" s="44"/>
      <c r="KRT264" s="44"/>
      <c r="KRU264" s="44"/>
      <c r="KRV264" s="44"/>
      <c r="KRW264" s="44"/>
      <c r="KRX264" s="44"/>
      <c r="KRY264" s="44"/>
      <c r="KRZ264" s="44"/>
      <c r="KSA264" s="44"/>
      <c r="KSB264" s="44"/>
      <c r="KSC264" s="44"/>
      <c r="KSD264" s="44"/>
      <c r="KSE264" s="44"/>
      <c r="KSF264" s="44"/>
      <c r="KSG264" s="44"/>
      <c r="KSH264" s="44"/>
      <c r="KSI264" s="44"/>
      <c r="KSJ264" s="44"/>
      <c r="KSK264" s="44"/>
      <c r="KSL264" s="44"/>
      <c r="KSM264" s="44"/>
      <c r="KSN264" s="44"/>
      <c r="KSO264" s="44"/>
      <c r="KSP264" s="44"/>
      <c r="KSQ264" s="44"/>
      <c r="KSR264" s="44"/>
      <c r="KSS264" s="44"/>
      <c r="KST264" s="44"/>
      <c r="KSU264" s="44"/>
      <c r="KSV264" s="44"/>
      <c r="KSW264" s="44"/>
      <c r="KSX264" s="44"/>
      <c r="KSY264" s="44"/>
      <c r="KSZ264" s="44"/>
      <c r="KTA264" s="44"/>
      <c r="KTB264" s="44"/>
      <c r="KTC264" s="44"/>
      <c r="KTD264" s="44"/>
      <c r="KTE264" s="44"/>
      <c r="KTF264" s="44"/>
      <c r="KTG264" s="44"/>
      <c r="KTH264" s="44"/>
      <c r="KTI264" s="44"/>
      <c r="KTJ264" s="44"/>
      <c r="KTK264" s="44"/>
      <c r="KTL264" s="44"/>
      <c r="KTM264" s="44"/>
      <c r="KTN264" s="44"/>
      <c r="KTO264" s="44"/>
      <c r="KTP264" s="44"/>
      <c r="KTQ264" s="44"/>
      <c r="KTR264" s="44"/>
      <c r="KTS264" s="44"/>
      <c r="KTT264" s="44"/>
      <c r="KTU264" s="44"/>
      <c r="KTV264" s="44"/>
      <c r="KTW264" s="44"/>
      <c r="KTX264" s="44"/>
      <c r="KTY264" s="44"/>
      <c r="KTZ264" s="44"/>
      <c r="KUA264" s="44"/>
      <c r="KUB264" s="44"/>
      <c r="KUC264" s="44"/>
      <c r="KUD264" s="44"/>
      <c r="KUE264" s="44"/>
      <c r="KUF264" s="44"/>
      <c r="KUG264" s="44"/>
      <c r="KUH264" s="44"/>
      <c r="KUI264" s="44"/>
      <c r="KUJ264" s="44"/>
      <c r="KUK264" s="44"/>
      <c r="KUL264" s="44"/>
      <c r="KUM264" s="44"/>
      <c r="KUN264" s="44"/>
      <c r="KUO264" s="44"/>
      <c r="KUP264" s="44"/>
      <c r="KUQ264" s="44"/>
      <c r="KUR264" s="44"/>
      <c r="KUS264" s="44"/>
      <c r="KUT264" s="44"/>
      <c r="KUU264" s="44"/>
      <c r="KUV264" s="44"/>
      <c r="KUW264" s="44"/>
      <c r="KUX264" s="44"/>
      <c r="KUY264" s="44"/>
      <c r="KUZ264" s="44"/>
      <c r="KVA264" s="44"/>
      <c r="KVB264" s="44"/>
      <c r="KVC264" s="44"/>
      <c r="KVD264" s="44"/>
      <c r="KVE264" s="44"/>
      <c r="KVF264" s="44"/>
      <c r="KVG264" s="44"/>
      <c r="KVH264" s="44"/>
      <c r="KVI264" s="44"/>
      <c r="KVJ264" s="44"/>
      <c r="KVK264" s="44"/>
      <c r="KVL264" s="44"/>
      <c r="KVM264" s="44"/>
      <c r="KVN264" s="44"/>
      <c r="KVO264" s="44"/>
      <c r="KVP264" s="44"/>
      <c r="KVQ264" s="44"/>
      <c r="KVR264" s="44"/>
      <c r="KVS264" s="44"/>
      <c r="KVT264" s="44"/>
      <c r="KVU264" s="44"/>
      <c r="KVV264" s="44"/>
      <c r="KVW264" s="44"/>
      <c r="KVX264" s="44"/>
      <c r="KVY264" s="44"/>
      <c r="KVZ264" s="44"/>
      <c r="KWA264" s="44"/>
      <c r="KWB264" s="44"/>
      <c r="KWC264" s="44"/>
      <c r="KWD264" s="44"/>
      <c r="KWE264" s="44"/>
      <c r="KWF264" s="44"/>
      <c r="KWG264" s="44"/>
      <c r="KWH264" s="44"/>
      <c r="KWI264" s="44"/>
      <c r="KWJ264" s="44"/>
      <c r="KWK264" s="44"/>
      <c r="KWL264" s="44"/>
      <c r="KWM264" s="44"/>
      <c r="KWN264" s="44"/>
      <c r="KWO264" s="44"/>
      <c r="KWP264" s="44"/>
      <c r="KWQ264" s="44"/>
      <c r="KWR264" s="44"/>
      <c r="KWS264" s="44"/>
      <c r="KWT264" s="44"/>
      <c r="KWU264" s="44"/>
      <c r="KWV264" s="44"/>
      <c r="KWW264" s="44"/>
      <c r="KWX264" s="44"/>
      <c r="KWY264" s="44"/>
      <c r="KWZ264" s="44"/>
      <c r="KXA264" s="44"/>
      <c r="KXB264" s="44"/>
      <c r="KXC264" s="44"/>
      <c r="KXD264" s="44"/>
      <c r="KXE264" s="44"/>
      <c r="KXF264" s="44"/>
      <c r="KXG264" s="44"/>
      <c r="KXH264" s="44"/>
      <c r="KXI264" s="44"/>
      <c r="KXJ264" s="44"/>
      <c r="KXK264" s="44"/>
      <c r="KXL264" s="44"/>
      <c r="KXM264" s="44"/>
      <c r="KXN264" s="44"/>
      <c r="KXO264" s="44"/>
      <c r="KXP264" s="44"/>
      <c r="KXQ264" s="44"/>
      <c r="KXR264" s="44"/>
      <c r="KXS264" s="44"/>
      <c r="KXT264" s="44"/>
      <c r="KXU264" s="44"/>
      <c r="KXV264" s="44"/>
      <c r="KXW264" s="44"/>
      <c r="KXX264" s="44"/>
      <c r="KXY264" s="44"/>
      <c r="KXZ264" s="44"/>
      <c r="KYA264" s="44"/>
      <c r="KYB264" s="44"/>
      <c r="KYC264" s="44"/>
      <c r="KYD264" s="44"/>
      <c r="KYE264" s="44"/>
      <c r="KYF264" s="44"/>
      <c r="KYG264" s="44"/>
      <c r="KYH264" s="44"/>
      <c r="KYI264" s="44"/>
      <c r="KYJ264" s="44"/>
      <c r="KYK264" s="44"/>
      <c r="KYL264" s="44"/>
      <c r="KYM264" s="44"/>
      <c r="KYN264" s="44"/>
      <c r="KYO264" s="44"/>
      <c r="KYP264" s="44"/>
      <c r="KYQ264" s="44"/>
      <c r="KYR264" s="44"/>
      <c r="KYS264" s="44"/>
      <c r="KYT264" s="44"/>
      <c r="KYU264" s="44"/>
      <c r="KYV264" s="44"/>
      <c r="KYW264" s="44"/>
      <c r="KYX264" s="44"/>
      <c r="KYY264" s="44"/>
      <c r="KYZ264" s="44"/>
      <c r="KZA264" s="44"/>
      <c r="KZB264" s="44"/>
      <c r="KZC264" s="44"/>
      <c r="KZD264" s="44"/>
      <c r="KZE264" s="44"/>
      <c r="KZF264" s="44"/>
      <c r="KZG264" s="44"/>
      <c r="KZH264" s="44"/>
      <c r="KZI264" s="44"/>
      <c r="KZJ264" s="44"/>
      <c r="KZK264" s="44"/>
      <c r="KZL264" s="44"/>
      <c r="KZM264" s="44"/>
      <c r="KZN264" s="44"/>
      <c r="KZO264" s="44"/>
      <c r="KZP264" s="44"/>
      <c r="KZQ264" s="44"/>
      <c r="KZR264" s="44"/>
      <c r="KZS264" s="44"/>
      <c r="KZT264" s="44"/>
      <c r="KZU264" s="44"/>
      <c r="KZV264" s="44"/>
      <c r="KZW264" s="44"/>
      <c r="KZX264" s="44"/>
      <c r="KZY264" s="44"/>
      <c r="KZZ264" s="44"/>
      <c r="LAA264" s="44"/>
      <c r="LAB264" s="44"/>
      <c r="LAC264" s="44"/>
      <c r="LAD264" s="44"/>
      <c r="LAE264" s="44"/>
      <c r="LAF264" s="44"/>
      <c r="LAG264" s="44"/>
      <c r="LAH264" s="44"/>
      <c r="LAI264" s="44"/>
      <c r="LAJ264" s="44"/>
      <c r="LAK264" s="44"/>
      <c r="LAL264" s="44"/>
      <c r="LAM264" s="44"/>
      <c r="LAN264" s="44"/>
      <c r="LAO264" s="44"/>
      <c r="LAP264" s="44"/>
      <c r="LAQ264" s="44"/>
      <c r="LAR264" s="44"/>
      <c r="LAS264" s="44"/>
      <c r="LAT264" s="44"/>
      <c r="LAU264" s="44"/>
      <c r="LAV264" s="44"/>
      <c r="LAW264" s="44"/>
      <c r="LAX264" s="44"/>
      <c r="LAY264" s="44"/>
      <c r="LAZ264" s="44"/>
      <c r="LBA264" s="44"/>
      <c r="LBB264" s="44"/>
      <c r="LBC264" s="44"/>
      <c r="LBD264" s="44"/>
      <c r="LBE264" s="44"/>
      <c r="LBF264" s="44"/>
      <c r="LBG264" s="44"/>
      <c r="LBH264" s="44"/>
      <c r="LBI264" s="44"/>
      <c r="LBJ264" s="44"/>
      <c r="LBK264" s="44"/>
      <c r="LBL264" s="44"/>
      <c r="LBM264" s="44"/>
      <c r="LBN264" s="44"/>
      <c r="LBO264" s="44"/>
      <c r="LBP264" s="44"/>
      <c r="LBQ264" s="44"/>
      <c r="LBR264" s="44"/>
      <c r="LBS264" s="44"/>
      <c r="LBT264" s="44"/>
      <c r="LBU264" s="44"/>
      <c r="LBV264" s="44"/>
      <c r="LBW264" s="44"/>
      <c r="LBX264" s="44"/>
      <c r="LBY264" s="44"/>
      <c r="LBZ264" s="44"/>
      <c r="LCA264" s="44"/>
      <c r="LCB264" s="44"/>
      <c r="LCC264" s="44"/>
      <c r="LCD264" s="44"/>
      <c r="LCE264" s="44"/>
      <c r="LCF264" s="44"/>
      <c r="LCG264" s="44"/>
      <c r="LCH264" s="44"/>
      <c r="LCI264" s="44"/>
      <c r="LCJ264" s="44"/>
      <c r="LCK264" s="44"/>
      <c r="LCL264" s="44"/>
      <c r="LCM264" s="44"/>
      <c r="LCN264" s="44"/>
      <c r="LCO264" s="44"/>
      <c r="LCP264" s="44"/>
      <c r="LCQ264" s="44"/>
      <c r="LCR264" s="44"/>
      <c r="LCS264" s="44"/>
      <c r="LCT264" s="44"/>
      <c r="LCU264" s="44"/>
      <c r="LCV264" s="44"/>
      <c r="LCW264" s="44"/>
      <c r="LCX264" s="44"/>
      <c r="LCY264" s="44"/>
      <c r="LCZ264" s="44"/>
      <c r="LDA264" s="44"/>
      <c r="LDB264" s="44"/>
      <c r="LDC264" s="44"/>
      <c r="LDD264" s="44"/>
      <c r="LDE264" s="44"/>
      <c r="LDF264" s="44"/>
      <c r="LDG264" s="44"/>
      <c r="LDH264" s="44"/>
      <c r="LDI264" s="44"/>
      <c r="LDJ264" s="44"/>
      <c r="LDK264" s="44"/>
      <c r="LDL264" s="44"/>
      <c r="LDM264" s="44"/>
      <c r="LDN264" s="44"/>
      <c r="LDO264" s="44"/>
      <c r="LDP264" s="44"/>
      <c r="LDQ264" s="44"/>
      <c r="LDR264" s="44"/>
      <c r="LDS264" s="44"/>
      <c r="LDT264" s="44"/>
      <c r="LDU264" s="44"/>
      <c r="LDV264" s="44"/>
      <c r="LDW264" s="44"/>
      <c r="LDX264" s="44"/>
      <c r="LDY264" s="44"/>
      <c r="LDZ264" s="44"/>
      <c r="LEA264" s="44"/>
      <c r="LEB264" s="44"/>
      <c r="LEC264" s="44"/>
      <c r="LED264" s="44"/>
      <c r="LEE264" s="44"/>
      <c r="LEF264" s="44"/>
      <c r="LEG264" s="44"/>
      <c r="LEH264" s="44"/>
      <c r="LEI264" s="44"/>
      <c r="LEJ264" s="44"/>
      <c r="LEK264" s="44"/>
      <c r="LEL264" s="44"/>
      <c r="LEM264" s="44"/>
      <c r="LEN264" s="44"/>
      <c r="LEO264" s="44"/>
      <c r="LEP264" s="44"/>
      <c r="LEQ264" s="44"/>
      <c r="LER264" s="44"/>
      <c r="LES264" s="44"/>
      <c r="LET264" s="44"/>
      <c r="LEU264" s="44"/>
      <c r="LEV264" s="44"/>
      <c r="LEW264" s="44"/>
      <c r="LEX264" s="44"/>
      <c r="LEY264" s="44"/>
      <c r="LEZ264" s="44"/>
      <c r="LFA264" s="44"/>
      <c r="LFB264" s="44"/>
      <c r="LFC264" s="44"/>
      <c r="LFD264" s="44"/>
      <c r="LFE264" s="44"/>
      <c r="LFF264" s="44"/>
      <c r="LFG264" s="44"/>
      <c r="LFH264" s="44"/>
      <c r="LFI264" s="44"/>
      <c r="LFJ264" s="44"/>
      <c r="LFK264" s="44"/>
      <c r="LFL264" s="44"/>
      <c r="LFM264" s="44"/>
      <c r="LFN264" s="44"/>
      <c r="LFO264" s="44"/>
      <c r="LFP264" s="44"/>
      <c r="LFQ264" s="44"/>
      <c r="LFR264" s="44"/>
      <c r="LFS264" s="44"/>
      <c r="LFT264" s="44"/>
      <c r="LFU264" s="44"/>
      <c r="LFV264" s="44"/>
      <c r="LFW264" s="44"/>
      <c r="LFX264" s="44"/>
      <c r="LFY264" s="44"/>
      <c r="LFZ264" s="44"/>
      <c r="LGA264" s="44"/>
      <c r="LGB264" s="44"/>
      <c r="LGC264" s="44"/>
      <c r="LGD264" s="44"/>
      <c r="LGE264" s="44"/>
      <c r="LGF264" s="44"/>
      <c r="LGG264" s="44"/>
      <c r="LGH264" s="44"/>
      <c r="LGI264" s="44"/>
      <c r="LGJ264" s="44"/>
      <c r="LGK264" s="44"/>
      <c r="LGL264" s="44"/>
      <c r="LGM264" s="44"/>
      <c r="LGN264" s="44"/>
      <c r="LGO264" s="44"/>
      <c r="LGP264" s="44"/>
      <c r="LGQ264" s="44"/>
      <c r="LGR264" s="44"/>
      <c r="LGS264" s="44"/>
      <c r="LGT264" s="44"/>
      <c r="LGU264" s="44"/>
      <c r="LGV264" s="44"/>
      <c r="LGW264" s="44"/>
      <c r="LGX264" s="44"/>
      <c r="LGY264" s="44"/>
      <c r="LGZ264" s="44"/>
      <c r="LHA264" s="44"/>
      <c r="LHB264" s="44"/>
      <c r="LHC264" s="44"/>
      <c r="LHD264" s="44"/>
      <c r="LHE264" s="44"/>
      <c r="LHF264" s="44"/>
      <c r="LHG264" s="44"/>
      <c r="LHH264" s="44"/>
      <c r="LHI264" s="44"/>
      <c r="LHJ264" s="44"/>
      <c r="LHK264" s="44"/>
      <c r="LHL264" s="44"/>
      <c r="LHM264" s="44"/>
      <c r="LHN264" s="44"/>
      <c r="LHO264" s="44"/>
      <c r="LHP264" s="44"/>
      <c r="LHQ264" s="44"/>
      <c r="LHR264" s="44"/>
      <c r="LHS264" s="44"/>
      <c r="LHT264" s="44"/>
      <c r="LHU264" s="44"/>
      <c r="LHV264" s="44"/>
      <c r="LHW264" s="44"/>
      <c r="LHX264" s="44"/>
      <c r="LHY264" s="44"/>
      <c r="LHZ264" s="44"/>
      <c r="LIA264" s="44"/>
      <c r="LIB264" s="44"/>
      <c r="LIC264" s="44"/>
      <c r="LID264" s="44"/>
      <c r="LIE264" s="44"/>
      <c r="LIF264" s="44"/>
      <c r="LIG264" s="44"/>
      <c r="LIH264" s="44"/>
      <c r="LII264" s="44"/>
      <c r="LIJ264" s="44"/>
      <c r="LIK264" s="44"/>
      <c r="LIL264" s="44"/>
      <c r="LIM264" s="44"/>
      <c r="LIN264" s="44"/>
      <c r="LIO264" s="44"/>
      <c r="LIP264" s="44"/>
      <c r="LIQ264" s="44"/>
      <c r="LIR264" s="44"/>
      <c r="LIS264" s="44"/>
      <c r="LIT264" s="44"/>
      <c r="LIU264" s="44"/>
      <c r="LIV264" s="44"/>
      <c r="LIW264" s="44"/>
      <c r="LIX264" s="44"/>
      <c r="LIY264" s="44"/>
      <c r="LIZ264" s="44"/>
      <c r="LJA264" s="44"/>
      <c r="LJB264" s="44"/>
      <c r="LJC264" s="44"/>
      <c r="LJD264" s="44"/>
      <c r="LJE264" s="44"/>
      <c r="LJF264" s="44"/>
      <c r="LJG264" s="44"/>
      <c r="LJH264" s="44"/>
      <c r="LJI264" s="44"/>
      <c r="LJJ264" s="44"/>
      <c r="LJK264" s="44"/>
      <c r="LJL264" s="44"/>
      <c r="LJM264" s="44"/>
      <c r="LJN264" s="44"/>
      <c r="LJO264" s="44"/>
      <c r="LJP264" s="44"/>
      <c r="LJQ264" s="44"/>
      <c r="LJR264" s="44"/>
      <c r="LJS264" s="44"/>
      <c r="LJT264" s="44"/>
      <c r="LJU264" s="44"/>
      <c r="LJV264" s="44"/>
      <c r="LJW264" s="44"/>
      <c r="LJX264" s="44"/>
      <c r="LJY264" s="44"/>
      <c r="LJZ264" s="44"/>
      <c r="LKA264" s="44"/>
      <c r="LKB264" s="44"/>
      <c r="LKC264" s="44"/>
      <c r="LKD264" s="44"/>
      <c r="LKE264" s="44"/>
      <c r="LKF264" s="44"/>
      <c r="LKG264" s="44"/>
      <c r="LKH264" s="44"/>
      <c r="LKI264" s="44"/>
      <c r="LKJ264" s="44"/>
      <c r="LKK264" s="44"/>
      <c r="LKL264" s="44"/>
      <c r="LKM264" s="44"/>
      <c r="LKN264" s="44"/>
      <c r="LKO264" s="44"/>
      <c r="LKP264" s="44"/>
      <c r="LKQ264" s="44"/>
      <c r="LKR264" s="44"/>
      <c r="LKS264" s="44"/>
      <c r="LKT264" s="44"/>
      <c r="LKU264" s="44"/>
      <c r="LKV264" s="44"/>
      <c r="LKW264" s="44"/>
      <c r="LKX264" s="44"/>
      <c r="LKY264" s="44"/>
      <c r="LKZ264" s="44"/>
      <c r="LLA264" s="44"/>
      <c r="LLB264" s="44"/>
      <c r="LLC264" s="44"/>
      <c r="LLD264" s="44"/>
      <c r="LLE264" s="44"/>
      <c r="LLF264" s="44"/>
      <c r="LLG264" s="44"/>
      <c r="LLH264" s="44"/>
      <c r="LLI264" s="44"/>
      <c r="LLJ264" s="44"/>
      <c r="LLK264" s="44"/>
      <c r="LLL264" s="44"/>
      <c r="LLM264" s="44"/>
      <c r="LLN264" s="44"/>
      <c r="LLO264" s="44"/>
      <c r="LLP264" s="44"/>
      <c r="LLQ264" s="44"/>
      <c r="LLR264" s="44"/>
      <c r="LLS264" s="44"/>
      <c r="LLT264" s="44"/>
      <c r="LLU264" s="44"/>
      <c r="LLV264" s="44"/>
      <c r="LLW264" s="44"/>
      <c r="LLX264" s="44"/>
      <c r="LLY264" s="44"/>
      <c r="LLZ264" s="44"/>
      <c r="LMA264" s="44"/>
      <c r="LMB264" s="44"/>
      <c r="LMC264" s="44"/>
      <c r="LMD264" s="44"/>
      <c r="LME264" s="44"/>
      <c r="LMF264" s="44"/>
      <c r="LMG264" s="44"/>
      <c r="LMH264" s="44"/>
      <c r="LMI264" s="44"/>
      <c r="LMJ264" s="44"/>
      <c r="LMK264" s="44"/>
      <c r="LML264" s="44"/>
      <c r="LMM264" s="44"/>
      <c r="LMN264" s="44"/>
      <c r="LMO264" s="44"/>
      <c r="LMP264" s="44"/>
      <c r="LMQ264" s="44"/>
      <c r="LMR264" s="44"/>
      <c r="LMS264" s="44"/>
      <c r="LMT264" s="44"/>
      <c r="LMU264" s="44"/>
      <c r="LMV264" s="44"/>
      <c r="LMW264" s="44"/>
      <c r="LMX264" s="44"/>
      <c r="LMY264" s="44"/>
      <c r="LMZ264" s="44"/>
      <c r="LNA264" s="44"/>
      <c r="LNB264" s="44"/>
      <c r="LNC264" s="44"/>
      <c r="LND264" s="44"/>
      <c r="LNE264" s="44"/>
      <c r="LNF264" s="44"/>
      <c r="LNG264" s="44"/>
      <c r="LNH264" s="44"/>
      <c r="LNI264" s="44"/>
      <c r="LNJ264" s="44"/>
      <c r="LNK264" s="44"/>
      <c r="LNL264" s="44"/>
      <c r="LNM264" s="44"/>
      <c r="LNN264" s="44"/>
      <c r="LNO264" s="44"/>
      <c r="LNP264" s="44"/>
      <c r="LNQ264" s="44"/>
      <c r="LNR264" s="44"/>
      <c r="LNS264" s="44"/>
      <c r="LNT264" s="44"/>
      <c r="LNU264" s="44"/>
      <c r="LNV264" s="44"/>
      <c r="LNW264" s="44"/>
      <c r="LNX264" s="44"/>
      <c r="LNY264" s="44"/>
      <c r="LNZ264" s="44"/>
      <c r="LOA264" s="44"/>
      <c r="LOB264" s="44"/>
      <c r="LOC264" s="44"/>
      <c r="LOD264" s="44"/>
      <c r="LOE264" s="44"/>
      <c r="LOF264" s="44"/>
      <c r="LOG264" s="44"/>
      <c r="LOH264" s="44"/>
      <c r="LOI264" s="44"/>
      <c r="LOJ264" s="44"/>
      <c r="LOK264" s="44"/>
      <c r="LOL264" s="44"/>
      <c r="LOM264" s="44"/>
      <c r="LON264" s="44"/>
      <c r="LOO264" s="44"/>
      <c r="LOP264" s="44"/>
      <c r="LOQ264" s="44"/>
      <c r="LOR264" s="44"/>
      <c r="LOS264" s="44"/>
      <c r="LOT264" s="44"/>
      <c r="LOU264" s="44"/>
      <c r="LOV264" s="44"/>
      <c r="LOW264" s="44"/>
      <c r="LOX264" s="44"/>
      <c r="LOY264" s="44"/>
      <c r="LOZ264" s="44"/>
      <c r="LPA264" s="44"/>
      <c r="LPB264" s="44"/>
      <c r="LPC264" s="44"/>
      <c r="LPD264" s="44"/>
      <c r="LPE264" s="44"/>
      <c r="LPF264" s="44"/>
      <c r="LPG264" s="44"/>
      <c r="LPH264" s="44"/>
      <c r="LPI264" s="44"/>
      <c r="LPJ264" s="44"/>
      <c r="LPK264" s="44"/>
      <c r="LPL264" s="44"/>
      <c r="LPM264" s="44"/>
      <c r="LPN264" s="44"/>
      <c r="LPO264" s="44"/>
      <c r="LPP264" s="44"/>
      <c r="LPQ264" s="44"/>
      <c r="LPR264" s="44"/>
      <c r="LPS264" s="44"/>
      <c r="LPT264" s="44"/>
      <c r="LPU264" s="44"/>
      <c r="LPV264" s="44"/>
      <c r="LPW264" s="44"/>
      <c r="LPX264" s="44"/>
      <c r="LPY264" s="44"/>
      <c r="LPZ264" s="44"/>
      <c r="LQA264" s="44"/>
      <c r="LQB264" s="44"/>
      <c r="LQC264" s="44"/>
      <c r="LQD264" s="44"/>
      <c r="LQE264" s="44"/>
      <c r="LQF264" s="44"/>
      <c r="LQG264" s="44"/>
      <c r="LQH264" s="44"/>
      <c r="LQI264" s="44"/>
      <c r="LQJ264" s="44"/>
      <c r="LQK264" s="44"/>
      <c r="LQL264" s="44"/>
      <c r="LQM264" s="44"/>
      <c r="LQN264" s="44"/>
      <c r="LQO264" s="44"/>
      <c r="LQP264" s="44"/>
      <c r="LQQ264" s="44"/>
      <c r="LQR264" s="44"/>
      <c r="LQS264" s="44"/>
      <c r="LQT264" s="44"/>
      <c r="LQU264" s="44"/>
      <c r="LQV264" s="44"/>
      <c r="LQW264" s="44"/>
      <c r="LQX264" s="44"/>
      <c r="LQY264" s="44"/>
      <c r="LQZ264" s="44"/>
      <c r="LRA264" s="44"/>
      <c r="LRB264" s="44"/>
      <c r="LRC264" s="44"/>
      <c r="LRD264" s="44"/>
      <c r="LRE264" s="44"/>
      <c r="LRF264" s="44"/>
      <c r="LRG264" s="44"/>
      <c r="LRH264" s="44"/>
      <c r="LRI264" s="44"/>
      <c r="LRJ264" s="44"/>
      <c r="LRK264" s="44"/>
      <c r="LRL264" s="44"/>
      <c r="LRM264" s="44"/>
      <c r="LRN264" s="44"/>
      <c r="LRO264" s="44"/>
      <c r="LRP264" s="44"/>
      <c r="LRQ264" s="44"/>
      <c r="LRR264" s="44"/>
      <c r="LRS264" s="44"/>
      <c r="LRT264" s="44"/>
      <c r="LRU264" s="44"/>
      <c r="LRV264" s="44"/>
      <c r="LRW264" s="44"/>
      <c r="LRX264" s="44"/>
      <c r="LRY264" s="44"/>
      <c r="LRZ264" s="44"/>
      <c r="LSA264" s="44"/>
      <c r="LSB264" s="44"/>
      <c r="LSC264" s="44"/>
      <c r="LSD264" s="44"/>
      <c r="LSE264" s="44"/>
      <c r="LSF264" s="44"/>
      <c r="LSG264" s="44"/>
      <c r="LSH264" s="44"/>
      <c r="LSI264" s="44"/>
      <c r="LSJ264" s="44"/>
      <c r="LSK264" s="44"/>
      <c r="LSL264" s="44"/>
      <c r="LSM264" s="44"/>
      <c r="LSN264" s="44"/>
      <c r="LSO264" s="44"/>
      <c r="LSP264" s="44"/>
      <c r="LSQ264" s="44"/>
      <c r="LSR264" s="44"/>
      <c r="LSS264" s="44"/>
      <c r="LST264" s="44"/>
      <c r="LSU264" s="44"/>
      <c r="LSV264" s="44"/>
      <c r="LSW264" s="44"/>
      <c r="LSX264" s="44"/>
      <c r="LSY264" s="44"/>
      <c r="LSZ264" s="44"/>
      <c r="LTA264" s="44"/>
      <c r="LTB264" s="44"/>
      <c r="LTC264" s="44"/>
      <c r="LTD264" s="44"/>
      <c r="LTE264" s="44"/>
      <c r="LTF264" s="44"/>
      <c r="LTG264" s="44"/>
      <c r="LTH264" s="44"/>
      <c r="LTI264" s="44"/>
      <c r="LTJ264" s="44"/>
      <c r="LTK264" s="44"/>
      <c r="LTL264" s="44"/>
      <c r="LTM264" s="44"/>
      <c r="LTN264" s="44"/>
      <c r="LTO264" s="44"/>
      <c r="LTP264" s="44"/>
      <c r="LTQ264" s="44"/>
      <c r="LTR264" s="44"/>
      <c r="LTS264" s="44"/>
      <c r="LTT264" s="44"/>
      <c r="LTU264" s="44"/>
      <c r="LTV264" s="44"/>
      <c r="LTW264" s="44"/>
      <c r="LTX264" s="44"/>
      <c r="LTY264" s="44"/>
      <c r="LTZ264" s="44"/>
      <c r="LUA264" s="44"/>
      <c r="LUB264" s="44"/>
      <c r="LUC264" s="44"/>
      <c r="LUD264" s="44"/>
      <c r="LUE264" s="44"/>
      <c r="LUF264" s="44"/>
      <c r="LUG264" s="44"/>
      <c r="LUH264" s="44"/>
      <c r="LUI264" s="44"/>
      <c r="LUJ264" s="44"/>
      <c r="LUK264" s="44"/>
      <c r="LUL264" s="44"/>
      <c r="LUM264" s="44"/>
      <c r="LUN264" s="44"/>
      <c r="LUO264" s="44"/>
      <c r="LUP264" s="44"/>
      <c r="LUQ264" s="44"/>
      <c r="LUR264" s="44"/>
      <c r="LUS264" s="44"/>
      <c r="LUT264" s="44"/>
      <c r="LUU264" s="44"/>
      <c r="LUV264" s="44"/>
      <c r="LUW264" s="44"/>
      <c r="LUX264" s="44"/>
      <c r="LUY264" s="44"/>
      <c r="LUZ264" s="44"/>
      <c r="LVA264" s="44"/>
      <c r="LVB264" s="44"/>
      <c r="LVC264" s="44"/>
      <c r="LVD264" s="44"/>
      <c r="LVE264" s="44"/>
      <c r="LVF264" s="44"/>
      <c r="LVG264" s="44"/>
      <c r="LVH264" s="44"/>
      <c r="LVI264" s="44"/>
      <c r="LVJ264" s="44"/>
      <c r="LVK264" s="44"/>
      <c r="LVL264" s="44"/>
      <c r="LVM264" s="44"/>
      <c r="LVN264" s="44"/>
      <c r="LVO264" s="44"/>
      <c r="LVP264" s="44"/>
      <c r="LVQ264" s="44"/>
      <c r="LVR264" s="44"/>
      <c r="LVS264" s="44"/>
      <c r="LVT264" s="44"/>
      <c r="LVU264" s="44"/>
      <c r="LVV264" s="44"/>
      <c r="LVW264" s="44"/>
      <c r="LVX264" s="44"/>
      <c r="LVY264" s="44"/>
      <c r="LVZ264" s="44"/>
      <c r="LWA264" s="44"/>
      <c r="LWB264" s="44"/>
      <c r="LWC264" s="44"/>
      <c r="LWD264" s="44"/>
      <c r="LWE264" s="44"/>
      <c r="LWF264" s="44"/>
      <c r="LWG264" s="44"/>
      <c r="LWH264" s="44"/>
      <c r="LWI264" s="44"/>
      <c r="LWJ264" s="44"/>
      <c r="LWK264" s="44"/>
      <c r="LWL264" s="44"/>
      <c r="LWM264" s="44"/>
      <c r="LWN264" s="44"/>
      <c r="LWO264" s="44"/>
      <c r="LWP264" s="44"/>
      <c r="LWQ264" s="44"/>
      <c r="LWR264" s="44"/>
      <c r="LWS264" s="44"/>
      <c r="LWT264" s="44"/>
      <c r="LWU264" s="44"/>
      <c r="LWV264" s="44"/>
      <c r="LWW264" s="44"/>
      <c r="LWX264" s="44"/>
      <c r="LWY264" s="44"/>
      <c r="LWZ264" s="44"/>
      <c r="LXA264" s="44"/>
      <c r="LXB264" s="44"/>
      <c r="LXC264" s="44"/>
      <c r="LXD264" s="44"/>
      <c r="LXE264" s="44"/>
      <c r="LXF264" s="44"/>
      <c r="LXG264" s="44"/>
      <c r="LXH264" s="44"/>
      <c r="LXI264" s="44"/>
      <c r="LXJ264" s="44"/>
      <c r="LXK264" s="44"/>
      <c r="LXL264" s="44"/>
      <c r="LXM264" s="44"/>
      <c r="LXN264" s="44"/>
      <c r="LXO264" s="44"/>
      <c r="LXP264" s="44"/>
      <c r="LXQ264" s="44"/>
      <c r="LXR264" s="44"/>
      <c r="LXS264" s="44"/>
      <c r="LXT264" s="44"/>
      <c r="LXU264" s="44"/>
      <c r="LXV264" s="44"/>
      <c r="LXW264" s="44"/>
      <c r="LXX264" s="44"/>
      <c r="LXY264" s="44"/>
      <c r="LXZ264" s="44"/>
      <c r="LYA264" s="44"/>
      <c r="LYB264" s="44"/>
      <c r="LYC264" s="44"/>
      <c r="LYD264" s="44"/>
      <c r="LYE264" s="44"/>
      <c r="LYF264" s="44"/>
      <c r="LYG264" s="44"/>
      <c r="LYH264" s="44"/>
      <c r="LYI264" s="44"/>
      <c r="LYJ264" s="44"/>
      <c r="LYK264" s="44"/>
      <c r="LYL264" s="44"/>
      <c r="LYM264" s="44"/>
      <c r="LYN264" s="44"/>
      <c r="LYO264" s="44"/>
      <c r="LYP264" s="44"/>
      <c r="LYQ264" s="44"/>
      <c r="LYR264" s="44"/>
      <c r="LYS264" s="44"/>
      <c r="LYT264" s="44"/>
      <c r="LYU264" s="44"/>
      <c r="LYV264" s="44"/>
      <c r="LYW264" s="44"/>
      <c r="LYX264" s="44"/>
      <c r="LYY264" s="44"/>
      <c r="LYZ264" s="44"/>
      <c r="LZA264" s="44"/>
      <c r="LZB264" s="44"/>
      <c r="LZC264" s="44"/>
      <c r="LZD264" s="44"/>
      <c r="LZE264" s="44"/>
      <c r="LZF264" s="44"/>
      <c r="LZG264" s="44"/>
      <c r="LZH264" s="44"/>
      <c r="LZI264" s="44"/>
      <c r="LZJ264" s="44"/>
      <c r="LZK264" s="44"/>
      <c r="LZL264" s="44"/>
      <c r="LZM264" s="44"/>
      <c r="LZN264" s="44"/>
      <c r="LZO264" s="44"/>
      <c r="LZP264" s="44"/>
      <c r="LZQ264" s="44"/>
      <c r="LZR264" s="44"/>
      <c r="LZS264" s="44"/>
      <c r="LZT264" s="44"/>
      <c r="LZU264" s="44"/>
      <c r="LZV264" s="44"/>
      <c r="LZW264" s="44"/>
      <c r="LZX264" s="44"/>
      <c r="LZY264" s="44"/>
      <c r="LZZ264" s="44"/>
      <c r="MAA264" s="44"/>
      <c r="MAB264" s="44"/>
      <c r="MAC264" s="44"/>
      <c r="MAD264" s="44"/>
      <c r="MAE264" s="44"/>
      <c r="MAF264" s="44"/>
      <c r="MAG264" s="44"/>
      <c r="MAH264" s="44"/>
      <c r="MAI264" s="44"/>
      <c r="MAJ264" s="44"/>
      <c r="MAK264" s="44"/>
      <c r="MAL264" s="44"/>
      <c r="MAM264" s="44"/>
      <c r="MAN264" s="44"/>
      <c r="MAO264" s="44"/>
      <c r="MAP264" s="44"/>
      <c r="MAQ264" s="44"/>
      <c r="MAR264" s="44"/>
      <c r="MAS264" s="44"/>
      <c r="MAT264" s="44"/>
      <c r="MAU264" s="44"/>
      <c r="MAV264" s="44"/>
      <c r="MAW264" s="44"/>
      <c r="MAX264" s="44"/>
      <c r="MAY264" s="44"/>
      <c r="MAZ264" s="44"/>
      <c r="MBA264" s="44"/>
      <c r="MBB264" s="44"/>
      <c r="MBC264" s="44"/>
      <c r="MBD264" s="44"/>
      <c r="MBE264" s="44"/>
      <c r="MBF264" s="44"/>
      <c r="MBG264" s="44"/>
      <c r="MBH264" s="44"/>
      <c r="MBI264" s="44"/>
      <c r="MBJ264" s="44"/>
      <c r="MBK264" s="44"/>
      <c r="MBL264" s="44"/>
      <c r="MBM264" s="44"/>
      <c r="MBN264" s="44"/>
      <c r="MBO264" s="44"/>
      <c r="MBP264" s="44"/>
      <c r="MBQ264" s="44"/>
      <c r="MBR264" s="44"/>
      <c r="MBS264" s="44"/>
      <c r="MBT264" s="44"/>
      <c r="MBU264" s="44"/>
      <c r="MBV264" s="44"/>
      <c r="MBW264" s="44"/>
      <c r="MBX264" s="44"/>
      <c r="MBY264" s="44"/>
      <c r="MBZ264" s="44"/>
      <c r="MCA264" s="44"/>
      <c r="MCB264" s="44"/>
      <c r="MCC264" s="44"/>
      <c r="MCD264" s="44"/>
      <c r="MCE264" s="44"/>
      <c r="MCF264" s="44"/>
      <c r="MCG264" s="44"/>
      <c r="MCH264" s="44"/>
      <c r="MCI264" s="44"/>
      <c r="MCJ264" s="44"/>
      <c r="MCK264" s="44"/>
      <c r="MCL264" s="44"/>
      <c r="MCM264" s="44"/>
      <c r="MCN264" s="44"/>
      <c r="MCO264" s="44"/>
      <c r="MCP264" s="44"/>
      <c r="MCQ264" s="44"/>
      <c r="MCR264" s="44"/>
      <c r="MCS264" s="44"/>
      <c r="MCT264" s="44"/>
      <c r="MCU264" s="44"/>
      <c r="MCV264" s="44"/>
      <c r="MCW264" s="44"/>
      <c r="MCX264" s="44"/>
      <c r="MCY264" s="44"/>
      <c r="MCZ264" s="44"/>
      <c r="MDA264" s="44"/>
      <c r="MDB264" s="44"/>
      <c r="MDC264" s="44"/>
      <c r="MDD264" s="44"/>
      <c r="MDE264" s="44"/>
      <c r="MDF264" s="44"/>
      <c r="MDG264" s="44"/>
      <c r="MDH264" s="44"/>
      <c r="MDI264" s="44"/>
      <c r="MDJ264" s="44"/>
      <c r="MDK264" s="44"/>
      <c r="MDL264" s="44"/>
      <c r="MDM264" s="44"/>
      <c r="MDN264" s="44"/>
      <c r="MDO264" s="44"/>
      <c r="MDP264" s="44"/>
      <c r="MDQ264" s="44"/>
      <c r="MDR264" s="44"/>
      <c r="MDS264" s="44"/>
      <c r="MDT264" s="44"/>
      <c r="MDU264" s="44"/>
      <c r="MDV264" s="44"/>
      <c r="MDW264" s="44"/>
      <c r="MDX264" s="44"/>
      <c r="MDY264" s="44"/>
      <c r="MDZ264" s="44"/>
      <c r="MEA264" s="44"/>
      <c r="MEB264" s="44"/>
      <c r="MEC264" s="44"/>
      <c r="MED264" s="44"/>
      <c r="MEE264" s="44"/>
      <c r="MEF264" s="44"/>
      <c r="MEG264" s="44"/>
      <c r="MEH264" s="44"/>
      <c r="MEI264" s="44"/>
      <c r="MEJ264" s="44"/>
      <c r="MEK264" s="44"/>
      <c r="MEL264" s="44"/>
      <c r="MEM264" s="44"/>
      <c r="MEN264" s="44"/>
      <c r="MEO264" s="44"/>
      <c r="MEP264" s="44"/>
      <c r="MEQ264" s="44"/>
      <c r="MER264" s="44"/>
      <c r="MES264" s="44"/>
      <c r="MET264" s="44"/>
      <c r="MEU264" s="44"/>
      <c r="MEV264" s="44"/>
      <c r="MEW264" s="44"/>
      <c r="MEX264" s="44"/>
      <c r="MEY264" s="44"/>
      <c r="MEZ264" s="44"/>
      <c r="MFA264" s="44"/>
      <c r="MFB264" s="44"/>
      <c r="MFC264" s="44"/>
      <c r="MFD264" s="44"/>
      <c r="MFE264" s="44"/>
      <c r="MFF264" s="44"/>
      <c r="MFG264" s="44"/>
      <c r="MFH264" s="44"/>
      <c r="MFI264" s="44"/>
      <c r="MFJ264" s="44"/>
      <c r="MFK264" s="44"/>
      <c r="MFL264" s="44"/>
      <c r="MFM264" s="44"/>
      <c r="MFN264" s="44"/>
      <c r="MFO264" s="44"/>
      <c r="MFP264" s="44"/>
      <c r="MFQ264" s="44"/>
      <c r="MFR264" s="44"/>
      <c r="MFS264" s="44"/>
      <c r="MFT264" s="44"/>
      <c r="MFU264" s="44"/>
      <c r="MFV264" s="44"/>
      <c r="MFW264" s="44"/>
      <c r="MFX264" s="44"/>
      <c r="MFY264" s="44"/>
      <c r="MFZ264" s="44"/>
      <c r="MGA264" s="44"/>
      <c r="MGB264" s="44"/>
      <c r="MGC264" s="44"/>
      <c r="MGD264" s="44"/>
      <c r="MGE264" s="44"/>
      <c r="MGF264" s="44"/>
      <c r="MGG264" s="44"/>
      <c r="MGH264" s="44"/>
      <c r="MGI264" s="44"/>
      <c r="MGJ264" s="44"/>
      <c r="MGK264" s="44"/>
      <c r="MGL264" s="44"/>
      <c r="MGM264" s="44"/>
      <c r="MGN264" s="44"/>
      <c r="MGO264" s="44"/>
      <c r="MGP264" s="44"/>
      <c r="MGQ264" s="44"/>
      <c r="MGR264" s="44"/>
      <c r="MGS264" s="44"/>
      <c r="MGT264" s="44"/>
      <c r="MGU264" s="44"/>
      <c r="MGV264" s="44"/>
      <c r="MGW264" s="44"/>
      <c r="MGX264" s="44"/>
      <c r="MGY264" s="44"/>
      <c r="MGZ264" s="44"/>
      <c r="MHA264" s="44"/>
      <c r="MHB264" s="44"/>
      <c r="MHC264" s="44"/>
      <c r="MHD264" s="44"/>
      <c r="MHE264" s="44"/>
      <c r="MHF264" s="44"/>
      <c r="MHG264" s="44"/>
      <c r="MHH264" s="44"/>
      <c r="MHI264" s="44"/>
      <c r="MHJ264" s="44"/>
      <c r="MHK264" s="44"/>
      <c r="MHL264" s="44"/>
      <c r="MHM264" s="44"/>
      <c r="MHN264" s="44"/>
      <c r="MHO264" s="44"/>
      <c r="MHP264" s="44"/>
      <c r="MHQ264" s="44"/>
      <c r="MHR264" s="44"/>
      <c r="MHS264" s="44"/>
      <c r="MHT264" s="44"/>
      <c r="MHU264" s="44"/>
      <c r="MHV264" s="44"/>
      <c r="MHW264" s="44"/>
      <c r="MHX264" s="44"/>
      <c r="MHY264" s="44"/>
      <c r="MHZ264" s="44"/>
      <c r="MIA264" s="44"/>
      <c r="MIB264" s="44"/>
      <c r="MIC264" s="44"/>
      <c r="MID264" s="44"/>
      <c r="MIE264" s="44"/>
      <c r="MIF264" s="44"/>
      <c r="MIG264" s="44"/>
      <c r="MIH264" s="44"/>
      <c r="MII264" s="44"/>
      <c r="MIJ264" s="44"/>
      <c r="MIK264" s="44"/>
      <c r="MIL264" s="44"/>
      <c r="MIM264" s="44"/>
      <c r="MIN264" s="44"/>
      <c r="MIO264" s="44"/>
      <c r="MIP264" s="44"/>
      <c r="MIQ264" s="44"/>
      <c r="MIR264" s="44"/>
      <c r="MIS264" s="44"/>
      <c r="MIT264" s="44"/>
      <c r="MIU264" s="44"/>
      <c r="MIV264" s="44"/>
      <c r="MIW264" s="44"/>
      <c r="MIX264" s="44"/>
      <c r="MIY264" s="44"/>
      <c r="MIZ264" s="44"/>
      <c r="MJA264" s="44"/>
      <c r="MJB264" s="44"/>
      <c r="MJC264" s="44"/>
      <c r="MJD264" s="44"/>
      <c r="MJE264" s="44"/>
      <c r="MJF264" s="44"/>
      <c r="MJG264" s="44"/>
      <c r="MJH264" s="44"/>
      <c r="MJI264" s="44"/>
      <c r="MJJ264" s="44"/>
      <c r="MJK264" s="44"/>
      <c r="MJL264" s="44"/>
      <c r="MJM264" s="44"/>
      <c r="MJN264" s="44"/>
      <c r="MJO264" s="44"/>
      <c r="MJP264" s="44"/>
      <c r="MJQ264" s="44"/>
      <c r="MJR264" s="44"/>
      <c r="MJS264" s="44"/>
      <c r="MJT264" s="44"/>
      <c r="MJU264" s="44"/>
      <c r="MJV264" s="44"/>
      <c r="MJW264" s="44"/>
      <c r="MJX264" s="44"/>
      <c r="MJY264" s="44"/>
      <c r="MJZ264" s="44"/>
      <c r="MKA264" s="44"/>
      <c r="MKB264" s="44"/>
      <c r="MKC264" s="44"/>
      <c r="MKD264" s="44"/>
      <c r="MKE264" s="44"/>
      <c r="MKF264" s="44"/>
      <c r="MKG264" s="44"/>
      <c r="MKH264" s="44"/>
      <c r="MKI264" s="44"/>
      <c r="MKJ264" s="44"/>
      <c r="MKK264" s="44"/>
      <c r="MKL264" s="44"/>
      <c r="MKM264" s="44"/>
      <c r="MKN264" s="44"/>
      <c r="MKO264" s="44"/>
      <c r="MKP264" s="44"/>
      <c r="MKQ264" s="44"/>
      <c r="MKR264" s="44"/>
      <c r="MKS264" s="44"/>
      <c r="MKT264" s="44"/>
      <c r="MKU264" s="44"/>
      <c r="MKV264" s="44"/>
      <c r="MKW264" s="44"/>
      <c r="MKX264" s="44"/>
      <c r="MKY264" s="44"/>
      <c r="MKZ264" s="44"/>
      <c r="MLA264" s="44"/>
      <c r="MLB264" s="44"/>
      <c r="MLC264" s="44"/>
      <c r="MLD264" s="44"/>
      <c r="MLE264" s="44"/>
      <c r="MLF264" s="44"/>
      <c r="MLG264" s="44"/>
      <c r="MLH264" s="44"/>
      <c r="MLI264" s="44"/>
      <c r="MLJ264" s="44"/>
      <c r="MLK264" s="44"/>
      <c r="MLL264" s="44"/>
      <c r="MLM264" s="44"/>
      <c r="MLN264" s="44"/>
      <c r="MLO264" s="44"/>
      <c r="MLP264" s="44"/>
      <c r="MLQ264" s="44"/>
      <c r="MLR264" s="44"/>
      <c r="MLS264" s="44"/>
      <c r="MLT264" s="44"/>
      <c r="MLU264" s="44"/>
      <c r="MLV264" s="44"/>
      <c r="MLW264" s="44"/>
      <c r="MLX264" s="44"/>
      <c r="MLY264" s="44"/>
      <c r="MLZ264" s="44"/>
      <c r="MMA264" s="44"/>
      <c r="MMB264" s="44"/>
      <c r="MMC264" s="44"/>
      <c r="MMD264" s="44"/>
      <c r="MME264" s="44"/>
      <c r="MMF264" s="44"/>
      <c r="MMG264" s="44"/>
      <c r="MMH264" s="44"/>
      <c r="MMI264" s="44"/>
      <c r="MMJ264" s="44"/>
      <c r="MMK264" s="44"/>
      <c r="MML264" s="44"/>
      <c r="MMM264" s="44"/>
      <c r="MMN264" s="44"/>
      <c r="MMO264" s="44"/>
      <c r="MMP264" s="44"/>
      <c r="MMQ264" s="44"/>
      <c r="MMR264" s="44"/>
      <c r="MMS264" s="44"/>
      <c r="MMT264" s="44"/>
      <c r="MMU264" s="44"/>
      <c r="MMV264" s="44"/>
      <c r="MMW264" s="44"/>
      <c r="MMX264" s="44"/>
      <c r="MMY264" s="44"/>
      <c r="MMZ264" s="44"/>
      <c r="MNA264" s="44"/>
      <c r="MNB264" s="44"/>
      <c r="MNC264" s="44"/>
      <c r="MND264" s="44"/>
      <c r="MNE264" s="44"/>
      <c r="MNF264" s="44"/>
      <c r="MNG264" s="44"/>
      <c r="MNH264" s="44"/>
      <c r="MNI264" s="44"/>
      <c r="MNJ264" s="44"/>
      <c r="MNK264" s="44"/>
      <c r="MNL264" s="44"/>
      <c r="MNM264" s="44"/>
      <c r="MNN264" s="44"/>
      <c r="MNO264" s="44"/>
      <c r="MNP264" s="44"/>
      <c r="MNQ264" s="44"/>
      <c r="MNR264" s="44"/>
      <c r="MNS264" s="44"/>
      <c r="MNT264" s="44"/>
      <c r="MNU264" s="44"/>
      <c r="MNV264" s="44"/>
      <c r="MNW264" s="44"/>
      <c r="MNX264" s="44"/>
      <c r="MNY264" s="44"/>
      <c r="MNZ264" s="44"/>
      <c r="MOA264" s="44"/>
      <c r="MOB264" s="44"/>
      <c r="MOC264" s="44"/>
      <c r="MOD264" s="44"/>
      <c r="MOE264" s="44"/>
      <c r="MOF264" s="44"/>
      <c r="MOG264" s="44"/>
      <c r="MOH264" s="44"/>
      <c r="MOI264" s="44"/>
      <c r="MOJ264" s="44"/>
      <c r="MOK264" s="44"/>
      <c r="MOL264" s="44"/>
      <c r="MOM264" s="44"/>
      <c r="MON264" s="44"/>
      <c r="MOO264" s="44"/>
      <c r="MOP264" s="44"/>
      <c r="MOQ264" s="44"/>
      <c r="MOR264" s="44"/>
      <c r="MOS264" s="44"/>
      <c r="MOT264" s="44"/>
      <c r="MOU264" s="44"/>
      <c r="MOV264" s="44"/>
      <c r="MOW264" s="44"/>
      <c r="MOX264" s="44"/>
      <c r="MOY264" s="44"/>
      <c r="MOZ264" s="44"/>
      <c r="MPA264" s="44"/>
      <c r="MPB264" s="44"/>
      <c r="MPC264" s="44"/>
      <c r="MPD264" s="44"/>
      <c r="MPE264" s="44"/>
      <c r="MPF264" s="44"/>
      <c r="MPG264" s="44"/>
      <c r="MPH264" s="44"/>
      <c r="MPI264" s="44"/>
      <c r="MPJ264" s="44"/>
      <c r="MPK264" s="44"/>
      <c r="MPL264" s="44"/>
      <c r="MPM264" s="44"/>
      <c r="MPN264" s="44"/>
      <c r="MPO264" s="44"/>
      <c r="MPP264" s="44"/>
      <c r="MPQ264" s="44"/>
      <c r="MPR264" s="44"/>
      <c r="MPS264" s="44"/>
      <c r="MPT264" s="44"/>
      <c r="MPU264" s="44"/>
      <c r="MPV264" s="44"/>
      <c r="MPW264" s="44"/>
      <c r="MPX264" s="44"/>
      <c r="MPY264" s="44"/>
      <c r="MPZ264" s="44"/>
      <c r="MQA264" s="44"/>
      <c r="MQB264" s="44"/>
      <c r="MQC264" s="44"/>
      <c r="MQD264" s="44"/>
      <c r="MQE264" s="44"/>
      <c r="MQF264" s="44"/>
      <c r="MQG264" s="44"/>
      <c r="MQH264" s="44"/>
      <c r="MQI264" s="44"/>
      <c r="MQJ264" s="44"/>
      <c r="MQK264" s="44"/>
      <c r="MQL264" s="44"/>
      <c r="MQM264" s="44"/>
      <c r="MQN264" s="44"/>
      <c r="MQO264" s="44"/>
      <c r="MQP264" s="44"/>
      <c r="MQQ264" s="44"/>
      <c r="MQR264" s="44"/>
      <c r="MQS264" s="44"/>
      <c r="MQT264" s="44"/>
      <c r="MQU264" s="44"/>
      <c r="MQV264" s="44"/>
      <c r="MQW264" s="44"/>
      <c r="MQX264" s="44"/>
      <c r="MQY264" s="44"/>
      <c r="MQZ264" s="44"/>
      <c r="MRA264" s="44"/>
      <c r="MRB264" s="44"/>
      <c r="MRC264" s="44"/>
      <c r="MRD264" s="44"/>
      <c r="MRE264" s="44"/>
      <c r="MRF264" s="44"/>
      <c r="MRG264" s="44"/>
      <c r="MRH264" s="44"/>
      <c r="MRI264" s="44"/>
      <c r="MRJ264" s="44"/>
      <c r="MRK264" s="44"/>
      <c r="MRL264" s="44"/>
      <c r="MRM264" s="44"/>
      <c r="MRN264" s="44"/>
      <c r="MRO264" s="44"/>
      <c r="MRP264" s="44"/>
      <c r="MRQ264" s="44"/>
      <c r="MRR264" s="44"/>
      <c r="MRS264" s="44"/>
      <c r="MRT264" s="44"/>
      <c r="MRU264" s="44"/>
      <c r="MRV264" s="44"/>
      <c r="MRW264" s="44"/>
      <c r="MRX264" s="44"/>
      <c r="MRY264" s="44"/>
      <c r="MRZ264" s="44"/>
      <c r="MSA264" s="44"/>
      <c r="MSB264" s="44"/>
      <c r="MSC264" s="44"/>
      <c r="MSD264" s="44"/>
      <c r="MSE264" s="44"/>
      <c r="MSF264" s="44"/>
      <c r="MSG264" s="44"/>
      <c r="MSH264" s="44"/>
      <c r="MSI264" s="44"/>
      <c r="MSJ264" s="44"/>
      <c r="MSK264" s="44"/>
      <c r="MSL264" s="44"/>
      <c r="MSM264" s="44"/>
      <c r="MSN264" s="44"/>
      <c r="MSO264" s="44"/>
      <c r="MSP264" s="44"/>
      <c r="MSQ264" s="44"/>
      <c r="MSR264" s="44"/>
      <c r="MSS264" s="44"/>
      <c r="MST264" s="44"/>
      <c r="MSU264" s="44"/>
      <c r="MSV264" s="44"/>
      <c r="MSW264" s="44"/>
      <c r="MSX264" s="44"/>
      <c r="MSY264" s="44"/>
      <c r="MSZ264" s="44"/>
      <c r="MTA264" s="44"/>
      <c r="MTB264" s="44"/>
      <c r="MTC264" s="44"/>
      <c r="MTD264" s="44"/>
      <c r="MTE264" s="44"/>
      <c r="MTF264" s="44"/>
      <c r="MTG264" s="44"/>
      <c r="MTH264" s="44"/>
      <c r="MTI264" s="44"/>
      <c r="MTJ264" s="44"/>
      <c r="MTK264" s="44"/>
      <c r="MTL264" s="44"/>
      <c r="MTM264" s="44"/>
      <c r="MTN264" s="44"/>
      <c r="MTO264" s="44"/>
      <c r="MTP264" s="44"/>
      <c r="MTQ264" s="44"/>
      <c r="MTR264" s="44"/>
      <c r="MTS264" s="44"/>
      <c r="MTT264" s="44"/>
      <c r="MTU264" s="44"/>
      <c r="MTV264" s="44"/>
      <c r="MTW264" s="44"/>
      <c r="MTX264" s="44"/>
      <c r="MTY264" s="44"/>
      <c r="MTZ264" s="44"/>
      <c r="MUA264" s="44"/>
      <c r="MUB264" s="44"/>
      <c r="MUC264" s="44"/>
      <c r="MUD264" s="44"/>
      <c r="MUE264" s="44"/>
      <c r="MUF264" s="44"/>
      <c r="MUG264" s="44"/>
      <c r="MUH264" s="44"/>
      <c r="MUI264" s="44"/>
      <c r="MUJ264" s="44"/>
      <c r="MUK264" s="44"/>
      <c r="MUL264" s="44"/>
      <c r="MUM264" s="44"/>
      <c r="MUN264" s="44"/>
      <c r="MUO264" s="44"/>
      <c r="MUP264" s="44"/>
      <c r="MUQ264" s="44"/>
      <c r="MUR264" s="44"/>
      <c r="MUS264" s="44"/>
      <c r="MUT264" s="44"/>
      <c r="MUU264" s="44"/>
      <c r="MUV264" s="44"/>
      <c r="MUW264" s="44"/>
      <c r="MUX264" s="44"/>
      <c r="MUY264" s="44"/>
      <c r="MUZ264" s="44"/>
      <c r="MVA264" s="44"/>
      <c r="MVB264" s="44"/>
      <c r="MVC264" s="44"/>
      <c r="MVD264" s="44"/>
      <c r="MVE264" s="44"/>
      <c r="MVF264" s="44"/>
      <c r="MVG264" s="44"/>
      <c r="MVH264" s="44"/>
      <c r="MVI264" s="44"/>
      <c r="MVJ264" s="44"/>
      <c r="MVK264" s="44"/>
      <c r="MVL264" s="44"/>
      <c r="MVM264" s="44"/>
      <c r="MVN264" s="44"/>
      <c r="MVO264" s="44"/>
      <c r="MVP264" s="44"/>
      <c r="MVQ264" s="44"/>
      <c r="MVR264" s="44"/>
      <c r="MVS264" s="44"/>
      <c r="MVT264" s="44"/>
      <c r="MVU264" s="44"/>
      <c r="MVV264" s="44"/>
      <c r="MVW264" s="44"/>
      <c r="MVX264" s="44"/>
      <c r="MVY264" s="44"/>
      <c r="MVZ264" s="44"/>
      <c r="MWA264" s="44"/>
      <c r="MWB264" s="44"/>
      <c r="MWC264" s="44"/>
      <c r="MWD264" s="44"/>
      <c r="MWE264" s="44"/>
      <c r="MWF264" s="44"/>
      <c r="MWG264" s="44"/>
      <c r="MWH264" s="44"/>
      <c r="MWI264" s="44"/>
      <c r="MWJ264" s="44"/>
      <c r="MWK264" s="44"/>
      <c r="MWL264" s="44"/>
      <c r="MWM264" s="44"/>
      <c r="MWN264" s="44"/>
      <c r="MWO264" s="44"/>
      <c r="MWP264" s="44"/>
      <c r="MWQ264" s="44"/>
      <c r="MWR264" s="44"/>
      <c r="MWS264" s="44"/>
      <c r="MWT264" s="44"/>
      <c r="MWU264" s="44"/>
      <c r="MWV264" s="44"/>
      <c r="MWW264" s="44"/>
      <c r="MWX264" s="44"/>
      <c r="MWY264" s="44"/>
      <c r="MWZ264" s="44"/>
      <c r="MXA264" s="44"/>
      <c r="MXB264" s="44"/>
      <c r="MXC264" s="44"/>
      <c r="MXD264" s="44"/>
      <c r="MXE264" s="44"/>
      <c r="MXF264" s="44"/>
      <c r="MXG264" s="44"/>
      <c r="MXH264" s="44"/>
      <c r="MXI264" s="44"/>
      <c r="MXJ264" s="44"/>
      <c r="MXK264" s="44"/>
      <c r="MXL264" s="44"/>
      <c r="MXM264" s="44"/>
      <c r="MXN264" s="44"/>
      <c r="MXO264" s="44"/>
      <c r="MXP264" s="44"/>
      <c r="MXQ264" s="44"/>
      <c r="MXR264" s="44"/>
      <c r="MXS264" s="44"/>
      <c r="MXT264" s="44"/>
      <c r="MXU264" s="44"/>
      <c r="MXV264" s="44"/>
      <c r="MXW264" s="44"/>
      <c r="MXX264" s="44"/>
      <c r="MXY264" s="44"/>
      <c r="MXZ264" s="44"/>
      <c r="MYA264" s="44"/>
      <c r="MYB264" s="44"/>
      <c r="MYC264" s="44"/>
      <c r="MYD264" s="44"/>
      <c r="MYE264" s="44"/>
      <c r="MYF264" s="44"/>
      <c r="MYG264" s="44"/>
      <c r="MYH264" s="44"/>
      <c r="MYI264" s="44"/>
      <c r="MYJ264" s="44"/>
      <c r="MYK264" s="44"/>
      <c r="MYL264" s="44"/>
      <c r="MYM264" s="44"/>
      <c r="MYN264" s="44"/>
      <c r="MYO264" s="44"/>
      <c r="MYP264" s="44"/>
      <c r="MYQ264" s="44"/>
      <c r="MYR264" s="44"/>
      <c r="MYS264" s="44"/>
      <c r="MYT264" s="44"/>
      <c r="MYU264" s="44"/>
      <c r="MYV264" s="44"/>
      <c r="MYW264" s="44"/>
      <c r="MYX264" s="44"/>
      <c r="MYY264" s="44"/>
      <c r="MYZ264" s="44"/>
      <c r="MZA264" s="44"/>
      <c r="MZB264" s="44"/>
      <c r="MZC264" s="44"/>
      <c r="MZD264" s="44"/>
      <c r="MZE264" s="44"/>
      <c r="MZF264" s="44"/>
      <c r="MZG264" s="44"/>
      <c r="MZH264" s="44"/>
      <c r="MZI264" s="44"/>
      <c r="MZJ264" s="44"/>
      <c r="MZK264" s="44"/>
      <c r="MZL264" s="44"/>
      <c r="MZM264" s="44"/>
      <c r="MZN264" s="44"/>
      <c r="MZO264" s="44"/>
      <c r="MZP264" s="44"/>
      <c r="MZQ264" s="44"/>
      <c r="MZR264" s="44"/>
      <c r="MZS264" s="44"/>
      <c r="MZT264" s="44"/>
      <c r="MZU264" s="44"/>
      <c r="MZV264" s="44"/>
      <c r="MZW264" s="44"/>
      <c r="MZX264" s="44"/>
      <c r="MZY264" s="44"/>
      <c r="MZZ264" s="44"/>
      <c r="NAA264" s="44"/>
      <c r="NAB264" s="44"/>
      <c r="NAC264" s="44"/>
      <c r="NAD264" s="44"/>
      <c r="NAE264" s="44"/>
      <c r="NAF264" s="44"/>
      <c r="NAG264" s="44"/>
      <c r="NAH264" s="44"/>
      <c r="NAI264" s="44"/>
      <c r="NAJ264" s="44"/>
      <c r="NAK264" s="44"/>
      <c r="NAL264" s="44"/>
      <c r="NAM264" s="44"/>
      <c r="NAN264" s="44"/>
      <c r="NAO264" s="44"/>
      <c r="NAP264" s="44"/>
      <c r="NAQ264" s="44"/>
      <c r="NAR264" s="44"/>
      <c r="NAS264" s="44"/>
      <c r="NAT264" s="44"/>
      <c r="NAU264" s="44"/>
      <c r="NAV264" s="44"/>
      <c r="NAW264" s="44"/>
      <c r="NAX264" s="44"/>
      <c r="NAY264" s="44"/>
      <c r="NAZ264" s="44"/>
      <c r="NBA264" s="44"/>
      <c r="NBB264" s="44"/>
      <c r="NBC264" s="44"/>
      <c r="NBD264" s="44"/>
      <c r="NBE264" s="44"/>
      <c r="NBF264" s="44"/>
      <c r="NBG264" s="44"/>
      <c r="NBH264" s="44"/>
      <c r="NBI264" s="44"/>
      <c r="NBJ264" s="44"/>
      <c r="NBK264" s="44"/>
      <c r="NBL264" s="44"/>
      <c r="NBM264" s="44"/>
      <c r="NBN264" s="44"/>
      <c r="NBO264" s="44"/>
      <c r="NBP264" s="44"/>
      <c r="NBQ264" s="44"/>
      <c r="NBR264" s="44"/>
      <c r="NBS264" s="44"/>
      <c r="NBT264" s="44"/>
      <c r="NBU264" s="44"/>
      <c r="NBV264" s="44"/>
      <c r="NBW264" s="44"/>
      <c r="NBX264" s="44"/>
      <c r="NBY264" s="44"/>
      <c r="NBZ264" s="44"/>
      <c r="NCA264" s="44"/>
      <c r="NCB264" s="44"/>
      <c r="NCC264" s="44"/>
      <c r="NCD264" s="44"/>
      <c r="NCE264" s="44"/>
      <c r="NCF264" s="44"/>
      <c r="NCG264" s="44"/>
      <c r="NCH264" s="44"/>
      <c r="NCI264" s="44"/>
      <c r="NCJ264" s="44"/>
      <c r="NCK264" s="44"/>
      <c r="NCL264" s="44"/>
      <c r="NCM264" s="44"/>
      <c r="NCN264" s="44"/>
      <c r="NCO264" s="44"/>
      <c r="NCP264" s="44"/>
      <c r="NCQ264" s="44"/>
      <c r="NCR264" s="44"/>
      <c r="NCS264" s="44"/>
      <c r="NCT264" s="44"/>
      <c r="NCU264" s="44"/>
      <c r="NCV264" s="44"/>
      <c r="NCW264" s="44"/>
      <c r="NCX264" s="44"/>
      <c r="NCY264" s="44"/>
      <c r="NCZ264" s="44"/>
      <c r="NDA264" s="44"/>
      <c r="NDB264" s="44"/>
      <c r="NDC264" s="44"/>
      <c r="NDD264" s="44"/>
      <c r="NDE264" s="44"/>
      <c r="NDF264" s="44"/>
      <c r="NDG264" s="44"/>
      <c r="NDH264" s="44"/>
      <c r="NDI264" s="44"/>
      <c r="NDJ264" s="44"/>
      <c r="NDK264" s="44"/>
      <c r="NDL264" s="44"/>
      <c r="NDM264" s="44"/>
      <c r="NDN264" s="44"/>
      <c r="NDO264" s="44"/>
      <c r="NDP264" s="44"/>
      <c r="NDQ264" s="44"/>
      <c r="NDR264" s="44"/>
      <c r="NDS264" s="44"/>
      <c r="NDT264" s="44"/>
      <c r="NDU264" s="44"/>
      <c r="NDV264" s="44"/>
      <c r="NDW264" s="44"/>
      <c r="NDX264" s="44"/>
      <c r="NDY264" s="44"/>
      <c r="NDZ264" s="44"/>
      <c r="NEA264" s="44"/>
      <c r="NEB264" s="44"/>
      <c r="NEC264" s="44"/>
      <c r="NED264" s="44"/>
      <c r="NEE264" s="44"/>
      <c r="NEF264" s="44"/>
      <c r="NEG264" s="44"/>
      <c r="NEH264" s="44"/>
      <c r="NEI264" s="44"/>
      <c r="NEJ264" s="44"/>
      <c r="NEK264" s="44"/>
      <c r="NEL264" s="44"/>
      <c r="NEM264" s="44"/>
      <c r="NEN264" s="44"/>
      <c r="NEO264" s="44"/>
      <c r="NEP264" s="44"/>
      <c r="NEQ264" s="44"/>
      <c r="NER264" s="44"/>
      <c r="NES264" s="44"/>
      <c r="NET264" s="44"/>
      <c r="NEU264" s="44"/>
      <c r="NEV264" s="44"/>
      <c r="NEW264" s="44"/>
      <c r="NEX264" s="44"/>
      <c r="NEY264" s="44"/>
      <c r="NEZ264" s="44"/>
      <c r="NFA264" s="44"/>
      <c r="NFB264" s="44"/>
      <c r="NFC264" s="44"/>
      <c r="NFD264" s="44"/>
      <c r="NFE264" s="44"/>
      <c r="NFF264" s="44"/>
      <c r="NFG264" s="44"/>
      <c r="NFH264" s="44"/>
      <c r="NFI264" s="44"/>
      <c r="NFJ264" s="44"/>
      <c r="NFK264" s="44"/>
      <c r="NFL264" s="44"/>
      <c r="NFM264" s="44"/>
      <c r="NFN264" s="44"/>
      <c r="NFO264" s="44"/>
      <c r="NFP264" s="44"/>
      <c r="NFQ264" s="44"/>
      <c r="NFR264" s="44"/>
      <c r="NFS264" s="44"/>
      <c r="NFT264" s="44"/>
      <c r="NFU264" s="44"/>
      <c r="NFV264" s="44"/>
      <c r="NFW264" s="44"/>
      <c r="NFX264" s="44"/>
      <c r="NFY264" s="44"/>
      <c r="NFZ264" s="44"/>
      <c r="NGA264" s="44"/>
      <c r="NGB264" s="44"/>
      <c r="NGC264" s="44"/>
      <c r="NGD264" s="44"/>
      <c r="NGE264" s="44"/>
      <c r="NGF264" s="44"/>
      <c r="NGG264" s="44"/>
      <c r="NGH264" s="44"/>
      <c r="NGI264" s="44"/>
      <c r="NGJ264" s="44"/>
      <c r="NGK264" s="44"/>
      <c r="NGL264" s="44"/>
      <c r="NGM264" s="44"/>
      <c r="NGN264" s="44"/>
      <c r="NGO264" s="44"/>
      <c r="NGP264" s="44"/>
      <c r="NGQ264" s="44"/>
      <c r="NGR264" s="44"/>
      <c r="NGS264" s="44"/>
      <c r="NGT264" s="44"/>
      <c r="NGU264" s="44"/>
      <c r="NGV264" s="44"/>
      <c r="NGW264" s="44"/>
      <c r="NGX264" s="44"/>
      <c r="NGY264" s="44"/>
      <c r="NGZ264" s="44"/>
      <c r="NHA264" s="44"/>
      <c r="NHB264" s="44"/>
      <c r="NHC264" s="44"/>
      <c r="NHD264" s="44"/>
      <c r="NHE264" s="44"/>
      <c r="NHF264" s="44"/>
      <c r="NHG264" s="44"/>
      <c r="NHH264" s="44"/>
      <c r="NHI264" s="44"/>
      <c r="NHJ264" s="44"/>
      <c r="NHK264" s="44"/>
      <c r="NHL264" s="44"/>
      <c r="NHM264" s="44"/>
      <c r="NHN264" s="44"/>
      <c r="NHO264" s="44"/>
      <c r="NHP264" s="44"/>
      <c r="NHQ264" s="44"/>
      <c r="NHR264" s="44"/>
      <c r="NHS264" s="44"/>
      <c r="NHT264" s="44"/>
      <c r="NHU264" s="44"/>
      <c r="NHV264" s="44"/>
      <c r="NHW264" s="44"/>
      <c r="NHX264" s="44"/>
      <c r="NHY264" s="44"/>
      <c r="NHZ264" s="44"/>
      <c r="NIA264" s="44"/>
      <c r="NIB264" s="44"/>
      <c r="NIC264" s="44"/>
      <c r="NID264" s="44"/>
      <c r="NIE264" s="44"/>
      <c r="NIF264" s="44"/>
      <c r="NIG264" s="44"/>
      <c r="NIH264" s="44"/>
      <c r="NII264" s="44"/>
      <c r="NIJ264" s="44"/>
      <c r="NIK264" s="44"/>
      <c r="NIL264" s="44"/>
      <c r="NIM264" s="44"/>
      <c r="NIN264" s="44"/>
      <c r="NIO264" s="44"/>
      <c r="NIP264" s="44"/>
      <c r="NIQ264" s="44"/>
      <c r="NIR264" s="44"/>
      <c r="NIS264" s="44"/>
      <c r="NIT264" s="44"/>
      <c r="NIU264" s="44"/>
      <c r="NIV264" s="44"/>
      <c r="NIW264" s="44"/>
      <c r="NIX264" s="44"/>
      <c r="NIY264" s="44"/>
      <c r="NIZ264" s="44"/>
      <c r="NJA264" s="44"/>
      <c r="NJB264" s="44"/>
      <c r="NJC264" s="44"/>
      <c r="NJD264" s="44"/>
      <c r="NJE264" s="44"/>
      <c r="NJF264" s="44"/>
      <c r="NJG264" s="44"/>
      <c r="NJH264" s="44"/>
      <c r="NJI264" s="44"/>
      <c r="NJJ264" s="44"/>
      <c r="NJK264" s="44"/>
      <c r="NJL264" s="44"/>
      <c r="NJM264" s="44"/>
      <c r="NJN264" s="44"/>
      <c r="NJO264" s="44"/>
      <c r="NJP264" s="44"/>
      <c r="NJQ264" s="44"/>
      <c r="NJR264" s="44"/>
      <c r="NJS264" s="44"/>
      <c r="NJT264" s="44"/>
      <c r="NJU264" s="44"/>
      <c r="NJV264" s="44"/>
      <c r="NJW264" s="44"/>
      <c r="NJX264" s="44"/>
      <c r="NJY264" s="44"/>
      <c r="NJZ264" s="44"/>
      <c r="NKA264" s="44"/>
      <c r="NKB264" s="44"/>
      <c r="NKC264" s="44"/>
      <c r="NKD264" s="44"/>
      <c r="NKE264" s="44"/>
      <c r="NKF264" s="44"/>
      <c r="NKG264" s="44"/>
      <c r="NKH264" s="44"/>
      <c r="NKI264" s="44"/>
      <c r="NKJ264" s="44"/>
      <c r="NKK264" s="44"/>
      <c r="NKL264" s="44"/>
      <c r="NKM264" s="44"/>
      <c r="NKN264" s="44"/>
      <c r="NKO264" s="44"/>
      <c r="NKP264" s="44"/>
      <c r="NKQ264" s="44"/>
      <c r="NKR264" s="44"/>
      <c r="NKS264" s="44"/>
      <c r="NKT264" s="44"/>
      <c r="NKU264" s="44"/>
      <c r="NKV264" s="44"/>
      <c r="NKW264" s="44"/>
      <c r="NKX264" s="44"/>
      <c r="NKY264" s="44"/>
      <c r="NKZ264" s="44"/>
      <c r="NLA264" s="44"/>
      <c r="NLB264" s="44"/>
      <c r="NLC264" s="44"/>
      <c r="NLD264" s="44"/>
      <c r="NLE264" s="44"/>
      <c r="NLF264" s="44"/>
      <c r="NLG264" s="44"/>
      <c r="NLH264" s="44"/>
      <c r="NLI264" s="44"/>
      <c r="NLJ264" s="44"/>
      <c r="NLK264" s="44"/>
      <c r="NLL264" s="44"/>
      <c r="NLM264" s="44"/>
      <c r="NLN264" s="44"/>
      <c r="NLO264" s="44"/>
      <c r="NLP264" s="44"/>
      <c r="NLQ264" s="44"/>
      <c r="NLR264" s="44"/>
      <c r="NLS264" s="44"/>
      <c r="NLT264" s="44"/>
      <c r="NLU264" s="44"/>
      <c r="NLV264" s="44"/>
      <c r="NLW264" s="44"/>
      <c r="NLX264" s="44"/>
      <c r="NLY264" s="44"/>
      <c r="NLZ264" s="44"/>
      <c r="NMA264" s="44"/>
      <c r="NMB264" s="44"/>
      <c r="NMC264" s="44"/>
      <c r="NMD264" s="44"/>
      <c r="NME264" s="44"/>
      <c r="NMF264" s="44"/>
      <c r="NMG264" s="44"/>
      <c r="NMH264" s="44"/>
      <c r="NMI264" s="44"/>
      <c r="NMJ264" s="44"/>
      <c r="NMK264" s="44"/>
      <c r="NML264" s="44"/>
      <c r="NMM264" s="44"/>
      <c r="NMN264" s="44"/>
      <c r="NMO264" s="44"/>
      <c r="NMP264" s="44"/>
      <c r="NMQ264" s="44"/>
      <c r="NMR264" s="44"/>
      <c r="NMS264" s="44"/>
      <c r="NMT264" s="44"/>
      <c r="NMU264" s="44"/>
      <c r="NMV264" s="44"/>
      <c r="NMW264" s="44"/>
      <c r="NMX264" s="44"/>
      <c r="NMY264" s="44"/>
      <c r="NMZ264" s="44"/>
      <c r="NNA264" s="44"/>
      <c r="NNB264" s="44"/>
      <c r="NNC264" s="44"/>
      <c r="NND264" s="44"/>
      <c r="NNE264" s="44"/>
      <c r="NNF264" s="44"/>
      <c r="NNG264" s="44"/>
      <c r="NNH264" s="44"/>
      <c r="NNI264" s="44"/>
      <c r="NNJ264" s="44"/>
      <c r="NNK264" s="44"/>
      <c r="NNL264" s="44"/>
      <c r="NNM264" s="44"/>
      <c r="NNN264" s="44"/>
      <c r="NNO264" s="44"/>
      <c r="NNP264" s="44"/>
      <c r="NNQ264" s="44"/>
      <c r="NNR264" s="44"/>
      <c r="NNS264" s="44"/>
      <c r="NNT264" s="44"/>
      <c r="NNU264" s="44"/>
      <c r="NNV264" s="44"/>
      <c r="NNW264" s="44"/>
      <c r="NNX264" s="44"/>
      <c r="NNY264" s="44"/>
      <c r="NNZ264" s="44"/>
      <c r="NOA264" s="44"/>
      <c r="NOB264" s="44"/>
      <c r="NOC264" s="44"/>
      <c r="NOD264" s="44"/>
      <c r="NOE264" s="44"/>
      <c r="NOF264" s="44"/>
      <c r="NOG264" s="44"/>
      <c r="NOH264" s="44"/>
      <c r="NOI264" s="44"/>
      <c r="NOJ264" s="44"/>
      <c r="NOK264" s="44"/>
      <c r="NOL264" s="44"/>
      <c r="NOM264" s="44"/>
      <c r="NON264" s="44"/>
      <c r="NOO264" s="44"/>
      <c r="NOP264" s="44"/>
      <c r="NOQ264" s="44"/>
      <c r="NOR264" s="44"/>
      <c r="NOS264" s="44"/>
      <c r="NOT264" s="44"/>
      <c r="NOU264" s="44"/>
      <c r="NOV264" s="44"/>
      <c r="NOW264" s="44"/>
      <c r="NOX264" s="44"/>
      <c r="NOY264" s="44"/>
      <c r="NOZ264" s="44"/>
      <c r="NPA264" s="44"/>
      <c r="NPB264" s="44"/>
      <c r="NPC264" s="44"/>
      <c r="NPD264" s="44"/>
      <c r="NPE264" s="44"/>
      <c r="NPF264" s="44"/>
      <c r="NPG264" s="44"/>
      <c r="NPH264" s="44"/>
      <c r="NPI264" s="44"/>
      <c r="NPJ264" s="44"/>
      <c r="NPK264" s="44"/>
      <c r="NPL264" s="44"/>
      <c r="NPM264" s="44"/>
      <c r="NPN264" s="44"/>
      <c r="NPO264" s="44"/>
      <c r="NPP264" s="44"/>
      <c r="NPQ264" s="44"/>
      <c r="NPR264" s="44"/>
      <c r="NPS264" s="44"/>
      <c r="NPT264" s="44"/>
      <c r="NPU264" s="44"/>
      <c r="NPV264" s="44"/>
      <c r="NPW264" s="44"/>
      <c r="NPX264" s="44"/>
      <c r="NPY264" s="44"/>
      <c r="NPZ264" s="44"/>
      <c r="NQA264" s="44"/>
      <c r="NQB264" s="44"/>
      <c r="NQC264" s="44"/>
      <c r="NQD264" s="44"/>
      <c r="NQE264" s="44"/>
      <c r="NQF264" s="44"/>
      <c r="NQG264" s="44"/>
      <c r="NQH264" s="44"/>
      <c r="NQI264" s="44"/>
      <c r="NQJ264" s="44"/>
      <c r="NQK264" s="44"/>
      <c r="NQL264" s="44"/>
      <c r="NQM264" s="44"/>
      <c r="NQN264" s="44"/>
      <c r="NQO264" s="44"/>
      <c r="NQP264" s="44"/>
      <c r="NQQ264" s="44"/>
      <c r="NQR264" s="44"/>
      <c r="NQS264" s="44"/>
      <c r="NQT264" s="44"/>
      <c r="NQU264" s="44"/>
      <c r="NQV264" s="44"/>
      <c r="NQW264" s="44"/>
      <c r="NQX264" s="44"/>
      <c r="NQY264" s="44"/>
      <c r="NQZ264" s="44"/>
      <c r="NRA264" s="44"/>
      <c r="NRB264" s="44"/>
      <c r="NRC264" s="44"/>
      <c r="NRD264" s="44"/>
      <c r="NRE264" s="44"/>
      <c r="NRF264" s="44"/>
      <c r="NRG264" s="44"/>
      <c r="NRH264" s="44"/>
      <c r="NRI264" s="44"/>
      <c r="NRJ264" s="44"/>
      <c r="NRK264" s="44"/>
      <c r="NRL264" s="44"/>
      <c r="NRM264" s="44"/>
      <c r="NRN264" s="44"/>
      <c r="NRO264" s="44"/>
      <c r="NRP264" s="44"/>
      <c r="NRQ264" s="44"/>
      <c r="NRR264" s="44"/>
      <c r="NRS264" s="44"/>
      <c r="NRT264" s="44"/>
      <c r="NRU264" s="44"/>
      <c r="NRV264" s="44"/>
      <c r="NRW264" s="44"/>
      <c r="NRX264" s="44"/>
      <c r="NRY264" s="44"/>
      <c r="NRZ264" s="44"/>
      <c r="NSA264" s="44"/>
      <c r="NSB264" s="44"/>
      <c r="NSC264" s="44"/>
      <c r="NSD264" s="44"/>
      <c r="NSE264" s="44"/>
      <c r="NSF264" s="44"/>
      <c r="NSG264" s="44"/>
      <c r="NSH264" s="44"/>
      <c r="NSI264" s="44"/>
      <c r="NSJ264" s="44"/>
      <c r="NSK264" s="44"/>
      <c r="NSL264" s="44"/>
      <c r="NSM264" s="44"/>
      <c r="NSN264" s="44"/>
      <c r="NSO264" s="44"/>
      <c r="NSP264" s="44"/>
      <c r="NSQ264" s="44"/>
      <c r="NSR264" s="44"/>
      <c r="NSS264" s="44"/>
      <c r="NST264" s="44"/>
      <c r="NSU264" s="44"/>
      <c r="NSV264" s="44"/>
      <c r="NSW264" s="44"/>
      <c r="NSX264" s="44"/>
      <c r="NSY264" s="44"/>
      <c r="NSZ264" s="44"/>
      <c r="NTA264" s="44"/>
      <c r="NTB264" s="44"/>
      <c r="NTC264" s="44"/>
      <c r="NTD264" s="44"/>
      <c r="NTE264" s="44"/>
      <c r="NTF264" s="44"/>
      <c r="NTG264" s="44"/>
      <c r="NTH264" s="44"/>
      <c r="NTI264" s="44"/>
      <c r="NTJ264" s="44"/>
      <c r="NTK264" s="44"/>
      <c r="NTL264" s="44"/>
      <c r="NTM264" s="44"/>
      <c r="NTN264" s="44"/>
      <c r="NTO264" s="44"/>
      <c r="NTP264" s="44"/>
      <c r="NTQ264" s="44"/>
      <c r="NTR264" s="44"/>
      <c r="NTS264" s="44"/>
      <c r="NTT264" s="44"/>
      <c r="NTU264" s="44"/>
      <c r="NTV264" s="44"/>
      <c r="NTW264" s="44"/>
      <c r="NTX264" s="44"/>
      <c r="NTY264" s="44"/>
      <c r="NTZ264" s="44"/>
      <c r="NUA264" s="44"/>
      <c r="NUB264" s="44"/>
      <c r="NUC264" s="44"/>
      <c r="NUD264" s="44"/>
      <c r="NUE264" s="44"/>
      <c r="NUF264" s="44"/>
      <c r="NUG264" s="44"/>
      <c r="NUH264" s="44"/>
      <c r="NUI264" s="44"/>
      <c r="NUJ264" s="44"/>
      <c r="NUK264" s="44"/>
      <c r="NUL264" s="44"/>
      <c r="NUM264" s="44"/>
      <c r="NUN264" s="44"/>
      <c r="NUO264" s="44"/>
      <c r="NUP264" s="44"/>
      <c r="NUQ264" s="44"/>
      <c r="NUR264" s="44"/>
      <c r="NUS264" s="44"/>
      <c r="NUT264" s="44"/>
      <c r="NUU264" s="44"/>
      <c r="NUV264" s="44"/>
      <c r="NUW264" s="44"/>
      <c r="NUX264" s="44"/>
      <c r="NUY264" s="44"/>
      <c r="NUZ264" s="44"/>
      <c r="NVA264" s="44"/>
      <c r="NVB264" s="44"/>
      <c r="NVC264" s="44"/>
      <c r="NVD264" s="44"/>
      <c r="NVE264" s="44"/>
      <c r="NVF264" s="44"/>
      <c r="NVG264" s="44"/>
      <c r="NVH264" s="44"/>
      <c r="NVI264" s="44"/>
      <c r="NVJ264" s="44"/>
      <c r="NVK264" s="44"/>
      <c r="NVL264" s="44"/>
      <c r="NVM264" s="44"/>
      <c r="NVN264" s="44"/>
      <c r="NVO264" s="44"/>
      <c r="NVP264" s="44"/>
      <c r="NVQ264" s="44"/>
      <c r="NVR264" s="44"/>
      <c r="NVS264" s="44"/>
      <c r="NVT264" s="44"/>
      <c r="NVU264" s="44"/>
      <c r="NVV264" s="44"/>
      <c r="NVW264" s="44"/>
      <c r="NVX264" s="44"/>
      <c r="NVY264" s="44"/>
      <c r="NVZ264" s="44"/>
      <c r="NWA264" s="44"/>
      <c r="NWB264" s="44"/>
      <c r="NWC264" s="44"/>
      <c r="NWD264" s="44"/>
      <c r="NWE264" s="44"/>
      <c r="NWF264" s="44"/>
      <c r="NWG264" s="44"/>
      <c r="NWH264" s="44"/>
      <c r="NWI264" s="44"/>
      <c r="NWJ264" s="44"/>
      <c r="NWK264" s="44"/>
      <c r="NWL264" s="44"/>
      <c r="NWM264" s="44"/>
      <c r="NWN264" s="44"/>
      <c r="NWO264" s="44"/>
      <c r="NWP264" s="44"/>
      <c r="NWQ264" s="44"/>
      <c r="NWR264" s="44"/>
      <c r="NWS264" s="44"/>
      <c r="NWT264" s="44"/>
      <c r="NWU264" s="44"/>
      <c r="NWV264" s="44"/>
      <c r="NWW264" s="44"/>
      <c r="NWX264" s="44"/>
      <c r="NWY264" s="44"/>
      <c r="NWZ264" s="44"/>
      <c r="NXA264" s="44"/>
      <c r="NXB264" s="44"/>
      <c r="NXC264" s="44"/>
      <c r="NXD264" s="44"/>
      <c r="NXE264" s="44"/>
      <c r="NXF264" s="44"/>
      <c r="NXG264" s="44"/>
      <c r="NXH264" s="44"/>
      <c r="NXI264" s="44"/>
      <c r="NXJ264" s="44"/>
      <c r="NXK264" s="44"/>
      <c r="NXL264" s="44"/>
      <c r="NXM264" s="44"/>
      <c r="NXN264" s="44"/>
      <c r="NXO264" s="44"/>
      <c r="NXP264" s="44"/>
      <c r="NXQ264" s="44"/>
      <c r="NXR264" s="44"/>
      <c r="NXS264" s="44"/>
      <c r="NXT264" s="44"/>
      <c r="NXU264" s="44"/>
      <c r="NXV264" s="44"/>
      <c r="NXW264" s="44"/>
      <c r="NXX264" s="44"/>
      <c r="NXY264" s="44"/>
      <c r="NXZ264" s="44"/>
      <c r="NYA264" s="44"/>
      <c r="NYB264" s="44"/>
      <c r="NYC264" s="44"/>
      <c r="NYD264" s="44"/>
      <c r="NYE264" s="44"/>
      <c r="NYF264" s="44"/>
      <c r="NYG264" s="44"/>
      <c r="NYH264" s="44"/>
      <c r="NYI264" s="44"/>
      <c r="NYJ264" s="44"/>
      <c r="NYK264" s="44"/>
      <c r="NYL264" s="44"/>
      <c r="NYM264" s="44"/>
      <c r="NYN264" s="44"/>
      <c r="NYO264" s="44"/>
      <c r="NYP264" s="44"/>
      <c r="NYQ264" s="44"/>
      <c r="NYR264" s="44"/>
      <c r="NYS264" s="44"/>
      <c r="NYT264" s="44"/>
      <c r="NYU264" s="44"/>
      <c r="NYV264" s="44"/>
      <c r="NYW264" s="44"/>
      <c r="NYX264" s="44"/>
      <c r="NYY264" s="44"/>
      <c r="NYZ264" s="44"/>
      <c r="NZA264" s="44"/>
      <c r="NZB264" s="44"/>
      <c r="NZC264" s="44"/>
      <c r="NZD264" s="44"/>
      <c r="NZE264" s="44"/>
      <c r="NZF264" s="44"/>
      <c r="NZG264" s="44"/>
      <c r="NZH264" s="44"/>
      <c r="NZI264" s="44"/>
      <c r="NZJ264" s="44"/>
      <c r="NZK264" s="44"/>
      <c r="NZL264" s="44"/>
      <c r="NZM264" s="44"/>
      <c r="NZN264" s="44"/>
      <c r="NZO264" s="44"/>
      <c r="NZP264" s="44"/>
      <c r="NZQ264" s="44"/>
      <c r="NZR264" s="44"/>
      <c r="NZS264" s="44"/>
      <c r="NZT264" s="44"/>
      <c r="NZU264" s="44"/>
      <c r="NZV264" s="44"/>
      <c r="NZW264" s="44"/>
      <c r="NZX264" s="44"/>
      <c r="NZY264" s="44"/>
      <c r="NZZ264" s="44"/>
      <c r="OAA264" s="44"/>
      <c r="OAB264" s="44"/>
      <c r="OAC264" s="44"/>
      <c r="OAD264" s="44"/>
      <c r="OAE264" s="44"/>
      <c r="OAF264" s="44"/>
      <c r="OAG264" s="44"/>
      <c r="OAH264" s="44"/>
      <c r="OAI264" s="44"/>
      <c r="OAJ264" s="44"/>
      <c r="OAK264" s="44"/>
      <c r="OAL264" s="44"/>
      <c r="OAM264" s="44"/>
      <c r="OAN264" s="44"/>
      <c r="OAO264" s="44"/>
      <c r="OAP264" s="44"/>
      <c r="OAQ264" s="44"/>
      <c r="OAR264" s="44"/>
      <c r="OAS264" s="44"/>
      <c r="OAT264" s="44"/>
      <c r="OAU264" s="44"/>
      <c r="OAV264" s="44"/>
      <c r="OAW264" s="44"/>
      <c r="OAX264" s="44"/>
      <c r="OAY264" s="44"/>
      <c r="OAZ264" s="44"/>
      <c r="OBA264" s="44"/>
      <c r="OBB264" s="44"/>
      <c r="OBC264" s="44"/>
      <c r="OBD264" s="44"/>
      <c r="OBE264" s="44"/>
      <c r="OBF264" s="44"/>
      <c r="OBG264" s="44"/>
      <c r="OBH264" s="44"/>
      <c r="OBI264" s="44"/>
      <c r="OBJ264" s="44"/>
      <c r="OBK264" s="44"/>
      <c r="OBL264" s="44"/>
      <c r="OBM264" s="44"/>
      <c r="OBN264" s="44"/>
      <c r="OBO264" s="44"/>
      <c r="OBP264" s="44"/>
      <c r="OBQ264" s="44"/>
      <c r="OBR264" s="44"/>
      <c r="OBS264" s="44"/>
      <c r="OBT264" s="44"/>
      <c r="OBU264" s="44"/>
      <c r="OBV264" s="44"/>
      <c r="OBW264" s="44"/>
      <c r="OBX264" s="44"/>
      <c r="OBY264" s="44"/>
      <c r="OBZ264" s="44"/>
      <c r="OCA264" s="44"/>
      <c r="OCB264" s="44"/>
      <c r="OCC264" s="44"/>
      <c r="OCD264" s="44"/>
      <c r="OCE264" s="44"/>
      <c r="OCF264" s="44"/>
      <c r="OCG264" s="44"/>
      <c r="OCH264" s="44"/>
      <c r="OCI264" s="44"/>
      <c r="OCJ264" s="44"/>
      <c r="OCK264" s="44"/>
      <c r="OCL264" s="44"/>
      <c r="OCM264" s="44"/>
      <c r="OCN264" s="44"/>
      <c r="OCO264" s="44"/>
      <c r="OCP264" s="44"/>
      <c r="OCQ264" s="44"/>
      <c r="OCR264" s="44"/>
      <c r="OCS264" s="44"/>
      <c r="OCT264" s="44"/>
      <c r="OCU264" s="44"/>
      <c r="OCV264" s="44"/>
      <c r="OCW264" s="44"/>
      <c r="OCX264" s="44"/>
      <c r="OCY264" s="44"/>
      <c r="OCZ264" s="44"/>
      <c r="ODA264" s="44"/>
      <c r="ODB264" s="44"/>
      <c r="ODC264" s="44"/>
      <c r="ODD264" s="44"/>
      <c r="ODE264" s="44"/>
      <c r="ODF264" s="44"/>
      <c r="ODG264" s="44"/>
      <c r="ODH264" s="44"/>
      <c r="ODI264" s="44"/>
      <c r="ODJ264" s="44"/>
      <c r="ODK264" s="44"/>
      <c r="ODL264" s="44"/>
      <c r="ODM264" s="44"/>
      <c r="ODN264" s="44"/>
      <c r="ODO264" s="44"/>
      <c r="ODP264" s="44"/>
      <c r="ODQ264" s="44"/>
      <c r="ODR264" s="44"/>
      <c r="ODS264" s="44"/>
      <c r="ODT264" s="44"/>
      <c r="ODU264" s="44"/>
      <c r="ODV264" s="44"/>
      <c r="ODW264" s="44"/>
      <c r="ODX264" s="44"/>
      <c r="ODY264" s="44"/>
      <c r="ODZ264" s="44"/>
      <c r="OEA264" s="44"/>
      <c r="OEB264" s="44"/>
      <c r="OEC264" s="44"/>
      <c r="OED264" s="44"/>
      <c r="OEE264" s="44"/>
      <c r="OEF264" s="44"/>
      <c r="OEG264" s="44"/>
      <c r="OEH264" s="44"/>
      <c r="OEI264" s="44"/>
      <c r="OEJ264" s="44"/>
      <c r="OEK264" s="44"/>
      <c r="OEL264" s="44"/>
      <c r="OEM264" s="44"/>
      <c r="OEN264" s="44"/>
      <c r="OEO264" s="44"/>
      <c r="OEP264" s="44"/>
      <c r="OEQ264" s="44"/>
      <c r="OER264" s="44"/>
      <c r="OES264" s="44"/>
      <c r="OET264" s="44"/>
      <c r="OEU264" s="44"/>
      <c r="OEV264" s="44"/>
      <c r="OEW264" s="44"/>
      <c r="OEX264" s="44"/>
      <c r="OEY264" s="44"/>
      <c r="OEZ264" s="44"/>
      <c r="OFA264" s="44"/>
      <c r="OFB264" s="44"/>
      <c r="OFC264" s="44"/>
      <c r="OFD264" s="44"/>
      <c r="OFE264" s="44"/>
      <c r="OFF264" s="44"/>
      <c r="OFG264" s="44"/>
      <c r="OFH264" s="44"/>
      <c r="OFI264" s="44"/>
      <c r="OFJ264" s="44"/>
      <c r="OFK264" s="44"/>
      <c r="OFL264" s="44"/>
      <c r="OFM264" s="44"/>
      <c r="OFN264" s="44"/>
      <c r="OFO264" s="44"/>
      <c r="OFP264" s="44"/>
      <c r="OFQ264" s="44"/>
      <c r="OFR264" s="44"/>
      <c r="OFS264" s="44"/>
      <c r="OFT264" s="44"/>
      <c r="OFU264" s="44"/>
      <c r="OFV264" s="44"/>
      <c r="OFW264" s="44"/>
      <c r="OFX264" s="44"/>
      <c r="OFY264" s="44"/>
      <c r="OFZ264" s="44"/>
      <c r="OGA264" s="44"/>
      <c r="OGB264" s="44"/>
      <c r="OGC264" s="44"/>
      <c r="OGD264" s="44"/>
      <c r="OGE264" s="44"/>
      <c r="OGF264" s="44"/>
      <c r="OGG264" s="44"/>
      <c r="OGH264" s="44"/>
      <c r="OGI264" s="44"/>
      <c r="OGJ264" s="44"/>
      <c r="OGK264" s="44"/>
      <c r="OGL264" s="44"/>
      <c r="OGM264" s="44"/>
      <c r="OGN264" s="44"/>
      <c r="OGO264" s="44"/>
      <c r="OGP264" s="44"/>
      <c r="OGQ264" s="44"/>
      <c r="OGR264" s="44"/>
      <c r="OGS264" s="44"/>
      <c r="OGT264" s="44"/>
      <c r="OGU264" s="44"/>
      <c r="OGV264" s="44"/>
      <c r="OGW264" s="44"/>
      <c r="OGX264" s="44"/>
      <c r="OGY264" s="44"/>
      <c r="OGZ264" s="44"/>
      <c r="OHA264" s="44"/>
      <c r="OHB264" s="44"/>
      <c r="OHC264" s="44"/>
      <c r="OHD264" s="44"/>
      <c r="OHE264" s="44"/>
      <c r="OHF264" s="44"/>
      <c r="OHG264" s="44"/>
      <c r="OHH264" s="44"/>
      <c r="OHI264" s="44"/>
      <c r="OHJ264" s="44"/>
      <c r="OHK264" s="44"/>
      <c r="OHL264" s="44"/>
      <c r="OHM264" s="44"/>
      <c r="OHN264" s="44"/>
      <c r="OHO264" s="44"/>
      <c r="OHP264" s="44"/>
      <c r="OHQ264" s="44"/>
      <c r="OHR264" s="44"/>
      <c r="OHS264" s="44"/>
      <c r="OHT264" s="44"/>
      <c r="OHU264" s="44"/>
      <c r="OHV264" s="44"/>
      <c r="OHW264" s="44"/>
      <c r="OHX264" s="44"/>
      <c r="OHY264" s="44"/>
      <c r="OHZ264" s="44"/>
      <c r="OIA264" s="44"/>
      <c r="OIB264" s="44"/>
      <c r="OIC264" s="44"/>
      <c r="OID264" s="44"/>
      <c r="OIE264" s="44"/>
      <c r="OIF264" s="44"/>
      <c r="OIG264" s="44"/>
      <c r="OIH264" s="44"/>
      <c r="OII264" s="44"/>
      <c r="OIJ264" s="44"/>
      <c r="OIK264" s="44"/>
      <c r="OIL264" s="44"/>
      <c r="OIM264" s="44"/>
      <c r="OIN264" s="44"/>
      <c r="OIO264" s="44"/>
      <c r="OIP264" s="44"/>
      <c r="OIQ264" s="44"/>
      <c r="OIR264" s="44"/>
      <c r="OIS264" s="44"/>
      <c r="OIT264" s="44"/>
      <c r="OIU264" s="44"/>
      <c r="OIV264" s="44"/>
      <c r="OIW264" s="44"/>
      <c r="OIX264" s="44"/>
      <c r="OIY264" s="44"/>
      <c r="OIZ264" s="44"/>
      <c r="OJA264" s="44"/>
      <c r="OJB264" s="44"/>
      <c r="OJC264" s="44"/>
      <c r="OJD264" s="44"/>
      <c r="OJE264" s="44"/>
      <c r="OJF264" s="44"/>
      <c r="OJG264" s="44"/>
      <c r="OJH264" s="44"/>
      <c r="OJI264" s="44"/>
      <c r="OJJ264" s="44"/>
      <c r="OJK264" s="44"/>
      <c r="OJL264" s="44"/>
      <c r="OJM264" s="44"/>
      <c r="OJN264" s="44"/>
      <c r="OJO264" s="44"/>
      <c r="OJP264" s="44"/>
      <c r="OJQ264" s="44"/>
      <c r="OJR264" s="44"/>
      <c r="OJS264" s="44"/>
      <c r="OJT264" s="44"/>
      <c r="OJU264" s="44"/>
      <c r="OJV264" s="44"/>
      <c r="OJW264" s="44"/>
      <c r="OJX264" s="44"/>
      <c r="OJY264" s="44"/>
      <c r="OJZ264" s="44"/>
      <c r="OKA264" s="44"/>
      <c r="OKB264" s="44"/>
      <c r="OKC264" s="44"/>
      <c r="OKD264" s="44"/>
      <c r="OKE264" s="44"/>
      <c r="OKF264" s="44"/>
      <c r="OKG264" s="44"/>
      <c r="OKH264" s="44"/>
      <c r="OKI264" s="44"/>
      <c r="OKJ264" s="44"/>
      <c r="OKK264" s="44"/>
      <c r="OKL264" s="44"/>
      <c r="OKM264" s="44"/>
      <c r="OKN264" s="44"/>
      <c r="OKO264" s="44"/>
      <c r="OKP264" s="44"/>
      <c r="OKQ264" s="44"/>
      <c r="OKR264" s="44"/>
      <c r="OKS264" s="44"/>
      <c r="OKT264" s="44"/>
      <c r="OKU264" s="44"/>
      <c r="OKV264" s="44"/>
      <c r="OKW264" s="44"/>
      <c r="OKX264" s="44"/>
      <c r="OKY264" s="44"/>
      <c r="OKZ264" s="44"/>
      <c r="OLA264" s="44"/>
      <c r="OLB264" s="44"/>
      <c r="OLC264" s="44"/>
      <c r="OLD264" s="44"/>
      <c r="OLE264" s="44"/>
      <c r="OLF264" s="44"/>
      <c r="OLG264" s="44"/>
      <c r="OLH264" s="44"/>
      <c r="OLI264" s="44"/>
      <c r="OLJ264" s="44"/>
      <c r="OLK264" s="44"/>
      <c r="OLL264" s="44"/>
      <c r="OLM264" s="44"/>
      <c r="OLN264" s="44"/>
      <c r="OLO264" s="44"/>
      <c r="OLP264" s="44"/>
      <c r="OLQ264" s="44"/>
      <c r="OLR264" s="44"/>
      <c r="OLS264" s="44"/>
      <c r="OLT264" s="44"/>
      <c r="OLU264" s="44"/>
      <c r="OLV264" s="44"/>
      <c r="OLW264" s="44"/>
      <c r="OLX264" s="44"/>
      <c r="OLY264" s="44"/>
      <c r="OLZ264" s="44"/>
      <c r="OMA264" s="44"/>
      <c r="OMB264" s="44"/>
      <c r="OMC264" s="44"/>
      <c r="OMD264" s="44"/>
      <c r="OME264" s="44"/>
      <c r="OMF264" s="44"/>
      <c r="OMG264" s="44"/>
      <c r="OMH264" s="44"/>
      <c r="OMI264" s="44"/>
      <c r="OMJ264" s="44"/>
      <c r="OMK264" s="44"/>
      <c r="OML264" s="44"/>
      <c r="OMM264" s="44"/>
      <c r="OMN264" s="44"/>
      <c r="OMO264" s="44"/>
      <c r="OMP264" s="44"/>
      <c r="OMQ264" s="44"/>
      <c r="OMR264" s="44"/>
      <c r="OMS264" s="44"/>
      <c r="OMT264" s="44"/>
      <c r="OMU264" s="44"/>
      <c r="OMV264" s="44"/>
      <c r="OMW264" s="44"/>
      <c r="OMX264" s="44"/>
      <c r="OMY264" s="44"/>
      <c r="OMZ264" s="44"/>
      <c r="ONA264" s="44"/>
      <c r="ONB264" s="44"/>
      <c r="ONC264" s="44"/>
      <c r="OND264" s="44"/>
      <c r="ONE264" s="44"/>
      <c r="ONF264" s="44"/>
      <c r="ONG264" s="44"/>
      <c r="ONH264" s="44"/>
      <c r="ONI264" s="44"/>
      <c r="ONJ264" s="44"/>
      <c r="ONK264" s="44"/>
      <c r="ONL264" s="44"/>
      <c r="ONM264" s="44"/>
      <c r="ONN264" s="44"/>
      <c r="ONO264" s="44"/>
      <c r="ONP264" s="44"/>
      <c r="ONQ264" s="44"/>
      <c r="ONR264" s="44"/>
      <c r="ONS264" s="44"/>
      <c r="ONT264" s="44"/>
      <c r="ONU264" s="44"/>
      <c r="ONV264" s="44"/>
      <c r="ONW264" s="44"/>
      <c r="ONX264" s="44"/>
      <c r="ONY264" s="44"/>
      <c r="ONZ264" s="44"/>
      <c r="OOA264" s="44"/>
      <c r="OOB264" s="44"/>
      <c r="OOC264" s="44"/>
      <c r="OOD264" s="44"/>
      <c r="OOE264" s="44"/>
      <c r="OOF264" s="44"/>
      <c r="OOG264" s="44"/>
      <c r="OOH264" s="44"/>
      <c r="OOI264" s="44"/>
      <c r="OOJ264" s="44"/>
      <c r="OOK264" s="44"/>
      <c r="OOL264" s="44"/>
      <c r="OOM264" s="44"/>
      <c r="OON264" s="44"/>
      <c r="OOO264" s="44"/>
      <c r="OOP264" s="44"/>
      <c r="OOQ264" s="44"/>
      <c r="OOR264" s="44"/>
      <c r="OOS264" s="44"/>
      <c r="OOT264" s="44"/>
      <c r="OOU264" s="44"/>
      <c r="OOV264" s="44"/>
      <c r="OOW264" s="44"/>
      <c r="OOX264" s="44"/>
      <c r="OOY264" s="44"/>
      <c r="OOZ264" s="44"/>
      <c r="OPA264" s="44"/>
      <c r="OPB264" s="44"/>
      <c r="OPC264" s="44"/>
      <c r="OPD264" s="44"/>
      <c r="OPE264" s="44"/>
      <c r="OPF264" s="44"/>
      <c r="OPG264" s="44"/>
      <c r="OPH264" s="44"/>
      <c r="OPI264" s="44"/>
      <c r="OPJ264" s="44"/>
      <c r="OPK264" s="44"/>
      <c r="OPL264" s="44"/>
      <c r="OPM264" s="44"/>
      <c r="OPN264" s="44"/>
      <c r="OPO264" s="44"/>
      <c r="OPP264" s="44"/>
      <c r="OPQ264" s="44"/>
      <c r="OPR264" s="44"/>
      <c r="OPS264" s="44"/>
      <c r="OPT264" s="44"/>
      <c r="OPU264" s="44"/>
      <c r="OPV264" s="44"/>
      <c r="OPW264" s="44"/>
      <c r="OPX264" s="44"/>
      <c r="OPY264" s="44"/>
      <c r="OPZ264" s="44"/>
      <c r="OQA264" s="44"/>
      <c r="OQB264" s="44"/>
      <c r="OQC264" s="44"/>
      <c r="OQD264" s="44"/>
      <c r="OQE264" s="44"/>
      <c r="OQF264" s="44"/>
      <c r="OQG264" s="44"/>
      <c r="OQH264" s="44"/>
      <c r="OQI264" s="44"/>
      <c r="OQJ264" s="44"/>
      <c r="OQK264" s="44"/>
      <c r="OQL264" s="44"/>
      <c r="OQM264" s="44"/>
      <c r="OQN264" s="44"/>
      <c r="OQO264" s="44"/>
      <c r="OQP264" s="44"/>
      <c r="OQQ264" s="44"/>
      <c r="OQR264" s="44"/>
      <c r="OQS264" s="44"/>
      <c r="OQT264" s="44"/>
      <c r="OQU264" s="44"/>
      <c r="OQV264" s="44"/>
      <c r="OQW264" s="44"/>
      <c r="OQX264" s="44"/>
      <c r="OQY264" s="44"/>
      <c r="OQZ264" s="44"/>
      <c r="ORA264" s="44"/>
      <c r="ORB264" s="44"/>
      <c r="ORC264" s="44"/>
      <c r="ORD264" s="44"/>
      <c r="ORE264" s="44"/>
      <c r="ORF264" s="44"/>
      <c r="ORG264" s="44"/>
      <c r="ORH264" s="44"/>
      <c r="ORI264" s="44"/>
      <c r="ORJ264" s="44"/>
      <c r="ORK264" s="44"/>
      <c r="ORL264" s="44"/>
      <c r="ORM264" s="44"/>
      <c r="ORN264" s="44"/>
      <c r="ORO264" s="44"/>
      <c r="ORP264" s="44"/>
      <c r="ORQ264" s="44"/>
      <c r="ORR264" s="44"/>
      <c r="ORS264" s="44"/>
      <c r="ORT264" s="44"/>
      <c r="ORU264" s="44"/>
      <c r="ORV264" s="44"/>
      <c r="ORW264" s="44"/>
      <c r="ORX264" s="44"/>
      <c r="ORY264" s="44"/>
      <c r="ORZ264" s="44"/>
      <c r="OSA264" s="44"/>
      <c r="OSB264" s="44"/>
      <c r="OSC264" s="44"/>
      <c r="OSD264" s="44"/>
      <c r="OSE264" s="44"/>
      <c r="OSF264" s="44"/>
      <c r="OSG264" s="44"/>
      <c r="OSH264" s="44"/>
      <c r="OSI264" s="44"/>
      <c r="OSJ264" s="44"/>
      <c r="OSK264" s="44"/>
      <c r="OSL264" s="44"/>
      <c r="OSM264" s="44"/>
      <c r="OSN264" s="44"/>
      <c r="OSO264" s="44"/>
      <c r="OSP264" s="44"/>
      <c r="OSQ264" s="44"/>
      <c r="OSR264" s="44"/>
      <c r="OSS264" s="44"/>
      <c r="OST264" s="44"/>
      <c r="OSU264" s="44"/>
      <c r="OSV264" s="44"/>
      <c r="OSW264" s="44"/>
      <c r="OSX264" s="44"/>
      <c r="OSY264" s="44"/>
      <c r="OSZ264" s="44"/>
      <c r="OTA264" s="44"/>
      <c r="OTB264" s="44"/>
      <c r="OTC264" s="44"/>
      <c r="OTD264" s="44"/>
      <c r="OTE264" s="44"/>
      <c r="OTF264" s="44"/>
      <c r="OTG264" s="44"/>
      <c r="OTH264" s="44"/>
      <c r="OTI264" s="44"/>
      <c r="OTJ264" s="44"/>
      <c r="OTK264" s="44"/>
      <c r="OTL264" s="44"/>
      <c r="OTM264" s="44"/>
      <c r="OTN264" s="44"/>
      <c r="OTO264" s="44"/>
      <c r="OTP264" s="44"/>
      <c r="OTQ264" s="44"/>
      <c r="OTR264" s="44"/>
      <c r="OTS264" s="44"/>
      <c r="OTT264" s="44"/>
      <c r="OTU264" s="44"/>
      <c r="OTV264" s="44"/>
      <c r="OTW264" s="44"/>
      <c r="OTX264" s="44"/>
      <c r="OTY264" s="44"/>
      <c r="OTZ264" s="44"/>
      <c r="OUA264" s="44"/>
      <c r="OUB264" s="44"/>
      <c r="OUC264" s="44"/>
      <c r="OUD264" s="44"/>
      <c r="OUE264" s="44"/>
      <c r="OUF264" s="44"/>
      <c r="OUG264" s="44"/>
      <c r="OUH264" s="44"/>
      <c r="OUI264" s="44"/>
      <c r="OUJ264" s="44"/>
      <c r="OUK264" s="44"/>
      <c r="OUL264" s="44"/>
      <c r="OUM264" s="44"/>
      <c r="OUN264" s="44"/>
      <c r="OUO264" s="44"/>
      <c r="OUP264" s="44"/>
      <c r="OUQ264" s="44"/>
      <c r="OUR264" s="44"/>
      <c r="OUS264" s="44"/>
      <c r="OUT264" s="44"/>
      <c r="OUU264" s="44"/>
      <c r="OUV264" s="44"/>
      <c r="OUW264" s="44"/>
      <c r="OUX264" s="44"/>
      <c r="OUY264" s="44"/>
      <c r="OUZ264" s="44"/>
      <c r="OVA264" s="44"/>
      <c r="OVB264" s="44"/>
      <c r="OVC264" s="44"/>
      <c r="OVD264" s="44"/>
      <c r="OVE264" s="44"/>
      <c r="OVF264" s="44"/>
      <c r="OVG264" s="44"/>
      <c r="OVH264" s="44"/>
      <c r="OVI264" s="44"/>
      <c r="OVJ264" s="44"/>
      <c r="OVK264" s="44"/>
      <c r="OVL264" s="44"/>
      <c r="OVM264" s="44"/>
      <c r="OVN264" s="44"/>
      <c r="OVO264" s="44"/>
      <c r="OVP264" s="44"/>
      <c r="OVQ264" s="44"/>
      <c r="OVR264" s="44"/>
      <c r="OVS264" s="44"/>
      <c r="OVT264" s="44"/>
      <c r="OVU264" s="44"/>
      <c r="OVV264" s="44"/>
      <c r="OVW264" s="44"/>
      <c r="OVX264" s="44"/>
      <c r="OVY264" s="44"/>
      <c r="OVZ264" s="44"/>
      <c r="OWA264" s="44"/>
      <c r="OWB264" s="44"/>
      <c r="OWC264" s="44"/>
      <c r="OWD264" s="44"/>
      <c r="OWE264" s="44"/>
      <c r="OWF264" s="44"/>
      <c r="OWG264" s="44"/>
      <c r="OWH264" s="44"/>
      <c r="OWI264" s="44"/>
      <c r="OWJ264" s="44"/>
      <c r="OWK264" s="44"/>
      <c r="OWL264" s="44"/>
      <c r="OWM264" s="44"/>
      <c r="OWN264" s="44"/>
      <c r="OWO264" s="44"/>
      <c r="OWP264" s="44"/>
      <c r="OWQ264" s="44"/>
      <c r="OWR264" s="44"/>
      <c r="OWS264" s="44"/>
      <c r="OWT264" s="44"/>
      <c r="OWU264" s="44"/>
      <c r="OWV264" s="44"/>
      <c r="OWW264" s="44"/>
      <c r="OWX264" s="44"/>
      <c r="OWY264" s="44"/>
      <c r="OWZ264" s="44"/>
      <c r="OXA264" s="44"/>
      <c r="OXB264" s="44"/>
      <c r="OXC264" s="44"/>
      <c r="OXD264" s="44"/>
      <c r="OXE264" s="44"/>
      <c r="OXF264" s="44"/>
      <c r="OXG264" s="44"/>
      <c r="OXH264" s="44"/>
      <c r="OXI264" s="44"/>
      <c r="OXJ264" s="44"/>
      <c r="OXK264" s="44"/>
      <c r="OXL264" s="44"/>
      <c r="OXM264" s="44"/>
      <c r="OXN264" s="44"/>
      <c r="OXO264" s="44"/>
      <c r="OXP264" s="44"/>
      <c r="OXQ264" s="44"/>
      <c r="OXR264" s="44"/>
      <c r="OXS264" s="44"/>
      <c r="OXT264" s="44"/>
      <c r="OXU264" s="44"/>
      <c r="OXV264" s="44"/>
      <c r="OXW264" s="44"/>
      <c r="OXX264" s="44"/>
      <c r="OXY264" s="44"/>
      <c r="OXZ264" s="44"/>
      <c r="OYA264" s="44"/>
      <c r="OYB264" s="44"/>
      <c r="OYC264" s="44"/>
      <c r="OYD264" s="44"/>
      <c r="OYE264" s="44"/>
      <c r="OYF264" s="44"/>
      <c r="OYG264" s="44"/>
      <c r="OYH264" s="44"/>
      <c r="OYI264" s="44"/>
      <c r="OYJ264" s="44"/>
      <c r="OYK264" s="44"/>
      <c r="OYL264" s="44"/>
      <c r="OYM264" s="44"/>
      <c r="OYN264" s="44"/>
      <c r="OYO264" s="44"/>
      <c r="OYP264" s="44"/>
      <c r="OYQ264" s="44"/>
      <c r="OYR264" s="44"/>
      <c r="OYS264" s="44"/>
      <c r="OYT264" s="44"/>
      <c r="OYU264" s="44"/>
      <c r="OYV264" s="44"/>
      <c r="OYW264" s="44"/>
      <c r="OYX264" s="44"/>
      <c r="OYY264" s="44"/>
      <c r="OYZ264" s="44"/>
      <c r="OZA264" s="44"/>
      <c r="OZB264" s="44"/>
      <c r="OZC264" s="44"/>
      <c r="OZD264" s="44"/>
      <c r="OZE264" s="44"/>
      <c r="OZF264" s="44"/>
      <c r="OZG264" s="44"/>
      <c r="OZH264" s="44"/>
      <c r="OZI264" s="44"/>
      <c r="OZJ264" s="44"/>
      <c r="OZK264" s="44"/>
      <c r="OZL264" s="44"/>
      <c r="OZM264" s="44"/>
      <c r="OZN264" s="44"/>
      <c r="OZO264" s="44"/>
      <c r="OZP264" s="44"/>
      <c r="OZQ264" s="44"/>
      <c r="OZR264" s="44"/>
      <c r="OZS264" s="44"/>
      <c r="OZT264" s="44"/>
      <c r="OZU264" s="44"/>
      <c r="OZV264" s="44"/>
      <c r="OZW264" s="44"/>
      <c r="OZX264" s="44"/>
      <c r="OZY264" s="44"/>
      <c r="OZZ264" s="44"/>
      <c r="PAA264" s="44"/>
      <c r="PAB264" s="44"/>
      <c r="PAC264" s="44"/>
      <c r="PAD264" s="44"/>
      <c r="PAE264" s="44"/>
      <c r="PAF264" s="44"/>
      <c r="PAG264" s="44"/>
      <c r="PAH264" s="44"/>
      <c r="PAI264" s="44"/>
      <c r="PAJ264" s="44"/>
      <c r="PAK264" s="44"/>
      <c r="PAL264" s="44"/>
      <c r="PAM264" s="44"/>
      <c r="PAN264" s="44"/>
      <c r="PAO264" s="44"/>
      <c r="PAP264" s="44"/>
      <c r="PAQ264" s="44"/>
      <c r="PAR264" s="44"/>
      <c r="PAS264" s="44"/>
      <c r="PAT264" s="44"/>
      <c r="PAU264" s="44"/>
      <c r="PAV264" s="44"/>
      <c r="PAW264" s="44"/>
      <c r="PAX264" s="44"/>
      <c r="PAY264" s="44"/>
      <c r="PAZ264" s="44"/>
      <c r="PBA264" s="44"/>
      <c r="PBB264" s="44"/>
      <c r="PBC264" s="44"/>
      <c r="PBD264" s="44"/>
      <c r="PBE264" s="44"/>
      <c r="PBF264" s="44"/>
      <c r="PBG264" s="44"/>
      <c r="PBH264" s="44"/>
      <c r="PBI264" s="44"/>
      <c r="PBJ264" s="44"/>
      <c r="PBK264" s="44"/>
      <c r="PBL264" s="44"/>
      <c r="PBM264" s="44"/>
      <c r="PBN264" s="44"/>
      <c r="PBO264" s="44"/>
      <c r="PBP264" s="44"/>
      <c r="PBQ264" s="44"/>
      <c r="PBR264" s="44"/>
      <c r="PBS264" s="44"/>
      <c r="PBT264" s="44"/>
      <c r="PBU264" s="44"/>
      <c r="PBV264" s="44"/>
      <c r="PBW264" s="44"/>
      <c r="PBX264" s="44"/>
      <c r="PBY264" s="44"/>
      <c r="PBZ264" s="44"/>
      <c r="PCA264" s="44"/>
      <c r="PCB264" s="44"/>
      <c r="PCC264" s="44"/>
      <c r="PCD264" s="44"/>
      <c r="PCE264" s="44"/>
      <c r="PCF264" s="44"/>
      <c r="PCG264" s="44"/>
      <c r="PCH264" s="44"/>
      <c r="PCI264" s="44"/>
      <c r="PCJ264" s="44"/>
      <c r="PCK264" s="44"/>
      <c r="PCL264" s="44"/>
      <c r="PCM264" s="44"/>
      <c r="PCN264" s="44"/>
      <c r="PCO264" s="44"/>
      <c r="PCP264" s="44"/>
      <c r="PCQ264" s="44"/>
      <c r="PCR264" s="44"/>
      <c r="PCS264" s="44"/>
      <c r="PCT264" s="44"/>
      <c r="PCU264" s="44"/>
      <c r="PCV264" s="44"/>
      <c r="PCW264" s="44"/>
      <c r="PCX264" s="44"/>
      <c r="PCY264" s="44"/>
      <c r="PCZ264" s="44"/>
      <c r="PDA264" s="44"/>
      <c r="PDB264" s="44"/>
      <c r="PDC264" s="44"/>
      <c r="PDD264" s="44"/>
      <c r="PDE264" s="44"/>
      <c r="PDF264" s="44"/>
      <c r="PDG264" s="44"/>
      <c r="PDH264" s="44"/>
      <c r="PDI264" s="44"/>
      <c r="PDJ264" s="44"/>
      <c r="PDK264" s="44"/>
      <c r="PDL264" s="44"/>
      <c r="PDM264" s="44"/>
      <c r="PDN264" s="44"/>
      <c r="PDO264" s="44"/>
      <c r="PDP264" s="44"/>
      <c r="PDQ264" s="44"/>
      <c r="PDR264" s="44"/>
      <c r="PDS264" s="44"/>
      <c r="PDT264" s="44"/>
      <c r="PDU264" s="44"/>
      <c r="PDV264" s="44"/>
      <c r="PDW264" s="44"/>
      <c r="PDX264" s="44"/>
      <c r="PDY264" s="44"/>
      <c r="PDZ264" s="44"/>
      <c r="PEA264" s="44"/>
      <c r="PEB264" s="44"/>
      <c r="PEC264" s="44"/>
      <c r="PED264" s="44"/>
      <c r="PEE264" s="44"/>
      <c r="PEF264" s="44"/>
      <c r="PEG264" s="44"/>
      <c r="PEH264" s="44"/>
      <c r="PEI264" s="44"/>
      <c r="PEJ264" s="44"/>
      <c r="PEK264" s="44"/>
      <c r="PEL264" s="44"/>
      <c r="PEM264" s="44"/>
      <c r="PEN264" s="44"/>
      <c r="PEO264" s="44"/>
      <c r="PEP264" s="44"/>
      <c r="PEQ264" s="44"/>
      <c r="PER264" s="44"/>
      <c r="PES264" s="44"/>
      <c r="PET264" s="44"/>
      <c r="PEU264" s="44"/>
      <c r="PEV264" s="44"/>
      <c r="PEW264" s="44"/>
      <c r="PEX264" s="44"/>
      <c r="PEY264" s="44"/>
      <c r="PEZ264" s="44"/>
      <c r="PFA264" s="44"/>
      <c r="PFB264" s="44"/>
      <c r="PFC264" s="44"/>
      <c r="PFD264" s="44"/>
      <c r="PFE264" s="44"/>
      <c r="PFF264" s="44"/>
      <c r="PFG264" s="44"/>
      <c r="PFH264" s="44"/>
      <c r="PFI264" s="44"/>
      <c r="PFJ264" s="44"/>
      <c r="PFK264" s="44"/>
      <c r="PFL264" s="44"/>
      <c r="PFM264" s="44"/>
      <c r="PFN264" s="44"/>
      <c r="PFO264" s="44"/>
      <c r="PFP264" s="44"/>
      <c r="PFQ264" s="44"/>
      <c r="PFR264" s="44"/>
      <c r="PFS264" s="44"/>
      <c r="PFT264" s="44"/>
      <c r="PFU264" s="44"/>
      <c r="PFV264" s="44"/>
      <c r="PFW264" s="44"/>
      <c r="PFX264" s="44"/>
      <c r="PFY264" s="44"/>
      <c r="PFZ264" s="44"/>
      <c r="PGA264" s="44"/>
      <c r="PGB264" s="44"/>
      <c r="PGC264" s="44"/>
      <c r="PGD264" s="44"/>
      <c r="PGE264" s="44"/>
      <c r="PGF264" s="44"/>
      <c r="PGG264" s="44"/>
      <c r="PGH264" s="44"/>
      <c r="PGI264" s="44"/>
      <c r="PGJ264" s="44"/>
      <c r="PGK264" s="44"/>
      <c r="PGL264" s="44"/>
      <c r="PGM264" s="44"/>
      <c r="PGN264" s="44"/>
      <c r="PGO264" s="44"/>
      <c r="PGP264" s="44"/>
      <c r="PGQ264" s="44"/>
      <c r="PGR264" s="44"/>
      <c r="PGS264" s="44"/>
      <c r="PGT264" s="44"/>
      <c r="PGU264" s="44"/>
      <c r="PGV264" s="44"/>
      <c r="PGW264" s="44"/>
      <c r="PGX264" s="44"/>
      <c r="PGY264" s="44"/>
      <c r="PGZ264" s="44"/>
      <c r="PHA264" s="44"/>
      <c r="PHB264" s="44"/>
      <c r="PHC264" s="44"/>
      <c r="PHD264" s="44"/>
      <c r="PHE264" s="44"/>
      <c r="PHF264" s="44"/>
      <c r="PHG264" s="44"/>
      <c r="PHH264" s="44"/>
      <c r="PHI264" s="44"/>
      <c r="PHJ264" s="44"/>
      <c r="PHK264" s="44"/>
      <c r="PHL264" s="44"/>
      <c r="PHM264" s="44"/>
      <c r="PHN264" s="44"/>
      <c r="PHO264" s="44"/>
      <c r="PHP264" s="44"/>
      <c r="PHQ264" s="44"/>
      <c r="PHR264" s="44"/>
      <c r="PHS264" s="44"/>
      <c r="PHT264" s="44"/>
      <c r="PHU264" s="44"/>
      <c r="PHV264" s="44"/>
      <c r="PHW264" s="44"/>
      <c r="PHX264" s="44"/>
      <c r="PHY264" s="44"/>
      <c r="PHZ264" s="44"/>
      <c r="PIA264" s="44"/>
      <c r="PIB264" s="44"/>
      <c r="PIC264" s="44"/>
      <c r="PID264" s="44"/>
      <c r="PIE264" s="44"/>
      <c r="PIF264" s="44"/>
      <c r="PIG264" s="44"/>
      <c r="PIH264" s="44"/>
      <c r="PII264" s="44"/>
      <c r="PIJ264" s="44"/>
      <c r="PIK264" s="44"/>
      <c r="PIL264" s="44"/>
      <c r="PIM264" s="44"/>
      <c r="PIN264" s="44"/>
      <c r="PIO264" s="44"/>
      <c r="PIP264" s="44"/>
      <c r="PIQ264" s="44"/>
      <c r="PIR264" s="44"/>
      <c r="PIS264" s="44"/>
      <c r="PIT264" s="44"/>
      <c r="PIU264" s="44"/>
      <c r="PIV264" s="44"/>
      <c r="PIW264" s="44"/>
      <c r="PIX264" s="44"/>
      <c r="PIY264" s="44"/>
      <c r="PIZ264" s="44"/>
      <c r="PJA264" s="44"/>
      <c r="PJB264" s="44"/>
      <c r="PJC264" s="44"/>
      <c r="PJD264" s="44"/>
      <c r="PJE264" s="44"/>
      <c r="PJF264" s="44"/>
      <c r="PJG264" s="44"/>
      <c r="PJH264" s="44"/>
      <c r="PJI264" s="44"/>
      <c r="PJJ264" s="44"/>
      <c r="PJK264" s="44"/>
      <c r="PJL264" s="44"/>
      <c r="PJM264" s="44"/>
      <c r="PJN264" s="44"/>
      <c r="PJO264" s="44"/>
      <c r="PJP264" s="44"/>
      <c r="PJQ264" s="44"/>
      <c r="PJR264" s="44"/>
      <c r="PJS264" s="44"/>
      <c r="PJT264" s="44"/>
      <c r="PJU264" s="44"/>
      <c r="PJV264" s="44"/>
      <c r="PJW264" s="44"/>
      <c r="PJX264" s="44"/>
      <c r="PJY264" s="44"/>
      <c r="PJZ264" s="44"/>
      <c r="PKA264" s="44"/>
      <c r="PKB264" s="44"/>
      <c r="PKC264" s="44"/>
      <c r="PKD264" s="44"/>
      <c r="PKE264" s="44"/>
      <c r="PKF264" s="44"/>
      <c r="PKG264" s="44"/>
      <c r="PKH264" s="44"/>
      <c r="PKI264" s="44"/>
      <c r="PKJ264" s="44"/>
      <c r="PKK264" s="44"/>
      <c r="PKL264" s="44"/>
      <c r="PKM264" s="44"/>
      <c r="PKN264" s="44"/>
      <c r="PKO264" s="44"/>
      <c r="PKP264" s="44"/>
      <c r="PKQ264" s="44"/>
      <c r="PKR264" s="44"/>
      <c r="PKS264" s="44"/>
      <c r="PKT264" s="44"/>
      <c r="PKU264" s="44"/>
      <c r="PKV264" s="44"/>
      <c r="PKW264" s="44"/>
      <c r="PKX264" s="44"/>
      <c r="PKY264" s="44"/>
      <c r="PKZ264" s="44"/>
      <c r="PLA264" s="44"/>
      <c r="PLB264" s="44"/>
      <c r="PLC264" s="44"/>
      <c r="PLD264" s="44"/>
      <c r="PLE264" s="44"/>
      <c r="PLF264" s="44"/>
      <c r="PLG264" s="44"/>
      <c r="PLH264" s="44"/>
      <c r="PLI264" s="44"/>
      <c r="PLJ264" s="44"/>
      <c r="PLK264" s="44"/>
      <c r="PLL264" s="44"/>
      <c r="PLM264" s="44"/>
      <c r="PLN264" s="44"/>
      <c r="PLO264" s="44"/>
      <c r="PLP264" s="44"/>
      <c r="PLQ264" s="44"/>
      <c r="PLR264" s="44"/>
      <c r="PLS264" s="44"/>
      <c r="PLT264" s="44"/>
      <c r="PLU264" s="44"/>
      <c r="PLV264" s="44"/>
      <c r="PLW264" s="44"/>
      <c r="PLX264" s="44"/>
      <c r="PLY264" s="44"/>
      <c r="PLZ264" s="44"/>
      <c r="PMA264" s="44"/>
      <c r="PMB264" s="44"/>
      <c r="PMC264" s="44"/>
      <c r="PMD264" s="44"/>
      <c r="PME264" s="44"/>
      <c r="PMF264" s="44"/>
      <c r="PMG264" s="44"/>
      <c r="PMH264" s="44"/>
      <c r="PMI264" s="44"/>
      <c r="PMJ264" s="44"/>
      <c r="PMK264" s="44"/>
      <c r="PML264" s="44"/>
      <c r="PMM264" s="44"/>
      <c r="PMN264" s="44"/>
      <c r="PMO264" s="44"/>
      <c r="PMP264" s="44"/>
      <c r="PMQ264" s="44"/>
      <c r="PMR264" s="44"/>
      <c r="PMS264" s="44"/>
      <c r="PMT264" s="44"/>
      <c r="PMU264" s="44"/>
      <c r="PMV264" s="44"/>
      <c r="PMW264" s="44"/>
      <c r="PMX264" s="44"/>
      <c r="PMY264" s="44"/>
      <c r="PMZ264" s="44"/>
      <c r="PNA264" s="44"/>
      <c r="PNB264" s="44"/>
      <c r="PNC264" s="44"/>
      <c r="PND264" s="44"/>
      <c r="PNE264" s="44"/>
      <c r="PNF264" s="44"/>
      <c r="PNG264" s="44"/>
      <c r="PNH264" s="44"/>
      <c r="PNI264" s="44"/>
      <c r="PNJ264" s="44"/>
      <c r="PNK264" s="44"/>
      <c r="PNL264" s="44"/>
      <c r="PNM264" s="44"/>
      <c r="PNN264" s="44"/>
      <c r="PNO264" s="44"/>
      <c r="PNP264" s="44"/>
      <c r="PNQ264" s="44"/>
      <c r="PNR264" s="44"/>
      <c r="PNS264" s="44"/>
      <c r="PNT264" s="44"/>
      <c r="PNU264" s="44"/>
      <c r="PNV264" s="44"/>
      <c r="PNW264" s="44"/>
      <c r="PNX264" s="44"/>
      <c r="PNY264" s="44"/>
      <c r="PNZ264" s="44"/>
      <c r="POA264" s="44"/>
      <c r="POB264" s="44"/>
      <c r="POC264" s="44"/>
      <c r="POD264" s="44"/>
      <c r="POE264" s="44"/>
      <c r="POF264" s="44"/>
      <c r="POG264" s="44"/>
      <c r="POH264" s="44"/>
      <c r="POI264" s="44"/>
      <c r="POJ264" s="44"/>
      <c r="POK264" s="44"/>
      <c r="POL264" s="44"/>
      <c r="POM264" s="44"/>
      <c r="PON264" s="44"/>
      <c r="POO264" s="44"/>
      <c r="POP264" s="44"/>
      <c r="POQ264" s="44"/>
      <c r="POR264" s="44"/>
      <c r="POS264" s="44"/>
      <c r="POT264" s="44"/>
      <c r="POU264" s="44"/>
      <c r="POV264" s="44"/>
      <c r="POW264" s="44"/>
      <c r="POX264" s="44"/>
      <c r="POY264" s="44"/>
      <c r="POZ264" s="44"/>
      <c r="PPA264" s="44"/>
      <c r="PPB264" s="44"/>
      <c r="PPC264" s="44"/>
      <c r="PPD264" s="44"/>
      <c r="PPE264" s="44"/>
      <c r="PPF264" s="44"/>
      <c r="PPG264" s="44"/>
      <c r="PPH264" s="44"/>
      <c r="PPI264" s="44"/>
      <c r="PPJ264" s="44"/>
      <c r="PPK264" s="44"/>
      <c r="PPL264" s="44"/>
      <c r="PPM264" s="44"/>
      <c r="PPN264" s="44"/>
      <c r="PPO264" s="44"/>
      <c r="PPP264" s="44"/>
      <c r="PPQ264" s="44"/>
      <c r="PPR264" s="44"/>
      <c r="PPS264" s="44"/>
      <c r="PPT264" s="44"/>
      <c r="PPU264" s="44"/>
      <c r="PPV264" s="44"/>
      <c r="PPW264" s="44"/>
      <c r="PPX264" s="44"/>
      <c r="PPY264" s="44"/>
      <c r="PPZ264" s="44"/>
      <c r="PQA264" s="44"/>
      <c r="PQB264" s="44"/>
      <c r="PQC264" s="44"/>
      <c r="PQD264" s="44"/>
      <c r="PQE264" s="44"/>
      <c r="PQF264" s="44"/>
      <c r="PQG264" s="44"/>
      <c r="PQH264" s="44"/>
      <c r="PQI264" s="44"/>
      <c r="PQJ264" s="44"/>
      <c r="PQK264" s="44"/>
      <c r="PQL264" s="44"/>
      <c r="PQM264" s="44"/>
      <c r="PQN264" s="44"/>
      <c r="PQO264" s="44"/>
      <c r="PQP264" s="44"/>
      <c r="PQQ264" s="44"/>
      <c r="PQR264" s="44"/>
      <c r="PQS264" s="44"/>
      <c r="PQT264" s="44"/>
      <c r="PQU264" s="44"/>
      <c r="PQV264" s="44"/>
      <c r="PQW264" s="44"/>
      <c r="PQX264" s="44"/>
      <c r="PQY264" s="44"/>
      <c r="PQZ264" s="44"/>
      <c r="PRA264" s="44"/>
      <c r="PRB264" s="44"/>
      <c r="PRC264" s="44"/>
      <c r="PRD264" s="44"/>
      <c r="PRE264" s="44"/>
      <c r="PRF264" s="44"/>
      <c r="PRG264" s="44"/>
      <c r="PRH264" s="44"/>
      <c r="PRI264" s="44"/>
      <c r="PRJ264" s="44"/>
      <c r="PRK264" s="44"/>
      <c r="PRL264" s="44"/>
      <c r="PRM264" s="44"/>
      <c r="PRN264" s="44"/>
      <c r="PRO264" s="44"/>
      <c r="PRP264" s="44"/>
      <c r="PRQ264" s="44"/>
      <c r="PRR264" s="44"/>
      <c r="PRS264" s="44"/>
      <c r="PRT264" s="44"/>
      <c r="PRU264" s="44"/>
      <c r="PRV264" s="44"/>
      <c r="PRW264" s="44"/>
      <c r="PRX264" s="44"/>
      <c r="PRY264" s="44"/>
      <c r="PRZ264" s="44"/>
      <c r="PSA264" s="44"/>
      <c r="PSB264" s="44"/>
      <c r="PSC264" s="44"/>
      <c r="PSD264" s="44"/>
      <c r="PSE264" s="44"/>
      <c r="PSF264" s="44"/>
      <c r="PSG264" s="44"/>
      <c r="PSH264" s="44"/>
      <c r="PSI264" s="44"/>
      <c r="PSJ264" s="44"/>
      <c r="PSK264" s="44"/>
      <c r="PSL264" s="44"/>
      <c r="PSM264" s="44"/>
      <c r="PSN264" s="44"/>
      <c r="PSO264" s="44"/>
      <c r="PSP264" s="44"/>
      <c r="PSQ264" s="44"/>
      <c r="PSR264" s="44"/>
      <c r="PSS264" s="44"/>
      <c r="PST264" s="44"/>
      <c r="PSU264" s="44"/>
      <c r="PSV264" s="44"/>
      <c r="PSW264" s="44"/>
      <c r="PSX264" s="44"/>
      <c r="PSY264" s="44"/>
      <c r="PSZ264" s="44"/>
      <c r="PTA264" s="44"/>
      <c r="PTB264" s="44"/>
      <c r="PTC264" s="44"/>
      <c r="PTD264" s="44"/>
      <c r="PTE264" s="44"/>
      <c r="PTF264" s="44"/>
      <c r="PTG264" s="44"/>
      <c r="PTH264" s="44"/>
      <c r="PTI264" s="44"/>
      <c r="PTJ264" s="44"/>
      <c r="PTK264" s="44"/>
      <c r="PTL264" s="44"/>
      <c r="PTM264" s="44"/>
      <c r="PTN264" s="44"/>
      <c r="PTO264" s="44"/>
      <c r="PTP264" s="44"/>
      <c r="PTQ264" s="44"/>
      <c r="PTR264" s="44"/>
      <c r="PTS264" s="44"/>
      <c r="PTT264" s="44"/>
      <c r="PTU264" s="44"/>
      <c r="PTV264" s="44"/>
      <c r="PTW264" s="44"/>
      <c r="PTX264" s="44"/>
      <c r="PTY264" s="44"/>
      <c r="PTZ264" s="44"/>
      <c r="PUA264" s="44"/>
      <c r="PUB264" s="44"/>
      <c r="PUC264" s="44"/>
      <c r="PUD264" s="44"/>
      <c r="PUE264" s="44"/>
      <c r="PUF264" s="44"/>
      <c r="PUG264" s="44"/>
      <c r="PUH264" s="44"/>
      <c r="PUI264" s="44"/>
      <c r="PUJ264" s="44"/>
      <c r="PUK264" s="44"/>
      <c r="PUL264" s="44"/>
      <c r="PUM264" s="44"/>
      <c r="PUN264" s="44"/>
      <c r="PUO264" s="44"/>
      <c r="PUP264" s="44"/>
      <c r="PUQ264" s="44"/>
      <c r="PUR264" s="44"/>
      <c r="PUS264" s="44"/>
      <c r="PUT264" s="44"/>
      <c r="PUU264" s="44"/>
      <c r="PUV264" s="44"/>
      <c r="PUW264" s="44"/>
      <c r="PUX264" s="44"/>
      <c r="PUY264" s="44"/>
      <c r="PUZ264" s="44"/>
      <c r="PVA264" s="44"/>
      <c r="PVB264" s="44"/>
      <c r="PVC264" s="44"/>
      <c r="PVD264" s="44"/>
      <c r="PVE264" s="44"/>
      <c r="PVF264" s="44"/>
      <c r="PVG264" s="44"/>
      <c r="PVH264" s="44"/>
      <c r="PVI264" s="44"/>
      <c r="PVJ264" s="44"/>
      <c r="PVK264" s="44"/>
      <c r="PVL264" s="44"/>
      <c r="PVM264" s="44"/>
      <c r="PVN264" s="44"/>
      <c r="PVO264" s="44"/>
      <c r="PVP264" s="44"/>
      <c r="PVQ264" s="44"/>
      <c r="PVR264" s="44"/>
      <c r="PVS264" s="44"/>
      <c r="PVT264" s="44"/>
      <c r="PVU264" s="44"/>
      <c r="PVV264" s="44"/>
      <c r="PVW264" s="44"/>
      <c r="PVX264" s="44"/>
      <c r="PVY264" s="44"/>
      <c r="PVZ264" s="44"/>
      <c r="PWA264" s="44"/>
      <c r="PWB264" s="44"/>
      <c r="PWC264" s="44"/>
      <c r="PWD264" s="44"/>
      <c r="PWE264" s="44"/>
      <c r="PWF264" s="44"/>
      <c r="PWG264" s="44"/>
      <c r="PWH264" s="44"/>
      <c r="PWI264" s="44"/>
      <c r="PWJ264" s="44"/>
      <c r="PWK264" s="44"/>
      <c r="PWL264" s="44"/>
      <c r="PWM264" s="44"/>
      <c r="PWN264" s="44"/>
      <c r="PWO264" s="44"/>
      <c r="PWP264" s="44"/>
      <c r="PWQ264" s="44"/>
      <c r="PWR264" s="44"/>
      <c r="PWS264" s="44"/>
      <c r="PWT264" s="44"/>
      <c r="PWU264" s="44"/>
      <c r="PWV264" s="44"/>
      <c r="PWW264" s="44"/>
      <c r="PWX264" s="44"/>
      <c r="PWY264" s="44"/>
      <c r="PWZ264" s="44"/>
      <c r="PXA264" s="44"/>
      <c r="PXB264" s="44"/>
      <c r="PXC264" s="44"/>
      <c r="PXD264" s="44"/>
      <c r="PXE264" s="44"/>
      <c r="PXF264" s="44"/>
      <c r="PXG264" s="44"/>
      <c r="PXH264" s="44"/>
      <c r="PXI264" s="44"/>
      <c r="PXJ264" s="44"/>
      <c r="PXK264" s="44"/>
      <c r="PXL264" s="44"/>
      <c r="PXM264" s="44"/>
      <c r="PXN264" s="44"/>
      <c r="PXO264" s="44"/>
      <c r="PXP264" s="44"/>
      <c r="PXQ264" s="44"/>
      <c r="PXR264" s="44"/>
      <c r="PXS264" s="44"/>
      <c r="PXT264" s="44"/>
      <c r="PXU264" s="44"/>
      <c r="PXV264" s="44"/>
      <c r="PXW264" s="44"/>
      <c r="PXX264" s="44"/>
      <c r="PXY264" s="44"/>
      <c r="PXZ264" s="44"/>
      <c r="PYA264" s="44"/>
      <c r="PYB264" s="44"/>
      <c r="PYC264" s="44"/>
      <c r="PYD264" s="44"/>
      <c r="PYE264" s="44"/>
      <c r="PYF264" s="44"/>
      <c r="PYG264" s="44"/>
      <c r="PYH264" s="44"/>
      <c r="PYI264" s="44"/>
      <c r="PYJ264" s="44"/>
      <c r="PYK264" s="44"/>
      <c r="PYL264" s="44"/>
      <c r="PYM264" s="44"/>
      <c r="PYN264" s="44"/>
      <c r="PYO264" s="44"/>
      <c r="PYP264" s="44"/>
      <c r="PYQ264" s="44"/>
      <c r="PYR264" s="44"/>
      <c r="PYS264" s="44"/>
      <c r="PYT264" s="44"/>
      <c r="PYU264" s="44"/>
      <c r="PYV264" s="44"/>
      <c r="PYW264" s="44"/>
      <c r="PYX264" s="44"/>
      <c r="PYY264" s="44"/>
      <c r="PYZ264" s="44"/>
      <c r="PZA264" s="44"/>
      <c r="PZB264" s="44"/>
      <c r="PZC264" s="44"/>
      <c r="PZD264" s="44"/>
      <c r="PZE264" s="44"/>
      <c r="PZF264" s="44"/>
      <c r="PZG264" s="44"/>
      <c r="PZH264" s="44"/>
      <c r="PZI264" s="44"/>
      <c r="PZJ264" s="44"/>
      <c r="PZK264" s="44"/>
      <c r="PZL264" s="44"/>
      <c r="PZM264" s="44"/>
      <c r="PZN264" s="44"/>
      <c r="PZO264" s="44"/>
      <c r="PZP264" s="44"/>
      <c r="PZQ264" s="44"/>
      <c r="PZR264" s="44"/>
      <c r="PZS264" s="44"/>
      <c r="PZT264" s="44"/>
      <c r="PZU264" s="44"/>
      <c r="PZV264" s="44"/>
      <c r="PZW264" s="44"/>
      <c r="PZX264" s="44"/>
      <c r="PZY264" s="44"/>
      <c r="PZZ264" s="44"/>
      <c r="QAA264" s="44"/>
      <c r="QAB264" s="44"/>
      <c r="QAC264" s="44"/>
      <c r="QAD264" s="44"/>
      <c r="QAE264" s="44"/>
      <c r="QAF264" s="44"/>
      <c r="QAG264" s="44"/>
      <c r="QAH264" s="44"/>
      <c r="QAI264" s="44"/>
      <c r="QAJ264" s="44"/>
      <c r="QAK264" s="44"/>
      <c r="QAL264" s="44"/>
      <c r="QAM264" s="44"/>
      <c r="QAN264" s="44"/>
      <c r="QAO264" s="44"/>
      <c r="QAP264" s="44"/>
      <c r="QAQ264" s="44"/>
      <c r="QAR264" s="44"/>
      <c r="QAS264" s="44"/>
      <c r="QAT264" s="44"/>
      <c r="QAU264" s="44"/>
      <c r="QAV264" s="44"/>
      <c r="QAW264" s="44"/>
      <c r="QAX264" s="44"/>
      <c r="QAY264" s="44"/>
      <c r="QAZ264" s="44"/>
      <c r="QBA264" s="44"/>
      <c r="QBB264" s="44"/>
      <c r="QBC264" s="44"/>
      <c r="QBD264" s="44"/>
      <c r="QBE264" s="44"/>
      <c r="QBF264" s="44"/>
      <c r="QBG264" s="44"/>
      <c r="QBH264" s="44"/>
      <c r="QBI264" s="44"/>
      <c r="QBJ264" s="44"/>
      <c r="QBK264" s="44"/>
      <c r="QBL264" s="44"/>
      <c r="QBM264" s="44"/>
      <c r="QBN264" s="44"/>
      <c r="QBO264" s="44"/>
      <c r="QBP264" s="44"/>
      <c r="QBQ264" s="44"/>
      <c r="QBR264" s="44"/>
      <c r="QBS264" s="44"/>
      <c r="QBT264" s="44"/>
      <c r="QBU264" s="44"/>
      <c r="QBV264" s="44"/>
      <c r="QBW264" s="44"/>
      <c r="QBX264" s="44"/>
      <c r="QBY264" s="44"/>
      <c r="QBZ264" s="44"/>
      <c r="QCA264" s="44"/>
      <c r="QCB264" s="44"/>
      <c r="QCC264" s="44"/>
      <c r="QCD264" s="44"/>
      <c r="QCE264" s="44"/>
      <c r="QCF264" s="44"/>
      <c r="QCG264" s="44"/>
      <c r="QCH264" s="44"/>
      <c r="QCI264" s="44"/>
      <c r="QCJ264" s="44"/>
      <c r="QCK264" s="44"/>
      <c r="QCL264" s="44"/>
      <c r="QCM264" s="44"/>
      <c r="QCN264" s="44"/>
      <c r="QCO264" s="44"/>
      <c r="QCP264" s="44"/>
      <c r="QCQ264" s="44"/>
      <c r="QCR264" s="44"/>
      <c r="QCS264" s="44"/>
      <c r="QCT264" s="44"/>
      <c r="QCU264" s="44"/>
      <c r="QCV264" s="44"/>
      <c r="QCW264" s="44"/>
      <c r="QCX264" s="44"/>
      <c r="QCY264" s="44"/>
      <c r="QCZ264" s="44"/>
      <c r="QDA264" s="44"/>
      <c r="QDB264" s="44"/>
      <c r="QDC264" s="44"/>
      <c r="QDD264" s="44"/>
      <c r="QDE264" s="44"/>
      <c r="QDF264" s="44"/>
      <c r="QDG264" s="44"/>
      <c r="QDH264" s="44"/>
      <c r="QDI264" s="44"/>
      <c r="QDJ264" s="44"/>
      <c r="QDK264" s="44"/>
      <c r="QDL264" s="44"/>
      <c r="QDM264" s="44"/>
      <c r="QDN264" s="44"/>
      <c r="QDO264" s="44"/>
      <c r="QDP264" s="44"/>
      <c r="QDQ264" s="44"/>
      <c r="QDR264" s="44"/>
      <c r="QDS264" s="44"/>
      <c r="QDT264" s="44"/>
      <c r="QDU264" s="44"/>
      <c r="QDV264" s="44"/>
      <c r="QDW264" s="44"/>
      <c r="QDX264" s="44"/>
      <c r="QDY264" s="44"/>
      <c r="QDZ264" s="44"/>
      <c r="QEA264" s="44"/>
      <c r="QEB264" s="44"/>
      <c r="QEC264" s="44"/>
      <c r="QED264" s="44"/>
      <c r="QEE264" s="44"/>
      <c r="QEF264" s="44"/>
      <c r="QEG264" s="44"/>
      <c r="QEH264" s="44"/>
      <c r="QEI264" s="44"/>
      <c r="QEJ264" s="44"/>
      <c r="QEK264" s="44"/>
      <c r="QEL264" s="44"/>
      <c r="QEM264" s="44"/>
      <c r="QEN264" s="44"/>
      <c r="QEO264" s="44"/>
      <c r="QEP264" s="44"/>
      <c r="QEQ264" s="44"/>
      <c r="QER264" s="44"/>
      <c r="QES264" s="44"/>
      <c r="QET264" s="44"/>
      <c r="QEU264" s="44"/>
      <c r="QEV264" s="44"/>
      <c r="QEW264" s="44"/>
      <c r="QEX264" s="44"/>
      <c r="QEY264" s="44"/>
      <c r="QEZ264" s="44"/>
      <c r="QFA264" s="44"/>
      <c r="QFB264" s="44"/>
      <c r="QFC264" s="44"/>
      <c r="QFD264" s="44"/>
      <c r="QFE264" s="44"/>
      <c r="QFF264" s="44"/>
      <c r="QFG264" s="44"/>
      <c r="QFH264" s="44"/>
      <c r="QFI264" s="44"/>
      <c r="QFJ264" s="44"/>
      <c r="QFK264" s="44"/>
      <c r="QFL264" s="44"/>
      <c r="QFM264" s="44"/>
      <c r="QFN264" s="44"/>
      <c r="QFO264" s="44"/>
      <c r="QFP264" s="44"/>
      <c r="QFQ264" s="44"/>
      <c r="QFR264" s="44"/>
      <c r="QFS264" s="44"/>
      <c r="QFT264" s="44"/>
      <c r="QFU264" s="44"/>
      <c r="QFV264" s="44"/>
      <c r="QFW264" s="44"/>
      <c r="QFX264" s="44"/>
      <c r="QFY264" s="44"/>
      <c r="QFZ264" s="44"/>
      <c r="QGA264" s="44"/>
      <c r="QGB264" s="44"/>
      <c r="QGC264" s="44"/>
      <c r="QGD264" s="44"/>
      <c r="QGE264" s="44"/>
      <c r="QGF264" s="44"/>
      <c r="QGG264" s="44"/>
      <c r="QGH264" s="44"/>
      <c r="QGI264" s="44"/>
      <c r="QGJ264" s="44"/>
      <c r="QGK264" s="44"/>
      <c r="QGL264" s="44"/>
      <c r="QGM264" s="44"/>
      <c r="QGN264" s="44"/>
      <c r="QGO264" s="44"/>
      <c r="QGP264" s="44"/>
      <c r="QGQ264" s="44"/>
      <c r="QGR264" s="44"/>
      <c r="QGS264" s="44"/>
      <c r="QGT264" s="44"/>
      <c r="QGU264" s="44"/>
      <c r="QGV264" s="44"/>
      <c r="QGW264" s="44"/>
      <c r="QGX264" s="44"/>
      <c r="QGY264" s="44"/>
      <c r="QGZ264" s="44"/>
      <c r="QHA264" s="44"/>
      <c r="QHB264" s="44"/>
      <c r="QHC264" s="44"/>
      <c r="QHD264" s="44"/>
      <c r="QHE264" s="44"/>
      <c r="QHF264" s="44"/>
      <c r="QHG264" s="44"/>
      <c r="QHH264" s="44"/>
      <c r="QHI264" s="44"/>
      <c r="QHJ264" s="44"/>
      <c r="QHK264" s="44"/>
      <c r="QHL264" s="44"/>
      <c r="QHM264" s="44"/>
      <c r="QHN264" s="44"/>
      <c r="QHO264" s="44"/>
      <c r="QHP264" s="44"/>
      <c r="QHQ264" s="44"/>
      <c r="QHR264" s="44"/>
      <c r="QHS264" s="44"/>
      <c r="QHT264" s="44"/>
      <c r="QHU264" s="44"/>
      <c r="QHV264" s="44"/>
      <c r="QHW264" s="44"/>
      <c r="QHX264" s="44"/>
      <c r="QHY264" s="44"/>
      <c r="QHZ264" s="44"/>
      <c r="QIA264" s="44"/>
      <c r="QIB264" s="44"/>
      <c r="QIC264" s="44"/>
      <c r="QID264" s="44"/>
      <c r="QIE264" s="44"/>
      <c r="QIF264" s="44"/>
      <c r="QIG264" s="44"/>
      <c r="QIH264" s="44"/>
      <c r="QII264" s="44"/>
      <c r="QIJ264" s="44"/>
      <c r="QIK264" s="44"/>
      <c r="QIL264" s="44"/>
      <c r="QIM264" s="44"/>
      <c r="QIN264" s="44"/>
      <c r="QIO264" s="44"/>
      <c r="QIP264" s="44"/>
      <c r="QIQ264" s="44"/>
      <c r="QIR264" s="44"/>
      <c r="QIS264" s="44"/>
      <c r="QIT264" s="44"/>
      <c r="QIU264" s="44"/>
      <c r="QIV264" s="44"/>
      <c r="QIW264" s="44"/>
      <c r="QIX264" s="44"/>
      <c r="QIY264" s="44"/>
      <c r="QIZ264" s="44"/>
      <c r="QJA264" s="44"/>
      <c r="QJB264" s="44"/>
      <c r="QJC264" s="44"/>
      <c r="QJD264" s="44"/>
      <c r="QJE264" s="44"/>
      <c r="QJF264" s="44"/>
      <c r="QJG264" s="44"/>
      <c r="QJH264" s="44"/>
      <c r="QJI264" s="44"/>
      <c r="QJJ264" s="44"/>
      <c r="QJK264" s="44"/>
      <c r="QJL264" s="44"/>
      <c r="QJM264" s="44"/>
      <c r="QJN264" s="44"/>
      <c r="QJO264" s="44"/>
      <c r="QJP264" s="44"/>
      <c r="QJQ264" s="44"/>
      <c r="QJR264" s="44"/>
      <c r="QJS264" s="44"/>
      <c r="QJT264" s="44"/>
      <c r="QJU264" s="44"/>
      <c r="QJV264" s="44"/>
      <c r="QJW264" s="44"/>
      <c r="QJX264" s="44"/>
      <c r="QJY264" s="44"/>
      <c r="QJZ264" s="44"/>
      <c r="QKA264" s="44"/>
      <c r="QKB264" s="44"/>
      <c r="QKC264" s="44"/>
      <c r="QKD264" s="44"/>
      <c r="QKE264" s="44"/>
      <c r="QKF264" s="44"/>
      <c r="QKG264" s="44"/>
      <c r="QKH264" s="44"/>
      <c r="QKI264" s="44"/>
      <c r="QKJ264" s="44"/>
      <c r="QKK264" s="44"/>
      <c r="QKL264" s="44"/>
      <c r="QKM264" s="44"/>
      <c r="QKN264" s="44"/>
      <c r="QKO264" s="44"/>
      <c r="QKP264" s="44"/>
      <c r="QKQ264" s="44"/>
      <c r="QKR264" s="44"/>
      <c r="QKS264" s="44"/>
      <c r="QKT264" s="44"/>
      <c r="QKU264" s="44"/>
      <c r="QKV264" s="44"/>
      <c r="QKW264" s="44"/>
      <c r="QKX264" s="44"/>
      <c r="QKY264" s="44"/>
      <c r="QKZ264" s="44"/>
      <c r="QLA264" s="44"/>
      <c r="QLB264" s="44"/>
      <c r="QLC264" s="44"/>
      <c r="QLD264" s="44"/>
      <c r="QLE264" s="44"/>
      <c r="QLF264" s="44"/>
      <c r="QLG264" s="44"/>
      <c r="QLH264" s="44"/>
      <c r="QLI264" s="44"/>
      <c r="QLJ264" s="44"/>
      <c r="QLK264" s="44"/>
      <c r="QLL264" s="44"/>
      <c r="QLM264" s="44"/>
      <c r="QLN264" s="44"/>
      <c r="QLO264" s="44"/>
      <c r="QLP264" s="44"/>
      <c r="QLQ264" s="44"/>
      <c r="QLR264" s="44"/>
      <c r="QLS264" s="44"/>
      <c r="QLT264" s="44"/>
      <c r="QLU264" s="44"/>
      <c r="QLV264" s="44"/>
      <c r="QLW264" s="44"/>
      <c r="QLX264" s="44"/>
      <c r="QLY264" s="44"/>
      <c r="QLZ264" s="44"/>
      <c r="QMA264" s="44"/>
      <c r="QMB264" s="44"/>
      <c r="QMC264" s="44"/>
      <c r="QMD264" s="44"/>
      <c r="QME264" s="44"/>
      <c r="QMF264" s="44"/>
      <c r="QMG264" s="44"/>
      <c r="QMH264" s="44"/>
      <c r="QMI264" s="44"/>
      <c r="QMJ264" s="44"/>
      <c r="QMK264" s="44"/>
      <c r="QML264" s="44"/>
      <c r="QMM264" s="44"/>
      <c r="QMN264" s="44"/>
      <c r="QMO264" s="44"/>
      <c r="QMP264" s="44"/>
      <c r="QMQ264" s="44"/>
      <c r="QMR264" s="44"/>
      <c r="QMS264" s="44"/>
      <c r="QMT264" s="44"/>
      <c r="QMU264" s="44"/>
      <c r="QMV264" s="44"/>
      <c r="QMW264" s="44"/>
      <c r="QMX264" s="44"/>
      <c r="QMY264" s="44"/>
      <c r="QMZ264" s="44"/>
      <c r="QNA264" s="44"/>
      <c r="QNB264" s="44"/>
      <c r="QNC264" s="44"/>
      <c r="QND264" s="44"/>
      <c r="QNE264" s="44"/>
      <c r="QNF264" s="44"/>
      <c r="QNG264" s="44"/>
      <c r="QNH264" s="44"/>
      <c r="QNI264" s="44"/>
      <c r="QNJ264" s="44"/>
      <c r="QNK264" s="44"/>
      <c r="QNL264" s="44"/>
      <c r="QNM264" s="44"/>
      <c r="QNN264" s="44"/>
      <c r="QNO264" s="44"/>
      <c r="QNP264" s="44"/>
      <c r="QNQ264" s="44"/>
      <c r="QNR264" s="44"/>
      <c r="QNS264" s="44"/>
      <c r="QNT264" s="44"/>
      <c r="QNU264" s="44"/>
      <c r="QNV264" s="44"/>
      <c r="QNW264" s="44"/>
      <c r="QNX264" s="44"/>
      <c r="QNY264" s="44"/>
      <c r="QNZ264" s="44"/>
      <c r="QOA264" s="44"/>
      <c r="QOB264" s="44"/>
      <c r="QOC264" s="44"/>
      <c r="QOD264" s="44"/>
      <c r="QOE264" s="44"/>
      <c r="QOF264" s="44"/>
      <c r="QOG264" s="44"/>
      <c r="QOH264" s="44"/>
      <c r="QOI264" s="44"/>
      <c r="QOJ264" s="44"/>
      <c r="QOK264" s="44"/>
      <c r="QOL264" s="44"/>
      <c r="QOM264" s="44"/>
      <c r="QON264" s="44"/>
      <c r="QOO264" s="44"/>
      <c r="QOP264" s="44"/>
      <c r="QOQ264" s="44"/>
      <c r="QOR264" s="44"/>
      <c r="QOS264" s="44"/>
      <c r="QOT264" s="44"/>
      <c r="QOU264" s="44"/>
      <c r="QOV264" s="44"/>
      <c r="QOW264" s="44"/>
      <c r="QOX264" s="44"/>
      <c r="QOY264" s="44"/>
      <c r="QOZ264" s="44"/>
      <c r="QPA264" s="44"/>
      <c r="QPB264" s="44"/>
      <c r="QPC264" s="44"/>
      <c r="QPD264" s="44"/>
      <c r="QPE264" s="44"/>
      <c r="QPF264" s="44"/>
      <c r="QPG264" s="44"/>
      <c r="QPH264" s="44"/>
      <c r="QPI264" s="44"/>
      <c r="QPJ264" s="44"/>
      <c r="QPK264" s="44"/>
      <c r="QPL264" s="44"/>
      <c r="QPM264" s="44"/>
      <c r="QPN264" s="44"/>
      <c r="QPO264" s="44"/>
      <c r="QPP264" s="44"/>
      <c r="QPQ264" s="44"/>
      <c r="QPR264" s="44"/>
      <c r="QPS264" s="44"/>
      <c r="QPT264" s="44"/>
      <c r="QPU264" s="44"/>
      <c r="QPV264" s="44"/>
      <c r="QPW264" s="44"/>
      <c r="QPX264" s="44"/>
      <c r="QPY264" s="44"/>
      <c r="QPZ264" s="44"/>
      <c r="QQA264" s="44"/>
      <c r="QQB264" s="44"/>
      <c r="QQC264" s="44"/>
      <c r="QQD264" s="44"/>
      <c r="QQE264" s="44"/>
      <c r="QQF264" s="44"/>
      <c r="QQG264" s="44"/>
      <c r="QQH264" s="44"/>
      <c r="QQI264" s="44"/>
      <c r="QQJ264" s="44"/>
      <c r="QQK264" s="44"/>
      <c r="QQL264" s="44"/>
      <c r="QQM264" s="44"/>
      <c r="QQN264" s="44"/>
      <c r="QQO264" s="44"/>
      <c r="QQP264" s="44"/>
      <c r="QQQ264" s="44"/>
      <c r="QQR264" s="44"/>
      <c r="QQS264" s="44"/>
      <c r="QQT264" s="44"/>
      <c r="QQU264" s="44"/>
      <c r="QQV264" s="44"/>
      <c r="QQW264" s="44"/>
      <c r="QQX264" s="44"/>
      <c r="QQY264" s="44"/>
      <c r="QQZ264" s="44"/>
      <c r="QRA264" s="44"/>
      <c r="QRB264" s="44"/>
      <c r="QRC264" s="44"/>
      <c r="QRD264" s="44"/>
      <c r="QRE264" s="44"/>
      <c r="QRF264" s="44"/>
      <c r="QRG264" s="44"/>
      <c r="QRH264" s="44"/>
      <c r="QRI264" s="44"/>
      <c r="QRJ264" s="44"/>
      <c r="QRK264" s="44"/>
      <c r="QRL264" s="44"/>
      <c r="QRM264" s="44"/>
      <c r="QRN264" s="44"/>
      <c r="QRO264" s="44"/>
      <c r="QRP264" s="44"/>
      <c r="QRQ264" s="44"/>
      <c r="QRR264" s="44"/>
      <c r="QRS264" s="44"/>
      <c r="QRT264" s="44"/>
      <c r="QRU264" s="44"/>
      <c r="QRV264" s="44"/>
      <c r="QRW264" s="44"/>
      <c r="QRX264" s="44"/>
      <c r="QRY264" s="44"/>
      <c r="QRZ264" s="44"/>
      <c r="QSA264" s="44"/>
      <c r="QSB264" s="44"/>
      <c r="QSC264" s="44"/>
      <c r="QSD264" s="44"/>
      <c r="QSE264" s="44"/>
      <c r="QSF264" s="44"/>
      <c r="QSG264" s="44"/>
      <c r="QSH264" s="44"/>
      <c r="QSI264" s="44"/>
      <c r="QSJ264" s="44"/>
      <c r="QSK264" s="44"/>
      <c r="QSL264" s="44"/>
      <c r="QSM264" s="44"/>
      <c r="QSN264" s="44"/>
      <c r="QSO264" s="44"/>
      <c r="QSP264" s="44"/>
      <c r="QSQ264" s="44"/>
      <c r="QSR264" s="44"/>
      <c r="QSS264" s="44"/>
      <c r="QST264" s="44"/>
      <c r="QSU264" s="44"/>
      <c r="QSV264" s="44"/>
      <c r="QSW264" s="44"/>
      <c r="QSX264" s="44"/>
      <c r="QSY264" s="44"/>
      <c r="QSZ264" s="44"/>
      <c r="QTA264" s="44"/>
      <c r="QTB264" s="44"/>
      <c r="QTC264" s="44"/>
      <c r="QTD264" s="44"/>
      <c r="QTE264" s="44"/>
      <c r="QTF264" s="44"/>
      <c r="QTG264" s="44"/>
      <c r="QTH264" s="44"/>
      <c r="QTI264" s="44"/>
      <c r="QTJ264" s="44"/>
      <c r="QTK264" s="44"/>
      <c r="QTL264" s="44"/>
      <c r="QTM264" s="44"/>
      <c r="QTN264" s="44"/>
      <c r="QTO264" s="44"/>
      <c r="QTP264" s="44"/>
      <c r="QTQ264" s="44"/>
      <c r="QTR264" s="44"/>
      <c r="QTS264" s="44"/>
      <c r="QTT264" s="44"/>
      <c r="QTU264" s="44"/>
      <c r="QTV264" s="44"/>
      <c r="QTW264" s="44"/>
      <c r="QTX264" s="44"/>
      <c r="QTY264" s="44"/>
      <c r="QTZ264" s="44"/>
      <c r="QUA264" s="44"/>
      <c r="QUB264" s="44"/>
      <c r="QUC264" s="44"/>
      <c r="QUD264" s="44"/>
      <c r="QUE264" s="44"/>
      <c r="QUF264" s="44"/>
      <c r="QUG264" s="44"/>
      <c r="QUH264" s="44"/>
      <c r="QUI264" s="44"/>
      <c r="QUJ264" s="44"/>
      <c r="QUK264" s="44"/>
      <c r="QUL264" s="44"/>
      <c r="QUM264" s="44"/>
      <c r="QUN264" s="44"/>
      <c r="QUO264" s="44"/>
      <c r="QUP264" s="44"/>
      <c r="QUQ264" s="44"/>
      <c r="QUR264" s="44"/>
      <c r="QUS264" s="44"/>
      <c r="QUT264" s="44"/>
      <c r="QUU264" s="44"/>
      <c r="QUV264" s="44"/>
      <c r="QUW264" s="44"/>
      <c r="QUX264" s="44"/>
      <c r="QUY264" s="44"/>
      <c r="QUZ264" s="44"/>
      <c r="QVA264" s="44"/>
      <c r="QVB264" s="44"/>
      <c r="QVC264" s="44"/>
      <c r="QVD264" s="44"/>
      <c r="QVE264" s="44"/>
      <c r="QVF264" s="44"/>
      <c r="QVG264" s="44"/>
      <c r="QVH264" s="44"/>
      <c r="QVI264" s="44"/>
      <c r="QVJ264" s="44"/>
      <c r="QVK264" s="44"/>
      <c r="QVL264" s="44"/>
      <c r="QVM264" s="44"/>
      <c r="QVN264" s="44"/>
      <c r="QVO264" s="44"/>
      <c r="QVP264" s="44"/>
      <c r="QVQ264" s="44"/>
      <c r="QVR264" s="44"/>
      <c r="QVS264" s="44"/>
      <c r="QVT264" s="44"/>
      <c r="QVU264" s="44"/>
      <c r="QVV264" s="44"/>
      <c r="QVW264" s="44"/>
      <c r="QVX264" s="44"/>
      <c r="QVY264" s="44"/>
      <c r="QVZ264" s="44"/>
      <c r="QWA264" s="44"/>
      <c r="QWB264" s="44"/>
      <c r="QWC264" s="44"/>
      <c r="QWD264" s="44"/>
      <c r="QWE264" s="44"/>
      <c r="QWF264" s="44"/>
      <c r="QWG264" s="44"/>
      <c r="QWH264" s="44"/>
      <c r="QWI264" s="44"/>
      <c r="QWJ264" s="44"/>
      <c r="QWK264" s="44"/>
      <c r="QWL264" s="44"/>
      <c r="QWM264" s="44"/>
      <c r="QWN264" s="44"/>
      <c r="QWO264" s="44"/>
      <c r="QWP264" s="44"/>
      <c r="QWQ264" s="44"/>
      <c r="QWR264" s="44"/>
      <c r="QWS264" s="44"/>
      <c r="QWT264" s="44"/>
      <c r="QWU264" s="44"/>
      <c r="QWV264" s="44"/>
      <c r="QWW264" s="44"/>
      <c r="QWX264" s="44"/>
      <c r="QWY264" s="44"/>
      <c r="QWZ264" s="44"/>
      <c r="QXA264" s="44"/>
      <c r="QXB264" s="44"/>
      <c r="QXC264" s="44"/>
      <c r="QXD264" s="44"/>
      <c r="QXE264" s="44"/>
      <c r="QXF264" s="44"/>
      <c r="QXG264" s="44"/>
      <c r="QXH264" s="44"/>
      <c r="QXI264" s="44"/>
      <c r="QXJ264" s="44"/>
      <c r="QXK264" s="44"/>
      <c r="QXL264" s="44"/>
      <c r="QXM264" s="44"/>
      <c r="QXN264" s="44"/>
      <c r="QXO264" s="44"/>
      <c r="QXP264" s="44"/>
      <c r="QXQ264" s="44"/>
      <c r="QXR264" s="44"/>
      <c r="QXS264" s="44"/>
      <c r="QXT264" s="44"/>
      <c r="QXU264" s="44"/>
      <c r="QXV264" s="44"/>
      <c r="QXW264" s="44"/>
      <c r="QXX264" s="44"/>
      <c r="QXY264" s="44"/>
      <c r="QXZ264" s="44"/>
      <c r="QYA264" s="44"/>
      <c r="QYB264" s="44"/>
      <c r="QYC264" s="44"/>
      <c r="QYD264" s="44"/>
      <c r="QYE264" s="44"/>
      <c r="QYF264" s="44"/>
      <c r="QYG264" s="44"/>
      <c r="QYH264" s="44"/>
      <c r="QYI264" s="44"/>
      <c r="QYJ264" s="44"/>
      <c r="QYK264" s="44"/>
      <c r="QYL264" s="44"/>
      <c r="QYM264" s="44"/>
      <c r="QYN264" s="44"/>
      <c r="QYO264" s="44"/>
      <c r="QYP264" s="44"/>
      <c r="QYQ264" s="44"/>
      <c r="QYR264" s="44"/>
      <c r="QYS264" s="44"/>
      <c r="QYT264" s="44"/>
      <c r="QYU264" s="44"/>
      <c r="QYV264" s="44"/>
      <c r="QYW264" s="44"/>
      <c r="QYX264" s="44"/>
      <c r="QYY264" s="44"/>
      <c r="QYZ264" s="44"/>
      <c r="QZA264" s="44"/>
      <c r="QZB264" s="44"/>
      <c r="QZC264" s="44"/>
      <c r="QZD264" s="44"/>
      <c r="QZE264" s="44"/>
      <c r="QZF264" s="44"/>
      <c r="QZG264" s="44"/>
      <c r="QZH264" s="44"/>
      <c r="QZI264" s="44"/>
      <c r="QZJ264" s="44"/>
      <c r="QZK264" s="44"/>
      <c r="QZL264" s="44"/>
      <c r="QZM264" s="44"/>
      <c r="QZN264" s="44"/>
      <c r="QZO264" s="44"/>
      <c r="QZP264" s="44"/>
      <c r="QZQ264" s="44"/>
      <c r="QZR264" s="44"/>
      <c r="QZS264" s="44"/>
      <c r="QZT264" s="44"/>
      <c r="QZU264" s="44"/>
      <c r="QZV264" s="44"/>
      <c r="QZW264" s="44"/>
      <c r="QZX264" s="44"/>
      <c r="QZY264" s="44"/>
      <c r="QZZ264" s="44"/>
      <c r="RAA264" s="44"/>
      <c r="RAB264" s="44"/>
      <c r="RAC264" s="44"/>
      <c r="RAD264" s="44"/>
      <c r="RAE264" s="44"/>
      <c r="RAF264" s="44"/>
      <c r="RAG264" s="44"/>
      <c r="RAH264" s="44"/>
      <c r="RAI264" s="44"/>
      <c r="RAJ264" s="44"/>
      <c r="RAK264" s="44"/>
      <c r="RAL264" s="44"/>
      <c r="RAM264" s="44"/>
      <c r="RAN264" s="44"/>
      <c r="RAO264" s="44"/>
      <c r="RAP264" s="44"/>
      <c r="RAQ264" s="44"/>
      <c r="RAR264" s="44"/>
      <c r="RAS264" s="44"/>
      <c r="RAT264" s="44"/>
      <c r="RAU264" s="44"/>
      <c r="RAV264" s="44"/>
      <c r="RAW264" s="44"/>
      <c r="RAX264" s="44"/>
      <c r="RAY264" s="44"/>
      <c r="RAZ264" s="44"/>
      <c r="RBA264" s="44"/>
      <c r="RBB264" s="44"/>
      <c r="RBC264" s="44"/>
      <c r="RBD264" s="44"/>
      <c r="RBE264" s="44"/>
      <c r="RBF264" s="44"/>
      <c r="RBG264" s="44"/>
      <c r="RBH264" s="44"/>
      <c r="RBI264" s="44"/>
      <c r="RBJ264" s="44"/>
      <c r="RBK264" s="44"/>
      <c r="RBL264" s="44"/>
      <c r="RBM264" s="44"/>
      <c r="RBN264" s="44"/>
      <c r="RBO264" s="44"/>
      <c r="RBP264" s="44"/>
      <c r="RBQ264" s="44"/>
      <c r="RBR264" s="44"/>
      <c r="RBS264" s="44"/>
      <c r="RBT264" s="44"/>
      <c r="RBU264" s="44"/>
      <c r="RBV264" s="44"/>
      <c r="RBW264" s="44"/>
      <c r="RBX264" s="44"/>
      <c r="RBY264" s="44"/>
      <c r="RBZ264" s="44"/>
      <c r="RCA264" s="44"/>
      <c r="RCB264" s="44"/>
      <c r="RCC264" s="44"/>
      <c r="RCD264" s="44"/>
      <c r="RCE264" s="44"/>
      <c r="RCF264" s="44"/>
      <c r="RCG264" s="44"/>
      <c r="RCH264" s="44"/>
      <c r="RCI264" s="44"/>
      <c r="RCJ264" s="44"/>
      <c r="RCK264" s="44"/>
      <c r="RCL264" s="44"/>
      <c r="RCM264" s="44"/>
      <c r="RCN264" s="44"/>
      <c r="RCO264" s="44"/>
      <c r="RCP264" s="44"/>
      <c r="RCQ264" s="44"/>
      <c r="RCR264" s="44"/>
      <c r="RCS264" s="44"/>
      <c r="RCT264" s="44"/>
      <c r="RCU264" s="44"/>
      <c r="RCV264" s="44"/>
      <c r="RCW264" s="44"/>
      <c r="RCX264" s="44"/>
      <c r="RCY264" s="44"/>
      <c r="RCZ264" s="44"/>
      <c r="RDA264" s="44"/>
      <c r="RDB264" s="44"/>
      <c r="RDC264" s="44"/>
      <c r="RDD264" s="44"/>
      <c r="RDE264" s="44"/>
      <c r="RDF264" s="44"/>
      <c r="RDG264" s="44"/>
      <c r="RDH264" s="44"/>
      <c r="RDI264" s="44"/>
      <c r="RDJ264" s="44"/>
      <c r="RDK264" s="44"/>
      <c r="RDL264" s="44"/>
      <c r="RDM264" s="44"/>
      <c r="RDN264" s="44"/>
      <c r="RDO264" s="44"/>
      <c r="RDP264" s="44"/>
      <c r="RDQ264" s="44"/>
      <c r="RDR264" s="44"/>
      <c r="RDS264" s="44"/>
      <c r="RDT264" s="44"/>
      <c r="RDU264" s="44"/>
      <c r="RDV264" s="44"/>
      <c r="RDW264" s="44"/>
      <c r="RDX264" s="44"/>
      <c r="RDY264" s="44"/>
      <c r="RDZ264" s="44"/>
      <c r="REA264" s="44"/>
      <c r="REB264" s="44"/>
      <c r="REC264" s="44"/>
      <c r="RED264" s="44"/>
      <c r="REE264" s="44"/>
      <c r="REF264" s="44"/>
      <c r="REG264" s="44"/>
      <c r="REH264" s="44"/>
      <c r="REI264" s="44"/>
      <c r="REJ264" s="44"/>
      <c r="REK264" s="44"/>
      <c r="REL264" s="44"/>
      <c r="REM264" s="44"/>
      <c r="REN264" s="44"/>
      <c r="REO264" s="44"/>
      <c r="REP264" s="44"/>
      <c r="REQ264" s="44"/>
      <c r="RER264" s="44"/>
      <c r="RES264" s="44"/>
      <c r="RET264" s="44"/>
      <c r="REU264" s="44"/>
      <c r="REV264" s="44"/>
      <c r="REW264" s="44"/>
      <c r="REX264" s="44"/>
      <c r="REY264" s="44"/>
      <c r="REZ264" s="44"/>
      <c r="RFA264" s="44"/>
      <c r="RFB264" s="44"/>
      <c r="RFC264" s="44"/>
      <c r="RFD264" s="44"/>
      <c r="RFE264" s="44"/>
      <c r="RFF264" s="44"/>
      <c r="RFG264" s="44"/>
      <c r="RFH264" s="44"/>
      <c r="RFI264" s="44"/>
      <c r="RFJ264" s="44"/>
      <c r="RFK264" s="44"/>
      <c r="RFL264" s="44"/>
      <c r="RFM264" s="44"/>
      <c r="RFN264" s="44"/>
      <c r="RFO264" s="44"/>
      <c r="RFP264" s="44"/>
      <c r="RFQ264" s="44"/>
      <c r="RFR264" s="44"/>
      <c r="RFS264" s="44"/>
      <c r="RFT264" s="44"/>
      <c r="RFU264" s="44"/>
      <c r="RFV264" s="44"/>
      <c r="RFW264" s="44"/>
      <c r="RFX264" s="44"/>
      <c r="RFY264" s="44"/>
      <c r="RFZ264" s="44"/>
      <c r="RGA264" s="44"/>
      <c r="RGB264" s="44"/>
      <c r="RGC264" s="44"/>
      <c r="RGD264" s="44"/>
      <c r="RGE264" s="44"/>
      <c r="RGF264" s="44"/>
      <c r="RGG264" s="44"/>
      <c r="RGH264" s="44"/>
      <c r="RGI264" s="44"/>
      <c r="RGJ264" s="44"/>
      <c r="RGK264" s="44"/>
      <c r="RGL264" s="44"/>
      <c r="RGM264" s="44"/>
      <c r="RGN264" s="44"/>
      <c r="RGO264" s="44"/>
      <c r="RGP264" s="44"/>
      <c r="RGQ264" s="44"/>
      <c r="RGR264" s="44"/>
      <c r="RGS264" s="44"/>
      <c r="RGT264" s="44"/>
      <c r="RGU264" s="44"/>
      <c r="RGV264" s="44"/>
      <c r="RGW264" s="44"/>
      <c r="RGX264" s="44"/>
      <c r="RGY264" s="44"/>
      <c r="RGZ264" s="44"/>
      <c r="RHA264" s="44"/>
      <c r="RHB264" s="44"/>
      <c r="RHC264" s="44"/>
      <c r="RHD264" s="44"/>
      <c r="RHE264" s="44"/>
      <c r="RHF264" s="44"/>
      <c r="RHG264" s="44"/>
      <c r="RHH264" s="44"/>
      <c r="RHI264" s="44"/>
      <c r="RHJ264" s="44"/>
      <c r="RHK264" s="44"/>
      <c r="RHL264" s="44"/>
      <c r="RHM264" s="44"/>
      <c r="RHN264" s="44"/>
      <c r="RHO264" s="44"/>
      <c r="RHP264" s="44"/>
      <c r="RHQ264" s="44"/>
      <c r="RHR264" s="44"/>
      <c r="RHS264" s="44"/>
      <c r="RHT264" s="44"/>
      <c r="RHU264" s="44"/>
      <c r="RHV264" s="44"/>
      <c r="RHW264" s="44"/>
      <c r="RHX264" s="44"/>
      <c r="RHY264" s="44"/>
      <c r="RHZ264" s="44"/>
      <c r="RIA264" s="44"/>
      <c r="RIB264" s="44"/>
      <c r="RIC264" s="44"/>
      <c r="RID264" s="44"/>
      <c r="RIE264" s="44"/>
      <c r="RIF264" s="44"/>
      <c r="RIG264" s="44"/>
      <c r="RIH264" s="44"/>
      <c r="RII264" s="44"/>
      <c r="RIJ264" s="44"/>
      <c r="RIK264" s="44"/>
      <c r="RIL264" s="44"/>
      <c r="RIM264" s="44"/>
      <c r="RIN264" s="44"/>
      <c r="RIO264" s="44"/>
      <c r="RIP264" s="44"/>
      <c r="RIQ264" s="44"/>
      <c r="RIR264" s="44"/>
      <c r="RIS264" s="44"/>
      <c r="RIT264" s="44"/>
      <c r="RIU264" s="44"/>
      <c r="RIV264" s="44"/>
      <c r="RIW264" s="44"/>
      <c r="RIX264" s="44"/>
      <c r="RIY264" s="44"/>
      <c r="RIZ264" s="44"/>
      <c r="RJA264" s="44"/>
      <c r="RJB264" s="44"/>
      <c r="RJC264" s="44"/>
      <c r="RJD264" s="44"/>
      <c r="RJE264" s="44"/>
      <c r="RJF264" s="44"/>
      <c r="RJG264" s="44"/>
      <c r="RJH264" s="44"/>
      <c r="RJI264" s="44"/>
      <c r="RJJ264" s="44"/>
      <c r="RJK264" s="44"/>
      <c r="RJL264" s="44"/>
      <c r="RJM264" s="44"/>
      <c r="RJN264" s="44"/>
      <c r="RJO264" s="44"/>
      <c r="RJP264" s="44"/>
      <c r="RJQ264" s="44"/>
      <c r="RJR264" s="44"/>
      <c r="RJS264" s="44"/>
      <c r="RJT264" s="44"/>
      <c r="RJU264" s="44"/>
      <c r="RJV264" s="44"/>
      <c r="RJW264" s="44"/>
      <c r="RJX264" s="44"/>
      <c r="RJY264" s="44"/>
      <c r="RJZ264" s="44"/>
      <c r="RKA264" s="44"/>
      <c r="RKB264" s="44"/>
      <c r="RKC264" s="44"/>
      <c r="RKD264" s="44"/>
      <c r="RKE264" s="44"/>
      <c r="RKF264" s="44"/>
      <c r="RKG264" s="44"/>
      <c r="RKH264" s="44"/>
      <c r="RKI264" s="44"/>
      <c r="RKJ264" s="44"/>
      <c r="RKK264" s="44"/>
      <c r="RKL264" s="44"/>
      <c r="RKM264" s="44"/>
      <c r="RKN264" s="44"/>
      <c r="RKO264" s="44"/>
      <c r="RKP264" s="44"/>
      <c r="RKQ264" s="44"/>
      <c r="RKR264" s="44"/>
      <c r="RKS264" s="44"/>
      <c r="RKT264" s="44"/>
      <c r="RKU264" s="44"/>
      <c r="RKV264" s="44"/>
      <c r="RKW264" s="44"/>
      <c r="RKX264" s="44"/>
      <c r="RKY264" s="44"/>
      <c r="RKZ264" s="44"/>
      <c r="RLA264" s="44"/>
      <c r="RLB264" s="44"/>
      <c r="RLC264" s="44"/>
      <c r="RLD264" s="44"/>
      <c r="RLE264" s="44"/>
      <c r="RLF264" s="44"/>
      <c r="RLG264" s="44"/>
      <c r="RLH264" s="44"/>
      <c r="RLI264" s="44"/>
      <c r="RLJ264" s="44"/>
      <c r="RLK264" s="44"/>
      <c r="RLL264" s="44"/>
      <c r="RLM264" s="44"/>
      <c r="RLN264" s="44"/>
      <c r="RLO264" s="44"/>
      <c r="RLP264" s="44"/>
      <c r="RLQ264" s="44"/>
      <c r="RLR264" s="44"/>
      <c r="RLS264" s="44"/>
      <c r="RLT264" s="44"/>
      <c r="RLU264" s="44"/>
      <c r="RLV264" s="44"/>
      <c r="RLW264" s="44"/>
      <c r="RLX264" s="44"/>
      <c r="RLY264" s="44"/>
      <c r="RLZ264" s="44"/>
      <c r="RMA264" s="44"/>
      <c r="RMB264" s="44"/>
      <c r="RMC264" s="44"/>
      <c r="RMD264" s="44"/>
      <c r="RME264" s="44"/>
      <c r="RMF264" s="44"/>
      <c r="RMG264" s="44"/>
      <c r="RMH264" s="44"/>
      <c r="RMI264" s="44"/>
      <c r="RMJ264" s="44"/>
      <c r="RMK264" s="44"/>
      <c r="RML264" s="44"/>
      <c r="RMM264" s="44"/>
      <c r="RMN264" s="44"/>
      <c r="RMO264" s="44"/>
      <c r="RMP264" s="44"/>
      <c r="RMQ264" s="44"/>
      <c r="RMR264" s="44"/>
      <c r="RMS264" s="44"/>
      <c r="RMT264" s="44"/>
      <c r="RMU264" s="44"/>
      <c r="RMV264" s="44"/>
      <c r="RMW264" s="44"/>
      <c r="RMX264" s="44"/>
      <c r="RMY264" s="44"/>
      <c r="RMZ264" s="44"/>
      <c r="RNA264" s="44"/>
      <c r="RNB264" s="44"/>
      <c r="RNC264" s="44"/>
      <c r="RND264" s="44"/>
      <c r="RNE264" s="44"/>
      <c r="RNF264" s="44"/>
      <c r="RNG264" s="44"/>
      <c r="RNH264" s="44"/>
      <c r="RNI264" s="44"/>
      <c r="RNJ264" s="44"/>
      <c r="RNK264" s="44"/>
      <c r="RNL264" s="44"/>
      <c r="RNM264" s="44"/>
      <c r="RNN264" s="44"/>
      <c r="RNO264" s="44"/>
      <c r="RNP264" s="44"/>
      <c r="RNQ264" s="44"/>
      <c r="RNR264" s="44"/>
      <c r="RNS264" s="44"/>
      <c r="RNT264" s="44"/>
      <c r="RNU264" s="44"/>
      <c r="RNV264" s="44"/>
      <c r="RNW264" s="44"/>
      <c r="RNX264" s="44"/>
      <c r="RNY264" s="44"/>
      <c r="RNZ264" s="44"/>
      <c r="ROA264" s="44"/>
      <c r="ROB264" s="44"/>
      <c r="ROC264" s="44"/>
      <c r="ROD264" s="44"/>
      <c r="ROE264" s="44"/>
      <c r="ROF264" s="44"/>
      <c r="ROG264" s="44"/>
      <c r="ROH264" s="44"/>
      <c r="ROI264" s="44"/>
      <c r="ROJ264" s="44"/>
      <c r="ROK264" s="44"/>
      <c r="ROL264" s="44"/>
      <c r="ROM264" s="44"/>
      <c r="RON264" s="44"/>
      <c r="ROO264" s="44"/>
      <c r="ROP264" s="44"/>
      <c r="ROQ264" s="44"/>
      <c r="ROR264" s="44"/>
      <c r="ROS264" s="44"/>
      <c r="ROT264" s="44"/>
      <c r="ROU264" s="44"/>
      <c r="ROV264" s="44"/>
      <c r="ROW264" s="44"/>
      <c r="ROX264" s="44"/>
      <c r="ROY264" s="44"/>
      <c r="ROZ264" s="44"/>
      <c r="RPA264" s="44"/>
      <c r="RPB264" s="44"/>
      <c r="RPC264" s="44"/>
      <c r="RPD264" s="44"/>
      <c r="RPE264" s="44"/>
      <c r="RPF264" s="44"/>
      <c r="RPG264" s="44"/>
      <c r="RPH264" s="44"/>
      <c r="RPI264" s="44"/>
      <c r="RPJ264" s="44"/>
      <c r="RPK264" s="44"/>
      <c r="RPL264" s="44"/>
      <c r="RPM264" s="44"/>
      <c r="RPN264" s="44"/>
      <c r="RPO264" s="44"/>
      <c r="RPP264" s="44"/>
      <c r="RPQ264" s="44"/>
      <c r="RPR264" s="44"/>
      <c r="RPS264" s="44"/>
      <c r="RPT264" s="44"/>
      <c r="RPU264" s="44"/>
      <c r="RPV264" s="44"/>
      <c r="RPW264" s="44"/>
      <c r="RPX264" s="44"/>
      <c r="RPY264" s="44"/>
      <c r="RPZ264" s="44"/>
      <c r="RQA264" s="44"/>
      <c r="RQB264" s="44"/>
      <c r="RQC264" s="44"/>
      <c r="RQD264" s="44"/>
      <c r="RQE264" s="44"/>
      <c r="RQF264" s="44"/>
      <c r="RQG264" s="44"/>
      <c r="RQH264" s="44"/>
      <c r="RQI264" s="44"/>
      <c r="RQJ264" s="44"/>
      <c r="RQK264" s="44"/>
      <c r="RQL264" s="44"/>
      <c r="RQM264" s="44"/>
      <c r="RQN264" s="44"/>
      <c r="RQO264" s="44"/>
      <c r="RQP264" s="44"/>
      <c r="RQQ264" s="44"/>
      <c r="RQR264" s="44"/>
      <c r="RQS264" s="44"/>
      <c r="RQT264" s="44"/>
      <c r="RQU264" s="44"/>
      <c r="RQV264" s="44"/>
      <c r="RQW264" s="44"/>
      <c r="RQX264" s="44"/>
      <c r="RQY264" s="44"/>
      <c r="RQZ264" s="44"/>
      <c r="RRA264" s="44"/>
      <c r="RRB264" s="44"/>
      <c r="RRC264" s="44"/>
      <c r="RRD264" s="44"/>
      <c r="RRE264" s="44"/>
      <c r="RRF264" s="44"/>
      <c r="RRG264" s="44"/>
      <c r="RRH264" s="44"/>
      <c r="RRI264" s="44"/>
      <c r="RRJ264" s="44"/>
      <c r="RRK264" s="44"/>
      <c r="RRL264" s="44"/>
      <c r="RRM264" s="44"/>
      <c r="RRN264" s="44"/>
      <c r="RRO264" s="44"/>
      <c r="RRP264" s="44"/>
      <c r="RRQ264" s="44"/>
      <c r="RRR264" s="44"/>
      <c r="RRS264" s="44"/>
      <c r="RRT264" s="44"/>
      <c r="RRU264" s="44"/>
      <c r="RRV264" s="44"/>
      <c r="RRW264" s="44"/>
      <c r="RRX264" s="44"/>
      <c r="RRY264" s="44"/>
      <c r="RRZ264" s="44"/>
      <c r="RSA264" s="44"/>
      <c r="RSB264" s="44"/>
      <c r="RSC264" s="44"/>
      <c r="RSD264" s="44"/>
      <c r="RSE264" s="44"/>
      <c r="RSF264" s="44"/>
      <c r="RSG264" s="44"/>
      <c r="RSH264" s="44"/>
      <c r="RSI264" s="44"/>
      <c r="RSJ264" s="44"/>
      <c r="RSK264" s="44"/>
      <c r="RSL264" s="44"/>
      <c r="RSM264" s="44"/>
      <c r="RSN264" s="44"/>
      <c r="RSO264" s="44"/>
      <c r="RSP264" s="44"/>
      <c r="RSQ264" s="44"/>
      <c r="RSR264" s="44"/>
      <c r="RSS264" s="44"/>
      <c r="RST264" s="44"/>
      <c r="RSU264" s="44"/>
      <c r="RSV264" s="44"/>
      <c r="RSW264" s="44"/>
      <c r="RSX264" s="44"/>
      <c r="RSY264" s="44"/>
      <c r="RSZ264" s="44"/>
      <c r="RTA264" s="44"/>
      <c r="RTB264" s="44"/>
      <c r="RTC264" s="44"/>
      <c r="RTD264" s="44"/>
      <c r="RTE264" s="44"/>
      <c r="RTF264" s="44"/>
      <c r="RTG264" s="44"/>
      <c r="RTH264" s="44"/>
      <c r="RTI264" s="44"/>
      <c r="RTJ264" s="44"/>
      <c r="RTK264" s="44"/>
      <c r="RTL264" s="44"/>
      <c r="RTM264" s="44"/>
      <c r="RTN264" s="44"/>
      <c r="RTO264" s="44"/>
      <c r="RTP264" s="44"/>
      <c r="RTQ264" s="44"/>
      <c r="RTR264" s="44"/>
      <c r="RTS264" s="44"/>
      <c r="RTT264" s="44"/>
      <c r="RTU264" s="44"/>
      <c r="RTV264" s="44"/>
      <c r="RTW264" s="44"/>
      <c r="RTX264" s="44"/>
      <c r="RTY264" s="44"/>
      <c r="RTZ264" s="44"/>
      <c r="RUA264" s="44"/>
      <c r="RUB264" s="44"/>
      <c r="RUC264" s="44"/>
      <c r="RUD264" s="44"/>
      <c r="RUE264" s="44"/>
      <c r="RUF264" s="44"/>
      <c r="RUG264" s="44"/>
      <c r="RUH264" s="44"/>
      <c r="RUI264" s="44"/>
      <c r="RUJ264" s="44"/>
      <c r="RUK264" s="44"/>
      <c r="RUL264" s="44"/>
      <c r="RUM264" s="44"/>
      <c r="RUN264" s="44"/>
      <c r="RUO264" s="44"/>
      <c r="RUP264" s="44"/>
      <c r="RUQ264" s="44"/>
      <c r="RUR264" s="44"/>
      <c r="RUS264" s="44"/>
      <c r="RUT264" s="44"/>
      <c r="RUU264" s="44"/>
      <c r="RUV264" s="44"/>
      <c r="RUW264" s="44"/>
      <c r="RUX264" s="44"/>
      <c r="RUY264" s="44"/>
      <c r="RUZ264" s="44"/>
      <c r="RVA264" s="44"/>
      <c r="RVB264" s="44"/>
      <c r="RVC264" s="44"/>
      <c r="RVD264" s="44"/>
      <c r="RVE264" s="44"/>
      <c r="RVF264" s="44"/>
      <c r="RVG264" s="44"/>
      <c r="RVH264" s="44"/>
      <c r="RVI264" s="44"/>
      <c r="RVJ264" s="44"/>
      <c r="RVK264" s="44"/>
      <c r="RVL264" s="44"/>
      <c r="RVM264" s="44"/>
      <c r="RVN264" s="44"/>
      <c r="RVO264" s="44"/>
      <c r="RVP264" s="44"/>
      <c r="RVQ264" s="44"/>
      <c r="RVR264" s="44"/>
      <c r="RVS264" s="44"/>
      <c r="RVT264" s="44"/>
      <c r="RVU264" s="44"/>
      <c r="RVV264" s="44"/>
      <c r="RVW264" s="44"/>
      <c r="RVX264" s="44"/>
      <c r="RVY264" s="44"/>
      <c r="RVZ264" s="44"/>
      <c r="RWA264" s="44"/>
      <c r="RWB264" s="44"/>
      <c r="RWC264" s="44"/>
      <c r="RWD264" s="44"/>
      <c r="RWE264" s="44"/>
      <c r="RWF264" s="44"/>
      <c r="RWG264" s="44"/>
      <c r="RWH264" s="44"/>
      <c r="RWI264" s="44"/>
      <c r="RWJ264" s="44"/>
      <c r="RWK264" s="44"/>
      <c r="RWL264" s="44"/>
      <c r="RWM264" s="44"/>
      <c r="RWN264" s="44"/>
      <c r="RWO264" s="44"/>
      <c r="RWP264" s="44"/>
      <c r="RWQ264" s="44"/>
      <c r="RWR264" s="44"/>
      <c r="RWS264" s="44"/>
      <c r="RWT264" s="44"/>
      <c r="RWU264" s="44"/>
      <c r="RWV264" s="44"/>
      <c r="RWW264" s="44"/>
      <c r="RWX264" s="44"/>
      <c r="RWY264" s="44"/>
      <c r="RWZ264" s="44"/>
      <c r="RXA264" s="44"/>
      <c r="RXB264" s="44"/>
      <c r="RXC264" s="44"/>
      <c r="RXD264" s="44"/>
      <c r="RXE264" s="44"/>
      <c r="RXF264" s="44"/>
      <c r="RXG264" s="44"/>
      <c r="RXH264" s="44"/>
      <c r="RXI264" s="44"/>
      <c r="RXJ264" s="44"/>
      <c r="RXK264" s="44"/>
      <c r="RXL264" s="44"/>
      <c r="RXM264" s="44"/>
      <c r="RXN264" s="44"/>
      <c r="RXO264" s="44"/>
      <c r="RXP264" s="44"/>
      <c r="RXQ264" s="44"/>
      <c r="RXR264" s="44"/>
      <c r="RXS264" s="44"/>
      <c r="RXT264" s="44"/>
      <c r="RXU264" s="44"/>
      <c r="RXV264" s="44"/>
      <c r="RXW264" s="44"/>
      <c r="RXX264" s="44"/>
      <c r="RXY264" s="44"/>
      <c r="RXZ264" s="44"/>
      <c r="RYA264" s="44"/>
      <c r="RYB264" s="44"/>
      <c r="RYC264" s="44"/>
      <c r="RYD264" s="44"/>
      <c r="RYE264" s="44"/>
      <c r="RYF264" s="44"/>
      <c r="RYG264" s="44"/>
      <c r="RYH264" s="44"/>
      <c r="RYI264" s="44"/>
      <c r="RYJ264" s="44"/>
      <c r="RYK264" s="44"/>
      <c r="RYL264" s="44"/>
      <c r="RYM264" s="44"/>
      <c r="RYN264" s="44"/>
      <c r="RYO264" s="44"/>
      <c r="RYP264" s="44"/>
      <c r="RYQ264" s="44"/>
      <c r="RYR264" s="44"/>
      <c r="RYS264" s="44"/>
      <c r="RYT264" s="44"/>
      <c r="RYU264" s="44"/>
      <c r="RYV264" s="44"/>
      <c r="RYW264" s="44"/>
      <c r="RYX264" s="44"/>
      <c r="RYY264" s="44"/>
      <c r="RYZ264" s="44"/>
      <c r="RZA264" s="44"/>
      <c r="RZB264" s="44"/>
      <c r="RZC264" s="44"/>
      <c r="RZD264" s="44"/>
      <c r="RZE264" s="44"/>
      <c r="RZF264" s="44"/>
      <c r="RZG264" s="44"/>
      <c r="RZH264" s="44"/>
      <c r="RZI264" s="44"/>
      <c r="RZJ264" s="44"/>
      <c r="RZK264" s="44"/>
      <c r="RZL264" s="44"/>
      <c r="RZM264" s="44"/>
      <c r="RZN264" s="44"/>
      <c r="RZO264" s="44"/>
      <c r="RZP264" s="44"/>
      <c r="RZQ264" s="44"/>
      <c r="RZR264" s="44"/>
      <c r="RZS264" s="44"/>
      <c r="RZT264" s="44"/>
      <c r="RZU264" s="44"/>
      <c r="RZV264" s="44"/>
      <c r="RZW264" s="44"/>
      <c r="RZX264" s="44"/>
      <c r="RZY264" s="44"/>
      <c r="RZZ264" s="44"/>
      <c r="SAA264" s="44"/>
      <c r="SAB264" s="44"/>
      <c r="SAC264" s="44"/>
      <c r="SAD264" s="44"/>
      <c r="SAE264" s="44"/>
      <c r="SAF264" s="44"/>
      <c r="SAG264" s="44"/>
      <c r="SAH264" s="44"/>
      <c r="SAI264" s="44"/>
      <c r="SAJ264" s="44"/>
      <c r="SAK264" s="44"/>
      <c r="SAL264" s="44"/>
      <c r="SAM264" s="44"/>
      <c r="SAN264" s="44"/>
      <c r="SAO264" s="44"/>
      <c r="SAP264" s="44"/>
      <c r="SAQ264" s="44"/>
      <c r="SAR264" s="44"/>
      <c r="SAS264" s="44"/>
      <c r="SAT264" s="44"/>
      <c r="SAU264" s="44"/>
      <c r="SAV264" s="44"/>
      <c r="SAW264" s="44"/>
      <c r="SAX264" s="44"/>
      <c r="SAY264" s="44"/>
      <c r="SAZ264" s="44"/>
      <c r="SBA264" s="44"/>
      <c r="SBB264" s="44"/>
      <c r="SBC264" s="44"/>
      <c r="SBD264" s="44"/>
      <c r="SBE264" s="44"/>
      <c r="SBF264" s="44"/>
      <c r="SBG264" s="44"/>
      <c r="SBH264" s="44"/>
      <c r="SBI264" s="44"/>
      <c r="SBJ264" s="44"/>
      <c r="SBK264" s="44"/>
      <c r="SBL264" s="44"/>
      <c r="SBM264" s="44"/>
      <c r="SBN264" s="44"/>
      <c r="SBO264" s="44"/>
      <c r="SBP264" s="44"/>
      <c r="SBQ264" s="44"/>
      <c r="SBR264" s="44"/>
      <c r="SBS264" s="44"/>
      <c r="SBT264" s="44"/>
      <c r="SBU264" s="44"/>
      <c r="SBV264" s="44"/>
      <c r="SBW264" s="44"/>
      <c r="SBX264" s="44"/>
      <c r="SBY264" s="44"/>
      <c r="SBZ264" s="44"/>
      <c r="SCA264" s="44"/>
      <c r="SCB264" s="44"/>
      <c r="SCC264" s="44"/>
      <c r="SCD264" s="44"/>
      <c r="SCE264" s="44"/>
      <c r="SCF264" s="44"/>
      <c r="SCG264" s="44"/>
      <c r="SCH264" s="44"/>
      <c r="SCI264" s="44"/>
      <c r="SCJ264" s="44"/>
      <c r="SCK264" s="44"/>
      <c r="SCL264" s="44"/>
      <c r="SCM264" s="44"/>
      <c r="SCN264" s="44"/>
      <c r="SCO264" s="44"/>
      <c r="SCP264" s="44"/>
      <c r="SCQ264" s="44"/>
      <c r="SCR264" s="44"/>
      <c r="SCS264" s="44"/>
      <c r="SCT264" s="44"/>
      <c r="SCU264" s="44"/>
      <c r="SCV264" s="44"/>
      <c r="SCW264" s="44"/>
      <c r="SCX264" s="44"/>
      <c r="SCY264" s="44"/>
      <c r="SCZ264" s="44"/>
      <c r="SDA264" s="44"/>
      <c r="SDB264" s="44"/>
      <c r="SDC264" s="44"/>
      <c r="SDD264" s="44"/>
      <c r="SDE264" s="44"/>
      <c r="SDF264" s="44"/>
      <c r="SDG264" s="44"/>
      <c r="SDH264" s="44"/>
      <c r="SDI264" s="44"/>
      <c r="SDJ264" s="44"/>
      <c r="SDK264" s="44"/>
      <c r="SDL264" s="44"/>
      <c r="SDM264" s="44"/>
      <c r="SDN264" s="44"/>
      <c r="SDO264" s="44"/>
      <c r="SDP264" s="44"/>
      <c r="SDQ264" s="44"/>
      <c r="SDR264" s="44"/>
      <c r="SDS264" s="44"/>
      <c r="SDT264" s="44"/>
      <c r="SDU264" s="44"/>
      <c r="SDV264" s="44"/>
      <c r="SDW264" s="44"/>
      <c r="SDX264" s="44"/>
      <c r="SDY264" s="44"/>
      <c r="SDZ264" s="44"/>
      <c r="SEA264" s="44"/>
      <c r="SEB264" s="44"/>
      <c r="SEC264" s="44"/>
      <c r="SED264" s="44"/>
      <c r="SEE264" s="44"/>
      <c r="SEF264" s="44"/>
      <c r="SEG264" s="44"/>
      <c r="SEH264" s="44"/>
      <c r="SEI264" s="44"/>
      <c r="SEJ264" s="44"/>
      <c r="SEK264" s="44"/>
      <c r="SEL264" s="44"/>
      <c r="SEM264" s="44"/>
      <c r="SEN264" s="44"/>
      <c r="SEO264" s="44"/>
      <c r="SEP264" s="44"/>
      <c r="SEQ264" s="44"/>
      <c r="SER264" s="44"/>
      <c r="SES264" s="44"/>
      <c r="SET264" s="44"/>
      <c r="SEU264" s="44"/>
      <c r="SEV264" s="44"/>
      <c r="SEW264" s="44"/>
      <c r="SEX264" s="44"/>
      <c r="SEY264" s="44"/>
      <c r="SEZ264" s="44"/>
      <c r="SFA264" s="44"/>
      <c r="SFB264" s="44"/>
      <c r="SFC264" s="44"/>
      <c r="SFD264" s="44"/>
      <c r="SFE264" s="44"/>
      <c r="SFF264" s="44"/>
      <c r="SFG264" s="44"/>
      <c r="SFH264" s="44"/>
      <c r="SFI264" s="44"/>
      <c r="SFJ264" s="44"/>
      <c r="SFK264" s="44"/>
      <c r="SFL264" s="44"/>
      <c r="SFM264" s="44"/>
      <c r="SFN264" s="44"/>
      <c r="SFO264" s="44"/>
      <c r="SFP264" s="44"/>
      <c r="SFQ264" s="44"/>
      <c r="SFR264" s="44"/>
      <c r="SFS264" s="44"/>
      <c r="SFT264" s="44"/>
      <c r="SFU264" s="44"/>
      <c r="SFV264" s="44"/>
      <c r="SFW264" s="44"/>
      <c r="SFX264" s="44"/>
      <c r="SFY264" s="44"/>
      <c r="SFZ264" s="44"/>
      <c r="SGA264" s="44"/>
      <c r="SGB264" s="44"/>
      <c r="SGC264" s="44"/>
      <c r="SGD264" s="44"/>
      <c r="SGE264" s="44"/>
      <c r="SGF264" s="44"/>
      <c r="SGG264" s="44"/>
      <c r="SGH264" s="44"/>
      <c r="SGI264" s="44"/>
      <c r="SGJ264" s="44"/>
      <c r="SGK264" s="44"/>
      <c r="SGL264" s="44"/>
      <c r="SGM264" s="44"/>
      <c r="SGN264" s="44"/>
      <c r="SGO264" s="44"/>
      <c r="SGP264" s="44"/>
      <c r="SGQ264" s="44"/>
      <c r="SGR264" s="44"/>
      <c r="SGS264" s="44"/>
      <c r="SGT264" s="44"/>
      <c r="SGU264" s="44"/>
      <c r="SGV264" s="44"/>
      <c r="SGW264" s="44"/>
      <c r="SGX264" s="44"/>
      <c r="SGY264" s="44"/>
      <c r="SGZ264" s="44"/>
      <c r="SHA264" s="44"/>
      <c r="SHB264" s="44"/>
      <c r="SHC264" s="44"/>
      <c r="SHD264" s="44"/>
      <c r="SHE264" s="44"/>
      <c r="SHF264" s="44"/>
      <c r="SHG264" s="44"/>
      <c r="SHH264" s="44"/>
      <c r="SHI264" s="44"/>
      <c r="SHJ264" s="44"/>
      <c r="SHK264" s="44"/>
      <c r="SHL264" s="44"/>
      <c r="SHM264" s="44"/>
      <c r="SHN264" s="44"/>
      <c r="SHO264" s="44"/>
      <c r="SHP264" s="44"/>
      <c r="SHQ264" s="44"/>
      <c r="SHR264" s="44"/>
      <c r="SHS264" s="44"/>
      <c r="SHT264" s="44"/>
      <c r="SHU264" s="44"/>
      <c r="SHV264" s="44"/>
      <c r="SHW264" s="44"/>
      <c r="SHX264" s="44"/>
      <c r="SHY264" s="44"/>
      <c r="SHZ264" s="44"/>
      <c r="SIA264" s="44"/>
      <c r="SIB264" s="44"/>
      <c r="SIC264" s="44"/>
      <c r="SID264" s="44"/>
      <c r="SIE264" s="44"/>
      <c r="SIF264" s="44"/>
      <c r="SIG264" s="44"/>
      <c r="SIH264" s="44"/>
      <c r="SII264" s="44"/>
      <c r="SIJ264" s="44"/>
      <c r="SIK264" s="44"/>
      <c r="SIL264" s="44"/>
      <c r="SIM264" s="44"/>
      <c r="SIN264" s="44"/>
      <c r="SIO264" s="44"/>
      <c r="SIP264" s="44"/>
      <c r="SIQ264" s="44"/>
      <c r="SIR264" s="44"/>
      <c r="SIS264" s="44"/>
      <c r="SIT264" s="44"/>
      <c r="SIU264" s="44"/>
      <c r="SIV264" s="44"/>
      <c r="SIW264" s="44"/>
      <c r="SIX264" s="44"/>
      <c r="SIY264" s="44"/>
      <c r="SIZ264" s="44"/>
      <c r="SJA264" s="44"/>
      <c r="SJB264" s="44"/>
      <c r="SJC264" s="44"/>
      <c r="SJD264" s="44"/>
      <c r="SJE264" s="44"/>
      <c r="SJF264" s="44"/>
      <c r="SJG264" s="44"/>
      <c r="SJH264" s="44"/>
      <c r="SJI264" s="44"/>
      <c r="SJJ264" s="44"/>
      <c r="SJK264" s="44"/>
      <c r="SJL264" s="44"/>
      <c r="SJM264" s="44"/>
      <c r="SJN264" s="44"/>
      <c r="SJO264" s="44"/>
      <c r="SJP264" s="44"/>
      <c r="SJQ264" s="44"/>
      <c r="SJR264" s="44"/>
      <c r="SJS264" s="44"/>
      <c r="SJT264" s="44"/>
      <c r="SJU264" s="44"/>
      <c r="SJV264" s="44"/>
      <c r="SJW264" s="44"/>
      <c r="SJX264" s="44"/>
      <c r="SJY264" s="44"/>
      <c r="SJZ264" s="44"/>
      <c r="SKA264" s="44"/>
      <c r="SKB264" s="44"/>
      <c r="SKC264" s="44"/>
      <c r="SKD264" s="44"/>
      <c r="SKE264" s="44"/>
      <c r="SKF264" s="44"/>
      <c r="SKG264" s="44"/>
      <c r="SKH264" s="44"/>
      <c r="SKI264" s="44"/>
      <c r="SKJ264" s="44"/>
      <c r="SKK264" s="44"/>
      <c r="SKL264" s="44"/>
      <c r="SKM264" s="44"/>
      <c r="SKN264" s="44"/>
      <c r="SKO264" s="44"/>
      <c r="SKP264" s="44"/>
      <c r="SKQ264" s="44"/>
      <c r="SKR264" s="44"/>
      <c r="SKS264" s="44"/>
      <c r="SKT264" s="44"/>
      <c r="SKU264" s="44"/>
      <c r="SKV264" s="44"/>
      <c r="SKW264" s="44"/>
      <c r="SKX264" s="44"/>
      <c r="SKY264" s="44"/>
      <c r="SKZ264" s="44"/>
      <c r="SLA264" s="44"/>
      <c r="SLB264" s="44"/>
      <c r="SLC264" s="44"/>
      <c r="SLD264" s="44"/>
      <c r="SLE264" s="44"/>
      <c r="SLF264" s="44"/>
      <c r="SLG264" s="44"/>
      <c r="SLH264" s="44"/>
      <c r="SLI264" s="44"/>
      <c r="SLJ264" s="44"/>
      <c r="SLK264" s="44"/>
      <c r="SLL264" s="44"/>
      <c r="SLM264" s="44"/>
      <c r="SLN264" s="44"/>
      <c r="SLO264" s="44"/>
      <c r="SLP264" s="44"/>
      <c r="SLQ264" s="44"/>
      <c r="SLR264" s="44"/>
      <c r="SLS264" s="44"/>
      <c r="SLT264" s="44"/>
      <c r="SLU264" s="44"/>
      <c r="SLV264" s="44"/>
      <c r="SLW264" s="44"/>
      <c r="SLX264" s="44"/>
      <c r="SLY264" s="44"/>
      <c r="SLZ264" s="44"/>
      <c r="SMA264" s="44"/>
      <c r="SMB264" s="44"/>
      <c r="SMC264" s="44"/>
      <c r="SMD264" s="44"/>
      <c r="SME264" s="44"/>
      <c r="SMF264" s="44"/>
      <c r="SMG264" s="44"/>
      <c r="SMH264" s="44"/>
      <c r="SMI264" s="44"/>
      <c r="SMJ264" s="44"/>
      <c r="SMK264" s="44"/>
      <c r="SML264" s="44"/>
      <c r="SMM264" s="44"/>
      <c r="SMN264" s="44"/>
      <c r="SMO264" s="44"/>
      <c r="SMP264" s="44"/>
      <c r="SMQ264" s="44"/>
      <c r="SMR264" s="44"/>
      <c r="SMS264" s="44"/>
      <c r="SMT264" s="44"/>
      <c r="SMU264" s="44"/>
      <c r="SMV264" s="44"/>
      <c r="SMW264" s="44"/>
      <c r="SMX264" s="44"/>
      <c r="SMY264" s="44"/>
      <c r="SMZ264" s="44"/>
      <c r="SNA264" s="44"/>
      <c r="SNB264" s="44"/>
      <c r="SNC264" s="44"/>
      <c r="SND264" s="44"/>
      <c r="SNE264" s="44"/>
      <c r="SNF264" s="44"/>
      <c r="SNG264" s="44"/>
      <c r="SNH264" s="44"/>
      <c r="SNI264" s="44"/>
      <c r="SNJ264" s="44"/>
      <c r="SNK264" s="44"/>
      <c r="SNL264" s="44"/>
      <c r="SNM264" s="44"/>
      <c r="SNN264" s="44"/>
      <c r="SNO264" s="44"/>
      <c r="SNP264" s="44"/>
      <c r="SNQ264" s="44"/>
      <c r="SNR264" s="44"/>
      <c r="SNS264" s="44"/>
      <c r="SNT264" s="44"/>
      <c r="SNU264" s="44"/>
      <c r="SNV264" s="44"/>
      <c r="SNW264" s="44"/>
      <c r="SNX264" s="44"/>
      <c r="SNY264" s="44"/>
      <c r="SNZ264" s="44"/>
      <c r="SOA264" s="44"/>
      <c r="SOB264" s="44"/>
      <c r="SOC264" s="44"/>
      <c r="SOD264" s="44"/>
      <c r="SOE264" s="44"/>
      <c r="SOF264" s="44"/>
      <c r="SOG264" s="44"/>
      <c r="SOH264" s="44"/>
      <c r="SOI264" s="44"/>
      <c r="SOJ264" s="44"/>
      <c r="SOK264" s="44"/>
      <c r="SOL264" s="44"/>
      <c r="SOM264" s="44"/>
      <c r="SON264" s="44"/>
      <c r="SOO264" s="44"/>
      <c r="SOP264" s="44"/>
      <c r="SOQ264" s="44"/>
      <c r="SOR264" s="44"/>
      <c r="SOS264" s="44"/>
      <c r="SOT264" s="44"/>
      <c r="SOU264" s="44"/>
      <c r="SOV264" s="44"/>
      <c r="SOW264" s="44"/>
      <c r="SOX264" s="44"/>
      <c r="SOY264" s="44"/>
      <c r="SOZ264" s="44"/>
      <c r="SPA264" s="44"/>
      <c r="SPB264" s="44"/>
      <c r="SPC264" s="44"/>
      <c r="SPD264" s="44"/>
      <c r="SPE264" s="44"/>
      <c r="SPF264" s="44"/>
      <c r="SPG264" s="44"/>
      <c r="SPH264" s="44"/>
      <c r="SPI264" s="44"/>
      <c r="SPJ264" s="44"/>
      <c r="SPK264" s="44"/>
      <c r="SPL264" s="44"/>
      <c r="SPM264" s="44"/>
      <c r="SPN264" s="44"/>
      <c r="SPO264" s="44"/>
      <c r="SPP264" s="44"/>
      <c r="SPQ264" s="44"/>
      <c r="SPR264" s="44"/>
      <c r="SPS264" s="44"/>
      <c r="SPT264" s="44"/>
      <c r="SPU264" s="44"/>
      <c r="SPV264" s="44"/>
      <c r="SPW264" s="44"/>
      <c r="SPX264" s="44"/>
      <c r="SPY264" s="44"/>
      <c r="SPZ264" s="44"/>
      <c r="SQA264" s="44"/>
      <c r="SQB264" s="44"/>
      <c r="SQC264" s="44"/>
      <c r="SQD264" s="44"/>
      <c r="SQE264" s="44"/>
      <c r="SQF264" s="44"/>
      <c r="SQG264" s="44"/>
      <c r="SQH264" s="44"/>
      <c r="SQI264" s="44"/>
      <c r="SQJ264" s="44"/>
      <c r="SQK264" s="44"/>
      <c r="SQL264" s="44"/>
      <c r="SQM264" s="44"/>
      <c r="SQN264" s="44"/>
      <c r="SQO264" s="44"/>
      <c r="SQP264" s="44"/>
      <c r="SQQ264" s="44"/>
      <c r="SQR264" s="44"/>
      <c r="SQS264" s="44"/>
      <c r="SQT264" s="44"/>
      <c r="SQU264" s="44"/>
      <c r="SQV264" s="44"/>
      <c r="SQW264" s="44"/>
      <c r="SQX264" s="44"/>
      <c r="SQY264" s="44"/>
      <c r="SQZ264" s="44"/>
      <c r="SRA264" s="44"/>
      <c r="SRB264" s="44"/>
      <c r="SRC264" s="44"/>
      <c r="SRD264" s="44"/>
      <c r="SRE264" s="44"/>
      <c r="SRF264" s="44"/>
      <c r="SRG264" s="44"/>
      <c r="SRH264" s="44"/>
      <c r="SRI264" s="44"/>
      <c r="SRJ264" s="44"/>
      <c r="SRK264" s="44"/>
      <c r="SRL264" s="44"/>
      <c r="SRM264" s="44"/>
      <c r="SRN264" s="44"/>
      <c r="SRO264" s="44"/>
      <c r="SRP264" s="44"/>
      <c r="SRQ264" s="44"/>
      <c r="SRR264" s="44"/>
      <c r="SRS264" s="44"/>
      <c r="SRT264" s="44"/>
      <c r="SRU264" s="44"/>
      <c r="SRV264" s="44"/>
      <c r="SRW264" s="44"/>
      <c r="SRX264" s="44"/>
      <c r="SRY264" s="44"/>
      <c r="SRZ264" s="44"/>
      <c r="SSA264" s="44"/>
      <c r="SSB264" s="44"/>
      <c r="SSC264" s="44"/>
      <c r="SSD264" s="44"/>
      <c r="SSE264" s="44"/>
      <c r="SSF264" s="44"/>
      <c r="SSG264" s="44"/>
      <c r="SSH264" s="44"/>
      <c r="SSI264" s="44"/>
      <c r="SSJ264" s="44"/>
      <c r="SSK264" s="44"/>
      <c r="SSL264" s="44"/>
      <c r="SSM264" s="44"/>
      <c r="SSN264" s="44"/>
      <c r="SSO264" s="44"/>
      <c r="SSP264" s="44"/>
      <c r="SSQ264" s="44"/>
      <c r="SSR264" s="44"/>
      <c r="SSS264" s="44"/>
      <c r="SST264" s="44"/>
      <c r="SSU264" s="44"/>
      <c r="SSV264" s="44"/>
      <c r="SSW264" s="44"/>
      <c r="SSX264" s="44"/>
      <c r="SSY264" s="44"/>
      <c r="SSZ264" s="44"/>
      <c r="STA264" s="44"/>
      <c r="STB264" s="44"/>
      <c r="STC264" s="44"/>
      <c r="STD264" s="44"/>
      <c r="STE264" s="44"/>
      <c r="STF264" s="44"/>
      <c r="STG264" s="44"/>
      <c r="STH264" s="44"/>
      <c r="STI264" s="44"/>
      <c r="STJ264" s="44"/>
      <c r="STK264" s="44"/>
      <c r="STL264" s="44"/>
      <c r="STM264" s="44"/>
      <c r="STN264" s="44"/>
      <c r="STO264" s="44"/>
      <c r="STP264" s="44"/>
      <c r="STQ264" s="44"/>
      <c r="STR264" s="44"/>
      <c r="STS264" s="44"/>
      <c r="STT264" s="44"/>
      <c r="STU264" s="44"/>
      <c r="STV264" s="44"/>
      <c r="STW264" s="44"/>
      <c r="STX264" s="44"/>
      <c r="STY264" s="44"/>
      <c r="STZ264" s="44"/>
      <c r="SUA264" s="44"/>
      <c r="SUB264" s="44"/>
      <c r="SUC264" s="44"/>
      <c r="SUD264" s="44"/>
      <c r="SUE264" s="44"/>
      <c r="SUF264" s="44"/>
      <c r="SUG264" s="44"/>
      <c r="SUH264" s="44"/>
      <c r="SUI264" s="44"/>
      <c r="SUJ264" s="44"/>
      <c r="SUK264" s="44"/>
      <c r="SUL264" s="44"/>
      <c r="SUM264" s="44"/>
      <c r="SUN264" s="44"/>
      <c r="SUO264" s="44"/>
      <c r="SUP264" s="44"/>
      <c r="SUQ264" s="44"/>
      <c r="SUR264" s="44"/>
      <c r="SUS264" s="44"/>
      <c r="SUT264" s="44"/>
      <c r="SUU264" s="44"/>
      <c r="SUV264" s="44"/>
      <c r="SUW264" s="44"/>
      <c r="SUX264" s="44"/>
      <c r="SUY264" s="44"/>
      <c r="SUZ264" s="44"/>
      <c r="SVA264" s="44"/>
      <c r="SVB264" s="44"/>
      <c r="SVC264" s="44"/>
      <c r="SVD264" s="44"/>
      <c r="SVE264" s="44"/>
      <c r="SVF264" s="44"/>
      <c r="SVG264" s="44"/>
      <c r="SVH264" s="44"/>
      <c r="SVI264" s="44"/>
      <c r="SVJ264" s="44"/>
      <c r="SVK264" s="44"/>
      <c r="SVL264" s="44"/>
      <c r="SVM264" s="44"/>
      <c r="SVN264" s="44"/>
      <c r="SVO264" s="44"/>
      <c r="SVP264" s="44"/>
      <c r="SVQ264" s="44"/>
      <c r="SVR264" s="44"/>
      <c r="SVS264" s="44"/>
      <c r="SVT264" s="44"/>
      <c r="SVU264" s="44"/>
      <c r="SVV264" s="44"/>
      <c r="SVW264" s="44"/>
      <c r="SVX264" s="44"/>
      <c r="SVY264" s="44"/>
      <c r="SVZ264" s="44"/>
      <c r="SWA264" s="44"/>
      <c r="SWB264" s="44"/>
      <c r="SWC264" s="44"/>
      <c r="SWD264" s="44"/>
      <c r="SWE264" s="44"/>
      <c r="SWF264" s="44"/>
      <c r="SWG264" s="44"/>
      <c r="SWH264" s="44"/>
      <c r="SWI264" s="44"/>
      <c r="SWJ264" s="44"/>
      <c r="SWK264" s="44"/>
      <c r="SWL264" s="44"/>
      <c r="SWM264" s="44"/>
      <c r="SWN264" s="44"/>
      <c r="SWO264" s="44"/>
      <c r="SWP264" s="44"/>
      <c r="SWQ264" s="44"/>
      <c r="SWR264" s="44"/>
      <c r="SWS264" s="44"/>
      <c r="SWT264" s="44"/>
      <c r="SWU264" s="44"/>
      <c r="SWV264" s="44"/>
      <c r="SWW264" s="44"/>
      <c r="SWX264" s="44"/>
      <c r="SWY264" s="44"/>
      <c r="SWZ264" s="44"/>
      <c r="SXA264" s="44"/>
      <c r="SXB264" s="44"/>
      <c r="SXC264" s="44"/>
      <c r="SXD264" s="44"/>
      <c r="SXE264" s="44"/>
      <c r="SXF264" s="44"/>
      <c r="SXG264" s="44"/>
      <c r="SXH264" s="44"/>
      <c r="SXI264" s="44"/>
      <c r="SXJ264" s="44"/>
      <c r="SXK264" s="44"/>
      <c r="SXL264" s="44"/>
      <c r="SXM264" s="44"/>
      <c r="SXN264" s="44"/>
      <c r="SXO264" s="44"/>
      <c r="SXP264" s="44"/>
      <c r="SXQ264" s="44"/>
      <c r="SXR264" s="44"/>
      <c r="SXS264" s="44"/>
      <c r="SXT264" s="44"/>
      <c r="SXU264" s="44"/>
      <c r="SXV264" s="44"/>
      <c r="SXW264" s="44"/>
      <c r="SXX264" s="44"/>
      <c r="SXY264" s="44"/>
      <c r="SXZ264" s="44"/>
      <c r="SYA264" s="44"/>
      <c r="SYB264" s="44"/>
      <c r="SYC264" s="44"/>
      <c r="SYD264" s="44"/>
      <c r="SYE264" s="44"/>
      <c r="SYF264" s="44"/>
      <c r="SYG264" s="44"/>
      <c r="SYH264" s="44"/>
      <c r="SYI264" s="44"/>
      <c r="SYJ264" s="44"/>
      <c r="SYK264" s="44"/>
      <c r="SYL264" s="44"/>
      <c r="SYM264" s="44"/>
      <c r="SYN264" s="44"/>
      <c r="SYO264" s="44"/>
      <c r="SYP264" s="44"/>
      <c r="SYQ264" s="44"/>
      <c r="SYR264" s="44"/>
      <c r="SYS264" s="44"/>
      <c r="SYT264" s="44"/>
      <c r="SYU264" s="44"/>
      <c r="SYV264" s="44"/>
      <c r="SYW264" s="44"/>
      <c r="SYX264" s="44"/>
      <c r="SYY264" s="44"/>
      <c r="SYZ264" s="44"/>
      <c r="SZA264" s="44"/>
      <c r="SZB264" s="44"/>
      <c r="SZC264" s="44"/>
      <c r="SZD264" s="44"/>
      <c r="SZE264" s="44"/>
      <c r="SZF264" s="44"/>
      <c r="SZG264" s="44"/>
      <c r="SZH264" s="44"/>
      <c r="SZI264" s="44"/>
      <c r="SZJ264" s="44"/>
      <c r="SZK264" s="44"/>
      <c r="SZL264" s="44"/>
      <c r="SZM264" s="44"/>
      <c r="SZN264" s="44"/>
      <c r="SZO264" s="44"/>
      <c r="SZP264" s="44"/>
      <c r="SZQ264" s="44"/>
      <c r="SZR264" s="44"/>
      <c r="SZS264" s="44"/>
      <c r="SZT264" s="44"/>
      <c r="SZU264" s="44"/>
      <c r="SZV264" s="44"/>
      <c r="SZW264" s="44"/>
      <c r="SZX264" s="44"/>
      <c r="SZY264" s="44"/>
      <c r="SZZ264" s="44"/>
      <c r="TAA264" s="44"/>
      <c r="TAB264" s="44"/>
      <c r="TAC264" s="44"/>
      <c r="TAD264" s="44"/>
      <c r="TAE264" s="44"/>
      <c r="TAF264" s="44"/>
      <c r="TAG264" s="44"/>
      <c r="TAH264" s="44"/>
      <c r="TAI264" s="44"/>
      <c r="TAJ264" s="44"/>
      <c r="TAK264" s="44"/>
      <c r="TAL264" s="44"/>
      <c r="TAM264" s="44"/>
      <c r="TAN264" s="44"/>
      <c r="TAO264" s="44"/>
      <c r="TAP264" s="44"/>
      <c r="TAQ264" s="44"/>
      <c r="TAR264" s="44"/>
      <c r="TAS264" s="44"/>
      <c r="TAT264" s="44"/>
      <c r="TAU264" s="44"/>
      <c r="TAV264" s="44"/>
      <c r="TAW264" s="44"/>
      <c r="TAX264" s="44"/>
      <c r="TAY264" s="44"/>
      <c r="TAZ264" s="44"/>
      <c r="TBA264" s="44"/>
      <c r="TBB264" s="44"/>
      <c r="TBC264" s="44"/>
      <c r="TBD264" s="44"/>
      <c r="TBE264" s="44"/>
      <c r="TBF264" s="44"/>
      <c r="TBG264" s="44"/>
      <c r="TBH264" s="44"/>
      <c r="TBI264" s="44"/>
      <c r="TBJ264" s="44"/>
      <c r="TBK264" s="44"/>
      <c r="TBL264" s="44"/>
      <c r="TBM264" s="44"/>
      <c r="TBN264" s="44"/>
      <c r="TBO264" s="44"/>
      <c r="TBP264" s="44"/>
      <c r="TBQ264" s="44"/>
      <c r="TBR264" s="44"/>
      <c r="TBS264" s="44"/>
      <c r="TBT264" s="44"/>
      <c r="TBU264" s="44"/>
      <c r="TBV264" s="44"/>
      <c r="TBW264" s="44"/>
      <c r="TBX264" s="44"/>
      <c r="TBY264" s="44"/>
      <c r="TBZ264" s="44"/>
      <c r="TCA264" s="44"/>
      <c r="TCB264" s="44"/>
      <c r="TCC264" s="44"/>
      <c r="TCD264" s="44"/>
      <c r="TCE264" s="44"/>
      <c r="TCF264" s="44"/>
      <c r="TCG264" s="44"/>
      <c r="TCH264" s="44"/>
      <c r="TCI264" s="44"/>
      <c r="TCJ264" s="44"/>
      <c r="TCK264" s="44"/>
      <c r="TCL264" s="44"/>
      <c r="TCM264" s="44"/>
      <c r="TCN264" s="44"/>
      <c r="TCO264" s="44"/>
      <c r="TCP264" s="44"/>
      <c r="TCQ264" s="44"/>
      <c r="TCR264" s="44"/>
      <c r="TCS264" s="44"/>
      <c r="TCT264" s="44"/>
      <c r="TCU264" s="44"/>
      <c r="TCV264" s="44"/>
      <c r="TCW264" s="44"/>
      <c r="TCX264" s="44"/>
      <c r="TCY264" s="44"/>
      <c r="TCZ264" s="44"/>
      <c r="TDA264" s="44"/>
      <c r="TDB264" s="44"/>
      <c r="TDC264" s="44"/>
      <c r="TDD264" s="44"/>
      <c r="TDE264" s="44"/>
      <c r="TDF264" s="44"/>
      <c r="TDG264" s="44"/>
      <c r="TDH264" s="44"/>
      <c r="TDI264" s="44"/>
      <c r="TDJ264" s="44"/>
      <c r="TDK264" s="44"/>
      <c r="TDL264" s="44"/>
      <c r="TDM264" s="44"/>
      <c r="TDN264" s="44"/>
      <c r="TDO264" s="44"/>
      <c r="TDP264" s="44"/>
      <c r="TDQ264" s="44"/>
      <c r="TDR264" s="44"/>
      <c r="TDS264" s="44"/>
      <c r="TDT264" s="44"/>
      <c r="TDU264" s="44"/>
      <c r="TDV264" s="44"/>
      <c r="TDW264" s="44"/>
      <c r="TDX264" s="44"/>
      <c r="TDY264" s="44"/>
      <c r="TDZ264" s="44"/>
      <c r="TEA264" s="44"/>
      <c r="TEB264" s="44"/>
      <c r="TEC264" s="44"/>
      <c r="TED264" s="44"/>
      <c r="TEE264" s="44"/>
      <c r="TEF264" s="44"/>
      <c r="TEG264" s="44"/>
      <c r="TEH264" s="44"/>
      <c r="TEI264" s="44"/>
      <c r="TEJ264" s="44"/>
      <c r="TEK264" s="44"/>
      <c r="TEL264" s="44"/>
      <c r="TEM264" s="44"/>
      <c r="TEN264" s="44"/>
      <c r="TEO264" s="44"/>
      <c r="TEP264" s="44"/>
      <c r="TEQ264" s="44"/>
      <c r="TER264" s="44"/>
      <c r="TES264" s="44"/>
      <c r="TET264" s="44"/>
      <c r="TEU264" s="44"/>
      <c r="TEV264" s="44"/>
      <c r="TEW264" s="44"/>
      <c r="TEX264" s="44"/>
      <c r="TEY264" s="44"/>
      <c r="TEZ264" s="44"/>
      <c r="TFA264" s="44"/>
      <c r="TFB264" s="44"/>
      <c r="TFC264" s="44"/>
      <c r="TFD264" s="44"/>
      <c r="TFE264" s="44"/>
      <c r="TFF264" s="44"/>
      <c r="TFG264" s="44"/>
      <c r="TFH264" s="44"/>
      <c r="TFI264" s="44"/>
      <c r="TFJ264" s="44"/>
      <c r="TFK264" s="44"/>
      <c r="TFL264" s="44"/>
      <c r="TFM264" s="44"/>
      <c r="TFN264" s="44"/>
      <c r="TFO264" s="44"/>
      <c r="TFP264" s="44"/>
      <c r="TFQ264" s="44"/>
      <c r="TFR264" s="44"/>
      <c r="TFS264" s="44"/>
      <c r="TFT264" s="44"/>
      <c r="TFU264" s="44"/>
      <c r="TFV264" s="44"/>
      <c r="TFW264" s="44"/>
      <c r="TFX264" s="44"/>
      <c r="TFY264" s="44"/>
      <c r="TFZ264" s="44"/>
      <c r="TGA264" s="44"/>
      <c r="TGB264" s="44"/>
      <c r="TGC264" s="44"/>
      <c r="TGD264" s="44"/>
      <c r="TGE264" s="44"/>
      <c r="TGF264" s="44"/>
      <c r="TGG264" s="44"/>
      <c r="TGH264" s="44"/>
      <c r="TGI264" s="44"/>
      <c r="TGJ264" s="44"/>
      <c r="TGK264" s="44"/>
      <c r="TGL264" s="44"/>
      <c r="TGM264" s="44"/>
      <c r="TGN264" s="44"/>
      <c r="TGO264" s="44"/>
      <c r="TGP264" s="44"/>
      <c r="TGQ264" s="44"/>
      <c r="TGR264" s="44"/>
      <c r="TGS264" s="44"/>
      <c r="TGT264" s="44"/>
      <c r="TGU264" s="44"/>
      <c r="TGV264" s="44"/>
      <c r="TGW264" s="44"/>
      <c r="TGX264" s="44"/>
      <c r="TGY264" s="44"/>
      <c r="TGZ264" s="44"/>
      <c r="THA264" s="44"/>
      <c r="THB264" s="44"/>
      <c r="THC264" s="44"/>
      <c r="THD264" s="44"/>
      <c r="THE264" s="44"/>
      <c r="THF264" s="44"/>
      <c r="THG264" s="44"/>
      <c r="THH264" s="44"/>
      <c r="THI264" s="44"/>
      <c r="THJ264" s="44"/>
      <c r="THK264" s="44"/>
      <c r="THL264" s="44"/>
      <c r="THM264" s="44"/>
      <c r="THN264" s="44"/>
      <c r="THO264" s="44"/>
      <c r="THP264" s="44"/>
      <c r="THQ264" s="44"/>
      <c r="THR264" s="44"/>
      <c r="THS264" s="44"/>
      <c r="THT264" s="44"/>
      <c r="THU264" s="44"/>
      <c r="THV264" s="44"/>
      <c r="THW264" s="44"/>
      <c r="THX264" s="44"/>
      <c r="THY264" s="44"/>
      <c r="THZ264" s="44"/>
      <c r="TIA264" s="44"/>
      <c r="TIB264" s="44"/>
      <c r="TIC264" s="44"/>
      <c r="TID264" s="44"/>
      <c r="TIE264" s="44"/>
      <c r="TIF264" s="44"/>
      <c r="TIG264" s="44"/>
      <c r="TIH264" s="44"/>
      <c r="TII264" s="44"/>
      <c r="TIJ264" s="44"/>
      <c r="TIK264" s="44"/>
      <c r="TIL264" s="44"/>
      <c r="TIM264" s="44"/>
      <c r="TIN264" s="44"/>
      <c r="TIO264" s="44"/>
      <c r="TIP264" s="44"/>
      <c r="TIQ264" s="44"/>
      <c r="TIR264" s="44"/>
      <c r="TIS264" s="44"/>
      <c r="TIT264" s="44"/>
      <c r="TIU264" s="44"/>
      <c r="TIV264" s="44"/>
      <c r="TIW264" s="44"/>
      <c r="TIX264" s="44"/>
      <c r="TIY264" s="44"/>
      <c r="TIZ264" s="44"/>
      <c r="TJA264" s="44"/>
      <c r="TJB264" s="44"/>
      <c r="TJC264" s="44"/>
      <c r="TJD264" s="44"/>
      <c r="TJE264" s="44"/>
      <c r="TJF264" s="44"/>
      <c r="TJG264" s="44"/>
      <c r="TJH264" s="44"/>
      <c r="TJI264" s="44"/>
      <c r="TJJ264" s="44"/>
      <c r="TJK264" s="44"/>
      <c r="TJL264" s="44"/>
      <c r="TJM264" s="44"/>
      <c r="TJN264" s="44"/>
      <c r="TJO264" s="44"/>
      <c r="TJP264" s="44"/>
      <c r="TJQ264" s="44"/>
      <c r="TJR264" s="44"/>
      <c r="TJS264" s="44"/>
      <c r="TJT264" s="44"/>
      <c r="TJU264" s="44"/>
      <c r="TJV264" s="44"/>
      <c r="TJW264" s="44"/>
      <c r="TJX264" s="44"/>
      <c r="TJY264" s="44"/>
      <c r="TJZ264" s="44"/>
      <c r="TKA264" s="44"/>
      <c r="TKB264" s="44"/>
      <c r="TKC264" s="44"/>
      <c r="TKD264" s="44"/>
      <c r="TKE264" s="44"/>
      <c r="TKF264" s="44"/>
      <c r="TKG264" s="44"/>
      <c r="TKH264" s="44"/>
      <c r="TKI264" s="44"/>
      <c r="TKJ264" s="44"/>
      <c r="TKK264" s="44"/>
      <c r="TKL264" s="44"/>
      <c r="TKM264" s="44"/>
      <c r="TKN264" s="44"/>
      <c r="TKO264" s="44"/>
      <c r="TKP264" s="44"/>
      <c r="TKQ264" s="44"/>
      <c r="TKR264" s="44"/>
      <c r="TKS264" s="44"/>
      <c r="TKT264" s="44"/>
      <c r="TKU264" s="44"/>
      <c r="TKV264" s="44"/>
      <c r="TKW264" s="44"/>
      <c r="TKX264" s="44"/>
      <c r="TKY264" s="44"/>
      <c r="TKZ264" s="44"/>
      <c r="TLA264" s="44"/>
      <c r="TLB264" s="44"/>
      <c r="TLC264" s="44"/>
      <c r="TLD264" s="44"/>
      <c r="TLE264" s="44"/>
      <c r="TLF264" s="44"/>
      <c r="TLG264" s="44"/>
      <c r="TLH264" s="44"/>
      <c r="TLI264" s="44"/>
      <c r="TLJ264" s="44"/>
      <c r="TLK264" s="44"/>
      <c r="TLL264" s="44"/>
      <c r="TLM264" s="44"/>
      <c r="TLN264" s="44"/>
      <c r="TLO264" s="44"/>
      <c r="TLP264" s="44"/>
      <c r="TLQ264" s="44"/>
      <c r="TLR264" s="44"/>
      <c r="TLS264" s="44"/>
      <c r="TLT264" s="44"/>
      <c r="TLU264" s="44"/>
      <c r="TLV264" s="44"/>
      <c r="TLW264" s="44"/>
      <c r="TLX264" s="44"/>
      <c r="TLY264" s="44"/>
      <c r="TLZ264" s="44"/>
      <c r="TMA264" s="44"/>
      <c r="TMB264" s="44"/>
      <c r="TMC264" s="44"/>
      <c r="TMD264" s="44"/>
      <c r="TME264" s="44"/>
      <c r="TMF264" s="44"/>
      <c r="TMG264" s="44"/>
      <c r="TMH264" s="44"/>
      <c r="TMI264" s="44"/>
      <c r="TMJ264" s="44"/>
      <c r="TMK264" s="44"/>
      <c r="TML264" s="44"/>
      <c r="TMM264" s="44"/>
      <c r="TMN264" s="44"/>
      <c r="TMO264" s="44"/>
      <c r="TMP264" s="44"/>
      <c r="TMQ264" s="44"/>
      <c r="TMR264" s="44"/>
      <c r="TMS264" s="44"/>
      <c r="TMT264" s="44"/>
      <c r="TMU264" s="44"/>
      <c r="TMV264" s="44"/>
      <c r="TMW264" s="44"/>
      <c r="TMX264" s="44"/>
      <c r="TMY264" s="44"/>
      <c r="TMZ264" s="44"/>
      <c r="TNA264" s="44"/>
      <c r="TNB264" s="44"/>
      <c r="TNC264" s="44"/>
      <c r="TND264" s="44"/>
      <c r="TNE264" s="44"/>
      <c r="TNF264" s="44"/>
      <c r="TNG264" s="44"/>
      <c r="TNH264" s="44"/>
      <c r="TNI264" s="44"/>
      <c r="TNJ264" s="44"/>
      <c r="TNK264" s="44"/>
      <c r="TNL264" s="44"/>
      <c r="TNM264" s="44"/>
      <c r="TNN264" s="44"/>
      <c r="TNO264" s="44"/>
      <c r="TNP264" s="44"/>
      <c r="TNQ264" s="44"/>
      <c r="TNR264" s="44"/>
      <c r="TNS264" s="44"/>
      <c r="TNT264" s="44"/>
      <c r="TNU264" s="44"/>
      <c r="TNV264" s="44"/>
      <c r="TNW264" s="44"/>
      <c r="TNX264" s="44"/>
      <c r="TNY264" s="44"/>
      <c r="TNZ264" s="44"/>
      <c r="TOA264" s="44"/>
      <c r="TOB264" s="44"/>
      <c r="TOC264" s="44"/>
      <c r="TOD264" s="44"/>
      <c r="TOE264" s="44"/>
      <c r="TOF264" s="44"/>
      <c r="TOG264" s="44"/>
      <c r="TOH264" s="44"/>
      <c r="TOI264" s="44"/>
      <c r="TOJ264" s="44"/>
      <c r="TOK264" s="44"/>
      <c r="TOL264" s="44"/>
      <c r="TOM264" s="44"/>
      <c r="TON264" s="44"/>
      <c r="TOO264" s="44"/>
      <c r="TOP264" s="44"/>
      <c r="TOQ264" s="44"/>
      <c r="TOR264" s="44"/>
      <c r="TOS264" s="44"/>
      <c r="TOT264" s="44"/>
      <c r="TOU264" s="44"/>
      <c r="TOV264" s="44"/>
      <c r="TOW264" s="44"/>
      <c r="TOX264" s="44"/>
      <c r="TOY264" s="44"/>
      <c r="TOZ264" s="44"/>
      <c r="TPA264" s="44"/>
      <c r="TPB264" s="44"/>
      <c r="TPC264" s="44"/>
      <c r="TPD264" s="44"/>
      <c r="TPE264" s="44"/>
      <c r="TPF264" s="44"/>
      <c r="TPG264" s="44"/>
      <c r="TPH264" s="44"/>
      <c r="TPI264" s="44"/>
      <c r="TPJ264" s="44"/>
      <c r="TPK264" s="44"/>
      <c r="TPL264" s="44"/>
      <c r="TPM264" s="44"/>
      <c r="TPN264" s="44"/>
      <c r="TPO264" s="44"/>
      <c r="TPP264" s="44"/>
      <c r="TPQ264" s="44"/>
      <c r="TPR264" s="44"/>
      <c r="TPS264" s="44"/>
      <c r="TPT264" s="44"/>
      <c r="TPU264" s="44"/>
      <c r="TPV264" s="44"/>
      <c r="TPW264" s="44"/>
      <c r="TPX264" s="44"/>
      <c r="TPY264" s="44"/>
      <c r="TPZ264" s="44"/>
      <c r="TQA264" s="44"/>
      <c r="TQB264" s="44"/>
      <c r="TQC264" s="44"/>
      <c r="TQD264" s="44"/>
      <c r="TQE264" s="44"/>
      <c r="TQF264" s="44"/>
      <c r="TQG264" s="44"/>
      <c r="TQH264" s="44"/>
      <c r="TQI264" s="44"/>
      <c r="TQJ264" s="44"/>
      <c r="TQK264" s="44"/>
      <c r="TQL264" s="44"/>
      <c r="TQM264" s="44"/>
      <c r="TQN264" s="44"/>
      <c r="TQO264" s="44"/>
      <c r="TQP264" s="44"/>
      <c r="TQQ264" s="44"/>
      <c r="TQR264" s="44"/>
      <c r="TQS264" s="44"/>
      <c r="TQT264" s="44"/>
      <c r="TQU264" s="44"/>
      <c r="TQV264" s="44"/>
      <c r="TQW264" s="44"/>
      <c r="TQX264" s="44"/>
      <c r="TQY264" s="44"/>
      <c r="TQZ264" s="44"/>
      <c r="TRA264" s="44"/>
      <c r="TRB264" s="44"/>
      <c r="TRC264" s="44"/>
      <c r="TRD264" s="44"/>
      <c r="TRE264" s="44"/>
      <c r="TRF264" s="44"/>
      <c r="TRG264" s="44"/>
      <c r="TRH264" s="44"/>
      <c r="TRI264" s="44"/>
      <c r="TRJ264" s="44"/>
      <c r="TRK264" s="44"/>
      <c r="TRL264" s="44"/>
      <c r="TRM264" s="44"/>
      <c r="TRN264" s="44"/>
      <c r="TRO264" s="44"/>
      <c r="TRP264" s="44"/>
      <c r="TRQ264" s="44"/>
      <c r="TRR264" s="44"/>
      <c r="TRS264" s="44"/>
      <c r="TRT264" s="44"/>
      <c r="TRU264" s="44"/>
      <c r="TRV264" s="44"/>
      <c r="TRW264" s="44"/>
      <c r="TRX264" s="44"/>
      <c r="TRY264" s="44"/>
      <c r="TRZ264" s="44"/>
      <c r="TSA264" s="44"/>
      <c r="TSB264" s="44"/>
      <c r="TSC264" s="44"/>
      <c r="TSD264" s="44"/>
      <c r="TSE264" s="44"/>
      <c r="TSF264" s="44"/>
      <c r="TSG264" s="44"/>
      <c r="TSH264" s="44"/>
      <c r="TSI264" s="44"/>
      <c r="TSJ264" s="44"/>
      <c r="TSK264" s="44"/>
      <c r="TSL264" s="44"/>
      <c r="TSM264" s="44"/>
      <c r="TSN264" s="44"/>
      <c r="TSO264" s="44"/>
      <c r="TSP264" s="44"/>
      <c r="TSQ264" s="44"/>
      <c r="TSR264" s="44"/>
      <c r="TSS264" s="44"/>
      <c r="TST264" s="44"/>
      <c r="TSU264" s="44"/>
      <c r="TSV264" s="44"/>
      <c r="TSW264" s="44"/>
      <c r="TSX264" s="44"/>
      <c r="TSY264" s="44"/>
      <c r="TSZ264" s="44"/>
      <c r="TTA264" s="44"/>
      <c r="TTB264" s="44"/>
      <c r="TTC264" s="44"/>
      <c r="TTD264" s="44"/>
      <c r="TTE264" s="44"/>
      <c r="TTF264" s="44"/>
      <c r="TTG264" s="44"/>
      <c r="TTH264" s="44"/>
      <c r="TTI264" s="44"/>
      <c r="TTJ264" s="44"/>
      <c r="TTK264" s="44"/>
      <c r="TTL264" s="44"/>
      <c r="TTM264" s="44"/>
      <c r="TTN264" s="44"/>
      <c r="TTO264" s="44"/>
      <c r="TTP264" s="44"/>
      <c r="TTQ264" s="44"/>
      <c r="TTR264" s="44"/>
      <c r="TTS264" s="44"/>
      <c r="TTT264" s="44"/>
      <c r="TTU264" s="44"/>
      <c r="TTV264" s="44"/>
      <c r="TTW264" s="44"/>
      <c r="TTX264" s="44"/>
      <c r="TTY264" s="44"/>
      <c r="TTZ264" s="44"/>
      <c r="TUA264" s="44"/>
      <c r="TUB264" s="44"/>
      <c r="TUC264" s="44"/>
      <c r="TUD264" s="44"/>
      <c r="TUE264" s="44"/>
      <c r="TUF264" s="44"/>
      <c r="TUG264" s="44"/>
      <c r="TUH264" s="44"/>
      <c r="TUI264" s="44"/>
      <c r="TUJ264" s="44"/>
      <c r="TUK264" s="44"/>
      <c r="TUL264" s="44"/>
      <c r="TUM264" s="44"/>
      <c r="TUN264" s="44"/>
      <c r="TUO264" s="44"/>
      <c r="TUP264" s="44"/>
      <c r="TUQ264" s="44"/>
      <c r="TUR264" s="44"/>
      <c r="TUS264" s="44"/>
      <c r="TUT264" s="44"/>
      <c r="TUU264" s="44"/>
      <c r="TUV264" s="44"/>
      <c r="TUW264" s="44"/>
      <c r="TUX264" s="44"/>
      <c r="TUY264" s="44"/>
      <c r="TUZ264" s="44"/>
      <c r="TVA264" s="44"/>
      <c r="TVB264" s="44"/>
      <c r="TVC264" s="44"/>
      <c r="TVD264" s="44"/>
      <c r="TVE264" s="44"/>
      <c r="TVF264" s="44"/>
      <c r="TVG264" s="44"/>
      <c r="TVH264" s="44"/>
      <c r="TVI264" s="44"/>
      <c r="TVJ264" s="44"/>
      <c r="TVK264" s="44"/>
      <c r="TVL264" s="44"/>
      <c r="TVM264" s="44"/>
      <c r="TVN264" s="44"/>
      <c r="TVO264" s="44"/>
      <c r="TVP264" s="44"/>
      <c r="TVQ264" s="44"/>
      <c r="TVR264" s="44"/>
      <c r="TVS264" s="44"/>
      <c r="TVT264" s="44"/>
      <c r="TVU264" s="44"/>
      <c r="TVV264" s="44"/>
      <c r="TVW264" s="44"/>
      <c r="TVX264" s="44"/>
      <c r="TVY264" s="44"/>
      <c r="TVZ264" s="44"/>
      <c r="TWA264" s="44"/>
      <c r="TWB264" s="44"/>
      <c r="TWC264" s="44"/>
      <c r="TWD264" s="44"/>
      <c r="TWE264" s="44"/>
      <c r="TWF264" s="44"/>
      <c r="TWG264" s="44"/>
      <c r="TWH264" s="44"/>
      <c r="TWI264" s="44"/>
      <c r="TWJ264" s="44"/>
      <c r="TWK264" s="44"/>
      <c r="TWL264" s="44"/>
      <c r="TWM264" s="44"/>
      <c r="TWN264" s="44"/>
      <c r="TWO264" s="44"/>
      <c r="TWP264" s="44"/>
      <c r="TWQ264" s="44"/>
      <c r="TWR264" s="44"/>
      <c r="TWS264" s="44"/>
      <c r="TWT264" s="44"/>
      <c r="TWU264" s="44"/>
      <c r="TWV264" s="44"/>
      <c r="TWW264" s="44"/>
      <c r="TWX264" s="44"/>
      <c r="TWY264" s="44"/>
      <c r="TWZ264" s="44"/>
      <c r="TXA264" s="44"/>
      <c r="TXB264" s="44"/>
      <c r="TXC264" s="44"/>
      <c r="TXD264" s="44"/>
      <c r="TXE264" s="44"/>
      <c r="TXF264" s="44"/>
      <c r="TXG264" s="44"/>
      <c r="TXH264" s="44"/>
      <c r="TXI264" s="44"/>
      <c r="TXJ264" s="44"/>
      <c r="TXK264" s="44"/>
      <c r="TXL264" s="44"/>
      <c r="TXM264" s="44"/>
      <c r="TXN264" s="44"/>
      <c r="TXO264" s="44"/>
      <c r="TXP264" s="44"/>
      <c r="TXQ264" s="44"/>
      <c r="TXR264" s="44"/>
      <c r="TXS264" s="44"/>
      <c r="TXT264" s="44"/>
      <c r="TXU264" s="44"/>
      <c r="TXV264" s="44"/>
      <c r="TXW264" s="44"/>
      <c r="TXX264" s="44"/>
      <c r="TXY264" s="44"/>
      <c r="TXZ264" s="44"/>
      <c r="TYA264" s="44"/>
      <c r="TYB264" s="44"/>
      <c r="TYC264" s="44"/>
      <c r="TYD264" s="44"/>
      <c r="TYE264" s="44"/>
      <c r="TYF264" s="44"/>
      <c r="TYG264" s="44"/>
      <c r="TYH264" s="44"/>
      <c r="TYI264" s="44"/>
      <c r="TYJ264" s="44"/>
      <c r="TYK264" s="44"/>
      <c r="TYL264" s="44"/>
      <c r="TYM264" s="44"/>
      <c r="TYN264" s="44"/>
      <c r="TYO264" s="44"/>
      <c r="TYP264" s="44"/>
      <c r="TYQ264" s="44"/>
      <c r="TYR264" s="44"/>
      <c r="TYS264" s="44"/>
      <c r="TYT264" s="44"/>
      <c r="TYU264" s="44"/>
      <c r="TYV264" s="44"/>
      <c r="TYW264" s="44"/>
      <c r="TYX264" s="44"/>
      <c r="TYY264" s="44"/>
      <c r="TYZ264" s="44"/>
      <c r="TZA264" s="44"/>
      <c r="TZB264" s="44"/>
      <c r="TZC264" s="44"/>
      <c r="TZD264" s="44"/>
      <c r="TZE264" s="44"/>
      <c r="TZF264" s="44"/>
      <c r="TZG264" s="44"/>
      <c r="TZH264" s="44"/>
      <c r="TZI264" s="44"/>
      <c r="TZJ264" s="44"/>
      <c r="TZK264" s="44"/>
      <c r="TZL264" s="44"/>
      <c r="TZM264" s="44"/>
      <c r="TZN264" s="44"/>
      <c r="TZO264" s="44"/>
      <c r="TZP264" s="44"/>
      <c r="TZQ264" s="44"/>
      <c r="TZR264" s="44"/>
      <c r="TZS264" s="44"/>
      <c r="TZT264" s="44"/>
      <c r="TZU264" s="44"/>
      <c r="TZV264" s="44"/>
      <c r="TZW264" s="44"/>
      <c r="TZX264" s="44"/>
      <c r="TZY264" s="44"/>
      <c r="TZZ264" s="44"/>
      <c r="UAA264" s="44"/>
      <c r="UAB264" s="44"/>
      <c r="UAC264" s="44"/>
      <c r="UAD264" s="44"/>
      <c r="UAE264" s="44"/>
      <c r="UAF264" s="44"/>
      <c r="UAG264" s="44"/>
      <c r="UAH264" s="44"/>
      <c r="UAI264" s="44"/>
      <c r="UAJ264" s="44"/>
      <c r="UAK264" s="44"/>
      <c r="UAL264" s="44"/>
      <c r="UAM264" s="44"/>
      <c r="UAN264" s="44"/>
      <c r="UAO264" s="44"/>
      <c r="UAP264" s="44"/>
      <c r="UAQ264" s="44"/>
      <c r="UAR264" s="44"/>
      <c r="UAS264" s="44"/>
      <c r="UAT264" s="44"/>
      <c r="UAU264" s="44"/>
      <c r="UAV264" s="44"/>
      <c r="UAW264" s="44"/>
      <c r="UAX264" s="44"/>
      <c r="UAY264" s="44"/>
      <c r="UAZ264" s="44"/>
      <c r="UBA264" s="44"/>
      <c r="UBB264" s="44"/>
      <c r="UBC264" s="44"/>
      <c r="UBD264" s="44"/>
      <c r="UBE264" s="44"/>
      <c r="UBF264" s="44"/>
      <c r="UBG264" s="44"/>
      <c r="UBH264" s="44"/>
      <c r="UBI264" s="44"/>
      <c r="UBJ264" s="44"/>
      <c r="UBK264" s="44"/>
      <c r="UBL264" s="44"/>
      <c r="UBM264" s="44"/>
      <c r="UBN264" s="44"/>
      <c r="UBO264" s="44"/>
      <c r="UBP264" s="44"/>
      <c r="UBQ264" s="44"/>
      <c r="UBR264" s="44"/>
      <c r="UBS264" s="44"/>
      <c r="UBT264" s="44"/>
      <c r="UBU264" s="44"/>
      <c r="UBV264" s="44"/>
      <c r="UBW264" s="44"/>
      <c r="UBX264" s="44"/>
      <c r="UBY264" s="44"/>
      <c r="UBZ264" s="44"/>
      <c r="UCA264" s="44"/>
      <c r="UCB264" s="44"/>
      <c r="UCC264" s="44"/>
      <c r="UCD264" s="44"/>
      <c r="UCE264" s="44"/>
      <c r="UCF264" s="44"/>
      <c r="UCG264" s="44"/>
      <c r="UCH264" s="44"/>
      <c r="UCI264" s="44"/>
      <c r="UCJ264" s="44"/>
      <c r="UCK264" s="44"/>
      <c r="UCL264" s="44"/>
      <c r="UCM264" s="44"/>
      <c r="UCN264" s="44"/>
      <c r="UCO264" s="44"/>
      <c r="UCP264" s="44"/>
      <c r="UCQ264" s="44"/>
      <c r="UCR264" s="44"/>
      <c r="UCS264" s="44"/>
      <c r="UCT264" s="44"/>
      <c r="UCU264" s="44"/>
      <c r="UCV264" s="44"/>
      <c r="UCW264" s="44"/>
      <c r="UCX264" s="44"/>
      <c r="UCY264" s="44"/>
      <c r="UCZ264" s="44"/>
      <c r="UDA264" s="44"/>
      <c r="UDB264" s="44"/>
      <c r="UDC264" s="44"/>
      <c r="UDD264" s="44"/>
      <c r="UDE264" s="44"/>
      <c r="UDF264" s="44"/>
      <c r="UDG264" s="44"/>
      <c r="UDH264" s="44"/>
      <c r="UDI264" s="44"/>
      <c r="UDJ264" s="44"/>
      <c r="UDK264" s="44"/>
      <c r="UDL264" s="44"/>
      <c r="UDM264" s="44"/>
      <c r="UDN264" s="44"/>
      <c r="UDO264" s="44"/>
      <c r="UDP264" s="44"/>
      <c r="UDQ264" s="44"/>
      <c r="UDR264" s="44"/>
      <c r="UDS264" s="44"/>
      <c r="UDT264" s="44"/>
      <c r="UDU264" s="44"/>
      <c r="UDV264" s="44"/>
      <c r="UDW264" s="44"/>
      <c r="UDX264" s="44"/>
      <c r="UDY264" s="44"/>
      <c r="UDZ264" s="44"/>
      <c r="UEA264" s="44"/>
      <c r="UEB264" s="44"/>
      <c r="UEC264" s="44"/>
      <c r="UED264" s="44"/>
      <c r="UEE264" s="44"/>
      <c r="UEF264" s="44"/>
      <c r="UEG264" s="44"/>
      <c r="UEH264" s="44"/>
      <c r="UEI264" s="44"/>
      <c r="UEJ264" s="44"/>
      <c r="UEK264" s="44"/>
      <c r="UEL264" s="44"/>
      <c r="UEM264" s="44"/>
      <c r="UEN264" s="44"/>
      <c r="UEO264" s="44"/>
      <c r="UEP264" s="44"/>
      <c r="UEQ264" s="44"/>
      <c r="UER264" s="44"/>
      <c r="UES264" s="44"/>
      <c r="UET264" s="44"/>
      <c r="UEU264" s="44"/>
      <c r="UEV264" s="44"/>
      <c r="UEW264" s="44"/>
      <c r="UEX264" s="44"/>
      <c r="UEY264" s="44"/>
      <c r="UEZ264" s="44"/>
      <c r="UFA264" s="44"/>
      <c r="UFB264" s="44"/>
      <c r="UFC264" s="44"/>
      <c r="UFD264" s="44"/>
      <c r="UFE264" s="44"/>
      <c r="UFF264" s="44"/>
      <c r="UFG264" s="44"/>
      <c r="UFH264" s="44"/>
      <c r="UFI264" s="44"/>
      <c r="UFJ264" s="44"/>
      <c r="UFK264" s="44"/>
      <c r="UFL264" s="44"/>
      <c r="UFM264" s="44"/>
      <c r="UFN264" s="44"/>
      <c r="UFO264" s="44"/>
      <c r="UFP264" s="44"/>
      <c r="UFQ264" s="44"/>
      <c r="UFR264" s="44"/>
      <c r="UFS264" s="44"/>
      <c r="UFT264" s="44"/>
      <c r="UFU264" s="44"/>
      <c r="UFV264" s="44"/>
      <c r="UFW264" s="44"/>
      <c r="UFX264" s="44"/>
      <c r="UFY264" s="44"/>
      <c r="UFZ264" s="44"/>
      <c r="UGA264" s="44"/>
      <c r="UGB264" s="44"/>
      <c r="UGC264" s="44"/>
      <c r="UGD264" s="44"/>
      <c r="UGE264" s="44"/>
      <c r="UGF264" s="44"/>
      <c r="UGG264" s="44"/>
      <c r="UGH264" s="44"/>
      <c r="UGI264" s="44"/>
      <c r="UGJ264" s="44"/>
      <c r="UGK264" s="44"/>
      <c r="UGL264" s="44"/>
      <c r="UGM264" s="44"/>
      <c r="UGN264" s="44"/>
      <c r="UGO264" s="44"/>
      <c r="UGP264" s="44"/>
      <c r="UGQ264" s="44"/>
      <c r="UGR264" s="44"/>
      <c r="UGS264" s="44"/>
      <c r="UGT264" s="44"/>
      <c r="UGU264" s="44"/>
      <c r="UGV264" s="44"/>
      <c r="UGW264" s="44"/>
      <c r="UGX264" s="44"/>
      <c r="UGY264" s="44"/>
      <c r="UGZ264" s="44"/>
      <c r="UHA264" s="44"/>
      <c r="UHB264" s="44"/>
      <c r="UHC264" s="44"/>
      <c r="UHD264" s="44"/>
      <c r="UHE264" s="44"/>
      <c r="UHF264" s="44"/>
      <c r="UHG264" s="44"/>
      <c r="UHH264" s="44"/>
      <c r="UHI264" s="44"/>
      <c r="UHJ264" s="44"/>
      <c r="UHK264" s="44"/>
      <c r="UHL264" s="44"/>
      <c r="UHM264" s="44"/>
      <c r="UHN264" s="44"/>
      <c r="UHO264" s="44"/>
      <c r="UHP264" s="44"/>
      <c r="UHQ264" s="44"/>
      <c r="UHR264" s="44"/>
      <c r="UHS264" s="44"/>
      <c r="UHT264" s="44"/>
      <c r="UHU264" s="44"/>
      <c r="UHV264" s="44"/>
      <c r="UHW264" s="44"/>
      <c r="UHX264" s="44"/>
      <c r="UHY264" s="44"/>
      <c r="UHZ264" s="44"/>
      <c r="UIA264" s="44"/>
      <c r="UIB264" s="44"/>
      <c r="UIC264" s="44"/>
      <c r="UID264" s="44"/>
      <c r="UIE264" s="44"/>
      <c r="UIF264" s="44"/>
      <c r="UIG264" s="44"/>
      <c r="UIH264" s="44"/>
      <c r="UII264" s="44"/>
      <c r="UIJ264" s="44"/>
      <c r="UIK264" s="44"/>
      <c r="UIL264" s="44"/>
      <c r="UIM264" s="44"/>
      <c r="UIN264" s="44"/>
      <c r="UIO264" s="44"/>
      <c r="UIP264" s="44"/>
      <c r="UIQ264" s="44"/>
      <c r="UIR264" s="44"/>
      <c r="UIS264" s="44"/>
      <c r="UIT264" s="44"/>
      <c r="UIU264" s="44"/>
      <c r="UIV264" s="44"/>
      <c r="UIW264" s="44"/>
      <c r="UIX264" s="44"/>
      <c r="UIY264" s="44"/>
      <c r="UIZ264" s="44"/>
      <c r="UJA264" s="44"/>
      <c r="UJB264" s="44"/>
      <c r="UJC264" s="44"/>
      <c r="UJD264" s="44"/>
      <c r="UJE264" s="44"/>
      <c r="UJF264" s="44"/>
      <c r="UJG264" s="44"/>
      <c r="UJH264" s="44"/>
      <c r="UJI264" s="44"/>
      <c r="UJJ264" s="44"/>
      <c r="UJK264" s="44"/>
      <c r="UJL264" s="44"/>
      <c r="UJM264" s="44"/>
      <c r="UJN264" s="44"/>
      <c r="UJO264" s="44"/>
      <c r="UJP264" s="44"/>
      <c r="UJQ264" s="44"/>
      <c r="UJR264" s="44"/>
      <c r="UJS264" s="44"/>
      <c r="UJT264" s="44"/>
      <c r="UJU264" s="44"/>
      <c r="UJV264" s="44"/>
      <c r="UJW264" s="44"/>
      <c r="UJX264" s="44"/>
      <c r="UJY264" s="44"/>
      <c r="UJZ264" s="44"/>
      <c r="UKA264" s="44"/>
      <c r="UKB264" s="44"/>
      <c r="UKC264" s="44"/>
      <c r="UKD264" s="44"/>
      <c r="UKE264" s="44"/>
      <c r="UKF264" s="44"/>
      <c r="UKG264" s="44"/>
      <c r="UKH264" s="44"/>
      <c r="UKI264" s="44"/>
      <c r="UKJ264" s="44"/>
      <c r="UKK264" s="44"/>
      <c r="UKL264" s="44"/>
      <c r="UKM264" s="44"/>
      <c r="UKN264" s="44"/>
      <c r="UKO264" s="44"/>
      <c r="UKP264" s="44"/>
      <c r="UKQ264" s="44"/>
      <c r="UKR264" s="44"/>
      <c r="UKS264" s="44"/>
      <c r="UKT264" s="44"/>
      <c r="UKU264" s="44"/>
      <c r="UKV264" s="44"/>
      <c r="UKW264" s="44"/>
      <c r="UKX264" s="44"/>
      <c r="UKY264" s="44"/>
      <c r="UKZ264" s="44"/>
      <c r="ULA264" s="44"/>
      <c r="ULB264" s="44"/>
      <c r="ULC264" s="44"/>
      <c r="ULD264" s="44"/>
      <c r="ULE264" s="44"/>
      <c r="ULF264" s="44"/>
      <c r="ULG264" s="44"/>
      <c r="ULH264" s="44"/>
      <c r="ULI264" s="44"/>
      <c r="ULJ264" s="44"/>
      <c r="ULK264" s="44"/>
      <c r="ULL264" s="44"/>
      <c r="ULM264" s="44"/>
      <c r="ULN264" s="44"/>
      <c r="ULO264" s="44"/>
      <c r="ULP264" s="44"/>
      <c r="ULQ264" s="44"/>
      <c r="ULR264" s="44"/>
      <c r="ULS264" s="44"/>
      <c r="ULT264" s="44"/>
      <c r="ULU264" s="44"/>
      <c r="ULV264" s="44"/>
      <c r="ULW264" s="44"/>
      <c r="ULX264" s="44"/>
      <c r="ULY264" s="44"/>
      <c r="ULZ264" s="44"/>
      <c r="UMA264" s="44"/>
      <c r="UMB264" s="44"/>
      <c r="UMC264" s="44"/>
      <c r="UMD264" s="44"/>
      <c r="UME264" s="44"/>
      <c r="UMF264" s="44"/>
      <c r="UMG264" s="44"/>
      <c r="UMH264" s="44"/>
      <c r="UMI264" s="44"/>
      <c r="UMJ264" s="44"/>
      <c r="UMK264" s="44"/>
      <c r="UML264" s="44"/>
      <c r="UMM264" s="44"/>
      <c r="UMN264" s="44"/>
      <c r="UMO264" s="44"/>
      <c r="UMP264" s="44"/>
      <c r="UMQ264" s="44"/>
      <c r="UMR264" s="44"/>
      <c r="UMS264" s="44"/>
      <c r="UMT264" s="44"/>
      <c r="UMU264" s="44"/>
      <c r="UMV264" s="44"/>
      <c r="UMW264" s="44"/>
      <c r="UMX264" s="44"/>
      <c r="UMY264" s="44"/>
      <c r="UMZ264" s="44"/>
      <c r="UNA264" s="44"/>
      <c r="UNB264" s="44"/>
      <c r="UNC264" s="44"/>
      <c r="UND264" s="44"/>
      <c r="UNE264" s="44"/>
      <c r="UNF264" s="44"/>
      <c r="UNG264" s="44"/>
      <c r="UNH264" s="44"/>
      <c r="UNI264" s="44"/>
      <c r="UNJ264" s="44"/>
      <c r="UNK264" s="44"/>
      <c r="UNL264" s="44"/>
      <c r="UNM264" s="44"/>
      <c r="UNN264" s="44"/>
      <c r="UNO264" s="44"/>
      <c r="UNP264" s="44"/>
      <c r="UNQ264" s="44"/>
      <c r="UNR264" s="44"/>
      <c r="UNS264" s="44"/>
      <c r="UNT264" s="44"/>
      <c r="UNU264" s="44"/>
      <c r="UNV264" s="44"/>
      <c r="UNW264" s="44"/>
      <c r="UNX264" s="44"/>
      <c r="UNY264" s="44"/>
      <c r="UNZ264" s="44"/>
      <c r="UOA264" s="44"/>
      <c r="UOB264" s="44"/>
      <c r="UOC264" s="44"/>
      <c r="UOD264" s="44"/>
      <c r="UOE264" s="44"/>
      <c r="UOF264" s="44"/>
      <c r="UOG264" s="44"/>
      <c r="UOH264" s="44"/>
      <c r="UOI264" s="44"/>
      <c r="UOJ264" s="44"/>
      <c r="UOK264" s="44"/>
      <c r="UOL264" s="44"/>
      <c r="UOM264" s="44"/>
      <c r="UON264" s="44"/>
      <c r="UOO264" s="44"/>
      <c r="UOP264" s="44"/>
      <c r="UOQ264" s="44"/>
      <c r="UOR264" s="44"/>
      <c r="UOS264" s="44"/>
      <c r="UOT264" s="44"/>
      <c r="UOU264" s="44"/>
      <c r="UOV264" s="44"/>
      <c r="UOW264" s="44"/>
      <c r="UOX264" s="44"/>
      <c r="UOY264" s="44"/>
      <c r="UOZ264" s="44"/>
      <c r="UPA264" s="44"/>
      <c r="UPB264" s="44"/>
      <c r="UPC264" s="44"/>
      <c r="UPD264" s="44"/>
      <c r="UPE264" s="44"/>
      <c r="UPF264" s="44"/>
      <c r="UPG264" s="44"/>
      <c r="UPH264" s="44"/>
      <c r="UPI264" s="44"/>
      <c r="UPJ264" s="44"/>
      <c r="UPK264" s="44"/>
      <c r="UPL264" s="44"/>
      <c r="UPM264" s="44"/>
      <c r="UPN264" s="44"/>
      <c r="UPO264" s="44"/>
      <c r="UPP264" s="44"/>
      <c r="UPQ264" s="44"/>
      <c r="UPR264" s="44"/>
      <c r="UPS264" s="44"/>
      <c r="UPT264" s="44"/>
      <c r="UPU264" s="44"/>
      <c r="UPV264" s="44"/>
      <c r="UPW264" s="44"/>
      <c r="UPX264" s="44"/>
      <c r="UPY264" s="44"/>
      <c r="UPZ264" s="44"/>
      <c r="UQA264" s="44"/>
      <c r="UQB264" s="44"/>
      <c r="UQC264" s="44"/>
      <c r="UQD264" s="44"/>
      <c r="UQE264" s="44"/>
      <c r="UQF264" s="44"/>
      <c r="UQG264" s="44"/>
      <c r="UQH264" s="44"/>
      <c r="UQI264" s="44"/>
      <c r="UQJ264" s="44"/>
      <c r="UQK264" s="44"/>
      <c r="UQL264" s="44"/>
      <c r="UQM264" s="44"/>
      <c r="UQN264" s="44"/>
      <c r="UQO264" s="44"/>
      <c r="UQP264" s="44"/>
      <c r="UQQ264" s="44"/>
      <c r="UQR264" s="44"/>
      <c r="UQS264" s="44"/>
      <c r="UQT264" s="44"/>
      <c r="UQU264" s="44"/>
      <c r="UQV264" s="44"/>
      <c r="UQW264" s="44"/>
      <c r="UQX264" s="44"/>
      <c r="UQY264" s="44"/>
      <c r="UQZ264" s="44"/>
      <c r="URA264" s="44"/>
      <c r="URB264" s="44"/>
      <c r="URC264" s="44"/>
      <c r="URD264" s="44"/>
      <c r="URE264" s="44"/>
      <c r="URF264" s="44"/>
      <c r="URG264" s="44"/>
      <c r="URH264" s="44"/>
      <c r="URI264" s="44"/>
      <c r="URJ264" s="44"/>
      <c r="URK264" s="44"/>
      <c r="URL264" s="44"/>
      <c r="URM264" s="44"/>
      <c r="URN264" s="44"/>
      <c r="URO264" s="44"/>
      <c r="URP264" s="44"/>
      <c r="URQ264" s="44"/>
      <c r="URR264" s="44"/>
      <c r="URS264" s="44"/>
      <c r="URT264" s="44"/>
      <c r="URU264" s="44"/>
      <c r="URV264" s="44"/>
      <c r="URW264" s="44"/>
      <c r="URX264" s="44"/>
      <c r="URY264" s="44"/>
      <c r="URZ264" s="44"/>
      <c r="USA264" s="44"/>
      <c r="USB264" s="44"/>
      <c r="USC264" s="44"/>
      <c r="USD264" s="44"/>
      <c r="USE264" s="44"/>
      <c r="USF264" s="44"/>
      <c r="USG264" s="44"/>
      <c r="USH264" s="44"/>
      <c r="USI264" s="44"/>
      <c r="USJ264" s="44"/>
      <c r="USK264" s="44"/>
      <c r="USL264" s="44"/>
      <c r="USM264" s="44"/>
      <c r="USN264" s="44"/>
      <c r="USO264" s="44"/>
      <c r="USP264" s="44"/>
      <c r="USQ264" s="44"/>
      <c r="USR264" s="44"/>
      <c r="USS264" s="44"/>
      <c r="UST264" s="44"/>
      <c r="USU264" s="44"/>
      <c r="USV264" s="44"/>
      <c r="USW264" s="44"/>
      <c r="USX264" s="44"/>
      <c r="USY264" s="44"/>
      <c r="USZ264" s="44"/>
      <c r="UTA264" s="44"/>
      <c r="UTB264" s="44"/>
      <c r="UTC264" s="44"/>
      <c r="UTD264" s="44"/>
      <c r="UTE264" s="44"/>
      <c r="UTF264" s="44"/>
      <c r="UTG264" s="44"/>
      <c r="UTH264" s="44"/>
      <c r="UTI264" s="44"/>
      <c r="UTJ264" s="44"/>
      <c r="UTK264" s="44"/>
      <c r="UTL264" s="44"/>
      <c r="UTM264" s="44"/>
      <c r="UTN264" s="44"/>
      <c r="UTO264" s="44"/>
      <c r="UTP264" s="44"/>
      <c r="UTQ264" s="44"/>
      <c r="UTR264" s="44"/>
      <c r="UTS264" s="44"/>
      <c r="UTT264" s="44"/>
      <c r="UTU264" s="44"/>
      <c r="UTV264" s="44"/>
      <c r="UTW264" s="44"/>
      <c r="UTX264" s="44"/>
      <c r="UTY264" s="44"/>
      <c r="UTZ264" s="44"/>
      <c r="UUA264" s="44"/>
      <c r="UUB264" s="44"/>
      <c r="UUC264" s="44"/>
      <c r="UUD264" s="44"/>
      <c r="UUE264" s="44"/>
      <c r="UUF264" s="44"/>
      <c r="UUG264" s="44"/>
      <c r="UUH264" s="44"/>
      <c r="UUI264" s="44"/>
      <c r="UUJ264" s="44"/>
      <c r="UUK264" s="44"/>
      <c r="UUL264" s="44"/>
      <c r="UUM264" s="44"/>
      <c r="UUN264" s="44"/>
      <c r="UUO264" s="44"/>
      <c r="UUP264" s="44"/>
      <c r="UUQ264" s="44"/>
      <c r="UUR264" s="44"/>
      <c r="UUS264" s="44"/>
      <c r="UUT264" s="44"/>
      <c r="UUU264" s="44"/>
      <c r="UUV264" s="44"/>
      <c r="UUW264" s="44"/>
      <c r="UUX264" s="44"/>
      <c r="UUY264" s="44"/>
      <c r="UUZ264" s="44"/>
      <c r="UVA264" s="44"/>
      <c r="UVB264" s="44"/>
      <c r="UVC264" s="44"/>
      <c r="UVD264" s="44"/>
      <c r="UVE264" s="44"/>
      <c r="UVF264" s="44"/>
      <c r="UVG264" s="44"/>
      <c r="UVH264" s="44"/>
      <c r="UVI264" s="44"/>
      <c r="UVJ264" s="44"/>
      <c r="UVK264" s="44"/>
      <c r="UVL264" s="44"/>
      <c r="UVM264" s="44"/>
      <c r="UVN264" s="44"/>
      <c r="UVO264" s="44"/>
      <c r="UVP264" s="44"/>
      <c r="UVQ264" s="44"/>
      <c r="UVR264" s="44"/>
      <c r="UVS264" s="44"/>
      <c r="UVT264" s="44"/>
      <c r="UVU264" s="44"/>
      <c r="UVV264" s="44"/>
      <c r="UVW264" s="44"/>
      <c r="UVX264" s="44"/>
      <c r="UVY264" s="44"/>
      <c r="UVZ264" s="44"/>
      <c r="UWA264" s="44"/>
      <c r="UWB264" s="44"/>
      <c r="UWC264" s="44"/>
      <c r="UWD264" s="44"/>
      <c r="UWE264" s="44"/>
      <c r="UWF264" s="44"/>
      <c r="UWG264" s="44"/>
      <c r="UWH264" s="44"/>
      <c r="UWI264" s="44"/>
      <c r="UWJ264" s="44"/>
      <c r="UWK264" s="44"/>
      <c r="UWL264" s="44"/>
      <c r="UWM264" s="44"/>
      <c r="UWN264" s="44"/>
      <c r="UWO264" s="44"/>
      <c r="UWP264" s="44"/>
      <c r="UWQ264" s="44"/>
      <c r="UWR264" s="44"/>
      <c r="UWS264" s="44"/>
      <c r="UWT264" s="44"/>
      <c r="UWU264" s="44"/>
      <c r="UWV264" s="44"/>
      <c r="UWW264" s="44"/>
      <c r="UWX264" s="44"/>
      <c r="UWY264" s="44"/>
      <c r="UWZ264" s="44"/>
      <c r="UXA264" s="44"/>
      <c r="UXB264" s="44"/>
      <c r="UXC264" s="44"/>
      <c r="UXD264" s="44"/>
      <c r="UXE264" s="44"/>
      <c r="UXF264" s="44"/>
      <c r="UXG264" s="44"/>
      <c r="UXH264" s="44"/>
      <c r="UXI264" s="44"/>
      <c r="UXJ264" s="44"/>
      <c r="UXK264" s="44"/>
      <c r="UXL264" s="44"/>
      <c r="UXM264" s="44"/>
      <c r="UXN264" s="44"/>
      <c r="UXO264" s="44"/>
      <c r="UXP264" s="44"/>
      <c r="UXQ264" s="44"/>
      <c r="UXR264" s="44"/>
      <c r="UXS264" s="44"/>
      <c r="UXT264" s="44"/>
      <c r="UXU264" s="44"/>
      <c r="UXV264" s="44"/>
      <c r="UXW264" s="44"/>
      <c r="UXX264" s="44"/>
      <c r="UXY264" s="44"/>
      <c r="UXZ264" s="44"/>
      <c r="UYA264" s="44"/>
      <c r="UYB264" s="44"/>
      <c r="UYC264" s="44"/>
      <c r="UYD264" s="44"/>
      <c r="UYE264" s="44"/>
      <c r="UYF264" s="44"/>
      <c r="UYG264" s="44"/>
      <c r="UYH264" s="44"/>
      <c r="UYI264" s="44"/>
      <c r="UYJ264" s="44"/>
      <c r="UYK264" s="44"/>
      <c r="UYL264" s="44"/>
      <c r="UYM264" s="44"/>
      <c r="UYN264" s="44"/>
      <c r="UYO264" s="44"/>
      <c r="UYP264" s="44"/>
      <c r="UYQ264" s="44"/>
      <c r="UYR264" s="44"/>
      <c r="UYS264" s="44"/>
      <c r="UYT264" s="44"/>
      <c r="UYU264" s="44"/>
      <c r="UYV264" s="44"/>
      <c r="UYW264" s="44"/>
      <c r="UYX264" s="44"/>
      <c r="UYY264" s="44"/>
      <c r="UYZ264" s="44"/>
      <c r="UZA264" s="44"/>
      <c r="UZB264" s="44"/>
      <c r="UZC264" s="44"/>
      <c r="UZD264" s="44"/>
      <c r="UZE264" s="44"/>
      <c r="UZF264" s="44"/>
      <c r="UZG264" s="44"/>
      <c r="UZH264" s="44"/>
      <c r="UZI264" s="44"/>
      <c r="UZJ264" s="44"/>
      <c r="UZK264" s="44"/>
      <c r="UZL264" s="44"/>
      <c r="UZM264" s="44"/>
      <c r="UZN264" s="44"/>
      <c r="UZO264" s="44"/>
      <c r="UZP264" s="44"/>
      <c r="UZQ264" s="44"/>
      <c r="UZR264" s="44"/>
      <c r="UZS264" s="44"/>
      <c r="UZT264" s="44"/>
      <c r="UZU264" s="44"/>
      <c r="UZV264" s="44"/>
      <c r="UZW264" s="44"/>
      <c r="UZX264" s="44"/>
      <c r="UZY264" s="44"/>
      <c r="UZZ264" s="44"/>
      <c r="VAA264" s="44"/>
      <c r="VAB264" s="44"/>
      <c r="VAC264" s="44"/>
      <c r="VAD264" s="44"/>
      <c r="VAE264" s="44"/>
      <c r="VAF264" s="44"/>
      <c r="VAG264" s="44"/>
      <c r="VAH264" s="44"/>
      <c r="VAI264" s="44"/>
      <c r="VAJ264" s="44"/>
      <c r="VAK264" s="44"/>
      <c r="VAL264" s="44"/>
      <c r="VAM264" s="44"/>
      <c r="VAN264" s="44"/>
      <c r="VAO264" s="44"/>
      <c r="VAP264" s="44"/>
      <c r="VAQ264" s="44"/>
      <c r="VAR264" s="44"/>
      <c r="VAS264" s="44"/>
      <c r="VAT264" s="44"/>
      <c r="VAU264" s="44"/>
      <c r="VAV264" s="44"/>
      <c r="VAW264" s="44"/>
      <c r="VAX264" s="44"/>
      <c r="VAY264" s="44"/>
      <c r="VAZ264" s="44"/>
      <c r="VBA264" s="44"/>
      <c r="VBB264" s="44"/>
      <c r="VBC264" s="44"/>
      <c r="VBD264" s="44"/>
      <c r="VBE264" s="44"/>
      <c r="VBF264" s="44"/>
      <c r="VBG264" s="44"/>
      <c r="VBH264" s="44"/>
      <c r="VBI264" s="44"/>
      <c r="VBJ264" s="44"/>
      <c r="VBK264" s="44"/>
      <c r="VBL264" s="44"/>
      <c r="VBM264" s="44"/>
      <c r="VBN264" s="44"/>
      <c r="VBO264" s="44"/>
      <c r="VBP264" s="44"/>
      <c r="VBQ264" s="44"/>
      <c r="VBR264" s="44"/>
      <c r="VBS264" s="44"/>
      <c r="VBT264" s="44"/>
      <c r="VBU264" s="44"/>
      <c r="VBV264" s="44"/>
      <c r="VBW264" s="44"/>
      <c r="VBX264" s="44"/>
      <c r="VBY264" s="44"/>
      <c r="VBZ264" s="44"/>
      <c r="VCA264" s="44"/>
      <c r="VCB264" s="44"/>
      <c r="VCC264" s="44"/>
      <c r="VCD264" s="44"/>
      <c r="VCE264" s="44"/>
      <c r="VCF264" s="44"/>
      <c r="VCG264" s="44"/>
      <c r="VCH264" s="44"/>
      <c r="VCI264" s="44"/>
      <c r="VCJ264" s="44"/>
      <c r="VCK264" s="44"/>
      <c r="VCL264" s="44"/>
      <c r="VCM264" s="44"/>
      <c r="VCN264" s="44"/>
      <c r="VCO264" s="44"/>
      <c r="VCP264" s="44"/>
      <c r="VCQ264" s="44"/>
      <c r="VCR264" s="44"/>
      <c r="VCS264" s="44"/>
      <c r="VCT264" s="44"/>
      <c r="VCU264" s="44"/>
      <c r="VCV264" s="44"/>
      <c r="VCW264" s="44"/>
      <c r="VCX264" s="44"/>
      <c r="VCY264" s="44"/>
      <c r="VCZ264" s="44"/>
      <c r="VDA264" s="44"/>
      <c r="VDB264" s="44"/>
      <c r="VDC264" s="44"/>
      <c r="VDD264" s="44"/>
      <c r="VDE264" s="44"/>
      <c r="VDF264" s="44"/>
      <c r="VDG264" s="44"/>
      <c r="VDH264" s="44"/>
      <c r="VDI264" s="44"/>
      <c r="VDJ264" s="44"/>
      <c r="VDK264" s="44"/>
      <c r="VDL264" s="44"/>
      <c r="VDM264" s="44"/>
      <c r="VDN264" s="44"/>
      <c r="VDO264" s="44"/>
      <c r="VDP264" s="44"/>
      <c r="VDQ264" s="44"/>
      <c r="VDR264" s="44"/>
      <c r="VDS264" s="44"/>
      <c r="VDT264" s="44"/>
      <c r="VDU264" s="44"/>
      <c r="VDV264" s="44"/>
      <c r="VDW264" s="44"/>
      <c r="VDX264" s="44"/>
      <c r="VDY264" s="44"/>
      <c r="VDZ264" s="44"/>
      <c r="VEA264" s="44"/>
      <c r="VEB264" s="44"/>
      <c r="VEC264" s="44"/>
      <c r="VED264" s="44"/>
      <c r="VEE264" s="44"/>
      <c r="VEF264" s="44"/>
      <c r="VEG264" s="44"/>
      <c r="VEH264" s="44"/>
      <c r="VEI264" s="44"/>
      <c r="VEJ264" s="44"/>
      <c r="VEK264" s="44"/>
      <c r="VEL264" s="44"/>
      <c r="VEM264" s="44"/>
      <c r="VEN264" s="44"/>
      <c r="VEO264" s="44"/>
      <c r="VEP264" s="44"/>
      <c r="VEQ264" s="44"/>
      <c r="VER264" s="44"/>
      <c r="VES264" s="44"/>
      <c r="VET264" s="44"/>
      <c r="VEU264" s="44"/>
      <c r="VEV264" s="44"/>
      <c r="VEW264" s="44"/>
      <c r="VEX264" s="44"/>
      <c r="VEY264" s="44"/>
      <c r="VEZ264" s="44"/>
      <c r="VFA264" s="44"/>
      <c r="VFB264" s="44"/>
      <c r="VFC264" s="44"/>
      <c r="VFD264" s="44"/>
      <c r="VFE264" s="44"/>
      <c r="VFF264" s="44"/>
      <c r="VFG264" s="44"/>
      <c r="VFH264" s="44"/>
      <c r="VFI264" s="44"/>
      <c r="VFJ264" s="44"/>
      <c r="VFK264" s="44"/>
      <c r="VFL264" s="44"/>
      <c r="VFM264" s="44"/>
      <c r="VFN264" s="44"/>
      <c r="VFO264" s="44"/>
      <c r="VFP264" s="44"/>
      <c r="VFQ264" s="44"/>
      <c r="VFR264" s="44"/>
      <c r="VFS264" s="44"/>
      <c r="VFT264" s="44"/>
      <c r="VFU264" s="44"/>
      <c r="VFV264" s="44"/>
      <c r="VFW264" s="44"/>
      <c r="VFX264" s="44"/>
      <c r="VFY264" s="44"/>
      <c r="VFZ264" s="44"/>
      <c r="VGA264" s="44"/>
      <c r="VGB264" s="44"/>
      <c r="VGC264" s="44"/>
      <c r="VGD264" s="44"/>
      <c r="VGE264" s="44"/>
      <c r="VGF264" s="44"/>
      <c r="VGG264" s="44"/>
      <c r="VGH264" s="44"/>
      <c r="VGI264" s="44"/>
      <c r="VGJ264" s="44"/>
      <c r="VGK264" s="44"/>
      <c r="VGL264" s="44"/>
      <c r="VGM264" s="44"/>
      <c r="VGN264" s="44"/>
      <c r="VGO264" s="44"/>
      <c r="VGP264" s="44"/>
      <c r="VGQ264" s="44"/>
      <c r="VGR264" s="44"/>
      <c r="VGS264" s="44"/>
      <c r="VGT264" s="44"/>
      <c r="VGU264" s="44"/>
      <c r="VGV264" s="44"/>
      <c r="VGW264" s="44"/>
      <c r="VGX264" s="44"/>
      <c r="VGY264" s="44"/>
      <c r="VGZ264" s="44"/>
      <c r="VHA264" s="44"/>
      <c r="VHB264" s="44"/>
      <c r="VHC264" s="44"/>
      <c r="VHD264" s="44"/>
      <c r="VHE264" s="44"/>
      <c r="VHF264" s="44"/>
      <c r="VHG264" s="44"/>
      <c r="VHH264" s="44"/>
      <c r="VHI264" s="44"/>
      <c r="VHJ264" s="44"/>
      <c r="VHK264" s="44"/>
      <c r="VHL264" s="44"/>
      <c r="VHM264" s="44"/>
      <c r="VHN264" s="44"/>
      <c r="VHO264" s="44"/>
      <c r="VHP264" s="44"/>
      <c r="VHQ264" s="44"/>
      <c r="VHR264" s="44"/>
      <c r="VHS264" s="44"/>
      <c r="VHT264" s="44"/>
      <c r="VHU264" s="44"/>
      <c r="VHV264" s="44"/>
      <c r="VHW264" s="44"/>
      <c r="VHX264" s="44"/>
      <c r="VHY264" s="44"/>
      <c r="VHZ264" s="44"/>
      <c r="VIA264" s="44"/>
      <c r="VIB264" s="44"/>
      <c r="VIC264" s="44"/>
      <c r="VID264" s="44"/>
      <c r="VIE264" s="44"/>
      <c r="VIF264" s="44"/>
      <c r="VIG264" s="44"/>
      <c r="VIH264" s="44"/>
      <c r="VII264" s="44"/>
      <c r="VIJ264" s="44"/>
      <c r="VIK264" s="44"/>
      <c r="VIL264" s="44"/>
      <c r="VIM264" s="44"/>
      <c r="VIN264" s="44"/>
      <c r="VIO264" s="44"/>
      <c r="VIP264" s="44"/>
      <c r="VIQ264" s="44"/>
      <c r="VIR264" s="44"/>
      <c r="VIS264" s="44"/>
      <c r="VIT264" s="44"/>
      <c r="VIU264" s="44"/>
      <c r="VIV264" s="44"/>
      <c r="VIW264" s="44"/>
      <c r="VIX264" s="44"/>
      <c r="VIY264" s="44"/>
      <c r="VIZ264" s="44"/>
      <c r="VJA264" s="44"/>
      <c r="VJB264" s="44"/>
      <c r="VJC264" s="44"/>
      <c r="VJD264" s="44"/>
      <c r="VJE264" s="44"/>
      <c r="VJF264" s="44"/>
      <c r="VJG264" s="44"/>
      <c r="VJH264" s="44"/>
      <c r="VJI264" s="44"/>
      <c r="VJJ264" s="44"/>
      <c r="VJK264" s="44"/>
      <c r="VJL264" s="44"/>
      <c r="VJM264" s="44"/>
      <c r="VJN264" s="44"/>
      <c r="VJO264" s="44"/>
      <c r="VJP264" s="44"/>
      <c r="VJQ264" s="44"/>
      <c r="VJR264" s="44"/>
      <c r="VJS264" s="44"/>
      <c r="VJT264" s="44"/>
      <c r="VJU264" s="44"/>
      <c r="VJV264" s="44"/>
      <c r="VJW264" s="44"/>
      <c r="VJX264" s="44"/>
      <c r="VJY264" s="44"/>
      <c r="VJZ264" s="44"/>
      <c r="VKA264" s="44"/>
      <c r="VKB264" s="44"/>
      <c r="VKC264" s="44"/>
      <c r="VKD264" s="44"/>
      <c r="VKE264" s="44"/>
      <c r="VKF264" s="44"/>
      <c r="VKG264" s="44"/>
      <c r="VKH264" s="44"/>
      <c r="VKI264" s="44"/>
      <c r="VKJ264" s="44"/>
      <c r="VKK264" s="44"/>
      <c r="VKL264" s="44"/>
      <c r="VKM264" s="44"/>
      <c r="VKN264" s="44"/>
      <c r="VKO264" s="44"/>
      <c r="VKP264" s="44"/>
      <c r="VKQ264" s="44"/>
      <c r="VKR264" s="44"/>
      <c r="VKS264" s="44"/>
      <c r="VKT264" s="44"/>
      <c r="VKU264" s="44"/>
      <c r="VKV264" s="44"/>
      <c r="VKW264" s="44"/>
      <c r="VKX264" s="44"/>
      <c r="VKY264" s="44"/>
      <c r="VKZ264" s="44"/>
      <c r="VLA264" s="44"/>
      <c r="VLB264" s="44"/>
      <c r="VLC264" s="44"/>
      <c r="VLD264" s="44"/>
      <c r="VLE264" s="44"/>
      <c r="VLF264" s="44"/>
      <c r="VLG264" s="44"/>
      <c r="VLH264" s="44"/>
      <c r="VLI264" s="44"/>
      <c r="VLJ264" s="44"/>
      <c r="VLK264" s="44"/>
      <c r="VLL264" s="44"/>
      <c r="VLM264" s="44"/>
      <c r="VLN264" s="44"/>
      <c r="VLO264" s="44"/>
      <c r="VLP264" s="44"/>
      <c r="VLQ264" s="44"/>
      <c r="VLR264" s="44"/>
      <c r="VLS264" s="44"/>
      <c r="VLT264" s="44"/>
      <c r="VLU264" s="44"/>
      <c r="VLV264" s="44"/>
      <c r="VLW264" s="44"/>
      <c r="VLX264" s="44"/>
      <c r="VLY264" s="44"/>
      <c r="VLZ264" s="44"/>
      <c r="VMA264" s="44"/>
      <c r="VMB264" s="44"/>
      <c r="VMC264" s="44"/>
      <c r="VMD264" s="44"/>
      <c r="VME264" s="44"/>
      <c r="VMF264" s="44"/>
      <c r="VMG264" s="44"/>
      <c r="VMH264" s="44"/>
      <c r="VMI264" s="44"/>
      <c r="VMJ264" s="44"/>
      <c r="VMK264" s="44"/>
      <c r="VML264" s="44"/>
      <c r="VMM264" s="44"/>
      <c r="VMN264" s="44"/>
      <c r="VMO264" s="44"/>
      <c r="VMP264" s="44"/>
      <c r="VMQ264" s="44"/>
      <c r="VMR264" s="44"/>
      <c r="VMS264" s="44"/>
      <c r="VMT264" s="44"/>
      <c r="VMU264" s="44"/>
      <c r="VMV264" s="44"/>
      <c r="VMW264" s="44"/>
      <c r="VMX264" s="44"/>
      <c r="VMY264" s="44"/>
      <c r="VMZ264" s="44"/>
      <c r="VNA264" s="44"/>
      <c r="VNB264" s="44"/>
      <c r="VNC264" s="44"/>
      <c r="VND264" s="44"/>
      <c r="VNE264" s="44"/>
      <c r="VNF264" s="44"/>
      <c r="VNG264" s="44"/>
      <c r="VNH264" s="44"/>
      <c r="VNI264" s="44"/>
      <c r="VNJ264" s="44"/>
      <c r="VNK264" s="44"/>
      <c r="VNL264" s="44"/>
      <c r="VNM264" s="44"/>
      <c r="VNN264" s="44"/>
      <c r="VNO264" s="44"/>
      <c r="VNP264" s="44"/>
      <c r="VNQ264" s="44"/>
      <c r="VNR264" s="44"/>
      <c r="VNS264" s="44"/>
      <c r="VNT264" s="44"/>
      <c r="VNU264" s="44"/>
      <c r="VNV264" s="44"/>
      <c r="VNW264" s="44"/>
      <c r="VNX264" s="44"/>
      <c r="VNY264" s="44"/>
      <c r="VNZ264" s="44"/>
      <c r="VOA264" s="44"/>
      <c r="VOB264" s="44"/>
      <c r="VOC264" s="44"/>
      <c r="VOD264" s="44"/>
      <c r="VOE264" s="44"/>
      <c r="VOF264" s="44"/>
      <c r="VOG264" s="44"/>
      <c r="VOH264" s="44"/>
      <c r="VOI264" s="44"/>
      <c r="VOJ264" s="44"/>
      <c r="VOK264" s="44"/>
      <c r="VOL264" s="44"/>
      <c r="VOM264" s="44"/>
      <c r="VON264" s="44"/>
      <c r="VOO264" s="44"/>
      <c r="VOP264" s="44"/>
      <c r="VOQ264" s="44"/>
      <c r="VOR264" s="44"/>
      <c r="VOS264" s="44"/>
      <c r="VOT264" s="44"/>
      <c r="VOU264" s="44"/>
      <c r="VOV264" s="44"/>
      <c r="VOW264" s="44"/>
      <c r="VOX264" s="44"/>
      <c r="VOY264" s="44"/>
      <c r="VOZ264" s="44"/>
      <c r="VPA264" s="44"/>
      <c r="VPB264" s="44"/>
      <c r="VPC264" s="44"/>
      <c r="VPD264" s="44"/>
      <c r="VPE264" s="44"/>
      <c r="VPF264" s="44"/>
      <c r="VPG264" s="44"/>
      <c r="VPH264" s="44"/>
      <c r="VPI264" s="44"/>
      <c r="VPJ264" s="44"/>
      <c r="VPK264" s="44"/>
      <c r="VPL264" s="44"/>
      <c r="VPM264" s="44"/>
      <c r="VPN264" s="44"/>
      <c r="VPO264" s="44"/>
      <c r="VPP264" s="44"/>
      <c r="VPQ264" s="44"/>
      <c r="VPR264" s="44"/>
      <c r="VPS264" s="44"/>
      <c r="VPT264" s="44"/>
      <c r="VPU264" s="44"/>
      <c r="VPV264" s="44"/>
      <c r="VPW264" s="44"/>
      <c r="VPX264" s="44"/>
      <c r="VPY264" s="44"/>
      <c r="VPZ264" s="44"/>
      <c r="VQA264" s="44"/>
      <c r="VQB264" s="44"/>
      <c r="VQC264" s="44"/>
      <c r="VQD264" s="44"/>
      <c r="VQE264" s="44"/>
      <c r="VQF264" s="44"/>
      <c r="VQG264" s="44"/>
      <c r="VQH264" s="44"/>
      <c r="VQI264" s="44"/>
      <c r="VQJ264" s="44"/>
      <c r="VQK264" s="44"/>
      <c r="VQL264" s="44"/>
      <c r="VQM264" s="44"/>
      <c r="VQN264" s="44"/>
      <c r="VQO264" s="44"/>
      <c r="VQP264" s="44"/>
      <c r="VQQ264" s="44"/>
      <c r="VQR264" s="44"/>
      <c r="VQS264" s="44"/>
      <c r="VQT264" s="44"/>
      <c r="VQU264" s="44"/>
      <c r="VQV264" s="44"/>
      <c r="VQW264" s="44"/>
      <c r="VQX264" s="44"/>
      <c r="VQY264" s="44"/>
      <c r="VQZ264" s="44"/>
      <c r="VRA264" s="44"/>
      <c r="VRB264" s="44"/>
      <c r="VRC264" s="44"/>
      <c r="VRD264" s="44"/>
      <c r="VRE264" s="44"/>
      <c r="VRF264" s="44"/>
      <c r="VRG264" s="44"/>
      <c r="VRH264" s="44"/>
      <c r="VRI264" s="44"/>
      <c r="VRJ264" s="44"/>
      <c r="VRK264" s="44"/>
      <c r="VRL264" s="44"/>
      <c r="VRM264" s="44"/>
      <c r="VRN264" s="44"/>
      <c r="VRO264" s="44"/>
      <c r="VRP264" s="44"/>
      <c r="VRQ264" s="44"/>
      <c r="VRR264" s="44"/>
      <c r="VRS264" s="44"/>
      <c r="VRT264" s="44"/>
      <c r="VRU264" s="44"/>
      <c r="VRV264" s="44"/>
      <c r="VRW264" s="44"/>
      <c r="VRX264" s="44"/>
      <c r="VRY264" s="44"/>
      <c r="VRZ264" s="44"/>
      <c r="VSA264" s="44"/>
      <c r="VSB264" s="44"/>
      <c r="VSC264" s="44"/>
      <c r="VSD264" s="44"/>
      <c r="VSE264" s="44"/>
      <c r="VSF264" s="44"/>
      <c r="VSG264" s="44"/>
      <c r="VSH264" s="44"/>
      <c r="VSI264" s="44"/>
      <c r="VSJ264" s="44"/>
      <c r="VSK264" s="44"/>
      <c r="VSL264" s="44"/>
      <c r="VSM264" s="44"/>
      <c r="VSN264" s="44"/>
      <c r="VSO264" s="44"/>
      <c r="VSP264" s="44"/>
      <c r="VSQ264" s="44"/>
      <c r="VSR264" s="44"/>
      <c r="VSS264" s="44"/>
      <c r="VST264" s="44"/>
      <c r="VSU264" s="44"/>
      <c r="VSV264" s="44"/>
      <c r="VSW264" s="44"/>
      <c r="VSX264" s="44"/>
      <c r="VSY264" s="44"/>
      <c r="VSZ264" s="44"/>
      <c r="VTA264" s="44"/>
      <c r="VTB264" s="44"/>
      <c r="VTC264" s="44"/>
      <c r="VTD264" s="44"/>
      <c r="VTE264" s="44"/>
      <c r="VTF264" s="44"/>
      <c r="VTG264" s="44"/>
      <c r="VTH264" s="44"/>
      <c r="VTI264" s="44"/>
      <c r="VTJ264" s="44"/>
      <c r="VTK264" s="44"/>
      <c r="VTL264" s="44"/>
      <c r="VTM264" s="44"/>
      <c r="VTN264" s="44"/>
      <c r="VTO264" s="44"/>
      <c r="VTP264" s="44"/>
      <c r="VTQ264" s="44"/>
      <c r="VTR264" s="44"/>
      <c r="VTS264" s="44"/>
      <c r="VTT264" s="44"/>
      <c r="VTU264" s="44"/>
      <c r="VTV264" s="44"/>
      <c r="VTW264" s="44"/>
      <c r="VTX264" s="44"/>
      <c r="VTY264" s="44"/>
      <c r="VTZ264" s="44"/>
      <c r="VUA264" s="44"/>
      <c r="VUB264" s="44"/>
      <c r="VUC264" s="44"/>
      <c r="VUD264" s="44"/>
      <c r="VUE264" s="44"/>
      <c r="VUF264" s="44"/>
      <c r="VUG264" s="44"/>
      <c r="VUH264" s="44"/>
      <c r="VUI264" s="44"/>
      <c r="VUJ264" s="44"/>
      <c r="VUK264" s="44"/>
      <c r="VUL264" s="44"/>
      <c r="VUM264" s="44"/>
      <c r="VUN264" s="44"/>
      <c r="VUO264" s="44"/>
      <c r="VUP264" s="44"/>
      <c r="VUQ264" s="44"/>
      <c r="VUR264" s="44"/>
      <c r="VUS264" s="44"/>
      <c r="VUT264" s="44"/>
      <c r="VUU264" s="44"/>
      <c r="VUV264" s="44"/>
      <c r="VUW264" s="44"/>
      <c r="VUX264" s="44"/>
      <c r="VUY264" s="44"/>
      <c r="VUZ264" s="44"/>
      <c r="VVA264" s="44"/>
      <c r="VVB264" s="44"/>
      <c r="VVC264" s="44"/>
      <c r="VVD264" s="44"/>
      <c r="VVE264" s="44"/>
      <c r="VVF264" s="44"/>
      <c r="VVG264" s="44"/>
      <c r="VVH264" s="44"/>
      <c r="VVI264" s="44"/>
      <c r="VVJ264" s="44"/>
      <c r="VVK264" s="44"/>
      <c r="VVL264" s="44"/>
      <c r="VVM264" s="44"/>
      <c r="VVN264" s="44"/>
      <c r="VVO264" s="44"/>
      <c r="VVP264" s="44"/>
      <c r="VVQ264" s="44"/>
      <c r="VVR264" s="44"/>
      <c r="VVS264" s="44"/>
      <c r="VVT264" s="44"/>
      <c r="VVU264" s="44"/>
      <c r="VVV264" s="44"/>
      <c r="VVW264" s="44"/>
      <c r="VVX264" s="44"/>
      <c r="VVY264" s="44"/>
      <c r="VVZ264" s="44"/>
      <c r="VWA264" s="44"/>
      <c r="VWB264" s="44"/>
      <c r="VWC264" s="44"/>
      <c r="VWD264" s="44"/>
      <c r="VWE264" s="44"/>
      <c r="VWF264" s="44"/>
      <c r="VWG264" s="44"/>
      <c r="VWH264" s="44"/>
      <c r="VWI264" s="44"/>
      <c r="VWJ264" s="44"/>
      <c r="VWK264" s="44"/>
      <c r="VWL264" s="44"/>
      <c r="VWM264" s="44"/>
      <c r="VWN264" s="44"/>
      <c r="VWO264" s="44"/>
      <c r="VWP264" s="44"/>
      <c r="VWQ264" s="44"/>
      <c r="VWR264" s="44"/>
      <c r="VWS264" s="44"/>
      <c r="VWT264" s="44"/>
      <c r="VWU264" s="44"/>
      <c r="VWV264" s="44"/>
      <c r="VWW264" s="44"/>
      <c r="VWX264" s="44"/>
      <c r="VWY264" s="44"/>
      <c r="VWZ264" s="44"/>
      <c r="VXA264" s="44"/>
      <c r="VXB264" s="44"/>
      <c r="VXC264" s="44"/>
      <c r="VXD264" s="44"/>
      <c r="VXE264" s="44"/>
      <c r="VXF264" s="44"/>
      <c r="VXG264" s="44"/>
      <c r="VXH264" s="44"/>
      <c r="VXI264" s="44"/>
      <c r="VXJ264" s="44"/>
      <c r="VXK264" s="44"/>
      <c r="VXL264" s="44"/>
      <c r="VXM264" s="44"/>
      <c r="VXN264" s="44"/>
      <c r="VXO264" s="44"/>
      <c r="VXP264" s="44"/>
      <c r="VXQ264" s="44"/>
      <c r="VXR264" s="44"/>
      <c r="VXS264" s="44"/>
      <c r="VXT264" s="44"/>
      <c r="VXU264" s="44"/>
      <c r="VXV264" s="44"/>
      <c r="VXW264" s="44"/>
      <c r="VXX264" s="44"/>
      <c r="VXY264" s="44"/>
      <c r="VXZ264" s="44"/>
      <c r="VYA264" s="44"/>
      <c r="VYB264" s="44"/>
      <c r="VYC264" s="44"/>
      <c r="VYD264" s="44"/>
      <c r="VYE264" s="44"/>
      <c r="VYF264" s="44"/>
      <c r="VYG264" s="44"/>
      <c r="VYH264" s="44"/>
      <c r="VYI264" s="44"/>
      <c r="VYJ264" s="44"/>
      <c r="VYK264" s="44"/>
      <c r="VYL264" s="44"/>
      <c r="VYM264" s="44"/>
      <c r="VYN264" s="44"/>
      <c r="VYO264" s="44"/>
      <c r="VYP264" s="44"/>
      <c r="VYQ264" s="44"/>
      <c r="VYR264" s="44"/>
      <c r="VYS264" s="44"/>
      <c r="VYT264" s="44"/>
      <c r="VYU264" s="44"/>
      <c r="VYV264" s="44"/>
      <c r="VYW264" s="44"/>
      <c r="VYX264" s="44"/>
      <c r="VYY264" s="44"/>
      <c r="VYZ264" s="44"/>
      <c r="VZA264" s="44"/>
      <c r="VZB264" s="44"/>
      <c r="VZC264" s="44"/>
      <c r="VZD264" s="44"/>
      <c r="VZE264" s="44"/>
      <c r="VZF264" s="44"/>
      <c r="VZG264" s="44"/>
      <c r="VZH264" s="44"/>
      <c r="VZI264" s="44"/>
      <c r="VZJ264" s="44"/>
      <c r="VZK264" s="44"/>
      <c r="VZL264" s="44"/>
      <c r="VZM264" s="44"/>
      <c r="VZN264" s="44"/>
      <c r="VZO264" s="44"/>
      <c r="VZP264" s="44"/>
      <c r="VZQ264" s="44"/>
      <c r="VZR264" s="44"/>
      <c r="VZS264" s="44"/>
      <c r="VZT264" s="44"/>
      <c r="VZU264" s="44"/>
      <c r="VZV264" s="44"/>
      <c r="VZW264" s="44"/>
      <c r="VZX264" s="44"/>
      <c r="VZY264" s="44"/>
      <c r="VZZ264" s="44"/>
      <c r="WAA264" s="44"/>
      <c r="WAB264" s="44"/>
      <c r="WAC264" s="44"/>
      <c r="WAD264" s="44"/>
      <c r="WAE264" s="44"/>
      <c r="WAF264" s="44"/>
      <c r="WAG264" s="44"/>
      <c r="WAH264" s="44"/>
      <c r="WAI264" s="44"/>
      <c r="WAJ264" s="44"/>
      <c r="WAK264" s="44"/>
      <c r="WAL264" s="44"/>
      <c r="WAM264" s="44"/>
      <c r="WAN264" s="44"/>
      <c r="WAO264" s="44"/>
      <c r="WAP264" s="44"/>
      <c r="WAQ264" s="44"/>
      <c r="WAR264" s="44"/>
      <c r="WAS264" s="44"/>
      <c r="WAT264" s="44"/>
      <c r="WAU264" s="44"/>
      <c r="WAV264" s="44"/>
      <c r="WAW264" s="44"/>
      <c r="WAX264" s="44"/>
      <c r="WAY264" s="44"/>
      <c r="WAZ264" s="44"/>
      <c r="WBA264" s="44"/>
      <c r="WBB264" s="44"/>
      <c r="WBC264" s="44"/>
      <c r="WBD264" s="44"/>
      <c r="WBE264" s="44"/>
      <c r="WBF264" s="44"/>
      <c r="WBG264" s="44"/>
      <c r="WBH264" s="44"/>
      <c r="WBI264" s="44"/>
      <c r="WBJ264" s="44"/>
      <c r="WBK264" s="44"/>
      <c r="WBL264" s="44"/>
      <c r="WBM264" s="44"/>
      <c r="WBN264" s="44"/>
      <c r="WBO264" s="44"/>
      <c r="WBP264" s="44"/>
      <c r="WBQ264" s="44"/>
      <c r="WBR264" s="44"/>
      <c r="WBS264" s="44"/>
      <c r="WBT264" s="44"/>
      <c r="WBU264" s="44"/>
      <c r="WBV264" s="44"/>
      <c r="WBW264" s="44"/>
      <c r="WBX264" s="44"/>
      <c r="WBY264" s="44"/>
      <c r="WBZ264" s="44"/>
      <c r="WCA264" s="44"/>
      <c r="WCB264" s="44"/>
      <c r="WCC264" s="44"/>
      <c r="WCD264" s="44"/>
      <c r="WCE264" s="44"/>
      <c r="WCF264" s="44"/>
      <c r="WCG264" s="44"/>
      <c r="WCH264" s="44"/>
      <c r="WCI264" s="44"/>
      <c r="WCJ264" s="44"/>
      <c r="WCK264" s="44"/>
      <c r="WCL264" s="44"/>
      <c r="WCM264" s="44"/>
      <c r="WCN264" s="44"/>
      <c r="WCO264" s="44"/>
      <c r="WCP264" s="44"/>
      <c r="WCQ264" s="44"/>
      <c r="WCR264" s="44"/>
      <c r="WCS264" s="44"/>
      <c r="WCT264" s="44"/>
      <c r="WCU264" s="44"/>
      <c r="WCV264" s="44"/>
      <c r="WCW264" s="44"/>
      <c r="WCX264" s="44"/>
      <c r="WCY264" s="44"/>
      <c r="WCZ264" s="44"/>
      <c r="WDA264" s="44"/>
      <c r="WDB264" s="44"/>
      <c r="WDC264" s="44"/>
      <c r="WDD264" s="44"/>
      <c r="WDE264" s="44"/>
      <c r="WDF264" s="44"/>
      <c r="WDG264" s="44"/>
      <c r="WDH264" s="44"/>
      <c r="WDI264" s="44"/>
      <c r="WDJ264" s="44"/>
      <c r="WDK264" s="44"/>
      <c r="WDL264" s="44"/>
      <c r="WDM264" s="44"/>
      <c r="WDN264" s="44"/>
      <c r="WDO264" s="44"/>
      <c r="WDP264" s="44"/>
      <c r="WDQ264" s="44"/>
      <c r="WDR264" s="44"/>
      <c r="WDS264" s="44"/>
      <c r="WDT264" s="44"/>
      <c r="WDU264" s="44"/>
      <c r="WDV264" s="44"/>
      <c r="WDW264" s="44"/>
      <c r="WDX264" s="44"/>
      <c r="WDY264" s="44"/>
      <c r="WDZ264" s="44"/>
      <c r="WEA264" s="44"/>
      <c r="WEB264" s="44"/>
      <c r="WEC264" s="44"/>
      <c r="WED264" s="44"/>
      <c r="WEE264" s="44"/>
      <c r="WEF264" s="44"/>
      <c r="WEG264" s="44"/>
      <c r="WEH264" s="44"/>
      <c r="WEI264" s="44"/>
      <c r="WEJ264" s="44"/>
      <c r="WEK264" s="44"/>
      <c r="WEL264" s="44"/>
      <c r="WEM264" s="44"/>
      <c r="WEN264" s="44"/>
      <c r="WEO264" s="44"/>
      <c r="WEP264" s="44"/>
      <c r="WEQ264" s="44"/>
      <c r="WER264" s="44"/>
      <c r="WES264" s="44"/>
      <c r="WET264" s="44"/>
      <c r="WEU264" s="44"/>
      <c r="WEV264" s="44"/>
      <c r="WEW264" s="44"/>
      <c r="WEX264" s="44"/>
      <c r="WEY264" s="44"/>
      <c r="WEZ264" s="44"/>
      <c r="WFA264" s="44"/>
      <c r="WFB264" s="44"/>
      <c r="WFC264" s="44"/>
      <c r="WFD264" s="44"/>
      <c r="WFE264" s="44"/>
      <c r="WFF264" s="44"/>
      <c r="WFG264" s="44"/>
      <c r="WFH264" s="44"/>
      <c r="WFI264" s="44"/>
      <c r="WFJ264" s="44"/>
      <c r="WFK264" s="44"/>
      <c r="WFL264" s="44"/>
      <c r="WFM264" s="44"/>
      <c r="WFN264" s="44"/>
      <c r="WFO264" s="44"/>
      <c r="WFP264" s="44"/>
      <c r="WFQ264" s="44"/>
      <c r="WFR264" s="44"/>
      <c r="WFS264" s="44"/>
      <c r="WFT264" s="44"/>
      <c r="WFU264" s="44"/>
      <c r="WFV264" s="44"/>
      <c r="WFW264" s="44"/>
      <c r="WFX264" s="44"/>
      <c r="WFY264" s="44"/>
      <c r="WFZ264" s="44"/>
      <c r="WGA264" s="44"/>
      <c r="WGB264" s="44"/>
      <c r="WGC264" s="44"/>
      <c r="WGD264" s="44"/>
      <c r="WGE264" s="44"/>
      <c r="WGF264" s="44"/>
      <c r="WGG264" s="44"/>
      <c r="WGH264" s="44"/>
      <c r="WGI264" s="44"/>
      <c r="WGJ264" s="44"/>
      <c r="WGK264" s="44"/>
      <c r="WGL264" s="44"/>
      <c r="WGM264" s="44"/>
      <c r="WGN264" s="44"/>
      <c r="WGO264" s="44"/>
      <c r="WGP264" s="44"/>
      <c r="WGQ264" s="44"/>
      <c r="WGR264" s="44"/>
      <c r="WGS264" s="44"/>
      <c r="WGT264" s="44"/>
      <c r="WGU264" s="44"/>
      <c r="WGV264" s="44"/>
      <c r="WGW264" s="44"/>
      <c r="WGX264" s="44"/>
      <c r="WGY264" s="44"/>
      <c r="WGZ264" s="44"/>
      <c r="WHA264" s="44"/>
      <c r="WHB264" s="44"/>
      <c r="WHC264" s="44"/>
      <c r="WHD264" s="44"/>
      <c r="WHE264" s="44"/>
      <c r="WHF264" s="44"/>
      <c r="WHG264" s="44"/>
      <c r="WHH264" s="44"/>
      <c r="WHI264" s="44"/>
      <c r="WHJ264" s="44"/>
      <c r="WHK264" s="44"/>
      <c r="WHL264" s="44"/>
      <c r="WHM264" s="44"/>
      <c r="WHN264" s="44"/>
      <c r="WHO264" s="44"/>
      <c r="WHP264" s="44"/>
      <c r="WHQ264" s="44"/>
      <c r="WHR264" s="44"/>
      <c r="WHS264" s="44"/>
      <c r="WHT264" s="44"/>
      <c r="WHU264" s="44"/>
      <c r="WHV264" s="44"/>
      <c r="WHW264" s="44"/>
      <c r="WHX264" s="44"/>
      <c r="WHY264" s="44"/>
      <c r="WHZ264" s="44"/>
      <c r="WIA264" s="44"/>
      <c r="WIB264" s="44"/>
      <c r="WIC264" s="44"/>
      <c r="WID264" s="44"/>
      <c r="WIE264" s="44"/>
      <c r="WIF264" s="44"/>
      <c r="WIG264" s="44"/>
      <c r="WIH264" s="44"/>
      <c r="WII264" s="44"/>
      <c r="WIJ264" s="44"/>
      <c r="WIK264" s="44"/>
      <c r="WIL264" s="44"/>
      <c r="WIM264" s="44"/>
      <c r="WIN264" s="44"/>
      <c r="WIO264" s="44"/>
      <c r="WIP264" s="44"/>
      <c r="WIQ264" s="44"/>
      <c r="WIR264" s="44"/>
      <c r="WIS264" s="44"/>
      <c r="WIT264" s="44"/>
      <c r="WIU264" s="44"/>
      <c r="WIV264" s="44"/>
      <c r="WIW264" s="44"/>
      <c r="WIX264" s="44"/>
      <c r="WIY264" s="44"/>
      <c r="WIZ264" s="44"/>
      <c r="WJA264" s="44"/>
      <c r="WJB264" s="44"/>
      <c r="WJC264" s="44"/>
      <c r="WJD264" s="44"/>
      <c r="WJE264" s="44"/>
      <c r="WJF264" s="44"/>
      <c r="WJG264" s="44"/>
      <c r="WJH264" s="44"/>
      <c r="WJI264" s="44"/>
      <c r="WJJ264" s="44"/>
      <c r="WJK264" s="44"/>
      <c r="WJL264" s="44"/>
      <c r="WJM264" s="44"/>
      <c r="WJN264" s="44"/>
      <c r="WJO264" s="44"/>
      <c r="WJP264" s="44"/>
      <c r="WJQ264" s="44"/>
      <c r="WJR264" s="44"/>
      <c r="WJS264" s="44"/>
      <c r="WJT264" s="44"/>
      <c r="WJU264" s="44"/>
      <c r="WJV264" s="44"/>
      <c r="WJW264" s="44"/>
      <c r="WJX264" s="44"/>
      <c r="WJY264" s="44"/>
      <c r="WJZ264" s="44"/>
      <c r="WKA264" s="44"/>
      <c r="WKB264" s="44"/>
      <c r="WKC264" s="44"/>
      <c r="WKD264" s="44"/>
      <c r="WKE264" s="44"/>
      <c r="WKF264" s="44"/>
      <c r="WKG264" s="44"/>
      <c r="WKH264" s="44"/>
      <c r="WKI264" s="44"/>
      <c r="WKJ264" s="44"/>
      <c r="WKK264" s="44"/>
      <c r="WKL264" s="44"/>
      <c r="WKM264" s="44"/>
      <c r="WKN264" s="44"/>
      <c r="WKO264" s="44"/>
      <c r="WKP264" s="44"/>
      <c r="WKQ264" s="44"/>
      <c r="WKR264" s="44"/>
      <c r="WKS264" s="44"/>
      <c r="WKT264" s="44"/>
      <c r="WKU264" s="44"/>
      <c r="WKV264" s="44"/>
      <c r="WKW264" s="44"/>
      <c r="WKX264" s="44"/>
      <c r="WKY264" s="44"/>
      <c r="WKZ264" s="44"/>
      <c r="WLA264" s="44"/>
      <c r="WLB264" s="44"/>
      <c r="WLC264" s="44"/>
      <c r="WLD264" s="44"/>
      <c r="WLE264" s="44"/>
      <c r="WLF264" s="44"/>
      <c r="WLG264" s="44"/>
      <c r="WLH264" s="44"/>
      <c r="WLI264" s="44"/>
      <c r="WLJ264" s="44"/>
      <c r="WLK264" s="44"/>
      <c r="WLL264" s="44"/>
      <c r="WLM264" s="44"/>
      <c r="WLN264" s="44"/>
      <c r="WLO264" s="44"/>
      <c r="WLP264" s="44"/>
      <c r="WLQ264" s="44"/>
      <c r="WLR264" s="44"/>
      <c r="WLS264" s="44"/>
      <c r="WLT264" s="44"/>
      <c r="WLU264" s="44"/>
      <c r="WLV264" s="44"/>
      <c r="WLW264" s="44"/>
      <c r="WLX264" s="44"/>
      <c r="WLY264" s="44"/>
      <c r="WLZ264" s="44"/>
      <c r="WMA264" s="44"/>
      <c r="WMB264" s="44"/>
      <c r="WMC264" s="44"/>
      <c r="WMD264" s="44"/>
      <c r="WME264" s="44"/>
      <c r="WMF264" s="44"/>
      <c r="WMG264" s="44"/>
      <c r="WMH264" s="44"/>
      <c r="WMI264" s="44"/>
      <c r="WMJ264" s="44"/>
      <c r="WMK264" s="44"/>
      <c r="WML264" s="44"/>
      <c r="WMM264" s="44"/>
      <c r="WMN264" s="44"/>
      <c r="WMO264" s="44"/>
      <c r="WMP264" s="44"/>
      <c r="WMQ264" s="44"/>
      <c r="WMR264" s="44"/>
      <c r="WMS264" s="44"/>
      <c r="WMT264" s="44"/>
      <c r="WMU264" s="44"/>
      <c r="WMV264" s="44"/>
      <c r="WMW264" s="44"/>
      <c r="WMX264" s="44"/>
      <c r="WMY264" s="44"/>
      <c r="WMZ264" s="44"/>
      <c r="WNA264" s="44"/>
      <c r="WNB264" s="44"/>
      <c r="WNC264" s="44"/>
      <c r="WND264" s="44"/>
      <c r="WNE264" s="44"/>
      <c r="WNF264" s="44"/>
      <c r="WNG264" s="44"/>
      <c r="WNH264" s="44"/>
      <c r="WNI264" s="44"/>
      <c r="WNJ264" s="44"/>
      <c r="WNK264" s="44"/>
      <c r="WNL264" s="44"/>
      <c r="WNM264" s="44"/>
      <c r="WNN264" s="44"/>
      <c r="WNO264" s="44"/>
      <c r="WNP264" s="44"/>
      <c r="WNQ264" s="44"/>
      <c r="WNR264" s="44"/>
      <c r="WNS264" s="44"/>
      <c r="WNT264" s="44"/>
      <c r="WNU264" s="44"/>
      <c r="WNV264" s="44"/>
      <c r="WNW264" s="44"/>
      <c r="WNX264" s="44"/>
      <c r="WNY264" s="44"/>
      <c r="WNZ264" s="44"/>
      <c r="WOA264" s="44"/>
      <c r="WOB264" s="44"/>
      <c r="WOC264" s="44"/>
      <c r="WOD264" s="44"/>
      <c r="WOE264" s="44"/>
      <c r="WOF264" s="44"/>
      <c r="WOG264" s="44"/>
      <c r="WOH264" s="44"/>
      <c r="WOI264" s="44"/>
      <c r="WOJ264" s="44"/>
      <c r="WOK264" s="44"/>
      <c r="WOL264" s="44"/>
      <c r="WOM264" s="44"/>
      <c r="WON264" s="44"/>
      <c r="WOO264" s="44"/>
      <c r="WOP264" s="44"/>
      <c r="WOQ264" s="44"/>
      <c r="WOR264" s="44"/>
      <c r="WOS264" s="44"/>
      <c r="WOT264" s="44"/>
      <c r="WOU264" s="44"/>
      <c r="WOV264" s="44"/>
      <c r="WOW264" s="44"/>
      <c r="WOX264" s="44"/>
      <c r="WOY264" s="44"/>
      <c r="WOZ264" s="44"/>
      <c r="WPA264" s="44"/>
      <c r="WPB264" s="44"/>
      <c r="WPC264" s="44"/>
      <c r="WPD264" s="44"/>
      <c r="WPE264" s="44"/>
      <c r="WPF264" s="44"/>
      <c r="WPG264" s="44"/>
      <c r="WPH264" s="44"/>
      <c r="WPI264" s="44"/>
      <c r="WPJ264" s="44"/>
      <c r="WPK264" s="44"/>
      <c r="WPL264" s="44"/>
      <c r="WPM264" s="44"/>
      <c r="WPN264" s="44"/>
      <c r="WPO264" s="44"/>
      <c r="WPP264" s="44"/>
      <c r="WPQ264" s="44"/>
      <c r="WPR264" s="44"/>
      <c r="WPS264" s="44"/>
      <c r="WPT264" s="44"/>
      <c r="WPU264" s="44"/>
      <c r="WPV264" s="44"/>
      <c r="WPW264" s="44"/>
      <c r="WPX264" s="44"/>
      <c r="WPY264" s="44"/>
      <c r="WPZ264" s="44"/>
      <c r="WQA264" s="44"/>
      <c r="WQB264" s="44"/>
      <c r="WQC264" s="44"/>
      <c r="WQD264" s="44"/>
      <c r="WQE264" s="44"/>
      <c r="WQF264" s="44"/>
      <c r="WQG264" s="44"/>
      <c r="WQH264" s="44"/>
      <c r="WQI264" s="44"/>
      <c r="WQJ264" s="44"/>
      <c r="WQK264" s="44"/>
      <c r="WQL264" s="44"/>
      <c r="WQM264" s="44"/>
      <c r="WQN264" s="44"/>
      <c r="WQO264" s="44"/>
      <c r="WQP264" s="44"/>
      <c r="WQQ264" s="44"/>
      <c r="WQR264" s="44"/>
      <c r="WQS264" s="44"/>
      <c r="WQT264" s="44"/>
      <c r="WQU264" s="44"/>
      <c r="WQV264" s="44"/>
      <c r="WQW264" s="44"/>
      <c r="WQX264" s="44"/>
      <c r="WQY264" s="44"/>
      <c r="WQZ264" s="44"/>
      <c r="WRA264" s="44"/>
      <c r="WRB264" s="44"/>
      <c r="WRC264" s="44"/>
      <c r="WRD264" s="44"/>
      <c r="WRE264" s="44"/>
      <c r="WRF264" s="44"/>
      <c r="WRG264" s="44"/>
      <c r="WRH264" s="44"/>
      <c r="WRI264" s="44"/>
      <c r="WRJ264" s="44"/>
      <c r="WRK264" s="44"/>
      <c r="WRL264" s="44"/>
      <c r="WRM264" s="44"/>
      <c r="WRN264" s="44"/>
      <c r="WRO264" s="44"/>
      <c r="WRP264" s="44"/>
      <c r="WRQ264" s="44"/>
      <c r="WRR264" s="44"/>
      <c r="WRS264" s="44"/>
      <c r="WRT264" s="44"/>
      <c r="WRU264" s="44"/>
      <c r="WRV264" s="44"/>
      <c r="WRW264" s="44"/>
      <c r="WRX264" s="44"/>
      <c r="WRY264" s="44"/>
      <c r="WRZ264" s="44"/>
      <c r="WSA264" s="44"/>
      <c r="WSB264" s="44"/>
      <c r="WSC264" s="44"/>
      <c r="WSD264" s="44"/>
      <c r="WSE264" s="44"/>
      <c r="WSF264" s="44"/>
      <c r="WSG264" s="44"/>
      <c r="WSH264" s="44"/>
      <c r="WSI264" s="44"/>
      <c r="WSJ264" s="44"/>
      <c r="WSK264" s="44"/>
      <c r="WSL264" s="44"/>
      <c r="WSM264" s="44"/>
      <c r="WSN264" s="44"/>
      <c r="WSO264" s="44"/>
      <c r="WSP264" s="44"/>
      <c r="WSQ264" s="44"/>
      <c r="WSR264" s="44"/>
      <c r="WSS264" s="44"/>
      <c r="WST264" s="44"/>
      <c r="WSU264" s="44"/>
      <c r="WSV264" s="44"/>
      <c r="WSW264" s="44"/>
      <c r="WSX264" s="44"/>
      <c r="WSY264" s="44"/>
      <c r="WSZ264" s="44"/>
      <c r="WTA264" s="44"/>
      <c r="WTB264" s="44"/>
      <c r="WTC264" s="44"/>
      <c r="WTD264" s="44"/>
      <c r="WTE264" s="44"/>
      <c r="WTF264" s="44"/>
      <c r="WTG264" s="44"/>
      <c r="WTH264" s="44"/>
      <c r="WTI264" s="44"/>
      <c r="WTJ264" s="44"/>
      <c r="WTK264" s="44"/>
      <c r="WTL264" s="44"/>
      <c r="WTM264" s="44"/>
      <c r="WTN264" s="44"/>
      <c r="WTO264" s="44"/>
      <c r="WTP264" s="44"/>
      <c r="WTQ264" s="44"/>
      <c r="WTR264" s="44"/>
      <c r="WTS264" s="44"/>
      <c r="WTT264" s="44"/>
      <c r="WTU264" s="44"/>
      <c r="WTV264" s="44"/>
      <c r="WTW264" s="44"/>
      <c r="WTX264" s="44"/>
      <c r="WTY264" s="44"/>
      <c r="WTZ264" s="44"/>
      <c r="WUA264" s="44"/>
      <c r="WUB264" s="44"/>
      <c r="WUC264" s="44"/>
      <c r="WUD264" s="44"/>
      <c r="WUE264" s="44"/>
      <c r="WUF264" s="44"/>
      <c r="WUG264" s="44"/>
      <c r="WUH264" s="44"/>
      <c r="WUI264" s="44"/>
      <c r="WUJ264" s="44"/>
      <c r="WUK264" s="44"/>
      <c r="WUL264" s="44"/>
      <c r="WUM264" s="44"/>
      <c r="WUN264" s="44"/>
      <c r="WUO264" s="44"/>
      <c r="WUP264" s="44"/>
      <c r="WUQ264" s="44"/>
      <c r="WUR264" s="44"/>
      <c r="WUS264" s="44"/>
      <c r="WUT264" s="44"/>
      <c r="WUU264" s="44"/>
      <c r="WUV264" s="44"/>
      <c r="WUW264" s="44"/>
      <c r="WUX264" s="44"/>
      <c r="WUY264" s="44"/>
      <c r="WUZ264" s="44"/>
      <c r="WVA264" s="44"/>
      <c r="WVB264" s="44"/>
      <c r="WVC264" s="44"/>
      <c r="WVD264" s="44"/>
      <c r="WVE264" s="44"/>
      <c r="WVF264" s="44"/>
      <c r="WVG264" s="44"/>
      <c r="WVH264" s="44"/>
      <c r="WVI264" s="44"/>
      <c r="WVJ264" s="44"/>
      <c r="WVK264" s="44"/>
      <c r="WVL264" s="44"/>
      <c r="WVM264" s="44"/>
      <c r="WVN264" s="44"/>
      <c r="WVO264" s="44"/>
      <c r="WVP264" s="44"/>
      <c r="WVQ264" s="44"/>
      <c r="WVR264" s="44"/>
      <c r="WVS264" s="44"/>
      <c r="WVT264" s="44"/>
      <c r="WVU264" s="44"/>
      <c r="WVV264" s="44"/>
      <c r="WVW264" s="44"/>
      <c r="WVX264" s="44"/>
      <c r="WVY264" s="44"/>
      <c r="WVZ264" s="44"/>
      <c r="WWA264" s="44"/>
      <c r="WWB264" s="44"/>
      <c r="WWC264" s="44"/>
      <c r="WWD264" s="44"/>
      <c r="WWE264" s="44"/>
      <c r="WWF264" s="44"/>
      <c r="WWG264" s="44"/>
      <c r="WWH264" s="44"/>
      <c r="WWI264" s="44"/>
      <c r="WWJ264" s="44"/>
      <c r="WWK264" s="44"/>
      <c r="WWL264" s="44"/>
      <c r="WWM264" s="44"/>
      <c r="WWN264" s="44"/>
      <c r="WWO264" s="44"/>
      <c r="WWP264" s="44"/>
      <c r="WWQ264" s="44"/>
      <c r="WWR264" s="44"/>
      <c r="WWS264" s="44"/>
      <c r="WWT264" s="44"/>
      <c r="WWU264" s="44"/>
      <c r="WWV264" s="44"/>
      <c r="WWW264" s="44"/>
      <c r="WWX264" s="44"/>
      <c r="WWY264" s="44"/>
      <c r="WWZ264" s="44"/>
      <c r="WXA264" s="44"/>
      <c r="WXB264" s="44"/>
      <c r="WXC264" s="44"/>
      <c r="WXD264" s="44"/>
      <c r="WXE264" s="44"/>
      <c r="WXF264" s="44"/>
      <c r="WXG264" s="44"/>
      <c r="WXH264" s="44"/>
      <c r="WXI264" s="44"/>
      <c r="WXJ264" s="44"/>
      <c r="WXK264" s="44"/>
      <c r="WXL264" s="44"/>
      <c r="WXM264" s="44"/>
      <c r="WXN264" s="44"/>
      <c r="WXO264" s="44"/>
      <c r="WXP264" s="44"/>
      <c r="WXQ264" s="44"/>
      <c r="WXR264" s="44"/>
      <c r="WXS264" s="44"/>
      <c r="WXT264" s="44"/>
      <c r="WXU264" s="44"/>
      <c r="WXV264" s="44"/>
      <c r="WXW264" s="44"/>
      <c r="WXX264" s="44"/>
      <c r="WXY264" s="44"/>
      <c r="WXZ264" s="44"/>
      <c r="WYA264" s="44"/>
      <c r="WYB264" s="44"/>
      <c r="WYC264" s="44"/>
      <c r="WYD264" s="44"/>
      <c r="WYE264" s="44"/>
      <c r="WYF264" s="44"/>
      <c r="WYG264" s="44"/>
      <c r="WYH264" s="44"/>
      <c r="WYI264" s="44"/>
      <c r="WYJ264" s="44"/>
      <c r="WYK264" s="44"/>
      <c r="WYL264" s="44"/>
      <c r="WYM264" s="44"/>
      <c r="WYN264" s="44"/>
      <c r="WYO264" s="44"/>
      <c r="WYP264" s="44"/>
      <c r="WYQ264" s="44"/>
      <c r="WYR264" s="44"/>
      <c r="WYS264" s="44"/>
      <c r="WYT264" s="44"/>
      <c r="WYU264" s="44"/>
      <c r="WYV264" s="44"/>
      <c r="WYW264" s="44"/>
      <c r="WYX264" s="44"/>
      <c r="WYY264" s="44"/>
      <c r="WYZ264" s="44"/>
      <c r="WZA264" s="44"/>
      <c r="WZB264" s="44"/>
      <c r="WZC264" s="44"/>
      <c r="WZD264" s="44"/>
      <c r="WZE264" s="44"/>
      <c r="WZF264" s="44"/>
      <c r="WZG264" s="44"/>
      <c r="WZH264" s="44"/>
      <c r="WZI264" s="44"/>
      <c r="WZJ264" s="44"/>
      <c r="WZK264" s="44"/>
      <c r="WZL264" s="44"/>
      <c r="WZM264" s="44"/>
      <c r="WZN264" s="44"/>
      <c r="WZO264" s="44"/>
      <c r="WZP264" s="44"/>
      <c r="WZQ264" s="44"/>
      <c r="WZR264" s="44"/>
      <c r="WZS264" s="44"/>
      <c r="WZT264" s="44"/>
      <c r="WZU264" s="44"/>
      <c r="WZV264" s="44"/>
      <c r="WZW264" s="44"/>
      <c r="WZX264" s="44"/>
      <c r="WZY264" s="44"/>
      <c r="WZZ264" s="44"/>
      <c r="XAA264" s="44"/>
      <c r="XAB264" s="44"/>
      <c r="XAC264" s="44"/>
      <c r="XAD264" s="44"/>
      <c r="XAE264" s="44"/>
      <c r="XAF264" s="44"/>
      <c r="XAG264" s="44"/>
      <c r="XAH264" s="44"/>
      <c r="XAI264" s="44"/>
      <c r="XAJ264" s="44"/>
      <c r="XAK264" s="44"/>
      <c r="XAL264" s="44"/>
      <c r="XAM264" s="44"/>
      <c r="XAN264" s="44"/>
      <c r="XAO264" s="44"/>
      <c r="XAP264" s="44"/>
      <c r="XAQ264" s="44"/>
      <c r="XAR264" s="44"/>
      <c r="XAS264" s="44"/>
      <c r="XAT264" s="44"/>
      <c r="XAU264" s="44"/>
      <c r="XAV264" s="44"/>
      <c r="XAW264" s="44"/>
      <c r="XAX264" s="44"/>
      <c r="XAY264" s="44"/>
      <c r="XAZ264" s="44"/>
      <c r="XBA264" s="44"/>
      <c r="XBB264" s="44"/>
      <c r="XBC264" s="44"/>
      <c r="XBD264" s="44"/>
      <c r="XBE264" s="44"/>
      <c r="XBF264" s="44"/>
      <c r="XBG264" s="44"/>
      <c r="XBH264" s="44"/>
      <c r="XBI264" s="44"/>
      <c r="XBJ264" s="44"/>
      <c r="XBK264" s="44"/>
      <c r="XBL264" s="44"/>
      <c r="XBM264" s="44"/>
      <c r="XBN264" s="44"/>
      <c r="XBO264" s="44"/>
      <c r="XBP264" s="44"/>
      <c r="XBQ264" s="44"/>
      <c r="XBR264" s="44"/>
      <c r="XBS264" s="44"/>
      <c r="XBT264" s="44"/>
      <c r="XBU264" s="44"/>
      <c r="XBV264" s="44"/>
      <c r="XBW264" s="44"/>
      <c r="XBX264" s="44"/>
      <c r="XBY264" s="44"/>
      <c r="XBZ264" s="44"/>
      <c r="XCA264" s="44"/>
      <c r="XCB264" s="44"/>
      <c r="XCC264" s="44"/>
      <c r="XCD264" s="44"/>
      <c r="XCE264" s="44"/>
      <c r="XCF264" s="44"/>
      <c r="XCG264" s="44"/>
      <c r="XCH264" s="44"/>
      <c r="XCI264" s="44"/>
      <c r="XCJ264" s="44"/>
      <c r="XCK264" s="44"/>
      <c r="XCL264" s="44"/>
      <c r="XCM264" s="44"/>
      <c r="XCN264" s="44"/>
      <c r="XCO264" s="44"/>
      <c r="XCP264" s="44"/>
      <c r="XCQ264" s="44"/>
      <c r="XCR264" s="44"/>
      <c r="XCS264" s="44"/>
      <c r="XCT264" s="44"/>
      <c r="XCU264" s="44"/>
      <c r="XCV264" s="44"/>
      <c r="XCW264" s="44"/>
      <c r="XCX264" s="44"/>
      <c r="XCY264" s="44"/>
      <c r="XCZ264" s="44"/>
      <c r="XDA264" s="44"/>
      <c r="XDB264" s="44"/>
      <c r="XDC264" s="44"/>
      <c r="XDD264" s="44"/>
      <c r="XDE264" s="44"/>
      <c r="XDF264" s="44"/>
      <c r="XDG264" s="44"/>
      <c r="XDH264" s="44"/>
      <c r="XDI264" s="44"/>
      <c r="XDJ264" s="44"/>
      <c r="XDK264" s="44"/>
      <c r="XDL264" s="44"/>
      <c r="XDM264" s="44"/>
      <c r="XDN264" s="44"/>
      <c r="XDO264" s="44"/>
      <c r="XDP264" s="44"/>
      <c r="XDQ264" s="44"/>
      <c r="XDR264" s="44"/>
      <c r="XDS264" s="44"/>
      <c r="XDT264" s="44"/>
      <c r="XDU264" s="44"/>
      <c r="XDV264" s="44"/>
      <c r="XDW264" s="44"/>
      <c r="XDX264" s="44"/>
      <c r="XDY264" s="44"/>
      <c r="XDZ264" s="44"/>
      <c r="XEA264" s="44"/>
      <c r="XEB264" s="44"/>
      <c r="XEC264" s="44"/>
      <c r="XED264" s="44"/>
      <c r="XEE264" s="44"/>
      <c r="XEF264" s="44"/>
      <c r="XEG264" s="44"/>
      <c r="XEH264" s="44"/>
      <c r="XEI264" s="44"/>
      <c r="XEJ264" s="44"/>
      <c r="XEK264" s="44"/>
      <c r="XEL264" s="44"/>
      <c r="XEM264" s="44"/>
      <c r="XEN264" s="44"/>
      <c r="XEO264" s="44"/>
      <c r="XEP264" s="44"/>
      <c r="XEQ264" s="44"/>
      <c r="XER264" s="44"/>
      <c r="XES264" s="44"/>
      <c r="XET264" s="44"/>
      <c r="XEU264" s="44"/>
      <c r="XEV264" s="44"/>
      <c r="XEW264" s="44"/>
      <c r="XEX264" s="44"/>
      <c r="XEY264" s="44"/>
      <c r="XEZ264" s="44"/>
    </row>
    <row r="265" spans="1:16380" ht="38.25">
      <c r="A265" s="36">
        <v>4</v>
      </c>
      <c r="B265" s="36" t="s">
        <v>628</v>
      </c>
      <c r="C265" s="41" t="s">
        <v>348</v>
      </c>
      <c r="D265" s="37" t="s">
        <v>268</v>
      </c>
      <c r="E265" s="37" t="s">
        <v>627</v>
      </c>
      <c r="F265" s="18">
        <v>1168313.23</v>
      </c>
      <c r="G265" s="41" t="s">
        <v>635</v>
      </c>
      <c r="H265" s="38">
        <v>43768</v>
      </c>
      <c r="I265" s="18">
        <v>970034.48</v>
      </c>
      <c r="J265" s="36" t="s">
        <v>636</v>
      </c>
      <c r="K265" s="18">
        <v>198278.75</v>
      </c>
      <c r="L265" s="19">
        <v>16.971369056567127</v>
      </c>
      <c r="M265" s="42">
        <v>2</v>
      </c>
      <c r="N265" s="42">
        <v>0</v>
      </c>
      <c r="O265" s="43"/>
      <c r="P265" s="73">
        <v>31908377695</v>
      </c>
      <c r="Q265" s="74" t="s">
        <v>637</v>
      </c>
      <c r="R265" s="44"/>
      <c r="S265" s="44"/>
      <c r="T265" s="44"/>
      <c r="U265" s="44"/>
      <c r="V265" s="44"/>
      <c r="W265" s="44"/>
      <c r="X265" s="44"/>
      <c r="Y265" s="44"/>
      <c r="Z265" s="44"/>
      <c r="AA265" s="44"/>
      <c r="AB265" s="44"/>
      <c r="AC265" s="44"/>
      <c r="AD265" s="44"/>
      <c r="AE265" s="44"/>
      <c r="AF265" s="44"/>
      <c r="AG265" s="44"/>
      <c r="AH265" s="44"/>
      <c r="AI265" s="44"/>
      <c r="AJ265" s="44"/>
      <c r="AK265" s="44"/>
      <c r="AL265" s="44"/>
      <c r="AM265" s="44"/>
      <c r="AN265" s="44"/>
      <c r="AO265" s="44"/>
      <c r="AP265" s="44"/>
      <c r="AQ265" s="44"/>
      <c r="AR265" s="44"/>
      <c r="AS265" s="44"/>
      <c r="AT265" s="44"/>
      <c r="AU265" s="44"/>
      <c r="AV265" s="44"/>
      <c r="AW265" s="44"/>
      <c r="AX265" s="44"/>
      <c r="AY265" s="44"/>
      <c r="AZ265" s="44"/>
      <c r="BA265" s="44"/>
      <c r="BB265" s="44"/>
      <c r="BC265" s="44"/>
      <c r="BD265" s="44"/>
      <c r="BE265" s="44"/>
      <c r="BF265" s="44"/>
      <c r="BG265" s="44"/>
      <c r="BH265" s="44"/>
      <c r="BI265" s="44"/>
      <c r="BJ265" s="44"/>
      <c r="BK265" s="44"/>
      <c r="BL265" s="44"/>
      <c r="BM265" s="44"/>
      <c r="BN265" s="44"/>
      <c r="BO265" s="44"/>
      <c r="BP265" s="44"/>
      <c r="BQ265" s="44"/>
      <c r="BR265" s="44"/>
      <c r="BS265" s="44"/>
      <c r="BT265" s="44"/>
      <c r="BU265" s="44"/>
      <c r="BV265" s="44"/>
      <c r="BW265" s="44"/>
      <c r="BX265" s="44"/>
      <c r="BY265" s="44"/>
      <c r="BZ265" s="44"/>
      <c r="CA265" s="44"/>
      <c r="CB265" s="44"/>
      <c r="CC265" s="44"/>
      <c r="CD265" s="44"/>
      <c r="CE265" s="44"/>
      <c r="CF265" s="44"/>
      <c r="CG265" s="44"/>
      <c r="CH265" s="44"/>
      <c r="CI265" s="44"/>
      <c r="CJ265" s="44"/>
      <c r="CK265" s="44"/>
      <c r="CL265" s="44"/>
      <c r="CM265" s="44"/>
      <c r="CN265" s="44"/>
      <c r="CO265" s="44"/>
      <c r="CP265" s="44"/>
      <c r="CQ265" s="44"/>
      <c r="CR265" s="44"/>
      <c r="CS265" s="44"/>
      <c r="CT265" s="44"/>
      <c r="CU265" s="44"/>
      <c r="CV265" s="44"/>
      <c r="CW265" s="44"/>
      <c r="CX265" s="44"/>
      <c r="CY265" s="44"/>
      <c r="CZ265" s="44"/>
      <c r="DA265" s="44"/>
      <c r="DB265" s="44"/>
      <c r="DC265" s="44"/>
      <c r="DD265" s="44"/>
      <c r="DE265" s="44"/>
      <c r="DF265" s="44"/>
      <c r="DG265" s="44"/>
      <c r="DH265" s="44"/>
      <c r="DI265" s="44"/>
      <c r="DJ265" s="44"/>
      <c r="DK265" s="44"/>
      <c r="DL265" s="44"/>
      <c r="DM265" s="44"/>
      <c r="DN265" s="44"/>
      <c r="DO265" s="44"/>
      <c r="DP265" s="44"/>
      <c r="DQ265" s="44"/>
      <c r="DR265" s="44"/>
      <c r="DS265" s="44"/>
      <c r="DT265" s="44"/>
      <c r="DU265" s="44"/>
      <c r="DV265" s="44"/>
      <c r="DW265" s="44"/>
      <c r="DX265" s="44"/>
      <c r="DY265" s="44"/>
      <c r="DZ265" s="44"/>
      <c r="EA265" s="44"/>
      <c r="EB265" s="44"/>
      <c r="EC265" s="44"/>
      <c r="ED265" s="44"/>
      <c r="EE265" s="44"/>
      <c r="EF265" s="44"/>
      <c r="EG265" s="44"/>
      <c r="EH265" s="44"/>
      <c r="EI265" s="44"/>
      <c r="EJ265" s="44"/>
      <c r="EK265" s="44"/>
      <c r="EL265" s="44"/>
      <c r="EM265" s="44"/>
      <c r="EN265" s="44"/>
      <c r="EO265" s="44"/>
      <c r="EP265" s="44"/>
      <c r="EQ265" s="44"/>
      <c r="ER265" s="44"/>
      <c r="ES265" s="44"/>
      <c r="ET265" s="44"/>
      <c r="EU265" s="44"/>
      <c r="EV265" s="44"/>
      <c r="EW265" s="44"/>
      <c r="EX265" s="44"/>
      <c r="EY265" s="44"/>
      <c r="EZ265" s="44"/>
      <c r="FA265" s="44"/>
      <c r="FB265" s="44"/>
      <c r="FC265" s="44"/>
      <c r="FD265" s="44"/>
      <c r="FE265" s="44"/>
      <c r="FF265" s="44"/>
      <c r="FG265" s="44"/>
      <c r="FH265" s="44"/>
      <c r="FI265" s="44"/>
      <c r="FJ265" s="44"/>
      <c r="FK265" s="44"/>
      <c r="FL265" s="44"/>
      <c r="FM265" s="44"/>
      <c r="FN265" s="44"/>
      <c r="FO265" s="44"/>
      <c r="FP265" s="44"/>
      <c r="FQ265" s="44"/>
      <c r="FR265" s="44"/>
      <c r="FS265" s="44"/>
      <c r="FT265" s="44"/>
      <c r="FU265" s="44"/>
      <c r="FV265" s="44"/>
      <c r="FW265" s="44"/>
      <c r="FX265" s="44"/>
      <c r="FY265" s="44"/>
      <c r="FZ265" s="44"/>
      <c r="GA265" s="44"/>
      <c r="GB265" s="44"/>
      <c r="GC265" s="44"/>
      <c r="GD265" s="44"/>
      <c r="GE265" s="44"/>
      <c r="GF265" s="44"/>
      <c r="GG265" s="44"/>
      <c r="GH265" s="44"/>
      <c r="GI265" s="44"/>
      <c r="GJ265" s="44"/>
      <c r="GK265" s="44"/>
      <c r="GL265" s="44"/>
      <c r="GM265" s="44"/>
      <c r="GN265" s="44"/>
      <c r="GO265" s="44"/>
      <c r="GP265" s="44"/>
      <c r="GQ265" s="44"/>
      <c r="GR265" s="44"/>
      <c r="GS265" s="44"/>
      <c r="GT265" s="44"/>
      <c r="GU265" s="44"/>
      <c r="GV265" s="44"/>
      <c r="GW265" s="44"/>
      <c r="GX265" s="44"/>
      <c r="GY265" s="44"/>
      <c r="GZ265" s="44"/>
      <c r="HA265" s="44"/>
      <c r="HB265" s="44"/>
      <c r="HC265" s="44"/>
      <c r="HD265" s="44"/>
      <c r="HE265" s="44"/>
      <c r="HF265" s="44"/>
      <c r="HG265" s="44"/>
      <c r="HH265" s="44"/>
      <c r="HI265" s="44"/>
      <c r="HJ265" s="44"/>
      <c r="HK265" s="44"/>
      <c r="HL265" s="44"/>
      <c r="HM265" s="44"/>
      <c r="HN265" s="44"/>
      <c r="HO265" s="44"/>
      <c r="HP265" s="44"/>
      <c r="HQ265" s="44"/>
      <c r="HR265" s="44"/>
      <c r="HS265" s="44"/>
      <c r="HT265" s="44"/>
      <c r="HU265" s="44"/>
      <c r="HV265" s="44"/>
      <c r="HW265" s="44"/>
      <c r="HX265" s="44"/>
      <c r="HY265" s="44"/>
      <c r="HZ265" s="44"/>
      <c r="IA265" s="44"/>
      <c r="IB265" s="44"/>
      <c r="IC265" s="44"/>
      <c r="ID265" s="44"/>
      <c r="IE265" s="44"/>
      <c r="IF265" s="44"/>
      <c r="IG265" s="44"/>
      <c r="IH265" s="44"/>
      <c r="II265" s="44"/>
      <c r="IJ265" s="44"/>
      <c r="IK265" s="44"/>
      <c r="IL265" s="44"/>
      <c r="IM265" s="44"/>
      <c r="IN265" s="44"/>
      <c r="IO265" s="44"/>
      <c r="IP265" s="44"/>
      <c r="IQ265" s="44"/>
      <c r="IR265" s="44"/>
      <c r="IS265" s="44"/>
      <c r="IT265" s="44"/>
      <c r="IU265" s="44"/>
      <c r="IV265" s="44"/>
      <c r="IW265" s="44"/>
      <c r="IX265" s="44"/>
      <c r="IY265" s="44"/>
      <c r="IZ265" s="44"/>
      <c r="JA265" s="44"/>
      <c r="JB265" s="44"/>
      <c r="JC265" s="44"/>
      <c r="JD265" s="44"/>
      <c r="JE265" s="44"/>
      <c r="JF265" s="44"/>
      <c r="JG265" s="44"/>
      <c r="JH265" s="44"/>
      <c r="JI265" s="44"/>
      <c r="JJ265" s="44"/>
      <c r="JK265" s="44"/>
      <c r="JL265" s="44"/>
      <c r="JM265" s="44"/>
      <c r="JN265" s="44"/>
      <c r="JO265" s="44"/>
      <c r="JP265" s="44"/>
      <c r="JQ265" s="44"/>
      <c r="JR265" s="44"/>
      <c r="JS265" s="44"/>
      <c r="JT265" s="44"/>
      <c r="JU265" s="44"/>
      <c r="JV265" s="44"/>
      <c r="JW265" s="44"/>
      <c r="JX265" s="44"/>
      <c r="JY265" s="44"/>
      <c r="JZ265" s="44"/>
      <c r="KA265" s="44"/>
      <c r="KB265" s="44"/>
      <c r="KC265" s="44"/>
      <c r="KD265" s="44"/>
      <c r="KE265" s="44"/>
      <c r="KF265" s="44"/>
      <c r="KG265" s="44"/>
      <c r="KH265" s="44"/>
      <c r="KI265" s="44"/>
      <c r="KJ265" s="44"/>
      <c r="KK265" s="44"/>
      <c r="KL265" s="44"/>
      <c r="KM265" s="44"/>
      <c r="KN265" s="44"/>
      <c r="KO265" s="44"/>
      <c r="KP265" s="44"/>
      <c r="KQ265" s="44"/>
      <c r="KR265" s="44"/>
      <c r="KS265" s="44"/>
      <c r="KT265" s="44"/>
      <c r="KU265" s="44"/>
      <c r="KV265" s="44"/>
      <c r="KW265" s="44"/>
      <c r="KX265" s="44"/>
      <c r="KY265" s="44"/>
      <c r="KZ265" s="44"/>
      <c r="LA265" s="44"/>
      <c r="LB265" s="44"/>
      <c r="LC265" s="44"/>
      <c r="LD265" s="44"/>
      <c r="LE265" s="44"/>
      <c r="LF265" s="44"/>
      <c r="LG265" s="44"/>
      <c r="LH265" s="44"/>
      <c r="LI265" s="44"/>
      <c r="LJ265" s="44"/>
      <c r="LK265" s="44"/>
      <c r="LL265" s="44"/>
      <c r="LM265" s="44"/>
      <c r="LN265" s="44"/>
      <c r="LO265" s="44"/>
      <c r="LP265" s="44"/>
      <c r="LQ265" s="44"/>
      <c r="LR265" s="44"/>
      <c r="LS265" s="44"/>
      <c r="LT265" s="44"/>
      <c r="LU265" s="44"/>
      <c r="LV265" s="44"/>
      <c r="LW265" s="44"/>
      <c r="LX265" s="44"/>
      <c r="LY265" s="44"/>
      <c r="LZ265" s="44"/>
      <c r="MA265" s="44"/>
      <c r="MB265" s="44"/>
      <c r="MC265" s="44"/>
      <c r="MD265" s="44"/>
      <c r="ME265" s="44"/>
      <c r="MF265" s="44"/>
      <c r="MG265" s="44"/>
      <c r="MH265" s="44"/>
      <c r="MI265" s="44"/>
      <c r="MJ265" s="44"/>
      <c r="MK265" s="44"/>
      <c r="ML265" s="44"/>
      <c r="MM265" s="44"/>
      <c r="MN265" s="44"/>
      <c r="MO265" s="44"/>
      <c r="MP265" s="44"/>
      <c r="MQ265" s="44"/>
      <c r="MR265" s="44"/>
      <c r="MS265" s="44"/>
      <c r="MT265" s="44"/>
      <c r="MU265" s="44"/>
      <c r="MV265" s="44"/>
      <c r="MW265" s="44"/>
      <c r="MX265" s="44"/>
      <c r="MY265" s="44"/>
      <c r="MZ265" s="44"/>
      <c r="NA265" s="44"/>
      <c r="NB265" s="44"/>
      <c r="NC265" s="44"/>
      <c r="ND265" s="44"/>
      <c r="NE265" s="44"/>
      <c r="NF265" s="44"/>
      <c r="NG265" s="44"/>
      <c r="NH265" s="44"/>
      <c r="NI265" s="44"/>
      <c r="NJ265" s="44"/>
      <c r="NK265" s="44"/>
      <c r="NL265" s="44"/>
      <c r="NM265" s="44"/>
      <c r="NN265" s="44"/>
      <c r="NO265" s="44"/>
      <c r="NP265" s="44"/>
      <c r="NQ265" s="44"/>
      <c r="NR265" s="44"/>
      <c r="NS265" s="44"/>
      <c r="NT265" s="44"/>
      <c r="NU265" s="44"/>
      <c r="NV265" s="44"/>
      <c r="NW265" s="44"/>
      <c r="NX265" s="44"/>
      <c r="NY265" s="44"/>
      <c r="NZ265" s="44"/>
      <c r="OA265" s="44"/>
      <c r="OB265" s="44"/>
      <c r="OC265" s="44"/>
      <c r="OD265" s="44"/>
      <c r="OE265" s="44"/>
      <c r="OF265" s="44"/>
      <c r="OG265" s="44"/>
      <c r="OH265" s="44"/>
      <c r="OI265" s="44"/>
      <c r="OJ265" s="44"/>
      <c r="OK265" s="44"/>
      <c r="OL265" s="44"/>
      <c r="OM265" s="44"/>
      <c r="ON265" s="44"/>
      <c r="OO265" s="44"/>
      <c r="OP265" s="44"/>
      <c r="OQ265" s="44"/>
      <c r="OR265" s="44"/>
      <c r="OS265" s="44"/>
      <c r="OT265" s="44"/>
      <c r="OU265" s="44"/>
      <c r="OV265" s="44"/>
      <c r="OW265" s="44"/>
      <c r="OX265" s="44"/>
      <c r="OY265" s="44"/>
      <c r="OZ265" s="44"/>
      <c r="PA265" s="44"/>
      <c r="PB265" s="44"/>
      <c r="PC265" s="44"/>
      <c r="PD265" s="44"/>
      <c r="PE265" s="44"/>
      <c r="PF265" s="44"/>
      <c r="PG265" s="44"/>
      <c r="PH265" s="44"/>
      <c r="PI265" s="44"/>
      <c r="PJ265" s="44"/>
      <c r="PK265" s="44"/>
      <c r="PL265" s="44"/>
      <c r="PM265" s="44"/>
      <c r="PN265" s="44"/>
      <c r="PO265" s="44"/>
      <c r="PP265" s="44"/>
      <c r="PQ265" s="44"/>
      <c r="PR265" s="44"/>
      <c r="PS265" s="44"/>
      <c r="PT265" s="44"/>
      <c r="PU265" s="44"/>
      <c r="PV265" s="44"/>
      <c r="PW265" s="44"/>
      <c r="PX265" s="44"/>
      <c r="PY265" s="44"/>
      <c r="PZ265" s="44"/>
      <c r="QA265" s="44"/>
      <c r="QB265" s="44"/>
      <c r="QC265" s="44"/>
      <c r="QD265" s="44"/>
      <c r="QE265" s="44"/>
      <c r="QF265" s="44"/>
      <c r="QG265" s="44"/>
      <c r="QH265" s="44"/>
      <c r="QI265" s="44"/>
      <c r="QJ265" s="44"/>
      <c r="QK265" s="44"/>
      <c r="QL265" s="44"/>
      <c r="QM265" s="44"/>
      <c r="QN265" s="44"/>
      <c r="QO265" s="44"/>
      <c r="QP265" s="44"/>
      <c r="QQ265" s="44"/>
      <c r="QR265" s="44"/>
      <c r="QS265" s="44"/>
      <c r="QT265" s="44"/>
      <c r="QU265" s="44"/>
      <c r="QV265" s="44"/>
      <c r="QW265" s="44"/>
      <c r="QX265" s="44"/>
      <c r="QY265" s="44"/>
      <c r="QZ265" s="44"/>
      <c r="RA265" s="44"/>
      <c r="RB265" s="44"/>
      <c r="RC265" s="44"/>
      <c r="RD265" s="44"/>
      <c r="RE265" s="44"/>
      <c r="RF265" s="44"/>
      <c r="RG265" s="44"/>
      <c r="RH265" s="44"/>
      <c r="RI265" s="44"/>
      <c r="RJ265" s="44"/>
      <c r="RK265" s="44"/>
      <c r="RL265" s="44"/>
      <c r="RM265" s="44"/>
      <c r="RN265" s="44"/>
      <c r="RO265" s="44"/>
      <c r="RP265" s="44"/>
      <c r="RQ265" s="44"/>
      <c r="RR265" s="44"/>
      <c r="RS265" s="44"/>
      <c r="RT265" s="44"/>
      <c r="RU265" s="44"/>
      <c r="RV265" s="44"/>
      <c r="RW265" s="44"/>
      <c r="RX265" s="44"/>
      <c r="RY265" s="44"/>
      <c r="RZ265" s="44"/>
      <c r="SA265" s="44"/>
      <c r="SB265" s="44"/>
      <c r="SC265" s="44"/>
      <c r="SD265" s="44"/>
      <c r="SE265" s="44"/>
      <c r="SF265" s="44"/>
      <c r="SG265" s="44"/>
      <c r="SH265" s="44"/>
      <c r="SI265" s="44"/>
      <c r="SJ265" s="44"/>
      <c r="SK265" s="44"/>
      <c r="SL265" s="44"/>
      <c r="SM265" s="44"/>
      <c r="SN265" s="44"/>
      <c r="SO265" s="44"/>
      <c r="SP265" s="44"/>
      <c r="SQ265" s="44"/>
      <c r="SR265" s="44"/>
      <c r="SS265" s="44"/>
      <c r="ST265" s="44"/>
      <c r="SU265" s="44"/>
      <c r="SV265" s="44"/>
      <c r="SW265" s="44"/>
      <c r="SX265" s="44"/>
      <c r="SY265" s="44"/>
      <c r="SZ265" s="44"/>
      <c r="TA265" s="44"/>
      <c r="TB265" s="44"/>
      <c r="TC265" s="44"/>
      <c r="TD265" s="44"/>
      <c r="TE265" s="44"/>
      <c r="TF265" s="44"/>
      <c r="TG265" s="44"/>
      <c r="TH265" s="44"/>
      <c r="TI265" s="44"/>
      <c r="TJ265" s="44"/>
      <c r="TK265" s="44"/>
      <c r="TL265" s="44"/>
      <c r="TM265" s="44"/>
      <c r="TN265" s="44"/>
      <c r="TO265" s="44"/>
      <c r="TP265" s="44"/>
      <c r="TQ265" s="44"/>
      <c r="TR265" s="44"/>
      <c r="TS265" s="44"/>
      <c r="TT265" s="44"/>
      <c r="TU265" s="44"/>
      <c r="TV265" s="44"/>
      <c r="TW265" s="44"/>
      <c r="TX265" s="44"/>
      <c r="TY265" s="44"/>
      <c r="TZ265" s="44"/>
      <c r="UA265" s="44"/>
      <c r="UB265" s="44"/>
      <c r="UC265" s="44"/>
      <c r="UD265" s="44"/>
      <c r="UE265" s="44"/>
      <c r="UF265" s="44"/>
      <c r="UG265" s="44"/>
      <c r="UH265" s="44"/>
      <c r="UI265" s="44"/>
      <c r="UJ265" s="44"/>
      <c r="UK265" s="44"/>
      <c r="UL265" s="44"/>
      <c r="UM265" s="44"/>
      <c r="UN265" s="44"/>
      <c r="UO265" s="44"/>
      <c r="UP265" s="44"/>
      <c r="UQ265" s="44"/>
      <c r="UR265" s="44"/>
      <c r="US265" s="44"/>
      <c r="UT265" s="44"/>
      <c r="UU265" s="44"/>
      <c r="UV265" s="44"/>
      <c r="UW265" s="44"/>
      <c r="UX265" s="44"/>
      <c r="UY265" s="44"/>
      <c r="UZ265" s="44"/>
      <c r="VA265" s="44"/>
      <c r="VB265" s="44"/>
      <c r="VC265" s="44"/>
      <c r="VD265" s="44"/>
      <c r="VE265" s="44"/>
      <c r="VF265" s="44"/>
      <c r="VG265" s="44"/>
      <c r="VH265" s="44"/>
      <c r="VI265" s="44"/>
      <c r="VJ265" s="44"/>
      <c r="VK265" s="44"/>
      <c r="VL265" s="44"/>
      <c r="VM265" s="44"/>
      <c r="VN265" s="44"/>
      <c r="VO265" s="44"/>
      <c r="VP265" s="44"/>
      <c r="VQ265" s="44"/>
      <c r="VR265" s="44"/>
      <c r="VS265" s="44"/>
      <c r="VT265" s="44"/>
      <c r="VU265" s="44"/>
      <c r="VV265" s="44"/>
      <c r="VW265" s="44"/>
      <c r="VX265" s="44"/>
      <c r="VY265" s="44"/>
      <c r="VZ265" s="44"/>
      <c r="WA265" s="44"/>
      <c r="WB265" s="44"/>
      <c r="WC265" s="44"/>
      <c r="WD265" s="44"/>
      <c r="WE265" s="44"/>
      <c r="WF265" s="44"/>
      <c r="WG265" s="44"/>
      <c r="WH265" s="44"/>
      <c r="WI265" s="44"/>
      <c r="WJ265" s="44"/>
      <c r="WK265" s="44"/>
      <c r="WL265" s="44"/>
      <c r="WM265" s="44"/>
      <c r="WN265" s="44"/>
      <c r="WO265" s="44"/>
      <c r="WP265" s="44"/>
      <c r="WQ265" s="44"/>
      <c r="WR265" s="44"/>
      <c r="WS265" s="44"/>
      <c r="WT265" s="44"/>
      <c r="WU265" s="44"/>
      <c r="WV265" s="44"/>
      <c r="WW265" s="44"/>
      <c r="WX265" s="44"/>
      <c r="WY265" s="44"/>
      <c r="WZ265" s="44"/>
      <c r="XA265" s="44"/>
      <c r="XB265" s="44"/>
      <c r="XC265" s="44"/>
      <c r="XD265" s="44"/>
      <c r="XE265" s="44"/>
      <c r="XF265" s="44"/>
      <c r="XG265" s="44"/>
      <c r="XH265" s="44"/>
      <c r="XI265" s="44"/>
      <c r="XJ265" s="44"/>
      <c r="XK265" s="44"/>
      <c r="XL265" s="44"/>
      <c r="XM265" s="44"/>
      <c r="XN265" s="44"/>
      <c r="XO265" s="44"/>
      <c r="XP265" s="44"/>
      <c r="XQ265" s="44"/>
      <c r="XR265" s="44"/>
      <c r="XS265" s="44"/>
      <c r="XT265" s="44"/>
      <c r="XU265" s="44"/>
      <c r="XV265" s="44"/>
      <c r="XW265" s="44"/>
      <c r="XX265" s="44"/>
      <c r="XY265" s="44"/>
      <c r="XZ265" s="44"/>
      <c r="YA265" s="44"/>
      <c r="YB265" s="44"/>
      <c r="YC265" s="44"/>
      <c r="YD265" s="44"/>
      <c r="YE265" s="44"/>
      <c r="YF265" s="44"/>
      <c r="YG265" s="44"/>
      <c r="YH265" s="44"/>
      <c r="YI265" s="44"/>
      <c r="YJ265" s="44"/>
      <c r="YK265" s="44"/>
      <c r="YL265" s="44"/>
      <c r="YM265" s="44"/>
      <c r="YN265" s="44"/>
      <c r="YO265" s="44"/>
      <c r="YP265" s="44"/>
      <c r="YQ265" s="44"/>
      <c r="YR265" s="44"/>
      <c r="YS265" s="44"/>
      <c r="YT265" s="44"/>
      <c r="YU265" s="44"/>
      <c r="YV265" s="44"/>
      <c r="YW265" s="44"/>
      <c r="YX265" s="44"/>
      <c r="YY265" s="44"/>
      <c r="YZ265" s="44"/>
      <c r="ZA265" s="44"/>
      <c r="ZB265" s="44"/>
      <c r="ZC265" s="44"/>
      <c r="ZD265" s="44"/>
      <c r="ZE265" s="44"/>
      <c r="ZF265" s="44"/>
      <c r="ZG265" s="44"/>
      <c r="ZH265" s="44"/>
      <c r="ZI265" s="44"/>
      <c r="ZJ265" s="44"/>
      <c r="ZK265" s="44"/>
      <c r="ZL265" s="44"/>
      <c r="ZM265" s="44"/>
      <c r="ZN265" s="44"/>
      <c r="ZO265" s="44"/>
      <c r="ZP265" s="44"/>
      <c r="ZQ265" s="44"/>
      <c r="ZR265" s="44"/>
      <c r="ZS265" s="44"/>
      <c r="ZT265" s="44"/>
      <c r="ZU265" s="44"/>
      <c r="ZV265" s="44"/>
      <c r="ZW265" s="44"/>
      <c r="ZX265" s="44"/>
      <c r="ZY265" s="44"/>
      <c r="ZZ265" s="44"/>
      <c r="AAA265" s="44"/>
      <c r="AAB265" s="44"/>
      <c r="AAC265" s="44"/>
      <c r="AAD265" s="44"/>
      <c r="AAE265" s="44"/>
      <c r="AAF265" s="44"/>
      <c r="AAG265" s="44"/>
      <c r="AAH265" s="44"/>
      <c r="AAI265" s="44"/>
      <c r="AAJ265" s="44"/>
      <c r="AAK265" s="44"/>
      <c r="AAL265" s="44"/>
      <c r="AAM265" s="44"/>
      <c r="AAN265" s="44"/>
      <c r="AAO265" s="44"/>
      <c r="AAP265" s="44"/>
      <c r="AAQ265" s="44"/>
      <c r="AAR265" s="44"/>
      <c r="AAS265" s="44"/>
      <c r="AAT265" s="44"/>
      <c r="AAU265" s="44"/>
      <c r="AAV265" s="44"/>
      <c r="AAW265" s="44"/>
      <c r="AAX265" s="44"/>
      <c r="AAY265" s="44"/>
      <c r="AAZ265" s="44"/>
      <c r="ABA265" s="44"/>
      <c r="ABB265" s="44"/>
      <c r="ABC265" s="44"/>
      <c r="ABD265" s="44"/>
      <c r="ABE265" s="44"/>
      <c r="ABF265" s="44"/>
      <c r="ABG265" s="44"/>
      <c r="ABH265" s="44"/>
      <c r="ABI265" s="44"/>
      <c r="ABJ265" s="44"/>
      <c r="ABK265" s="44"/>
      <c r="ABL265" s="44"/>
      <c r="ABM265" s="44"/>
      <c r="ABN265" s="44"/>
      <c r="ABO265" s="44"/>
      <c r="ABP265" s="44"/>
      <c r="ABQ265" s="44"/>
      <c r="ABR265" s="44"/>
      <c r="ABS265" s="44"/>
      <c r="ABT265" s="44"/>
      <c r="ABU265" s="44"/>
      <c r="ABV265" s="44"/>
      <c r="ABW265" s="44"/>
      <c r="ABX265" s="44"/>
      <c r="ABY265" s="44"/>
      <c r="ABZ265" s="44"/>
      <c r="ACA265" s="44"/>
      <c r="ACB265" s="44"/>
      <c r="ACC265" s="44"/>
      <c r="ACD265" s="44"/>
      <c r="ACE265" s="44"/>
      <c r="ACF265" s="44"/>
      <c r="ACG265" s="44"/>
      <c r="ACH265" s="44"/>
      <c r="ACI265" s="44"/>
      <c r="ACJ265" s="44"/>
      <c r="ACK265" s="44"/>
      <c r="ACL265" s="44"/>
      <c r="ACM265" s="44"/>
      <c r="ACN265" s="44"/>
      <c r="ACO265" s="44"/>
      <c r="ACP265" s="44"/>
      <c r="ACQ265" s="44"/>
      <c r="ACR265" s="44"/>
      <c r="ACS265" s="44"/>
      <c r="ACT265" s="44"/>
      <c r="ACU265" s="44"/>
      <c r="ACV265" s="44"/>
      <c r="ACW265" s="44"/>
      <c r="ACX265" s="44"/>
      <c r="ACY265" s="44"/>
      <c r="ACZ265" s="44"/>
      <c r="ADA265" s="44"/>
      <c r="ADB265" s="44"/>
      <c r="ADC265" s="44"/>
      <c r="ADD265" s="44"/>
      <c r="ADE265" s="44"/>
      <c r="ADF265" s="44"/>
      <c r="ADG265" s="44"/>
      <c r="ADH265" s="44"/>
      <c r="ADI265" s="44"/>
      <c r="ADJ265" s="44"/>
      <c r="ADK265" s="44"/>
      <c r="ADL265" s="44"/>
      <c r="ADM265" s="44"/>
      <c r="ADN265" s="44"/>
      <c r="ADO265" s="44"/>
      <c r="ADP265" s="44"/>
      <c r="ADQ265" s="44"/>
      <c r="ADR265" s="44"/>
      <c r="ADS265" s="44"/>
      <c r="ADT265" s="44"/>
      <c r="ADU265" s="44"/>
      <c r="ADV265" s="44"/>
      <c r="ADW265" s="44"/>
      <c r="ADX265" s="44"/>
      <c r="ADY265" s="44"/>
      <c r="ADZ265" s="44"/>
      <c r="AEA265" s="44"/>
      <c r="AEB265" s="44"/>
      <c r="AEC265" s="44"/>
      <c r="AED265" s="44"/>
      <c r="AEE265" s="44"/>
      <c r="AEF265" s="44"/>
      <c r="AEG265" s="44"/>
      <c r="AEH265" s="44"/>
      <c r="AEI265" s="44"/>
      <c r="AEJ265" s="44"/>
      <c r="AEK265" s="44"/>
      <c r="AEL265" s="44"/>
      <c r="AEM265" s="44"/>
      <c r="AEN265" s="44"/>
      <c r="AEO265" s="44"/>
      <c r="AEP265" s="44"/>
      <c r="AEQ265" s="44"/>
      <c r="AER265" s="44"/>
      <c r="AES265" s="44"/>
      <c r="AET265" s="44"/>
      <c r="AEU265" s="44"/>
      <c r="AEV265" s="44"/>
      <c r="AEW265" s="44"/>
      <c r="AEX265" s="44"/>
      <c r="AEY265" s="44"/>
      <c r="AEZ265" s="44"/>
      <c r="AFA265" s="44"/>
      <c r="AFB265" s="44"/>
      <c r="AFC265" s="44"/>
      <c r="AFD265" s="44"/>
      <c r="AFE265" s="44"/>
      <c r="AFF265" s="44"/>
      <c r="AFG265" s="44"/>
      <c r="AFH265" s="44"/>
      <c r="AFI265" s="44"/>
      <c r="AFJ265" s="44"/>
      <c r="AFK265" s="44"/>
      <c r="AFL265" s="44"/>
      <c r="AFM265" s="44"/>
      <c r="AFN265" s="44"/>
      <c r="AFO265" s="44"/>
      <c r="AFP265" s="44"/>
      <c r="AFQ265" s="44"/>
      <c r="AFR265" s="44"/>
      <c r="AFS265" s="44"/>
      <c r="AFT265" s="44"/>
      <c r="AFU265" s="44"/>
      <c r="AFV265" s="44"/>
      <c r="AFW265" s="44"/>
      <c r="AFX265" s="44"/>
      <c r="AFY265" s="44"/>
      <c r="AFZ265" s="44"/>
      <c r="AGA265" s="44"/>
      <c r="AGB265" s="44"/>
      <c r="AGC265" s="44"/>
      <c r="AGD265" s="44"/>
      <c r="AGE265" s="44"/>
      <c r="AGF265" s="44"/>
      <c r="AGG265" s="44"/>
      <c r="AGH265" s="44"/>
      <c r="AGI265" s="44"/>
      <c r="AGJ265" s="44"/>
      <c r="AGK265" s="44"/>
      <c r="AGL265" s="44"/>
      <c r="AGM265" s="44"/>
      <c r="AGN265" s="44"/>
      <c r="AGO265" s="44"/>
      <c r="AGP265" s="44"/>
      <c r="AGQ265" s="44"/>
      <c r="AGR265" s="44"/>
      <c r="AGS265" s="44"/>
      <c r="AGT265" s="44"/>
      <c r="AGU265" s="44"/>
      <c r="AGV265" s="44"/>
      <c r="AGW265" s="44"/>
      <c r="AGX265" s="44"/>
      <c r="AGY265" s="44"/>
      <c r="AGZ265" s="44"/>
      <c r="AHA265" s="44"/>
      <c r="AHB265" s="44"/>
      <c r="AHC265" s="44"/>
      <c r="AHD265" s="44"/>
      <c r="AHE265" s="44"/>
      <c r="AHF265" s="44"/>
      <c r="AHG265" s="44"/>
      <c r="AHH265" s="44"/>
      <c r="AHI265" s="44"/>
      <c r="AHJ265" s="44"/>
      <c r="AHK265" s="44"/>
      <c r="AHL265" s="44"/>
      <c r="AHM265" s="44"/>
      <c r="AHN265" s="44"/>
      <c r="AHO265" s="44"/>
      <c r="AHP265" s="44"/>
      <c r="AHQ265" s="44"/>
      <c r="AHR265" s="44"/>
      <c r="AHS265" s="44"/>
      <c r="AHT265" s="44"/>
      <c r="AHU265" s="44"/>
      <c r="AHV265" s="44"/>
      <c r="AHW265" s="44"/>
      <c r="AHX265" s="44"/>
      <c r="AHY265" s="44"/>
      <c r="AHZ265" s="44"/>
      <c r="AIA265" s="44"/>
      <c r="AIB265" s="44"/>
      <c r="AIC265" s="44"/>
      <c r="AID265" s="44"/>
      <c r="AIE265" s="44"/>
      <c r="AIF265" s="44"/>
      <c r="AIG265" s="44"/>
      <c r="AIH265" s="44"/>
      <c r="AII265" s="44"/>
      <c r="AIJ265" s="44"/>
      <c r="AIK265" s="44"/>
      <c r="AIL265" s="44"/>
      <c r="AIM265" s="44"/>
      <c r="AIN265" s="44"/>
      <c r="AIO265" s="44"/>
      <c r="AIP265" s="44"/>
      <c r="AIQ265" s="44"/>
      <c r="AIR265" s="44"/>
      <c r="AIS265" s="44"/>
      <c r="AIT265" s="44"/>
      <c r="AIU265" s="44"/>
      <c r="AIV265" s="44"/>
      <c r="AIW265" s="44"/>
      <c r="AIX265" s="44"/>
      <c r="AIY265" s="44"/>
      <c r="AIZ265" s="44"/>
      <c r="AJA265" s="44"/>
      <c r="AJB265" s="44"/>
      <c r="AJC265" s="44"/>
      <c r="AJD265" s="44"/>
      <c r="AJE265" s="44"/>
      <c r="AJF265" s="44"/>
      <c r="AJG265" s="44"/>
      <c r="AJH265" s="44"/>
      <c r="AJI265" s="44"/>
      <c r="AJJ265" s="44"/>
      <c r="AJK265" s="44"/>
      <c r="AJL265" s="44"/>
      <c r="AJM265" s="44"/>
      <c r="AJN265" s="44"/>
      <c r="AJO265" s="44"/>
      <c r="AJP265" s="44"/>
      <c r="AJQ265" s="44"/>
      <c r="AJR265" s="44"/>
      <c r="AJS265" s="44"/>
      <c r="AJT265" s="44"/>
      <c r="AJU265" s="44"/>
      <c r="AJV265" s="44"/>
      <c r="AJW265" s="44"/>
      <c r="AJX265" s="44"/>
      <c r="AJY265" s="44"/>
      <c r="AJZ265" s="44"/>
      <c r="AKA265" s="44"/>
      <c r="AKB265" s="44"/>
      <c r="AKC265" s="44"/>
      <c r="AKD265" s="44"/>
      <c r="AKE265" s="44"/>
      <c r="AKF265" s="44"/>
      <c r="AKG265" s="44"/>
      <c r="AKH265" s="44"/>
      <c r="AKI265" s="44"/>
      <c r="AKJ265" s="44"/>
      <c r="AKK265" s="44"/>
      <c r="AKL265" s="44"/>
      <c r="AKM265" s="44"/>
      <c r="AKN265" s="44"/>
      <c r="AKO265" s="44"/>
      <c r="AKP265" s="44"/>
      <c r="AKQ265" s="44"/>
      <c r="AKR265" s="44"/>
      <c r="AKS265" s="44"/>
      <c r="AKT265" s="44"/>
      <c r="AKU265" s="44"/>
      <c r="AKV265" s="44"/>
      <c r="AKW265" s="44"/>
      <c r="AKX265" s="44"/>
      <c r="AKY265" s="44"/>
      <c r="AKZ265" s="44"/>
      <c r="ALA265" s="44"/>
      <c r="ALB265" s="44"/>
      <c r="ALC265" s="44"/>
      <c r="ALD265" s="44"/>
      <c r="ALE265" s="44"/>
      <c r="ALF265" s="44"/>
      <c r="ALG265" s="44"/>
      <c r="ALH265" s="44"/>
      <c r="ALI265" s="44"/>
      <c r="ALJ265" s="44"/>
      <c r="ALK265" s="44"/>
      <c r="ALL265" s="44"/>
      <c r="ALM265" s="44"/>
      <c r="ALN265" s="44"/>
      <c r="ALO265" s="44"/>
      <c r="ALP265" s="44"/>
      <c r="ALQ265" s="44"/>
      <c r="ALR265" s="44"/>
      <c r="ALS265" s="44"/>
      <c r="ALT265" s="44"/>
      <c r="ALU265" s="44"/>
      <c r="ALV265" s="44"/>
      <c r="ALW265" s="44"/>
      <c r="ALX265" s="44"/>
      <c r="ALY265" s="44"/>
      <c r="ALZ265" s="44"/>
      <c r="AMA265" s="44"/>
      <c r="AMB265" s="44"/>
      <c r="AMC265" s="44"/>
      <c r="AMD265" s="44"/>
      <c r="AME265" s="44"/>
      <c r="AMF265" s="44"/>
      <c r="AMG265" s="44"/>
      <c r="AMH265" s="44"/>
      <c r="AMI265" s="44"/>
      <c r="AMJ265" s="44"/>
      <c r="AMK265" s="44"/>
      <c r="AML265" s="44"/>
      <c r="AMM265" s="44"/>
      <c r="AMN265" s="44"/>
      <c r="AMO265" s="44"/>
      <c r="AMP265" s="44"/>
      <c r="AMQ265" s="44"/>
      <c r="AMR265" s="44"/>
      <c r="AMS265" s="44"/>
      <c r="AMT265" s="44"/>
      <c r="AMU265" s="44"/>
      <c r="AMV265" s="44"/>
      <c r="AMW265" s="44"/>
      <c r="AMX265" s="44"/>
      <c r="AMY265" s="44"/>
      <c r="AMZ265" s="44"/>
      <c r="ANA265" s="44"/>
      <c r="ANB265" s="44"/>
      <c r="ANC265" s="44"/>
      <c r="AND265" s="44"/>
      <c r="ANE265" s="44"/>
      <c r="ANF265" s="44"/>
      <c r="ANG265" s="44"/>
      <c r="ANH265" s="44"/>
      <c r="ANI265" s="44"/>
      <c r="ANJ265" s="44"/>
      <c r="ANK265" s="44"/>
      <c r="ANL265" s="44"/>
      <c r="ANM265" s="44"/>
      <c r="ANN265" s="44"/>
      <c r="ANO265" s="44"/>
      <c r="ANP265" s="44"/>
      <c r="ANQ265" s="44"/>
      <c r="ANR265" s="44"/>
      <c r="ANS265" s="44"/>
      <c r="ANT265" s="44"/>
      <c r="ANU265" s="44"/>
      <c r="ANV265" s="44"/>
      <c r="ANW265" s="44"/>
      <c r="ANX265" s="44"/>
      <c r="ANY265" s="44"/>
      <c r="ANZ265" s="44"/>
      <c r="AOA265" s="44"/>
      <c r="AOB265" s="44"/>
      <c r="AOC265" s="44"/>
      <c r="AOD265" s="44"/>
      <c r="AOE265" s="44"/>
      <c r="AOF265" s="44"/>
      <c r="AOG265" s="44"/>
      <c r="AOH265" s="44"/>
      <c r="AOI265" s="44"/>
      <c r="AOJ265" s="44"/>
      <c r="AOK265" s="44"/>
      <c r="AOL265" s="44"/>
      <c r="AOM265" s="44"/>
      <c r="AON265" s="44"/>
      <c r="AOO265" s="44"/>
      <c r="AOP265" s="44"/>
      <c r="AOQ265" s="44"/>
      <c r="AOR265" s="44"/>
      <c r="AOS265" s="44"/>
      <c r="AOT265" s="44"/>
      <c r="AOU265" s="44"/>
      <c r="AOV265" s="44"/>
      <c r="AOW265" s="44"/>
      <c r="AOX265" s="44"/>
      <c r="AOY265" s="44"/>
      <c r="AOZ265" s="44"/>
      <c r="APA265" s="44"/>
      <c r="APB265" s="44"/>
      <c r="APC265" s="44"/>
      <c r="APD265" s="44"/>
      <c r="APE265" s="44"/>
      <c r="APF265" s="44"/>
      <c r="APG265" s="44"/>
      <c r="APH265" s="44"/>
      <c r="API265" s="44"/>
      <c r="APJ265" s="44"/>
      <c r="APK265" s="44"/>
      <c r="APL265" s="44"/>
      <c r="APM265" s="44"/>
      <c r="APN265" s="44"/>
      <c r="APO265" s="44"/>
      <c r="APP265" s="44"/>
      <c r="APQ265" s="44"/>
      <c r="APR265" s="44"/>
      <c r="APS265" s="44"/>
      <c r="APT265" s="44"/>
      <c r="APU265" s="44"/>
      <c r="APV265" s="44"/>
      <c r="APW265" s="44"/>
      <c r="APX265" s="44"/>
      <c r="APY265" s="44"/>
      <c r="APZ265" s="44"/>
      <c r="AQA265" s="44"/>
      <c r="AQB265" s="44"/>
      <c r="AQC265" s="44"/>
      <c r="AQD265" s="44"/>
      <c r="AQE265" s="44"/>
      <c r="AQF265" s="44"/>
      <c r="AQG265" s="44"/>
      <c r="AQH265" s="44"/>
      <c r="AQI265" s="44"/>
      <c r="AQJ265" s="44"/>
      <c r="AQK265" s="44"/>
      <c r="AQL265" s="44"/>
      <c r="AQM265" s="44"/>
      <c r="AQN265" s="44"/>
      <c r="AQO265" s="44"/>
      <c r="AQP265" s="44"/>
      <c r="AQQ265" s="44"/>
      <c r="AQR265" s="44"/>
      <c r="AQS265" s="44"/>
      <c r="AQT265" s="44"/>
      <c r="AQU265" s="44"/>
      <c r="AQV265" s="44"/>
      <c r="AQW265" s="44"/>
      <c r="AQX265" s="44"/>
      <c r="AQY265" s="44"/>
      <c r="AQZ265" s="44"/>
      <c r="ARA265" s="44"/>
      <c r="ARB265" s="44"/>
      <c r="ARC265" s="44"/>
      <c r="ARD265" s="44"/>
      <c r="ARE265" s="44"/>
      <c r="ARF265" s="44"/>
      <c r="ARG265" s="44"/>
      <c r="ARH265" s="44"/>
      <c r="ARI265" s="44"/>
      <c r="ARJ265" s="44"/>
      <c r="ARK265" s="44"/>
      <c r="ARL265" s="44"/>
      <c r="ARM265" s="44"/>
      <c r="ARN265" s="44"/>
      <c r="ARO265" s="44"/>
      <c r="ARP265" s="44"/>
      <c r="ARQ265" s="44"/>
      <c r="ARR265" s="44"/>
      <c r="ARS265" s="44"/>
      <c r="ART265" s="44"/>
      <c r="ARU265" s="44"/>
      <c r="ARV265" s="44"/>
      <c r="ARW265" s="44"/>
      <c r="ARX265" s="44"/>
      <c r="ARY265" s="44"/>
      <c r="ARZ265" s="44"/>
      <c r="ASA265" s="44"/>
      <c r="ASB265" s="44"/>
      <c r="ASC265" s="44"/>
      <c r="ASD265" s="44"/>
      <c r="ASE265" s="44"/>
      <c r="ASF265" s="44"/>
      <c r="ASG265" s="44"/>
      <c r="ASH265" s="44"/>
      <c r="ASI265" s="44"/>
      <c r="ASJ265" s="44"/>
      <c r="ASK265" s="44"/>
      <c r="ASL265" s="44"/>
      <c r="ASM265" s="44"/>
      <c r="ASN265" s="44"/>
      <c r="ASO265" s="44"/>
      <c r="ASP265" s="44"/>
      <c r="ASQ265" s="44"/>
      <c r="ASR265" s="44"/>
      <c r="ASS265" s="44"/>
      <c r="AST265" s="44"/>
      <c r="ASU265" s="44"/>
      <c r="ASV265" s="44"/>
      <c r="ASW265" s="44"/>
      <c r="ASX265" s="44"/>
      <c r="ASY265" s="44"/>
      <c r="ASZ265" s="44"/>
      <c r="ATA265" s="44"/>
      <c r="ATB265" s="44"/>
      <c r="ATC265" s="44"/>
      <c r="ATD265" s="44"/>
      <c r="ATE265" s="44"/>
      <c r="ATF265" s="44"/>
      <c r="ATG265" s="44"/>
      <c r="ATH265" s="44"/>
      <c r="ATI265" s="44"/>
      <c r="ATJ265" s="44"/>
      <c r="ATK265" s="44"/>
      <c r="ATL265" s="44"/>
      <c r="ATM265" s="44"/>
      <c r="ATN265" s="44"/>
      <c r="ATO265" s="44"/>
      <c r="ATP265" s="44"/>
      <c r="ATQ265" s="44"/>
      <c r="ATR265" s="44"/>
      <c r="ATS265" s="44"/>
      <c r="ATT265" s="44"/>
      <c r="ATU265" s="44"/>
      <c r="ATV265" s="44"/>
      <c r="ATW265" s="44"/>
      <c r="ATX265" s="44"/>
      <c r="ATY265" s="44"/>
      <c r="ATZ265" s="44"/>
      <c r="AUA265" s="44"/>
      <c r="AUB265" s="44"/>
      <c r="AUC265" s="44"/>
      <c r="AUD265" s="44"/>
      <c r="AUE265" s="44"/>
      <c r="AUF265" s="44"/>
      <c r="AUG265" s="44"/>
      <c r="AUH265" s="44"/>
      <c r="AUI265" s="44"/>
      <c r="AUJ265" s="44"/>
      <c r="AUK265" s="44"/>
      <c r="AUL265" s="44"/>
      <c r="AUM265" s="44"/>
      <c r="AUN265" s="44"/>
      <c r="AUO265" s="44"/>
      <c r="AUP265" s="44"/>
      <c r="AUQ265" s="44"/>
      <c r="AUR265" s="44"/>
      <c r="AUS265" s="44"/>
      <c r="AUT265" s="44"/>
      <c r="AUU265" s="44"/>
      <c r="AUV265" s="44"/>
      <c r="AUW265" s="44"/>
      <c r="AUX265" s="44"/>
      <c r="AUY265" s="44"/>
      <c r="AUZ265" s="44"/>
      <c r="AVA265" s="44"/>
      <c r="AVB265" s="44"/>
      <c r="AVC265" s="44"/>
      <c r="AVD265" s="44"/>
      <c r="AVE265" s="44"/>
      <c r="AVF265" s="44"/>
      <c r="AVG265" s="44"/>
      <c r="AVH265" s="44"/>
      <c r="AVI265" s="44"/>
      <c r="AVJ265" s="44"/>
      <c r="AVK265" s="44"/>
      <c r="AVL265" s="44"/>
      <c r="AVM265" s="44"/>
      <c r="AVN265" s="44"/>
      <c r="AVO265" s="44"/>
      <c r="AVP265" s="44"/>
      <c r="AVQ265" s="44"/>
      <c r="AVR265" s="44"/>
      <c r="AVS265" s="44"/>
      <c r="AVT265" s="44"/>
      <c r="AVU265" s="44"/>
      <c r="AVV265" s="44"/>
      <c r="AVW265" s="44"/>
      <c r="AVX265" s="44"/>
      <c r="AVY265" s="44"/>
      <c r="AVZ265" s="44"/>
      <c r="AWA265" s="44"/>
      <c r="AWB265" s="44"/>
      <c r="AWC265" s="44"/>
      <c r="AWD265" s="44"/>
      <c r="AWE265" s="44"/>
      <c r="AWF265" s="44"/>
      <c r="AWG265" s="44"/>
      <c r="AWH265" s="44"/>
      <c r="AWI265" s="44"/>
      <c r="AWJ265" s="44"/>
      <c r="AWK265" s="44"/>
      <c r="AWL265" s="44"/>
      <c r="AWM265" s="44"/>
      <c r="AWN265" s="44"/>
      <c r="AWO265" s="44"/>
      <c r="AWP265" s="44"/>
      <c r="AWQ265" s="44"/>
      <c r="AWR265" s="44"/>
      <c r="AWS265" s="44"/>
      <c r="AWT265" s="44"/>
      <c r="AWU265" s="44"/>
      <c r="AWV265" s="44"/>
      <c r="AWW265" s="44"/>
      <c r="AWX265" s="44"/>
      <c r="AWY265" s="44"/>
      <c r="AWZ265" s="44"/>
      <c r="AXA265" s="44"/>
      <c r="AXB265" s="44"/>
      <c r="AXC265" s="44"/>
      <c r="AXD265" s="44"/>
      <c r="AXE265" s="44"/>
      <c r="AXF265" s="44"/>
      <c r="AXG265" s="44"/>
      <c r="AXH265" s="44"/>
      <c r="AXI265" s="44"/>
      <c r="AXJ265" s="44"/>
      <c r="AXK265" s="44"/>
      <c r="AXL265" s="44"/>
      <c r="AXM265" s="44"/>
      <c r="AXN265" s="44"/>
      <c r="AXO265" s="44"/>
      <c r="AXP265" s="44"/>
      <c r="AXQ265" s="44"/>
      <c r="AXR265" s="44"/>
      <c r="AXS265" s="44"/>
      <c r="AXT265" s="44"/>
      <c r="AXU265" s="44"/>
      <c r="AXV265" s="44"/>
      <c r="AXW265" s="44"/>
      <c r="AXX265" s="44"/>
      <c r="AXY265" s="44"/>
      <c r="AXZ265" s="44"/>
      <c r="AYA265" s="44"/>
      <c r="AYB265" s="44"/>
      <c r="AYC265" s="44"/>
      <c r="AYD265" s="44"/>
      <c r="AYE265" s="44"/>
      <c r="AYF265" s="44"/>
      <c r="AYG265" s="44"/>
      <c r="AYH265" s="44"/>
      <c r="AYI265" s="44"/>
      <c r="AYJ265" s="44"/>
      <c r="AYK265" s="44"/>
      <c r="AYL265" s="44"/>
      <c r="AYM265" s="44"/>
      <c r="AYN265" s="44"/>
      <c r="AYO265" s="44"/>
      <c r="AYP265" s="44"/>
      <c r="AYQ265" s="44"/>
      <c r="AYR265" s="44"/>
      <c r="AYS265" s="44"/>
      <c r="AYT265" s="44"/>
      <c r="AYU265" s="44"/>
      <c r="AYV265" s="44"/>
      <c r="AYW265" s="44"/>
      <c r="AYX265" s="44"/>
      <c r="AYY265" s="44"/>
      <c r="AYZ265" s="44"/>
      <c r="AZA265" s="44"/>
      <c r="AZB265" s="44"/>
      <c r="AZC265" s="44"/>
      <c r="AZD265" s="44"/>
      <c r="AZE265" s="44"/>
      <c r="AZF265" s="44"/>
      <c r="AZG265" s="44"/>
      <c r="AZH265" s="44"/>
      <c r="AZI265" s="44"/>
      <c r="AZJ265" s="44"/>
      <c r="AZK265" s="44"/>
      <c r="AZL265" s="44"/>
      <c r="AZM265" s="44"/>
      <c r="AZN265" s="44"/>
      <c r="AZO265" s="44"/>
      <c r="AZP265" s="44"/>
      <c r="AZQ265" s="44"/>
      <c r="AZR265" s="44"/>
      <c r="AZS265" s="44"/>
      <c r="AZT265" s="44"/>
      <c r="AZU265" s="44"/>
      <c r="AZV265" s="44"/>
      <c r="AZW265" s="44"/>
      <c r="AZX265" s="44"/>
      <c r="AZY265" s="44"/>
      <c r="AZZ265" s="44"/>
      <c r="BAA265" s="44"/>
      <c r="BAB265" s="44"/>
      <c r="BAC265" s="44"/>
      <c r="BAD265" s="44"/>
      <c r="BAE265" s="44"/>
      <c r="BAF265" s="44"/>
      <c r="BAG265" s="44"/>
      <c r="BAH265" s="44"/>
      <c r="BAI265" s="44"/>
      <c r="BAJ265" s="44"/>
      <c r="BAK265" s="44"/>
      <c r="BAL265" s="44"/>
      <c r="BAM265" s="44"/>
      <c r="BAN265" s="44"/>
      <c r="BAO265" s="44"/>
      <c r="BAP265" s="44"/>
      <c r="BAQ265" s="44"/>
      <c r="BAR265" s="44"/>
      <c r="BAS265" s="44"/>
      <c r="BAT265" s="44"/>
      <c r="BAU265" s="44"/>
      <c r="BAV265" s="44"/>
      <c r="BAW265" s="44"/>
      <c r="BAX265" s="44"/>
      <c r="BAY265" s="44"/>
      <c r="BAZ265" s="44"/>
      <c r="BBA265" s="44"/>
      <c r="BBB265" s="44"/>
      <c r="BBC265" s="44"/>
      <c r="BBD265" s="44"/>
      <c r="BBE265" s="44"/>
      <c r="BBF265" s="44"/>
      <c r="BBG265" s="44"/>
      <c r="BBH265" s="44"/>
      <c r="BBI265" s="44"/>
      <c r="BBJ265" s="44"/>
      <c r="BBK265" s="44"/>
      <c r="BBL265" s="44"/>
      <c r="BBM265" s="44"/>
      <c r="BBN265" s="44"/>
      <c r="BBO265" s="44"/>
      <c r="BBP265" s="44"/>
      <c r="BBQ265" s="44"/>
      <c r="BBR265" s="44"/>
      <c r="BBS265" s="44"/>
      <c r="BBT265" s="44"/>
      <c r="BBU265" s="44"/>
      <c r="BBV265" s="44"/>
      <c r="BBW265" s="44"/>
      <c r="BBX265" s="44"/>
      <c r="BBY265" s="44"/>
      <c r="BBZ265" s="44"/>
      <c r="BCA265" s="44"/>
      <c r="BCB265" s="44"/>
      <c r="BCC265" s="44"/>
      <c r="BCD265" s="44"/>
      <c r="BCE265" s="44"/>
      <c r="BCF265" s="44"/>
      <c r="BCG265" s="44"/>
      <c r="BCH265" s="44"/>
      <c r="BCI265" s="44"/>
      <c r="BCJ265" s="44"/>
      <c r="BCK265" s="44"/>
      <c r="BCL265" s="44"/>
      <c r="BCM265" s="44"/>
      <c r="BCN265" s="44"/>
      <c r="BCO265" s="44"/>
      <c r="BCP265" s="44"/>
      <c r="BCQ265" s="44"/>
      <c r="BCR265" s="44"/>
      <c r="BCS265" s="44"/>
      <c r="BCT265" s="44"/>
      <c r="BCU265" s="44"/>
      <c r="BCV265" s="44"/>
      <c r="BCW265" s="44"/>
      <c r="BCX265" s="44"/>
      <c r="BCY265" s="44"/>
      <c r="BCZ265" s="44"/>
      <c r="BDA265" s="44"/>
      <c r="BDB265" s="44"/>
      <c r="BDC265" s="44"/>
      <c r="BDD265" s="44"/>
      <c r="BDE265" s="44"/>
      <c r="BDF265" s="44"/>
      <c r="BDG265" s="44"/>
      <c r="BDH265" s="44"/>
      <c r="BDI265" s="44"/>
      <c r="BDJ265" s="44"/>
      <c r="BDK265" s="44"/>
      <c r="BDL265" s="44"/>
      <c r="BDM265" s="44"/>
      <c r="BDN265" s="44"/>
      <c r="BDO265" s="44"/>
      <c r="BDP265" s="44"/>
      <c r="BDQ265" s="44"/>
      <c r="BDR265" s="44"/>
      <c r="BDS265" s="44"/>
      <c r="BDT265" s="44"/>
      <c r="BDU265" s="44"/>
      <c r="BDV265" s="44"/>
      <c r="BDW265" s="44"/>
      <c r="BDX265" s="44"/>
      <c r="BDY265" s="44"/>
      <c r="BDZ265" s="44"/>
      <c r="BEA265" s="44"/>
      <c r="BEB265" s="44"/>
      <c r="BEC265" s="44"/>
      <c r="BED265" s="44"/>
      <c r="BEE265" s="44"/>
      <c r="BEF265" s="44"/>
      <c r="BEG265" s="44"/>
      <c r="BEH265" s="44"/>
      <c r="BEI265" s="44"/>
      <c r="BEJ265" s="44"/>
      <c r="BEK265" s="44"/>
      <c r="BEL265" s="44"/>
      <c r="BEM265" s="44"/>
      <c r="BEN265" s="44"/>
      <c r="BEO265" s="44"/>
      <c r="BEP265" s="44"/>
      <c r="BEQ265" s="44"/>
      <c r="BER265" s="44"/>
      <c r="BES265" s="44"/>
      <c r="BET265" s="44"/>
      <c r="BEU265" s="44"/>
      <c r="BEV265" s="44"/>
      <c r="BEW265" s="44"/>
      <c r="BEX265" s="44"/>
      <c r="BEY265" s="44"/>
      <c r="BEZ265" s="44"/>
      <c r="BFA265" s="44"/>
      <c r="BFB265" s="44"/>
      <c r="BFC265" s="44"/>
      <c r="BFD265" s="44"/>
      <c r="BFE265" s="44"/>
      <c r="BFF265" s="44"/>
      <c r="BFG265" s="44"/>
      <c r="BFH265" s="44"/>
      <c r="BFI265" s="44"/>
      <c r="BFJ265" s="44"/>
      <c r="BFK265" s="44"/>
      <c r="BFL265" s="44"/>
      <c r="BFM265" s="44"/>
      <c r="BFN265" s="44"/>
      <c r="BFO265" s="44"/>
      <c r="BFP265" s="44"/>
      <c r="BFQ265" s="44"/>
      <c r="BFR265" s="44"/>
      <c r="BFS265" s="44"/>
      <c r="BFT265" s="44"/>
      <c r="BFU265" s="44"/>
      <c r="BFV265" s="44"/>
      <c r="BFW265" s="44"/>
      <c r="BFX265" s="44"/>
      <c r="BFY265" s="44"/>
      <c r="BFZ265" s="44"/>
      <c r="BGA265" s="44"/>
      <c r="BGB265" s="44"/>
      <c r="BGC265" s="44"/>
      <c r="BGD265" s="44"/>
      <c r="BGE265" s="44"/>
      <c r="BGF265" s="44"/>
      <c r="BGG265" s="44"/>
      <c r="BGH265" s="44"/>
      <c r="BGI265" s="44"/>
      <c r="BGJ265" s="44"/>
      <c r="BGK265" s="44"/>
      <c r="BGL265" s="44"/>
      <c r="BGM265" s="44"/>
      <c r="BGN265" s="44"/>
      <c r="BGO265" s="44"/>
      <c r="BGP265" s="44"/>
      <c r="BGQ265" s="44"/>
      <c r="BGR265" s="44"/>
      <c r="BGS265" s="44"/>
      <c r="BGT265" s="44"/>
      <c r="BGU265" s="44"/>
      <c r="BGV265" s="44"/>
      <c r="BGW265" s="44"/>
      <c r="BGX265" s="44"/>
      <c r="BGY265" s="44"/>
      <c r="BGZ265" s="44"/>
      <c r="BHA265" s="44"/>
      <c r="BHB265" s="44"/>
      <c r="BHC265" s="44"/>
      <c r="BHD265" s="44"/>
      <c r="BHE265" s="44"/>
      <c r="BHF265" s="44"/>
      <c r="BHG265" s="44"/>
      <c r="BHH265" s="44"/>
      <c r="BHI265" s="44"/>
      <c r="BHJ265" s="44"/>
      <c r="BHK265" s="44"/>
      <c r="BHL265" s="44"/>
      <c r="BHM265" s="44"/>
      <c r="BHN265" s="44"/>
      <c r="BHO265" s="44"/>
      <c r="BHP265" s="44"/>
      <c r="BHQ265" s="44"/>
      <c r="BHR265" s="44"/>
      <c r="BHS265" s="44"/>
      <c r="BHT265" s="44"/>
      <c r="BHU265" s="44"/>
      <c r="BHV265" s="44"/>
      <c r="BHW265" s="44"/>
      <c r="BHX265" s="44"/>
      <c r="BHY265" s="44"/>
      <c r="BHZ265" s="44"/>
      <c r="BIA265" s="44"/>
      <c r="BIB265" s="44"/>
      <c r="BIC265" s="44"/>
      <c r="BID265" s="44"/>
      <c r="BIE265" s="44"/>
      <c r="BIF265" s="44"/>
      <c r="BIG265" s="44"/>
      <c r="BIH265" s="44"/>
      <c r="BII265" s="44"/>
      <c r="BIJ265" s="44"/>
      <c r="BIK265" s="44"/>
      <c r="BIL265" s="44"/>
      <c r="BIM265" s="44"/>
      <c r="BIN265" s="44"/>
      <c r="BIO265" s="44"/>
      <c r="BIP265" s="44"/>
      <c r="BIQ265" s="44"/>
      <c r="BIR265" s="44"/>
      <c r="BIS265" s="44"/>
      <c r="BIT265" s="44"/>
      <c r="BIU265" s="44"/>
      <c r="BIV265" s="44"/>
      <c r="BIW265" s="44"/>
      <c r="BIX265" s="44"/>
      <c r="BIY265" s="44"/>
      <c r="BIZ265" s="44"/>
      <c r="BJA265" s="44"/>
      <c r="BJB265" s="44"/>
      <c r="BJC265" s="44"/>
      <c r="BJD265" s="44"/>
      <c r="BJE265" s="44"/>
      <c r="BJF265" s="44"/>
      <c r="BJG265" s="44"/>
      <c r="BJH265" s="44"/>
      <c r="BJI265" s="44"/>
      <c r="BJJ265" s="44"/>
      <c r="BJK265" s="44"/>
      <c r="BJL265" s="44"/>
      <c r="BJM265" s="44"/>
      <c r="BJN265" s="44"/>
      <c r="BJO265" s="44"/>
      <c r="BJP265" s="44"/>
      <c r="BJQ265" s="44"/>
      <c r="BJR265" s="44"/>
      <c r="BJS265" s="44"/>
      <c r="BJT265" s="44"/>
      <c r="BJU265" s="44"/>
      <c r="BJV265" s="44"/>
      <c r="BJW265" s="44"/>
      <c r="BJX265" s="44"/>
      <c r="BJY265" s="44"/>
      <c r="BJZ265" s="44"/>
      <c r="BKA265" s="44"/>
      <c r="BKB265" s="44"/>
      <c r="BKC265" s="44"/>
      <c r="BKD265" s="44"/>
      <c r="BKE265" s="44"/>
      <c r="BKF265" s="44"/>
      <c r="BKG265" s="44"/>
      <c r="BKH265" s="44"/>
      <c r="BKI265" s="44"/>
      <c r="BKJ265" s="44"/>
      <c r="BKK265" s="44"/>
      <c r="BKL265" s="44"/>
      <c r="BKM265" s="44"/>
      <c r="BKN265" s="44"/>
      <c r="BKO265" s="44"/>
      <c r="BKP265" s="44"/>
      <c r="BKQ265" s="44"/>
      <c r="BKR265" s="44"/>
      <c r="BKS265" s="44"/>
      <c r="BKT265" s="44"/>
      <c r="BKU265" s="44"/>
      <c r="BKV265" s="44"/>
      <c r="BKW265" s="44"/>
      <c r="BKX265" s="44"/>
      <c r="BKY265" s="44"/>
      <c r="BKZ265" s="44"/>
      <c r="BLA265" s="44"/>
      <c r="BLB265" s="44"/>
      <c r="BLC265" s="44"/>
      <c r="BLD265" s="44"/>
      <c r="BLE265" s="44"/>
      <c r="BLF265" s="44"/>
      <c r="BLG265" s="44"/>
      <c r="BLH265" s="44"/>
      <c r="BLI265" s="44"/>
      <c r="BLJ265" s="44"/>
      <c r="BLK265" s="44"/>
      <c r="BLL265" s="44"/>
      <c r="BLM265" s="44"/>
      <c r="BLN265" s="44"/>
      <c r="BLO265" s="44"/>
      <c r="BLP265" s="44"/>
      <c r="BLQ265" s="44"/>
      <c r="BLR265" s="44"/>
      <c r="BLS265" s="44"/>
      <c r="BLT265" s="44"/>
      <c r="BLU265" s="44"/>
      <c r="BLV265" s="44"/>
      <c r="BLW265" s="44"/>
      <c r="BLX265" s="44"/>
      <c r="BLY265" s="44"/>
      <c r="BLZ265" s="44"/>
      <c r="BMA265" s="44"/>
      <c r="BMB265" s="44"/>
      <c r="BMC265" s="44"/>
      <c r="BMD265" s="44"/>
      <c r="BME265" s="44"/>
      <c r="BMF265" s="44"/>
      <c r="BMG265" s="44"/>
      <c r="BMH265" s="44"/>
      <c r="BMI265" s="44"/>
      <c r="BMJ265" s="44"/>
      <c r="BMK265" s="44"/>
      <c r="BML265" s="44"/>
      <c r="BMM265" s="44"/>
      <c r="BMN265" s="44"/>
      <c r="BMO265" s="44"/>
      <c r="BMP265" s="44"/>
      <c r="BMQ265" s="44"/>
      <c r="BMR265" s="44"/>
      <c r="BMS265" s="44"/>
      <c r="BMT265" s="44"/>
      <c r="BMU265" s="44"/>
      <c r="BMV265" s="44"/>
      <c r="BMW265" s="44"/>
      <c r="BMX265" s="44"/>
      <c r="BMY265" s="44"/>
      <c r="BMZ265" s="44"/>
      <c r="BNA265" s="44"/>
      <c r="BNB265" s="44"/>
      <c r="BNC265" s="44"/>
      <c r="BND265" s="44"/>
      <c r="BNE265" s="44"/>
      <c r="BNF265" s="44"/>
      <c r="BNG265" s="44"/>
      <c r="BNH265" s="44"/>
      <c r="BNI265" s="44"/>
      <c r="BNJ265" s="44"/>
      <c r="BNK265" s="44"/>
      <c r="BNL265" s="44"/>
      <c r="BNM265" s="44"/>
      <c r="BNN265" s="44"/>
      <c r="BNO265" s="44"/>
      <c r="BNP265" s="44"/>
      <c r="BNQ265" s="44"/>
      <c r="BNR265" s="44"/>
      <c r="BNS265" s="44"/>
      <c r="BNT265" s="44"/>
      <c r="BNU265" s="44"/>
      <c r="BNV265" s="44"/>
      <c r="BNW265" s="44"/>
      <c r="BNX265" s="44"/>
      <c r="BNY265" s="44"/>
      <c r="BNZ265" s="44"/>
      <c r="BOA265" s="44"/>
      <c r="BOB265" s="44"/>
      <c r="BOC265" s="44"/>
      <c r="BOD265" s="44"/>
      <c r="BOE265" s="44"/>
      <c r="BOF265" s="44"/>
      <c r="BOG265" s="44"/>
      <c r="BOH265" s="44"/>
      <c r="BOI265" s="44"/>
      <c r="BOJ265" s="44"/>
      <c r="BOK265" s="44"/>
      <c r="BOL265" s="44"/>
      <c r="BOM265" s="44"/>
      <c r="BON265" s="44"/>
      <c r="BOO265" s="44"/>
      <c r="BOP265" s="44"/>
      <c r="BOQ265" s="44"/>
      <c r="BOR265" s="44"/>
      <c r="BOS265" s="44"/>
      <c r="BOT265" s="44"/>
      <c r="BOU265" s="44"/>
      <c r="BOV265" s="44"/>
      <c r="BOW265" s="44"/>
      <c r="BOX265" s="44"/>
      <c r="BOY265" s="44"/>
      <c r="BOZ265" s="44"/>
      <c r="BPA265" s="44"/>
      <c r="BPB265" s="44"/>
      <c r="BPC265" s="44"/>
      <c r="BPD265" s="44"/>
      <c r="BPE265" s="44"/>
      <c r="BPF265" s="44"/>
      <c r="BPG265" s="44"/>
      <c r="BPH265" s="44"/>
      <c r="BPI265" s="44"/>
      <c r="BPJ265" s="44"/>
      <c r="BPK265" s="44"/>
      <c r="BPL265" s="44"/>
      <c r="BPM265" s="44"/>
      <c r="BPN265" s="44"/>
      <c r="BPO265" s="44"/>
      <c r="BPP265" s="44"/>
      <c r="BPQ265" s="44"/>
      <c r="BPR265" s="44"/>
      <c r="BPS265" s="44"/>
      <c r="BPT265" s="44"/>
      <c r="BPU265" s="44"/>
      <c r="BPV265" s="44"/>
      <c r="BPW265" s="44"/>
      <c r="BPX265" s="44"/>
      <c r="BPY265" s="44"/>
      <c r="BPZ265" s="44"/>
      <c r="BQA265" s="44"/>
      <c r="BQB265" s="44"/>
      <c r="BQC265" s="44"/>
      <c r="BQD265" s="44"/>
      <c r="BQE265" s="44"/>
      <c r="BQF265" s="44"/>
      <c r="BQG265" s="44"/>
      <c r="BQH265" s="44"/>
      <c r="BQI265" s="44"/>
      <c r="BQJ265" s="44"/>
      <c r="BQK265" s="44"/>
      <c r="BQL265" s="44"/>
      <c r="BQM265" s="44"/>
      <c r="BQN265" s="44"/>
      <c r="BQO265" s="44"/>
      <c r="BQP265" s="44"/>
      <c r="BQQ265" s="44"/>
      <c r="BQR265" s="44"/>
      <c r="BQS265" s="44"/>
      <c r="BQT265" s="44"/>
      <c r="BQU265" s="44"/>
      <c r="BQV265" s="44"/>
      <c r="BQW265" s="44"/>
      <c r="BQX265" s="44"/>
      <c r="BQY265" s="44"/>
      <c r="BQZ265" s="44"/>
      <c r="BRA265" s="44"/>
      <c r="BRB265" s="44"/>
      <c r="BRC265" s="44"/>
      <c r="BRD265" s="44"/>
      <c r="BRE265" s="44"/>
      <c r="BRF265" s="44"/>
      <c r="BRG265" s="44"/>
      <c r="BRH265" s="44"/>
      <c r="BRI265" s="44"/>
      <c r="BRJ265" s="44"/>
      <c r="BRK265" s="44"/>
      <c r="BRL265" s="44"/>
      <c r="BRM265" s="44"/>
      <c r="BRN265" s="44"/>
      <c r="BRO265" s="44"/>
      <c r="BRP265" s="44"/>
      <c r="BRQ265" s="44"/>
      <c r="BRR265" s="44"/>
      <c r="BRS265" s="44"/>
      <c r="BRT265" s="44"/>
      <c r="BRU265" s="44"/>
      <c r="BRV265" s="44"/>
      <c r="BRW265" s="44"/>
      <c r="BRX265" s="44"/>
      <c r="BRY265" s="44"/>
      <c r="BRZ265" s="44"/>
      <c r="BSA265" s="44"/>
      <c r="BSB265" s="44"/>
      <c r="BSC265" s="44"/>
      <c r="BSD265" s="44"/>
      <c r="BSE265" s="44"/>
      <c r="BSF265" s="44"/>
      <c r="BSG265" s="44"/>
      <c r="BSH265" s="44"/>
      <c r="BSI265" s="44"/>
      <c r="BSJ265" s="44"/>
      <c r="BSK265" s="44"/>
      <c r="BSL265" s="44"/>
      <c r="BSM265" s="44"/>
      <c r="BSN265" s="44"/>
      <c r="BSO265" s="44"/>
      <c r="BSP265" s="44"/>
      <c r="BSQ265" s="44"/>
      <c r="BSR265" s="44"/>
      <c r="BSS265" s="44"/>
      <c r="BST265" s="44"/>
      <c r="BSU265" s="44"/>
      <c r="BSV265" s="44"/>
      <c r="BSW265" s="44"/>
      <c r="BSX265" s="44"/>
      <c r="BSY265" s="44"/>
      <c r="BSZ265" s="44"/>
      <c r="BTA265" s="44"/>
      <c r="BTB265" s="44"/>
      <c r="BTC265" s="44"/>
      <c r="BTD265" s="44"/>
      <c r="BTE265" s="44"/>
      <c r="BTF265" s="44"/>
      <c r="BTG265" s="44"/>
      <c r="BTH265" s="44"/>
      <c r="BTI265" s="44"/>
      <c r="BTJ265" s="44"/>
      <c r="BTK265" s="44"/>
      <c r="BTL265" s="44"/>
      <c r="BTM265" s="44"/>
      <c r="BTN265" s="44"/>
      <c r="BTO265" s="44"/>
      <c r="BTP265" s="44"/>
      <c r="BTQ265" s="44"/>
      <c r="BTR265" s="44"/>
      <c r="BTS265" s="44"/>
      <c r="BTT265" s="44"/>
      <c r="BTU265" s="44"/>
      <c r="BTV265" s="44"/>
      <c r="BTW265" s="44"/>
      <c r="BTX265" s="44"/>
      <c r="BTY265" s="44"/>
      <c r="BTZ265" s="44"/>
      <c r="BUA265" s="44"/>
      <c r="BUB265" s="44"/>
      <c r="BUC265" s="44"/>
      <c r="BUD265" s="44"/>
      <c r="BUE265" s="44"/>
      <c r="BUF265" s="44"/>
      <c r="BUG265" s="44"/>
      <c r="BUH265" s="44"/>
      <c r="BUI265" s="44"/>
      <c r="BUJ265" s="44"/>
      <c r="BUK265" s="44"/>
      <c r="BUL265" s="44"/>
      <c r="BUM265" s="44"/>
      <c r="BUN265" s="44"/>
      <c r="BUO265" s="44"/>
      <c r="BUP265" s="44"/>
      <c r="BUQ265" s="44"/>
      <c r="BUR265" s="44"/>
      <c r="BUS265" s="44"/>
      <c r="BUT265" s="44"/>
      <c r="BUU265" s="44"/>
      <c r="BUV265" s="44"/>
      <c r="BUW265" s="44"/>
      <c r="BUX265" s="44"/>
      <c r="BUY265" s="44"/>
      <c r="BUZ265" s="44"/>
      <c r="BVA265" s="44"/>
      <c r="BVB265" s="44"/>
      <c r="BVC265" s="44"/>
      <c r="BVD265" s="44"/>
      <c r="BVE265" s="44"/>
      <c r="BVF265" s="44"/>
      <c r="BVG265" s="44"/>
      <c r="BVH265" s="44"/>
      <c r="BVI265" s="44"/>
      <c r="BVJ265" s="44"/>
      <c r="BVK265" s="44"/>
      <c r="BVL265" s="44"/>
      <c r="BVM265" s="44"/>
      <c r="BVN265" s="44"/>
      <c r="BVO265" s="44"/>
      <c r="BVP265" s="44"/>
      <c r="BVQ265" s="44"/>
      <c r="BVR265" s="44"/>
      <c r="BVS265" s="44"/>
      <c r="BVT265" s="44"/>
      <c r="BVU265" s="44"/>
      <c r="BVV265" s="44"/>
      <c r="BVW265" s="44"/>
      <c r="BVX265" s="44"/>
      <c r="BVY265" s="44"/>
      <c r="BVZ265" s="44"/>
      <c r="BWA265" s="44"/>
      <c r="BWB265" s="44"/>
      <c r="BWC265" s="44"/>
      <c r="BWD265" s="44"/>
      <c r="BWE265" s="44"/>
      <c r="BWF265" s="44"/>
      <c r="BWG265" s="44"/>
      <c r="BWH265" s="44"/>
      <c r="BWI265" s="44"/>
      <c r="BWJ265" s="44"/>
      <c r="BWK265" s="44"/>
      <c r="BWL265" s="44"/>
      <c r="BWM265" s="44"/>
      <c r="BWN265" s="44"/>
      <c r="BWO265" s="44"/>
      <c r="BWP265" s="44"/>
      <c r="BWQ265" s="44"/>
      <c r="BWR265" s="44"/>
      <c r="BWS265" s="44"/>
      <c r="BWT265" s="44"/>
      <c r="BWU265" s="44"/>
      <c r="BWV265" s="44"/>
      <c r="BWW265" s="44"/>
      <c r="BWX265" s="44"/>
      <c r="BWY265" s="44"/>
      <c r="BWZ265" s="44"/>
      <c r="BXA265" s="44"/>
      <c r="BXB265" s="44"/>
      <c r="BXC265" s="44"/>
      <c r="BXD265" s="44"/>
      <c r="BXE265" s="44"/>
      <c r="BXF265" s="44"/>
      <c r="BXG265" s="44"/>
      <c r="BXH265" s="44"/>
      <c r="BXI265" s="44"/>
      <c r="BXJ265" s="44"/>
      <c r="BXK265" s="44"/>
      <c r="BXL265" s="44"/>
      <c r="BXM265" s="44"/>
      <c r="BXN265" s="44"/>
      <c r="BXO265" s="44"/>
      <c r="BXP265" s="44"/>
      <c r="BXQ265" s="44"/>
      <c r="BXR265" s="44"/>
      <c r="BXS265" s="44"/>
      <c r="BXT265" s="44"/>
      <c r="BXU265" s="44"/>
      <c r="BXV265" s="44"/>
      <c r="BXW265" s="44"/>
      <c r="BXX265" s="44"/>
      <c r="BXY265" s="44"/>
      <c r="BXZ265" s="44"/>
      <c r="BYA265" s="44"/>
      <c r="BYB265" s="44"/>
      <c r="BYC265" s="44"/>
      <c r="BYD265" s="44"/>
      <c r="BYE265" s="44"/>
      <c r="BYF265" s="44"/>
      <c r="BYG265" s="44"/>
      <c r="BYH265" s="44"/>
      <c r="BYI265" s="44"/>
      <c r="BYJ265" s="44"/>
      <c r="BYK265" s="44"/>
      <c r="BYL265" s="44"/>
      <c r="BYM265" s="44"/>
      <c r="BYN265" s="44"/>
      <c r="BYO265" s="44"/>
      <c r="BYP265" s="44"/>
      <c r="BYQ265" s="44"/>
      <c r="BYR265" s="44"/>
      <c r="BYS265" s="44"/>
      <c r="BYT265" s="44"/>
      <c r="BYU265" s="44"/>
      <c r="BYV265" s="44"/>
      <c r="BYW265" s="44"/>
      <c r="BYX265" s="44"/>
      <c r="BYY265" s="44"/>
      <c r="BYZ265" s="44"/>
      <c r="BZA265" s="44"/>
      <c r="BZB265" s="44"/>
      <c r="BZC265" s="44"/>
      <c r="BZD265" s="44"/>
      <c r="BZE265" s="44"/>
      <c r="BZF265" s="44"/>
      <c r="BZG265" s="44"/>
      <c r="BZH265" s="44"/>
      <c r="BZI265" s="44"/>
      <c r="BZJ265" s="44"/>
      <c r="BZK265" s="44"/>
      <c r="BZL265" s="44"/>
      <c r="BZM265" s="44"/>
      <c r="BZN265" s="44"/>
      <c r="BZO265" s="44"/>
      <c r="BZP265" s="44"/>
      <c r="BZQ265" s="44"/>
      <c r="BZR265" s="44"/>
      <c r="BZS265" s="44"/>
      <c r="BZT265" s="44"/>
      <c r="BZU265" s="44"/>
      <c r="BZV265" s="44"/>
      <c r="BZW265" s="44"/>
      <c r="BZX265" s="44"/>
      <c r="BZY265" s="44"/>
      <c r="BZZ265" s="44"/>
      <c r="CAA265" s="44"/>
      <c r="CAB265" s="44"/>
      <c r="CAC265" s="44"/>
      <c r="CAD265" s="44"/>
      <c r="CAE265" s="44"/>
      <c r="CAF265" s="44"/>
      <c r="CAG265" s="44"/>
      <c r="CAH265" s="44"/>
      <c r="CAI265" s="44"/>
      <c r="CAJ265" s="44"/>
      <c r="CAK265" s="44"/>
      <c r="CAL265" s="44"/>
      <c r="CAM265" s="44"/>
      <c r="CAN265" s="44"/>
      <c r="CAO265" s="44"/>
      <c r="CAP265" s="44"/>
      <c r="CAQ265" s="44"/>
      <c r="CAR265" s="44"/>
      <c r="CAS265" s="44"/>
      <c r="CAT265" s="44"/>
      <c r="CAU265" s="44"/>
      <c r="CAV265" s="44"/>
      <c r="CAW265" s="44"/>
      <c r="CAX265" s="44"/>
      <c r="CAY265" s="44"/>
      <c r="CAZ265" s="44"/>
      <c r="CBA265" s="44"/>
      <c r="CBB265" s="44"/>
      <c r="CBC265" s="44"/>
      <c r="CBD265" s="44"/>
      <c r="CBE265" s="44"/>
      <c r="CBF265" s="44"/>
      <c r="CBG265" s="44"/>
      <c r="CBH265" s="44"/>
      <c r="CBI265" s="44"/>
      <c r="CBJ265" s="44"/>
      <c r="CBK265" s="44"/>
      <c r="CBL265" s="44"/>
      <c r="CBM265" s="44"/>
      <c r="CBN265" s="44"/>
      <c r="CBO265" s="44"/>
      <c r="CBP265" s="44"/>
      <c r="CBQ265" s="44"/>
      <c r="CBR265" s="44"/>
      <c r="CBS265" s="44"/>
      <c r="CBT265" s="44"/>
      <c r="CBU265" s="44"/>
      <c r="CBV265" s="44"/>
      <c r="CBW265" s="44"/>
      <c r="CBX265" s="44"/>
      <c r="CBY265" s="44"/>
      <c r="CBZ265" s="44"/>
      <c r="CCA265" s="44"/>
      <c r="CCB265" s="44"/>
      <c r="CCC265" s="44"/>
      <c r="CCD265" s="44"/>
      <c r="CCE265" s="44"/>
      <c r="CCF265" s="44"/>
      <c r="CCG265" s="44"/>
      <c r="CCH265" s="44"/>
      <c r="CCI265" s="44"/>
      <c r="CCJ265" s="44"/>
      <c r="CCK265" s="44"/>
      <c r="CCL265" s="44"/>
      <c r="CCM265" s="44"/>
      <c r="CCN265" s="44"/>
      <c r="CCO265" s="44"/>
      <c r="CCP265" s="44"/>
      <c r="CCQ265" s="44"/>
      <c r="CCR265" s="44"/>
      <c r="CCS265" s="44"/>
      <c r="CCT265" s="44"/>
      <c r="CCU265" s="44"/>
      <c r="CCV265" s="44"/>
      <c r="CCW265" s="44"/>
      <c r="CCX265" s="44"/>
      <c r="CCY265" s="44"/>
      <c r="CCZ265" s="44"/>
      <c r="CDA265" s="44"/>
      <c r="CDB265" s="44"/>
      <c r="CDC265" s="44"/>
      <c r="CDD265" s="44"/>
      <c r="CDE265" s="44"/>
      <c r="CDF265" s="44"/>
      <c r="CDG265" s="44"/>
      <c r="CDH265" s="44"/>
      <c r="CDI265" s="44"/>
      <c r="CDJ265" s="44"/>
      <c r="CDK265" s="44"/>
      <c r="CDL265" s="44"/>
      <c r="CDM265" s="44"/>
      <c r="CDN265" s="44"/>
      <c r="CDO265" s="44"/>
      <c r="CDP265" s="44"/>
      <c r="CDQ265" s="44"/>
      <c r="CDR265" s="44"/>
      <c r="CDS265" s="44"/>
      <c r="CDT265" s="44"/>
      <c r="CDU265" s="44"/>
      <c r="CDV265" s="44"/>
      <c r="CDW265" s="44"/>
      <c r="CDX265" s="44"/>
      <c r="CDY265" s="44"/>
      <c r="CDZ265" s="44"/>
      <c r="CEA265" s="44"/>
      <c r="CEB265" s="44"/>
      <c r="CEC265" s="44"/>
      <c r="CED265" s="44"/>
      <c r="CEE265" s="44"/>
      <c r="CEF265" s="44"/>
      <c r="CEG265" s="44"/>
      <c r="CEH265" s="44"/>
      <c r="CEI265" s="44"/>
      <c r="CEJ265" s="44"/>
      <c r="CEK265" s="44"/>
      <c r="CEL265" s="44"/>
      <c r="CEM265" s="44"/>
      <c r="CEN265" s="44"/>
      <c r="CEO265" s="44"/>
      <c r="CEP265" s="44"/>
      <c r="CEQ265" s="44"/>
      <c r="CER265" s="44"/>
      <c r="CES265" s="44"/>
      <c r="CET265" s="44"/>
      <c r="CEU265" s="44"/>
      <c r="CEV265" s="44"/>
      <c r="CEW265" s="44"/>
      <c r="CEX265" s="44"/>
      <c r="CEY265" s="44"/>
      <c r="CEZ265" s="44"/>
      <c r="CFA265" s="44"/>
      <c r="CFB265" s="44"/>
      <c r="CFC265" s="44"/>
      <c r="CFD265" s="44"/>
      <c r="CFE265" s="44"/>
      <c r="CFF265" s="44"/>
      <c r="CFG265" s="44"/>
      <c r="CFH265" s="44"/>
      <c r="CFI265" s="44"/>
      <c r="CFJ265" s="44"/>
      <c r="CFK265" s="44"/>
      <c r="CFL265" s="44"/>
      <c r="CFM265" s="44"/>
      <c r="CFN265" s="44"/>
      <c r="CFO265" s="44"/>
      <c r="CFP265" s="44"/>
      <c r="CFQ265" s="44"/>
      <c r="CFR265" s="44"/>
      <c r="CFS265" s="44"/>
      <c r="CFT265" s="44"/>
      <c r="CFU265" s="44"/>
      <c r="CFV265" s="44"/>
      <c r="CFW265" s="44"/>
      <c r="CFX265" s="44"/>
      <c r="CFY265" s="44"/>
      <c r="CFZ265" s="44"/>
      <c r="CGA265" s="44"/>
      <c r="CGB265" s="44"/>
      <c r="CGC265" s="44"/>
      <c r="CGD265" s="44"/>
      <c r="CGE265" s="44"/>
      <c r="CGF265" s="44"/>
      <c r="CGG265" s="44"/>
      <c r="CGH265" s="44"/>
      <c r="CGI265" s="44"/>
      <c r="CGJ265" s="44"/>
      <c r="CGK265" s="44"/>
      <c r="CGL265" s="44"/>
      <c r="CGM265" s="44"/>
      <c r="CGN265" s="44"/>
      <c r="CGO265" s="44"/>
      <c r="CGP265" s="44"/>
      <c r="CGQ265" s="44"/>
      <c r="CGR265" s="44"/>
      <c r="CGS265" s="44"/>
      <c r="CGT265" s="44"/>
      <c r="CGU265" s="44"/>
      <c r="CGV265" s="44"/>
      <c r="CGW265" s="44"/>
      <c r="CGX265" s="44"/>
      <c r="CGY265" s="44"/>
      <c r="CGZ265" s="44"/>
      <c r="CHA265" s="44"/>
      <c r="CHB265" s="44"/>
      <c r="CHC265" s="44"/>
      <c r="CHD265" s="44"/>
      <c r="CHE265" s="44"/>
      <c r="CHF265" s="44"/>
      <c r="CHG265" s="44"/>
      <c r="CHH265" s="44"/>
      <c r="CHI265" s="44"/>
      <c r="CHJ265" s="44"/>
      <c r="CHK265" s="44"/>
      <c r="CHL265" s="44"/>
      <c r="CHM265" s="44"/>
      <c r="CHN265" s="44"/>
      <c r="CHO265" s="44"/>
      <c r="CHP265" s="44"/>
      <c r="CHQ265" s="44"/>
      <c r="CHR265" s="44"/>
      <c r="CHS265" s="44"/>
      <c r="CHT265" s="44"/>
      <c r="CHU265" s="44"/>
      <c r="CHV265" s="44"/>
      <c r="CHW265" s="44"/>
      <c r="CHX265" s="44"/>
      <c r="CHY265" s="44"/>
      <c r="CHZ265" s="44"/>
      <c r="CIA265" s="44"/>
      <c r="CIB265" s="44"/>
      <c r="CIC265" s="44"/>
      <c r="CID265" s="44"/>
      <c r="CIE265" s="44"/>
      <c r="CIF265" s="44"/>
      <c r="CIG265" s="44"/>
      <c r="CIH265" s="44"/>
      <c r="CII265" s="44"/>
      <c r="CIJ265" s="44"/>
      <c r="CIK265" s="44"/>
      <c r="CIL265" s="44"/>
      <c r="CIM265" s="44"/>
      <c r="CIN265" s="44"/>
      <c r="CIO265" s="44"/>
      <c r="CIP265" s="44"/>
      <c r="CIQ265" s="44"/>
      <c r="CIR265" s="44"/>
      <c r="CIS265" s="44"/>
      <c r="CIT265" s="44"/>
      <c r="CIU265" s="44"/>
      <c r="CIV265" s="44"/>
      <c r="CIW265" s="44"/>
      <c r="CIX265" s="44"/>
      <c r="CIY265" s="44"/>
      <c r="CIZ265" s="44"/>
      <c r="CJA265" s="44"/>
      <c r="CJB265" s="44"/>
      <c r="CJC265" s="44"/>
      <c r="CJD265" s="44"/>
      <c r="CJE265" s="44"/>
      <c r="CJF265" s="44"/>
      <c r="CJG265" s="44"/>
      <c r="CJH265" s="44"/>
      <c r="CJI265" s="44"/>
      <c r="CJJ265" s="44"/>
      <c r="CJK265" s="44"/>
      <c r="CJL265" s="44"/>
      <c r="CJM265" s="44"/>
      <c r="CJN265" s="44"/>
      <c r="CJO265" s="44"/>
      <c r="CJP265" s="44"/>
      <c r="CJQ265" s="44"/>
      <c r="CJR265" s="44"/>
      <c r="CJS265" s="44"/>
      <c r="CJT265" s="44"/>
      <c r="CJU265" s="44"/>
      <c r="CJV265" s="44"/>
      <c r="CJW265" s="44"/>
      <c r="CJX265" s="44"/>
      <c r="CJY265" s="44"/>
      <c r="CJZ265" s="44"/>
      <c r="CKA265" s="44"/>
      <c r="CKB265" s="44"/>
      <c r="CKC265" s="44"/>
      <c r="CKD265" s="44"/>
      <c r="CKE265" s="44"/>
      <c r="CKF265" s="44"/>
      <c r="CKG265" s="44"/>
      <c r="CKH265" s="44"/>
      <c r="CKI265" s="44"/>
      <c r="CKJ265" s="44"/>
      <c r="CKK265" s="44"/>
      <c r="CKL265" s="44"/>
      <c r="CKM265" s="44"/>
      <c r="CKN265" s="44"/>
      <c r="CKO265" s="44"/>
      <c r="CKP265" s="44"/>
      <c r="CKQ265" s="44"/>
      <c r="CKR265" s="44"/>
      <c r="CKS265" s="44"/>
      <c r="CKT265" s="44"/>
      <c r="CKU265" s="44"/>
      <c r="CKV265" s="44"/>
      <c r="CKW265" s="44"/>
      <c r="CKX265" s="44"/>
      <c r="CKY265" s="44"/>
      <c r="CKZ265" s="44"/>
      <c r="CLA265" s="44"/>
      <c r="CLB265" s="44"/>
      <c r="CLC265" s="44"/>
      <c r="CLD265" s="44"/>
      <c r="CLE265" s="44"/>
      <c r="CLF265" s="44"/>
      <c r="CLG265" s="44"/>
      <c r="CLH265" s="44"/>
      <c r="CLI265" s="44"/>
      <c r="CLJ265" s="44"/>
      <c r="CLK265" s="44"/>
      <c r="CLL265" s="44"/>
      <c r="CLM265" s="44"/>
      <c r="CLN265" s="44"/>
      <c r="CLO265" s="44"/>
      <c r="CLP265" s="44"/>
      <c r="CLQ265" s="44"/>
      <c r="CLR265" s="44"/>
      <c r="CLS265" s="44"/>
      <c r="CLT265" s="44"/>
      <c r="CLU265" s="44"/>
      <c r="CLV265" s="44"/>
      <c r="CLW265" s="44"/>
      <c r="CLX265" s="44"/>
      <c r="CLY265" s="44"/>
      <c r="CLZ265" s="44"/>
      <c r="CMA265" s="44"/>
      <c r="CMB265" s="44"/>
      <c r="CMC265" s="44"/>
      <c r="CMD265" s="44"/>
      <c r="CME265" s="44"/>
      <c r="CMF265" s="44"/>
      <c r="CMG265" s="44"/>
      <c r="CMH265" s="44"/>
      <c r="CMI265" s="44"/>
      <c r="CMJ265" s="44"/>
      <c r="CMK265" s="44"/>
      <c r="CML265" s="44"/>
      <c r="CMM265" s="44"/>
      <c r="CMN265" s="44"/>
      <c r="CMO265" s="44"/>
      <c r="CMP265" s="44"/>
      <c r="CMQ265" s="44"/>
      <c r="CMR265" s="44"/>
      <c r="CMS265" s="44"/>
      <c r="CMT265" s="44"/>
      <c r="CMU265" s="44"/>
      <c r="CMV265" s="44"/>
      <c r="CMW265" s="44"/>
      <c r="CMX265" s="44"/>
      <c r="CMY265" s="44"/>
      <c r="CMZ265" s="44"/>
      <c r="CNA265" s="44"/>
      <c r="CNB265" s="44"/>
      <c r="CNC265" s="44"/>
      <c r="CND265" s="44"/>
      <c r="CNE265" s="44"/>
      <c r="CNF265" s="44"/>
      <c r="CNG265" s="44"/>
      <c r="CNH265" s="44"/>
      <c r="CNI265" s="44"/>
      <c r="CNJ265" s="44"/>
      <c r="CNK265" s="44"/>
      <c r="CNL265" s="44"/>
      <c r="CNM265" s="44"/>
      <c r="CNN265" s="44"/>
      <c r="CNO265" s="44"/>
      <c r="CNP265" s="44"/>
      <c r="CNQ265" s="44"/>
      <c r="CNR265" s="44"/>
      <c r="CNS265" s="44"/>
      <c r="CNT265" s="44"/>
      <c r="CNU265" s="44"/>
      <c r="CNV265" s="44"/>
      <c r="CNW265" s="44"/>
      <c r="CNX265" s="44"/>
      <c r="CNY265" s="44"/>
      <c r="CNZ265" s="44"/>
      <c r="COA265" s="44"/>
      <c r="COB265" s="44"/>
      <c r="COC265" s="44"/>
      <c r="COD265" s="44"/>
      <c r="COE265" s="44"/>
      <c r="COF265" s="44"/>
      <c r="COG265" s="44"/>
      <c r="COH265" s="44"/>
      <c r="COI265" s="44"/>
      <c r="COJ265" s="44"/>
      <c r="COK265" s="44"/>
      <c r="COL265" s="44"/>
      <c r="COM265" s="44"/>
      <c r="CON265" s="44"/>
      <c r="COO265" s="44"/>
      <c r="COP265" s="44"/>
      <c r="COQ265" s="44"/>
      <c r="COR265" s="44"/>
      <c r="COS265" s="44"/>
      <c r="COT265" s="44"/>
      <c r="COU265" s="44"/>
      <c r="COV265" s="44"/>
      <c r="COW265" s="44"/>
      <c r="COX265" s="44"/>
      <c r="COY265" s="44"/>
      <c r="COZ265" s="44"/>
      <c r="CPA265" s="44"/>
      <c r="CPB265" s="44"/>
      <c r="CPC265" s="44"/>
      <c r="CPD265" s="44"/>
      <c r="CPE265" s="44"/>
      <c r="CPF265" s="44"/>
      <c r="CPG265" s="44"/>
      <c r="CPH265" s="44"/>
      <c r="CPI265" s="44"/>
      <c r="CPJ265" s="44"/>
      <c r="CPK265" s="44"/>
      <c r="CPL265" s="44"/>
      <c r="CPM265" s="44"/>
      <c r="CPN265" s="44"/>
      <c r="CPO265" s="44"/>
      <c r="CPP265" s="44"/>
      <c r="CPQ265" s="44"/>
      <c r="CPR265" s="44"/>
      <c r="CPS265" s="44"/>
      <c r="CPT265" s="44"/>
      <c r="CPU265" s="44"/>
      <c r="CPV265" s="44"/>
      <c r="CPW265" s="44"/>
      <c r="CPX265" s="44"/>
      <c r="CPY265" s="44"/>
      <c r="CPZ265" s="44"/>
      <c r="CQA265" s="44"/>
      <c r="CQB265" s="44"/>
      <c r="CQC265" s="44"/>
      <c r="CQD265" s="44"/>
      <c r="CQE265" s="44"/>
      <c r="CQF265" s="44"/>
      <c r="CQG265" s="44"/>
      <c r="CQH265" s="44"/>
      <c r="CQI265" s="44"/>
      <c r="CQJ265" s="44"/>
      <c r="CQK265" s="44"/>
      <c r="CQL265" s="44"/>
      <c r="CQM265" s="44"/>
      <c r="CQN265" s="44"/>
      <c r="CQO265" s="44"/>
      <c r="CQP265" s="44"/>
      <c r="CQQ265" s="44"/>
      <c r="CQR265" s="44"/>
      <c r="CQS265" s="44"/>
      <c r="CQT265" s="44"/>
      <c r="CQU265" s="44"/>
      <c r="CQV265" s="44"/>
      <c r="CQW265" s="44"/>
      <c r="CQX265" s="44"/>
      <c r="CQY265" s="44"/>
      <c r="CQZ265" s="44"/>
      <c r="CRA265" s="44"/>
      <c r="CRB265" s="44"/>
      <c r="CRC265" s="44"/>
      <c r="CRD265" s="44"/>
      <c r="CRE265" s="44"/>
      <c r="CRF265" s="44"/>
      <c r="CRG265" s="44"/>
      <c r="CRH265" s="44"/>
      <c r="CRI265" s="44"/>
      <c r="CRJ265" s="44"/>
      <c r="CRK265" s="44"/>
      <c r="CRL265" s="44"/>
      <c r="CRM265" s="44"/>
      <c r="CRN265" s="44"/>
      <c r="CRO265" s="44"/>
      <c r="CRP265" s="44"/>
      <c r="CRQ265" s="44"/>
      <c r="CRR265" s="44"/>
      <c r="CRS265" s="44"/>
      <c r="CRT265" s="44"/>
      <c r="CRU265" s="44"/>
      <c r="CRV265" s="44"/>
      <c r="CRW265" s="44"/>
      <c r="CRX265" s="44"/>
      <c r="CRY265" s="44"/>
      <c r="CRZ265" s="44"/>
      <c r="CSA265" s="44"/>
      <c r="CSB265" s="44"/>
      <c r="CSC265" s="44"/>
      <c r="CSD265" s="44"/>
      <c r="CSE265" s="44"/>
      <c r="CSF265" s="44"/>
      <c r="CSG265" s="44"/>
      <c r="CSH265" s="44"/>
      <c r="CSI265" s="44"/>
      <c r="CSJ265" s="44"/>
      <c r="CSK265" s="44"/>
      <c r="CSL265" s="44"/>
      <c r="CSM265" s="44"/>
      <c r="CSN265" s="44"/>
      <c r="CSO265" s="44"/>
      <c r="CSP265" s="44"/>
      <c r="CSQ265" s="44"/>
      <c r="CSR265" s="44"/>
      <c r="CSS265" s="44"/>
      <c r="CST265" s="44"/>
      <c r="CSU265" s="44"/>
      <c r="CSV265" s="44"/>
      <c r="CSW265" s="44"/>
      <c r="CSX265" s="44"/>
      <c r="CSY265" s="44"/>
      <c r="CSZ265" s="44"/>
      <c r="CTA265" s="44"/>
      <c r="CTB265" s="44"/>
      <c r="CTC265" s="44"/>
      <c r="CTD265" s="44"/>
      <c r="CTE265" s="44"/>
      <c r="CTF265" s="44"/>
      <c r="CTG265" s="44"/>
      <c r="CTH265" s="44"/>
      <c r="CTI265" s="44"/>
      <c r="CTJ265" s="44"/>
      <c r="CTK265" s="44"/>
      <c r="CTL265" s="44"/>
      <c r="CTM265" s="44"/>
      <c r="CTN265" s="44"/>
      <c r="CTO265" s="44"/>
      <c r="CTP265" s="44"/>
      <c r="CTQ265" s="44"/>
      <c r="CTR265" s="44"/>
      <c r="CTS265" s="44"/>
      <c r="CTT265" s="44"/>
      <c r="CTU265" s="44"/>
      <c r="CTV265" s="44"/>
      <c r="CTW265" s="44"/>
      <c r="CTX265" s="44"/>
      <c r="CTY265" s="44"/>
      <c r="CTZ265" s="44"/>
      <c r="CUA265" s="44"/>
      <c r="CUB265" s="44"/>
      <c r="CUC265" s="44"/>
      <c r="CUD265" s="44"/>
      <c r="CUE265" s="44"/>
      <c r="CUF265" s="44"/>
      <c r="CUG265" s="44"/>
      <c r="CUH265" s="44"/>
      <c r="CUI265" s="44"/>
      <c r="CUJ265" s="44"/>
      <c r="CUK265" s="44"/>
      <c r="CUL265" s="44"/>
      <c r="CUM265" s="44"/>
      <c r="CUN265" s="44"/>
      <c r="CUO265" s="44"/>
      <c r="CUP265" s="44"/>
      <c r="CUQ265" s="44"/>
      <c r="CUR265" s="44"/>
      <c r="CUS265" s="44"/>
      <c r="CUT265" s="44"/>
      <c r="CUU265" s="44"/>
      <c r="CUV265" s="44"/>
      <c r="CUW265" s="44"/>
      <c r="CUX265" s="44"/>
      <c r="CUY265" s="44"/>
      <c r="CUZ265" s="44"/>
      <c r="CVA265" s="44"/>
      <c r="CVB265" s="44"/>
      <c r="CVC265" s="44"/>
      <c r="CVD265" s="44"/>
      <c r="CVE265" s="44"/>
      <c r="CVF265" s="44"/>
      <c r="CVG265" s="44"/>
      <c r="CVH265" s="44"/>
      <c r="CVI265" s="44"/>
      <c r="CVJ265" s="44"/>
      <c r="CVK265" s="44"/>
      <c r="CVL265" s="44"/>
      <c r="CVM265" s="44"/>
      <c r="CVN265" s="44"/>
      <c r="CVO265" s="44"/>
      <c r="CVP265" s="44"/>
      <c r="CVQ265" s="44"/>
      <c r="CVR265" s="44"/>
      <c r="CVS265" s="44"/>
      <c r="CVT265" s="44"/>
      <c r="CVU265" s="44"/>
      <c r="CVV265" s="44"/>
      <c r="CVW265" s="44"/>
      <c r="CVX265" s="44"/>
      <c r="CVY265" s="44"/>
      <c r="CVZ265" s="44"/>
      <c r="CWA265" s="44"/>
      <c r="CWB265" s="44"/>
      <c r="CWC265" s="44"/>
      <c r="CWD265" s="44"/>
      <c r="CWE265" s="44"/>
      <c r="CWF265" s="44"/>
      <c r="CWG265" s="44"/>
      <c r="CWH265" s="44"/>
      <c r="CWI265" s="44"/>
      <c r="CWJ265" s="44"/>
      <c r="CWK265" s="44"/>
      <c r="CWL265" s="44"/>
      <c r="CWM265" s="44"/>
      <c r="CWN265" s="44"/>
      <c r="CWO265" s="44"/>
      <c r="CWP265" s="44"/>
      <c r="CWQ265" s="44"/>
      <c r="CWR265" s="44"/>
      <c r="CWS265" s="44"/>
      <c r="CWT265" s="44"/>
      <c r="CWU265" s="44"/>
      <c r="CWV265" s="44"/>
      <c r="CWW265" s="44"/>
      <c r="CWX265" s="44"/>
      <c r="CWY265" s="44"/>
      <c r="CWZ265" s="44"/>
      <c r="CXA265" s="44"/>
      <c r="CXB265" s="44"/>
      <c r="CXC265" s="44"/>
      <c r="CXD265" s="44"/>
      <c r="CXE265" s="44"/>
      <c r="CXF265" s="44"/>
      <c r="CXG265" s="44"/>
      <c r="CXH265" s="44"/>
      <c r="CXI265" s="44"/>
      <c r="CXJ265" s="44"/>
      <c r="CXK265" s="44"/>
      <c r="CXL265" s="44"/>
      <c r="CXM265" s="44"/>
      <c r="CXN265" s="44"/>
      <c r="CXO265" s="44"/>
      <c r="CXP265" s="44"/>
      <c r="CXQ265" s="44"/>
      <c r="CXR265" s="44"/>
      <c r="CXS265" s="44"/>
      <c r="CXT265" s="44"/>
      <c r="CXU265" s="44"/>
      <c r="CXV265" s="44"/>
      <c r="CXW265" s="44"/>
      <c r="CXX265" s="44"/>
      <c r="CXY265" s="44"/>
      <c r="CXZ265" s="44"/>
      <c r="CYA265" s="44"/>
      <c r="CYB265" s="44"/>
      <c r="CYC265" s="44"/>
      <c r="CYD265" s="44"/>
      <c r="CYE265" s="44"/>
      <c r="CYF265" s="44"/>
      <c r="CYG265" s="44"/>
      <c r="CYH265" s="44"/>
      <c r="CYI265" s="44"/>
      <c r="CYJ265" s="44"/>
      <c r="CYK265" s="44"/>
      <c r="CYL265" s="44"/>
      <c r="CYM265" s="44"/>
      <c r="CYN265" s="44"/>
      <c r="CYO265" s="44"/>
      <c r="CYP265" s="44"/>
      <c r="CYQ265" s="44"/>
      <c r="CYR265" s="44"/>
      <c r="CYS265" s="44"/>
      <c r="CYT265" s="44"/>
      <c r="CYU265" s="44"/>
      <c r="CYV265" s="44"/>
      <c r="CYW265" s="44"/>
      <c r="CYX265" s="44"/>
      <c r="CYY265" s="44"/>
      <c r="CYZ265" s="44"/>
      <c r="CZA265" s="44"/>
      <c r="CZB265" s="44"/>
      <c r="CZC265" s="44"/>
      <c r="CZD265" s="44"/>
      <c r="CZE265" s="44"/>
      <c r="CZF265" s="44"/>
      <c r="CZG265" s="44"/>
      <c r="CZH265" s="44"/>
      <c r="CZI265" s="44"/>
      <c r="CZJ265" s="44"/>
      <c r="CZK265" s="44"/>
      <c r="CZL265" s="44"/>
      <c r="CZM265" s="44"/>
      <c r="CZN265" s="44"/>
      <c r="CZO265" s="44"/>
      <c r="CZP265" s="44"/>
      <c r="CZQ265" s="44"/>
      <c r="CZR265" s="44"/>
      <c r="CZS265" s="44"/>
      <c r="CZT265" s="44"/>
      <c r="CZU265" s="44"/>
      <c r="CZV265" s="44"/>
      <c r="CZW265" s="44"/>
      <c r="CZX265" s="44"/>
      <c r="CZY265" s="44"/>
      <c r="CZZ265" s="44"/>
      <c r="DAA265" s="44"/>
      <c r="DAB265" s="44"/>
      <c r="DAC265" s="44"/>
      <c r="DAD265" s="44"/>
      <c r="DAE265" s="44"/>
      <c r="DAF265" s="44"/>
      <c r="DAG265" s="44"/>
      <c r="DAH265" s="44"/>
      <c r="DAI265" s="44"/>
      <c r="DAJ265" s="44"/>
      <c r="DAK265" s="44"/>
      <c r="DAL265" s="44"/>
      <c r="DAM265" s="44"/>
      <c r="DAN265" s="44"/>
      <c r="DAO265" s="44"/>
      <c r="DAP265" s="44"/>
      <c r="DAQ265" s="44"/>
      <c r="DAR265" s="44"/>
      <c r="DAS265" s="44"/>
      <c r="DAT265" s="44"/>
      <c r="DAU265" s="44"/>
      <c r="DAV265" s="44"/>
      <c r="DAW265" s="44"/>
      <c r="DAX265" s="44"/>
      <c r="DAY265" s="44"/>
      <c r="DAZ265" s="44"/>
      <c r="DBA265" s="44"/>
      <c r="DBB265" s="44"/>
      <c r="DBC265" s="44"/>
      <c r="DBD265" s="44"/>
      <c r="DBE265" s="44"/>
      <c r="DBF265" s="44"/>
      <c r="DBG265" s="44"/>
      <c r="DBH265" s="44"/>
      <c r="DBI265" s="44"/>
      <c r="DBJ265" s="44"/>
      <c r="DBK265" s="44"/>
      <c r="DBL265" s="44"/>
      <c r="DBM265" s="44"/>
      <c r="DBN265" s="44"/>
      <c r="DBO265" s="44"/>
      <c r="DBP265" s="44"/>
      <c r="DBQ265" s="44"/>
      <c r="DBR265" s="44"/>
      <c r="DBS265" s="44"/>
      <c r="DBT265" s="44"/>
      <c r="DBU265" s="44"/>
      <c r="DBV265" s="44"/>
      <c r="DBW265" s="44"/>
      <c r="DBX265" s="44"/>
      <c r="DBY265" s="44"/>
      <c r="DBZ265" s="44"/>
      <c r="DCA265" s="44"/>
      <c r="DCB265" s="44"/>
      <c r="DCC265" s="44"/>
      <c r="DCD265" s="44"/>
      <c r="DCE265" s="44"/>
      <c r="DCF265" s="44"/>
      <c r="DCG265" s="44"/>
      <c r="DCH265" s="44"/>
      <c r="DCI265" s="44"/>
      <c r="DCJ265" s="44"/>
      <c r="DCK265" s="44"/>
      <c r="DCL265" s="44"/>
      <c r="DCM265" s="44"/>
      <c r="DCN265" s="44"/>
      <c r="DCO265" s="44"/>
      <c r="DCP265" s="44"/>
      <c r="DCQ265" s="44"/>
      <c r="DCR265" s="44"/>
      <c r="DCS265" s="44"/>
      <c r="DCT265" s="44"/>
      <c r="DCU265" s="44"/>
      <c r="DCV265" s="44"/>
      <c r="DCW265" s="44"/>
      <c r="DCX265" s="44"/>
      <c r="DCY265" s="44"/>
      <c r="DCZ265" s="44"/>
      <c r="DDA265" s="44"/>
      <c r="DDB265" s="44"/>
      <c r="DDC265" s="44"/>
      <c r="DDD265" s="44"/>
      <c r="DDE265" s="44"/>
      <c r="DDF265" s="44"/>
      <c r="DDG265" s="44"/>
      <c r="DDH265" s="44"/>
      <c r="DDI265" s="44"/>
      <c r="DDJ265" s="44"/>
      <c r="DDK265" s="44"/>
      <c r="DDL265" s="44"/>
      <c r="DDM265" s="44"/>
      <c r="DDN265" s="44"/>
      <c r="DDO265" s="44"/>
      <c r="DDP265" s="44"/>
      <c r="DDQ265" s="44"/>
      <c r="DDR265" s="44"/>
      <c r="DDS265" s="44"/>
      <c r="DDT265" s="44"/>
      <c r="DDU265" s="44"/>
      <c r="DDV265" s="44"/>
      <c r="DDW265" s="44"/>
      <c r="DDX265" s="44"/>
      <c r="DDY265" s="44"/>
      <c r="DDZ265" s="44"/>
      <c r="DEA265" s="44"/>
      <c r="DEB265" s="44"/>
      <c r="DEC265" s="44"/>
      <c r="DED265" s="44"/>
      <c r="DEE265" s="44"/>
      <c r="DEF265" s="44"/>
      <c r="DEG265" s="44"/>
      <c r="DEH265" s="44"/>
      <c r="DEI265" s="44"/>
      <c r="DEJ265" s="44"/>
      <c r="DEK265" s="44"/>
      <c r="DEL265" s="44"/>
      <c r="DEM265" s="44"/>
      <c r="DEN265" s="44"/>
      <c r="DEO265" s="44"/>
      <c r="DEP265" s="44"/>
      <c r="DEQ265" s="44"/>
      <c r="DER265" s="44"/>
      <c r="DES265" s="44"/>
      <c r="DET265" s="44"/>
      <c r="DEU265" s="44"/>
      <c r="DEV265" s="44"/>
      <c r="DEW265" s="44"/>
      <c r="DEX265" s="44"/>
      <c r="DEY265" s="44"/>
      <c r="DEZ265" s="44"/>
      <c r="DFA265" s="44"/>
      <c r="DFB265" s="44"/>
      <c r="DFC265" s="44"/>
      <c r="DFD265" s="44"/>
      <c r="DFE265" s="44"/>
      <c r="DFF265" s="44"/>
      <c r="DFG265" s="44"/>
      <c r="DFH265" s="44"/>
      <c r="DFI265" s="44"/>
      <c r="DFJ265" s="44"/>
      <c r="DFK265" s="44"/>
      <c r="DFL265" s="44"/>
      <c r="DFM265" s="44"/>
      <c r="DFN265" s="44"/>
      <c r="DFO265" s="44"/>
      <c r="DFP265" s="44"/>
      <c r="DFQ265" s="44"/>
      <c r="DFR265" s="44"/>
      <c r="DFS265" s="44"/>
      <c r="DFT265" s="44"/>
      <c r="DFU265" s="44"/>
      <c r="DFV265" s="44"/>
      <c r="DFW265" s="44"/>
      <c r="DFX265" s="44"/>
      <c r="DFY265" s="44"/>
      <c r="DFZ265" s="44"/>
      <c r="DGA265" s="44"/>
      <c r="DGB265" s="44"/>
      <c r="DGC265" s="44"/>
      <c r="DGD265" s="44"/>
      <c r="DGE265" s="44"/>
      <c r="DGF265" s="44"/>
      <c r="DGG265" s="44"/>
      <c r="DGH265" s="44"/>
      <c r="DGI265" s="44"/>
      <c r="DGJ265" s="44"/>
      <c r="DGK265" s="44"/>
      <c r="DGL265" s="44"/>
      <c r="DGM265" s="44"/>
      <c r="DGN265" s="44"/>
      <c r="DGO265" s="44"/>
      <c r="DGP265" s="44"/>
      <c r="DGQ265" s="44"/>
      <c r="DGR265" s="44"/>
      <c r="DGS265" s="44"/>
      <c r="DGT265" s="44"/>
      <c r="DGU265" s="44"/>
      <c r="DGV265" s="44"/>
      <c r="DGW265" s="44"/>
      <c r="DGX265" s="44"/>
      <c r="DGY265" s="44"/>
      <c r="DGZ265" s="44"/>
      <c r="DHA265" s="44"/>
      <c r="DHB265" s="44"/>
      <c r="DHC265" s="44"/>
      <c r="DHD265" s="44"/>
      <c r="DHE265" s="44"/>
      <c r="DHF265" s="44"/>
      <c r="DHG265" s="44"/>
      <c r="DHH265" s="44"/>
      <c r="DHI265" s="44"/>
      <c r="DHJ265" s="44"/>
      <c r="DHK265" s="44"/>
      <c r="DHL265" s="44"/>
      <c r="DHM265" s="44"/>
      <c r="DHN265" s="44"/>
      <c r="DHO265" s="44"/>
      <c r="DHP265" s="44"/>
      <c r="DHQ265" s="44"/>
      <c r="DHR265" s="44"/>
      <c r="DHS265" s="44"/>
      <c r="DHT265" s="44"/>
      <c r="DHU265" s="44"/>
      <c r="DHV265" s="44"/>
      <c r="DHW265" s="44"/>
      <c r="DHX265" s="44"/>
      <c r="DHY265" s="44"/>
      <c r="DHZ265" s="44"/>
      <c r="DIA265" s="44"/>
      <c r="DIB265" s="44"/>
      <c r="DIC265" s="44"/>
      <c r="DID265" s="44"/>
      <c r="DIE265" s="44"/>
      <c r="DIF265" s="44"/>
      <c r="DIG265" s="44"/>
      <c r="DIH265" s="44"/>
      <c r="DII265" s="44"/>
      <c r="DIJ265" s="44"/>
      <c r="DIK265" s="44"/>
      <c r="DIL265" s="44"/>
      <c r="DIM265" s="44"/>
      <c r="DIN265" s="44"/>
      <c r="DIO265" s="44"/>
      <c r="DIP265" s="44"/>
      <c r="DIQ265" s="44"/>
      <c r="DIR265" s="44"/>
      <c r="DIS265" s="44"/>
      <c r="DIT265" s="44"/>
      <c r="DIU265" s="44"/>
      <c r="DIV265" s="44"/>
      <c r="DIW265" s="44"/>
      <c r="DIX265" s="44"/>
      <c r="DIY265" s="44"/>
      <c r="DIZ265" s="44"/>
      <c r="DJA265" s="44"/>
      <c r="DJB265" s="44"/>
      <c r="DJC265" s="44"/>
      <c r="DJD265" s="44"/>
      <c r="DJE265" s="44"/>
      <c r="DJF265" s="44"/>
      <c r="DJG265" s="44"/>
      <c r="DJH265" s="44"/>
      <c r="DJI265" s="44"/>
      <c r="DJJ265" s="44"/>
      <c r="DJK265" s="44"/>
      <c r="DJL265" s="44"/>
      <c r="DJM265" s="44"/>
      <c r="DJN265" s="44"/>
      <c r="DJO265" s="44"/>
      <c r="DJP265" s="44"/>
      <c r="DJQ265" s="44"/>
      <c r="DJR265" s="44"/>
      <c r="DJS265" s="44"/>
      <c r="DJT265" s="44"/>
      <c r="DJU265" s="44"/>
      <c r="DJV265" s="44"/>
      <c r="DJW265" s="44"/>
      <c r="DJX265" s="44"/>
      <c r="DJY265" s="44"/>
      <c r="DJZ265" s="44"/>
      <c r="DKA265" s="44"/>
      <c r="DKB265" s="44"/>
      <c r="DKC265" s="44"/>
      <c r="DKD265" s="44"/>
      <c r="DKE265" s="44"/>
      <c r="DKF265" s="44"/>
      <c r="DKG265" s="44"/>
      <c r="DKH265" s="44"/>
      <c r="DKI265" s="44"/>
      <c r="DKJ265" s="44"/>
      <c r="DKK265" s="44"/>
      <c r="DKL265" s="44"/>
      <c r="DKM265" s="44"/>
      <c r="DKN265" s="44"/>
      <c r="DKO265" s="44"/>
      <c r="DKP265" s="44"/>
      <c r="DKQ265" s="44"/>
      <c r="DKR265" s="44"/>
      <c r="DKS265" s="44"/>
      <c r="DKT265" s="44"/>
      <c r="DKU265" s="44"/>
      <c r="DKV265" s="44"/>
      <c r="DKW265" s="44"/>
      <c r="DKX265" s="44"/>
      <c r="DKY265" s="44"/>
      <c r="DKZ265" s="44"/>
      <c r="DLA265" s="44"/>
      <c r="DLB265" s="44"/>
      <c r="DLC265" s="44"/>
      <c r="DLD265" s="44"/>
      <c r="DLE265" s="44"/>
      <c r="DLF265" s="44"/>
      <c r="DLG265" s="44"/>
      <c r="DLH265" s="44"/>
      <c r="DLI265" s="44"/>
      <c r="DLJ265" s="44"/>
      <c r="DLK265" s="44"/>
      <c r="DLL265" s="44"/>
      <c r="DLM265" s="44"/>
      <c r="DLN265" s="44"/>
      <c r="DLO265" s="44"/>
      <c r="DLP265" s="44"/>
      <c r="DLQ265" s="44"/>
      <c r="DLR265" s="44"/>
      <c r="DLS265" s="44"/>
      <c r="DLT265" s="44"/>
      <c r="DLU265" s="44"/>
      <c r="DLV265" s="44"/>
      <c r="DLW265" s="44"/>
      <c r="DLX265" s="44"/>
      <c r="DLY265" s="44"/>
      <c r="DLZ265" s="44"/>
      <c r="DMA265" s="44"/>
      <c r="DMB265" s="44"/>
      <c r="DMC265" s="44"/>
      <c r="DMD265" s="44"/>
      <c r="DME265" s="44"/>
      <c r="DMF265" s="44"/>
      <c r="DMG265" s="44"/>
      <c r="DMH265" s="44"/>
      <c r="DMI265" s="44"/>
      <c r="DMJ265" s="44"/>
      <c r="DMK265" s="44"/>
      <c r="DML265" s="44"/>
      <c r="DMM265" s="44"/>
      <c r="DMN265" s="44"/>
      <c r="DMO265" s="44"/>
      <c r="DMP265" s="44"/>
      <c r="DMQ265" s="44"/>
      <c r="DMR265" s="44"/>
      <c r="DMS265" s="44"/>
      <c r="DMT265" s="44"/>
      <c r="DMU265" s="44"/>
      <c r="DMV265" s="44"/>
      <c r="DMW265" s="44"/>
      <c r="DMX265" s="44"/>
      <c r="DMY265" s="44"/>
      <c r="DMZ265" s="44"/>
      <c r="DNA265" s="44"/>
      <c r="DNB265" s="44"/>
      <c r="DNC265" s="44"/>
      <c r="DND265" s="44"/>
      <c r="DNE265" s="44"/>
      <c r="DNF265" s="44"/>
      <c r="DNG265" s="44"/>
      <c r="DNH265" s="44"/>
      <c r="DNI265" s="44"/>
      <c r="DNJ265" s="44"/>
      <c r="DNK265" s="44"/>
      <c r="DNL265" s="44"/>
      <c r="DNM265" s="44"/>
      <c r="DNN265" s="44"/>
      <c r="DNO265" s="44"/>
      <c r="DNP265" s="44"/>
      <c r="DNQ265" s="44"/>
      <c r="DNR265" s="44"/>
      <c r="DNS265" s="44"/>
      <c r="DNT265" s="44"/>
      <c r="DNU265" s="44"/>
      <c r="DNV265" s="44"/>
      <c r="DNW265" s="44"/>
      <c r="DNX265" s="44"/>
      <c r="DNY265" s="44"/>
      <c r="DNZ265" s="44"/>
      <c r="DOA265" s="44"/>
      <c r="DOB265" s="44"/>
      <c r="DOC265" s="44"/>
      <c r="DOD265" s="44"/>
      <c r="DOE265" s="44"/>
      <c r="DOF265" s="44"/>
      <c r="DOG265" s="44"/>
      <c r="DOH265" s="44"/>
      <c r="DOI265" s="44"/>
      <c r="DOJ265" s="44"/>
      <c r="DOK265" s="44"/>
      <c r="DOL265" s="44"/>
      <c r="DOM265" s="44"/>
      <c r="DON265" s="44"/>
      <c r="DOO265" s="44"/>
      <c r="DOP265" s="44"/>
      <c r="DOQ265" s="44"/>
      <c r="DOR265" s="44"/>
      <c r="DOS265" s="44"/>
      <c r="DOT265" s="44"/>
      <c r="DOU265" s="44"/>
      <c r="DOV265" s="44"/>
      <c r="DOW265" s="44"/>
      <c r="DOX265" s="44"/>
      <c r="DOY265" s="44"/>
      <c r="DOZ265" s="44"/>
      <c r="DPA265" s="44"/>
      <c r="DPB265" s="44"/>
      <c r="DPC265" s="44"/>
      <c r="DPD265" s="44"/>
      <c r="DPE265" s="44"/>
      <c r="DPF265" s="44"/>
      <c r="DPG265" s="44"/>
      <c r="DPH265" s="44"/>
      <c r="DPI265" s="44"/>
      <c r="DPJ265" s="44"/>
      <c r="DPK265" s="44"/>
      <c r="DPL265" s="44"/>
      <c r="DPM265" s="44"/>
      <c r="DPN265" s="44"/>
      <c r="DPO265" s="44"/>
      <c r="DPP265" s="44"/>
      <c r="DPQ265" s="44"/>
      <c r="DPR265" s="44"/>
      <c r="DPS265" s="44"/>
      <c r="DPT265" s="44"/>
      <c r="DPU265" s="44"/>
      <c r="DPV265" s="44"/>
      <c r="DPW265" s="44"/>
      <c r="DPX265" s="44"/>
      <c r="DPY265" s="44"/>
      <c r="DPZ265" s="44"/>
      <c r="DQA265" s="44"/>
      <c r="DQB265" s="44"/>
      <c r="DQC265" s="44"/>
      <c r="DQD265" s="44"/>
      <c r="DQE265" s="44"/>
      <c r="DQF265" s="44"/>
      <c r="DQG265" s="44"/>
      <c r="DQH265" s="44"/>
      <c r="DQI265" s="44"/>
      <c r="DQJ265" s="44"/>
      <c r="DQK265" s="44"/>
      <c r="DQL265" s="44"/>
      <c r="DQM265" s="44"/>
      <c r="DQN265" s="44"/>
      <c r="DQO265" s="44"/>
      <c r="DQP265" s="44"/>
      <c r="DQQ265" s="44"/>
      <c r="DQR265" s="44"/>
      <c r="DQS265" s="44"/>
      <c r="DQT265" s="44"/>
      <c r="DQU265" s="44"/>
      <c r="DQV265" s="44"/>
      <c r="DQW265" s="44"/>
      <c r="DQX265" s="44"/>
      <c r="DQY265" s="44"/>
      <c r="DQZ265" s="44"/>
      <c r="DRA265" s="44"/>
      <c r="DRB265" s="44"/>
      <c r="DRC265" s="44"/>
      <c r="DRD265" s="44"/>
      <c r="DRE265" s="44"/>
      <c r="DRF265" s="44"/>
      <c r="DRG265" s="44"/>
      <c r="DRH265" s="44"/>
      <c r="DRI265" s="44"/>
      <c r="DRJ265" s="44"/>
      <c r="DRK265" s="44"/>
      <c r="DRL265" s="44"/>
      <c r="DRM265" s="44"/>
      <c r="DRN265" s="44"/>
      <c r="DRO265" s="44"/>
      <c r="DRP265" s="44"/>
      <c r="DRQ265" s="44"/>
      <c r="DRR265" s="44"/>
      <c r="DRS265" s="44"/>
      <c r="DRT265" s="44"/>
      <c r="DRU265" s="44"/>
      <c r="DRV265" s="44"/>
      <c r="DRW265" s="44"/>
      <c r="DRX265" s="44"/>
      <c r="DRY265" s="44"/>
      <c r="DRZ265" s="44"/>
      <c r="DSA265" s="44"/>
      <c r="DSB265" s="44"/>
      <c r="DSC265" s="44"/>
      <c r="DSD265" s="44"/>
      <c r="DSE265" s="44"/>
      <c r="DSF265" s="44"/>
      <c r="DSG265" s="44"/>
      <c r="DSH265" s="44"/>
      <c r="DSI265" s="44"/>
      <c r="DSJ265" s="44"/>
      <c r="DSK265" s="44"/>
      <c r="DSL265" s="44"/>
      <c r="DSM265" s="44"/>
      <c r="DSN265" s="44"/>
      <c r="DSO265" s="44"/>
      <c r="DSP265" s="44"/>
      <c r="DSQ265" s="44"/>
      <c r="DSR265" s="44"/>
      <c r="DSS265" s="44"/>
      <c r="DST265" s="44"/>
      <c r="DSU265" s="44"/>
      <c r="DSV265" s="44"/>
      <c r="DSW265" s="44"/>
      <c r="DSX265" s="44"/>
      <c r="DSY265" s="44"/>
      <c r="DSZ265" s="44"/>
      <c r="DTA265" s="44"/>
      <c r="DTB265" s="44"/>
      <c r="DTC265" s="44"/>
      <c r="DTD265" s="44"/>
      <c r="DTE265" s="44"/>
      <c r="DTF265" s="44"/>
      <c r="DTG265" s="44"/>
      <c r="DTH265" s="44"/>
      <c r="DTI265" s="44"/>
      <c r="DTJ265" s="44"/>
      <c r="DTK265" s="44"/>
      <c r="DTL265" s="44"/>
      <c r="DTM265" s="44"/>
      <c r="DTN265" s="44"/>
      <c r="DTO265" s="44"/>
      <c r="DTP265" s="44"/>
      <c r="DTQ265" s="44"/>
      <c r="DTR265" s="44"/>
      <c r="DTS265" s="44"/>
      <c r="DTT265" s="44"/>
      <c r="DTU265" s="44"/>
      <c r="DTV265" s="44"/>
      <c r="DTW265" s="44"/>
      <c r="DTX265" s="44"/>
      <c r="DTY265" s="44"/>
      <c r="DTZ265" s="44"/>
      <c r="DUA265" s="44"/>
      <c r="DUB265" s="44"/>
      <c r="DUC265" s="44"/>
      <c r="DUD265" s="44"/>
      <c r="DUE265" s="44"/>
      <c r="DUF265" s="44"/>
      <c r="DUG265" s="44"/>
      <c r="DUH265" s="44"/>
      <c r="DUI265" s="44"/>
      <c r="DUJ265" s="44"/>
      <c r="DUK265" s="44"/>
      <c r="DUL265" s="44"/>
      <c r="DUM265" s="44"/>
      <c r="DUN265" s="44"/>
      <c r="DUO265" s="44"/>
      <c r="DUP265" s="44"/>
      <c r="DUQ265" s="44"/>
      <c r="DUR265" s="44"/>
      <c r="DUS265" s="44"/>
      <c r="DUT265" s="44"/>
      <c r="DUU265" s="44"/>
      <c r="DUV265" s="44"/>
      <c r="DUW265" s="44"/>
      <c r="DUX265" s="44"/>
      <c r="DUY265" s="44"/>
      <c r="DUZ265" s="44"/>
      <c r="DVA265" s="44"/>
      <c r="DVB265" s="44"/>
      <c r="DVC265" s="44"/>
      <c r="DVD265" s="44"/>
      <c r="DVE265" s="44"/>
      <c r="DVF265" s="44"/>
      <c r="DVG265" s="44"/>
      <c r="DVH265" s="44"/>
      <c r="DVI265" s="44"/>
      <c r="DVJ265" s="44"/>
      <c r="DVK265" s="44"/>
      <c r="DVL265" s="44"/>
      <c r="DVM265" s="44"/>
      <c r="DVN265" s="44"/>
      <c r="DVO265" s="44"/>
      <c r="DVP265" s="44"/>
      <c r="DVQ265" s="44"/>
      <c r="DVR265" s="44"/>
      <c r="DVS265" s="44"/>
      <c r="DVT265" s="44"/>
      <c r="DVU265" s="44"/>
      <c r="DVV265" s="44"/>
      <c r="DVW265" s="44"/>
      <c r="DVX265" s="44"/>
      <c r="DVY265" s="44"/>
      <c r="DVZ265" s="44"/>
      <c r="DWA265" s="44"/>
      <c r="DWB265" s="44"/>
      <c r="DWC265" s="44"/>
      <c r="DWD265" s="44"/>
      <c r="DWE265" s="44"/>
      <c r="DWF265" s="44"/>
      <c r="DWG265" s="44"/>
      <c r="DWH265" s="44"/>
      <c r="DWI265" s="44"/>
      <c r="DWJ265" s="44"/>
      <c r="DWK265" s="44"/>
      <c r="DWL265" s="44"/>
      <c r="DWM265" s="44"/>
      <c r="DWN265" s="44"/>
      <c r="DWO265" s="44"/>
      <c r="DWP265" s="44"/>
      <c r="DWQ265" s="44"/>
      <c r="DWR265" s="44"/>
      <c r="DWS265" s="44"/>
      <c r="DWT265" s="44"/>
      <c r="DWU265" s="44"/>
      <c r="DWV265" s="44"/>
      <c r="DWW265" s="44"/>
      <c r="DWX265" s="44"/>
      <c r="DWY265" s="44"/>
      <c r="DWZ265" s="44"/>
      <c r="DXA265" s="44"/>
      <c r="DXB265" s="44"/>
      <c r="DXC265" s="44"/>
      <c r="DXD265" s="44"/>
      <c r="DXE265" s="44"/>
      <c r="DXF265" s="44"/>
      <c r="DXG265" s="44"/>
      <c r="DXH265" s="44"/>
      <c r="DXI265" s="44"/>
      <c r="DXJ265" s="44"/>
      <c r="DXK265" s="44"/>
      <c r="DXL265" s="44"/>
      <c r="DXM265" s="44"/>
      <c r="DXN265" s="44"/>
      <c r="DXO265" s="44"/>
      <c r="DXP265" s="44"/>
      <c r="DXQ265" s="44"/>
      <c r="DXR265" s="44"/>
      <c r="DXS265" s="44"/>
      <c r="DXT265" s="44"/>
      <c r="DXU265" s="44"/>
      <c r="DXV265" s="44"/>
      <c r="DXW265" s="44"/>
      <c r="DXX265" s="44"/>
      <c r="DXY265" s="44"/>
      <c r="DXZ265" s="44"/>
      <c r="DYA265" s="44"/>
      <c r="DYB265" s="44"/>
      <c r="DYC265" s="44"/>
      <c r="DYD265" s="44"/>
      <c r="DYE265" s="44"/>
      <c r="DYF265" s="44"/>
      <c r="DYG265" s="44"/>
      <c r="DYH265" s="44"/>
      <c r="DYI265" s="44"/>
      <c r="DYJ265" s="44"/>
      <c r="DYK265" s="44"/>
      <c r="DYL265" s="44"/>
      <c r="DYM265" s="44"/>
      <c r="DYN265" s="44"/>
      <c r="DYO265" s="44"/>
      <c r="DYP265" s="44"/>
      <c r="DYQ265" s="44"/>
      <c r="DYR265" s="44"/>
      <c r="DYS265" s="44"/>
      <c r="DYT265" s="44"/>
      <c r="DYU265" s="44"/>
      <c r="DYV265" s="44"/>
      <c r="DYW265" s="44"/>
      <c r="DYX265" s="44"/>
      <c r="DYY265" s="44"/>
      <c r="DYZ265" s="44"/>
      <c r="DZA265" s="44"/>
      <c r="DZB265" s="44"/>
      <c r="DZC265" s="44"/>
      <c r="DZD265" s="44"/>
      <c r="DZE265" s="44"/>
      <c r="DZF265" s="44"/>
      <c r="DZG265" s="44"/>
      <c r="DZH265" s="44"/>
      <c r="DZI265" s="44"/>
      <c r="DZJ265" s="44"/>
      <c r="DZK265" s="44"/>
      <c r="DZL265" s="44"/>
      <c r="DZM265" s="44"/>
      <c r="DZN265" s="44"/>
      <c r="DZO265" s="44"/>
      <c r="DZP265" s="44"/>
      <c r="DZQ265" s="44"/>
      <c r="DZR265" s="44"/>
      <c r="DZS265" s="44"/>
      <c r="DZT265" s="44"/>
      <c r="DZU265" s="44"/>
      <c r="DZV265" s="44"/>
      <c r="DZW265" s="44"/>
      <c r="DZX265" s="44"/>
      <c r="DZY265" s="44"/>
      <c r="DZZ265" s="44"/>
      <c r="EAA265" s="44"/>
      <c r="EAB265" s="44"/>
      <c r="EAC265" s="44"/>
      <c r="EAD265" s="44"/>
      <c r="EAE265" s="44"/>
      <c r="EAF265" s="44"/>
      <c r="EAG265" s="44"/>
      <c r="EAH265" s="44"/>
      <c r="EAI265" s="44"/>
      <c r="EAJ265" s="44"/>
      <c r="EAK265" s="44"/>
      <c r="EAL265" s="44"/>
      <c r="EAM265" s="44"/>
      <c r="EAN265" s="44"/>
      <c r="EAO265" s="44"/>
      <c r="EAP265" s="44"/>
      <c r="EAQ265" s="44"/>
      <c r="EAR265" s="44"/>
      <c r="EAS265" s="44"/>
      <c r="EAT265" s="44"/>
      <c r="EAU265" s="44"/>
      <c r="EAV265" s="44"/>
      <c r="EAW265" s="44"/>
      <c r="EAX265" s="44"/>
      <c r="EAY265" s="44"/>
      <c r="EAZ265" s="44"/>
      <c r="EBA265" s="44"/>
      <c r="EBB265" s="44"/>
      <c r="EBC265" s="44"/>
      <c r="EBD265" s="44"/>
      <c r="EBE265" s="44"/>
      <c r="EBF265" s="44"/>
      <c r="EBG265" s="44"/>
      <c r="EBH265" s="44"/>
      <c r="EBI265" s="44"/>
      <c r="EBJ265" s="44"/>
      <c r="EBK265" s="44"/>
      <c r="EBL265" s="44"/>
      <c r="EBM265" s="44"/>
      <c r="EBN265" s="44"/>
      <c r="EBO265" s="44"/>
      <c r="EBP265" s="44"/>
      <c r="EBQ265" s="44"/>
      <c r="EBR265" s="44"/>
      <c r="EBS265" s="44"/>
      <c r="EBT265" s="44"/>
      <c r="EBU265" s="44"/>
      <c r="EBV265" s="44"/>
      <c r="EBW265" s="44"/>
      <c r="EBX265" s="44"/>
      <c r="EBY265" s="44"/>
      <c r="EBZ265" s="44"/>
      <c r="ECA265" s="44"/>
      <c r="ECB265" s="44"/>
      <c r="ECC265" s="44"/>
      <c r="ECD265" s="44"/>
      <c r="ECE265" s="44"/>
      <c r="ECF265" s="44"/>
      <c r="ECG265" s="44"/>
      <c r="ECH265" s="44"/>
      <c r="ECI265" s="44"/>
      <c r="ECJ265" s="44"/>
      <c r="ECK265" s="44"/>
      <c r="ECL265" s="44"/>
      <c r="ECM265" s="44"/>
      <c r="ECN265" s="44"/>
      <c r="ECO265" s="44"/>
      <c r="ECP265" s="44"/>
      <c r="ECQ265" s="44"/>
      <c r="ECR265" s="44"/>
      <c r="ECS265" s="44"/>
      <c r="ECT265" s="44"/>
      <c r="ECU265" s="44"/>
      <c r="ECV265" s="44"/>
      <c r="ECW265" s="44"/>
      <c r="ECX265" s="44"/>
      <c r="ECY265" s="44"/>
      <c r="ECZ265" s="44"/>
      <c r="EDA265" s="44"/>
      <c r="EDB265" s="44"/>
      <c r="EDC265" s="44"/>
      <c r="EDD265" s="44"/>
      <c r="EDE265" s="44"/>
      <c r="EDF265" s="44"/>
      <c r="EDG265" s="44"/>
      <c r="EDH265" s="44"/>
      <c r="EDI265" s="44"/>
      <c r="EDJ265" s="44"/>
      <c r="EDK265" s="44"/>
      <c r="EDL265" s="44"/>
      <c r="EDM265" s="44"/>
      <c r="EDN265" s="44"/>
      <c r="EDO265" s="44"/>
      <c r="EDP265" s="44"/>
      <c r="EDQ265" s="44"/>
      <c r="EDR265" s="44"/>
      <c r="EDS265" s="44"/>
      <c r="EDT265" s="44"/>
      <c r="EDU265" s="44"/>
      <c r="EDV265" s="44"/>
      <c r="EDW265" s="44"/>
      <c r="EDX265" s="44"/>
      <c r="EDY265" s="44"/>
      <c r="EDZ265" s="44"/>
      <c r="EEA265" s="44"/>
      <c r="EEB265" s="44"/>
      <c r="EEC265" s="44"/>
      <c r="EED265" s="44"/>
      <c r="EEE265" s="44"/>
      <c r="EEF265" s="44"/>
      <c r="EEG265" s="44"/>
      <c r="EEH265" s="44"/>
      <c r="EEI265" s="44"/>
      <c r="EEJ265" s="44"/>
      <c r="EEK265" s="44"/>
      <c r="EEL265" s="44"/>
      <c r="EEM265" s="44"/>
      <c r="EEN265" s="44"/>
      <c r="EEO265" s="44"/>
      <c r="EEP265" s="44"/>
      <c r="EEQ265" s="44"/>
      <c r="EER265" s="44"/>
      <c r="EES265" s="44"/>
      <c r="EET265" s="44"/>
      <c r="EEU265" s="44"/>
      <c r="EEV265" s="44"/>
      <c r="EEW265" s="44"/>
      <c r="EEX265" s="44"/>
      <c r="EEY265" s="44"/>
      <c r="EEZ265" s="44"/>
      <c r="EFA265" s="44"/>
      <c r="EFB265" s="44"/>
      <c r="EFC265" s="44"/>
      <c r="EFD265" s="44"/>
      <c r="EFE265" s="44"/>
      <c r="EFF265" s="44"/>
      <c r="EFG265" s="44"/>
      <c r="EFH265" s="44"/>
      <c r="EFI265" s="44"/>
      <c r="EFJ265" s="44"/>
      <c r="EFK265" s="44"/>
      <c r="EFL265" s="44"/>
      <c r="EFM265" s="44"/>
      <c r="EFN265" s="44"/>
      <c r="EFO265" s="44"/>
      <c r="EFP265" s="44"/>
      <c r="EFQ265" s="44"/>
      <c r="EFR265" s="44"/>
      <c r="EFS265" s="44"/>
      <c r="EFT265" s="44"/>
      <c r="EFU265" s="44"/>
      <c r="EFV265" s="44"/>
      <c r="EFW265" s="44"/>
      <c r="EFX265" s="44"/>
      <c r="EFY265" s="44"/>
      <c r="EFZ265" s="44"/>
      <c r="EGA265" s="44"/>
      <c r="EGB265" s="44"/>
      <c r="EGC265" s="44"/>
      <c r="EGD265" s="44"/>
      <c r="EGE265" s="44"/>
      <c r="EGF265" s="44"/>
      <c r="EGG265" s="44"/>
      <c r="EGH265" s="44"/>
      <c r="EGI265" s="44"/>
      <c r="EGJ265" s="44"/>
      <c r="EGK265" s="44"/>
      <c r="EGL265" s="44"/>
      <c r="EGM265" s="44"/>
      <c r="EGN265" s="44"/>
      <c r="EGO265" s="44"/>
      <c r="EGP265" s="44"/>
      <c r="EGQ265" s="44"/>
      <c r="EGR265" s="44"/>
      <c r="EGS265" s="44"/>
      <c r="EGT265" s="44"/>
      <c r="EGU265" s="44"/>
      <c r="EGV265" s="44"/>
      <c r="EGW265" s="44"/>
      <c r="EGX265" s="44"/>
      <c r="EGY265" s="44"/>
      <c r="EGZ265" s="44"/>
      <c r="EHA265" s="44"/>
      <c r="EHB265" s="44"/>
      <c r="EHC265" s="44"/>
      <c r="EHD265" s="44"/>
      <c r="EHE265" s="44"/>
      <c r="EHF265" s="44"/>
      <c r="EHG265" s="44"/>
      <c r="EHH265" s="44"/>
      <c r="EHI265" s="44"/>
      <c r="EHJ265" s="44"/>
      <c r="EHK265" s="44"/>
      <c r="EHL265" s="44"/>
      <c r="EHM265" s="44"/>
      <c r="EHN265" s="44"/>
      <c r="EHO265" s="44"/>
      <c r="EHP265" s="44"/>
      <c r="EHQ265" s="44"/>
      <c r="EHR265" s="44"/>
      <c r="EHS265" s="44"/>
      <c r="EHT265" s="44"/>
      <c r="EHU265" s="44"/>
      <c r="EHV265" s="44"/>
      <c r="EHW265" s="44"/>
      <c r="EHX265" s="44"/>
      <c r="EHY265" s="44"/>
      <c r="EHZ265" s="44"/>
      <c r="EIA265" s="44"/>
      <c r="EIB265" s="44"/>
      <c r="EIC265" s="44"/>
      <c r="EID265" s="44"/>
      <c r="EIE265" s="44"/>
      <c r="EIF265" s="44"/>
      <c r="EIG265" s="44"/>
      <c r="EIH265" s="44"/>
      <c r="EII265" s="44"/>
      <c r="EIJ265" s="44"/>
      <c r="EIK265" s="44"/>
      <c r="EIL265" s="44"/>
      <c r="EIM265" s="44"/>
      <c r="EIN265" s="44"/>
      <c r="EIO265" s="44"/>
      <c r="EIP265" s="44"/>
      <c r="EIQ265" s="44"/>
      <c r="EIR265" s="44"/>
      <c r="EIS265" s="44"/>
      <c r="EIT265" s="44"/>
      <c r="EIU265" s="44"/>
      <c r="EIV265" s="44"/>
      <c r="EIW265" s="44"/>
      <c r="EIX265" s="44"/>
      <c r="EIY265" s="44"/>
      <c r="EIZ265" s="44"/>
      <c r="EJA265" s="44"/>
      <c r="EJB265" s="44"/>
      <c r="EJC265" s="44"/>
      <c r="EJD265" s="44"/>
      <c r="EJE265" s="44"/>
      <c r="EJF265" s="44"/>
      <c r="EJG265" s="44"/>
      <c r="EJH265" s="44"/>
      <c r="EJI265" s="44"/>
      <c r="EJJ265" s="44"/>
      <c r="EJK265" s="44"/>
      <c r="EJL265" s="44"/>
      <c r="EJM265" s="44"/>
      <c r="EJN265" s="44"/>
      <c r="EJO265" s="44"/>
      <c r="EJP265" s="44"/>
      <c r="EJQ265" s="44"/>
      <c r="EJR265" s="44"/>
      <c r="EJS265" s="44"/>
      <c r="EJT265" s="44"/>
      <c r="EJU265" s="44"/>
      <c r="EJV265" s="44"/>
      <c r="EJW265" s="44"/>
      <c r="EJX265" s="44"/>
      <c r="EJY265" s="44"/>
      <c r="EJZ265" s="44"/>
      <c r="EKA265" s="44"/>
      <c r="EKB265" s="44"/>
      <c r="EKC265" s="44"/>
      <c r="EKD265" s="44"/>
      <c r="EKE265" s="44"/>
      <c r="EKF265" s="44"/>
      <c r="EKG265" s="44"/>
      <c r="EKH265" s="44"/>
      <c r="EKI265" s="44"/>
      <c r="EKJ265" s="44"/>
      <c r="EKK265" s="44"/>
      <c r="EKL265" s="44"/>
      <c r="EKM265" s="44"/>
      <c r="EKN265" s="44"/>
      <c r="EKO265" s="44"/>
      <c r="EKP265" s="44"/>
      <c r="EKQ265" s="44"/>
      <c r="EKR265" s="44"/>
      <c r="EKS265" s="44"/>
      <c r="EKT265" s="44"/>
      <c r="EKU265" s="44"/>
      <c r="EKV265" s="44"/>
      <c r="EKW265" s="44"/>
      <c r="EKX265" s="44"/>
      <c r="EKY265" s="44"/>
      <c r="EKZ265" s="44"/>
      <c r="ELA265" s="44"/>
      <c r="ELB265" s="44"/>
      <c r="ELC265" s="44"/>
      <c r="ELD265" s="44"/>
      <c r="ELE265" s="44"/>
      <c r="ELF265" s="44"/>
      <c r="ELG265" s="44"/>
      <c r="ELH265" s="44"/>
      <c r="ELI265" s="44"/>
      <c r="ELJ265" s="44"/>
      <c r="ELK265" s="44"/>
      <c r="ELL265" s="44"/>
      <c r="ELM265" s="44"/>
      <c r="ELN265" s="44"/>
      <c r="ELO265" s="44"/>
      <c r="ELP265" s="44"/>
      <c r="ELQ265" s="44"/>
      <c r="ELR265" s="44"/>
      <c r="ELS265" s="44"/>
      <c r="ELT265" s="44"/>
      <c r="ELU265" s="44"/>
      <c r="ELV265" s="44"/>
      <c r="ELW265" s="44"/>
      <c r="ELX265" s="44"/>
      <c r="ELY265" s="44"/>
      <c r="ELZ265" s="44"/>
      <c r="EMA265" s="44"/>
      <c r="EMB265" s="44"/>
      <c r="EMC265" s="44"/>
      <c r="EMD265" s="44"/>
      <c r="EME265" s="44"/>
      <c r="EMF265" s="44"/>
      <c r="EMG265" s="44"/>
      <c r="EMH265" s="44"/>
      <c r="EMI265" s="44"/>
      <c r="EMJ265" s="44"/>
      <c r="EMK265" s="44"/>
      <c r="EML265" s="44"/>
      <c r="EMM265" s="44"/>
      <c r="EMN265" s="44"/>
      <c r="EMO265" s="44"/>
      <c r="EMP265" s="44"/>
      <c r="EMQ265" s="44"/>
      <c r="EMR265" s="44"/>
      <c r="EMS265" s="44"/>
      <c r="EMT265" s="44"/>
      <c r="EMU265" s="44"/>
      <c r="EMV265" s="44"/>
      <c r="EMW265" s="44"/>
      <c r="EMX265" s="44"/>
      <c r="EMY265" s="44"/>
      <c r="EMZ265" s="44"/>
      <c r="ENA265" s="44"/>
      <c r="ENB265" s="44"/>
      <c r="ENC265" s="44"/>
      <c r="END265" s="44"/>
      <c r="ENE265" s="44"/>
      <c r="ENF265" s="44"/>
      <c r="ENG265" s="44"/>
      <c r="ENH265" s="44"/>
      <c r="ENI265" s="44"/>
      <c r="ENJ265" s="44"/>
      <c r="ENK265" s="44"/>
      <c r="ENL265" s="44"/>
      <c r="ENM265" s="44"/>
      <c r="ENN265" s="44"/>
      <c r="ENO265" s="44"/>
      <c r="ENP265" s="44"/>
      <c r="ENQ265" s="44"/>
      <c r="ENR265" s="44"/>
      <c r="ENS265" s="44"/>
      <c r="ENT265" s="44"/>
      <c r="ENU265" s="44"/>
      <c r="ENV265" s="44"/>
      <c r="ENW265" s="44"/>
      <c r="ENX265" s="44"/>
      <c r="ENY265" s="44"/>
      <c r="ENZ265" s="44"/>
      <c r="EOA265" s="44"/>
      <c r="EOB265" s="44"/>
      <c r="EOC265" s="44"/>
      <c r="EOD265" s="44"/>
      <c r="EOE265" s="44"/>
      <c r="EOF265" s="44"/>
      <c r="EOG265" s="44"/>
      <c r="EOH265" s="44"/>
      <c r="EOI265" s="44"/>
      <c r="EOJ265" s="44"/>
      <c r="EOK265" s="44"/>
      <c r="EOL265" s="44"/>
      <c r="EOM265" s="44"/>
      <c r="EON265" s="44"/>
      <c r="EOO265" s="44"/>
      <c r="EOP265" s="44"/>
      <c r="EOQ265" s="44"/>
      <c r="EOR265" s="44"/>
      <c r="EOS265" s="44"/>
      <c r="EOT265" s="44"/>
      <c r="EOU265" s="44"/>
      <c r="EOV265" s="44"/>
      <c r="EOW265" s="44"/>
      <c r="EOX265" s="44"/>
      <c r="EOY265" s="44"/>
      <c r="EOZ265" s="44"/>
      <c r="EPA265" s="44"/>
      <c r="EPB265" s="44"/>
      <c r="EPC265" s="44"/>
      <c r="EPD265" s="44"/>
      <c r="EPE265" s="44"/>
      <c r="EPF265" s="44"/>
      <c r="EPG265" s="44"/>
      <c r="EPH265" s="44"/>
      <c r="EPI265" s="44"/>
      <c r="EPJ265" s="44"/>
      <c r="EPK265" s="44"/>
      <c r="EPL265" s="44"/>
      <c r="EPM265" s="44"/>
      <c r="EPN265" s="44"/>
      <c r="EPO265" s="44"/>
      <c r="EPP265" s="44"/>
      <c r="EPQ265" s="44"/>
      <c r="EPR265" s="44"/>
      <c r="EPS265" s="44"/>
      <c r="EPT265" s="44"/>
      <c r="EPU265" s="44"/>
      <c r="EPV265" s="44"/>
      <c r="EPW265" s="44"/>
      <c r="EPX265" s="44"/>
      <c r="EPY265" s="44"/>
      <c r="EPZ265" s="44"/>
      <c r="EQA265" s="44"/>
      <c r="EQB265" s="44"/>
      <c r="EQC265" s="44"/>
      <c r="EQD265" s="44"/>
      <c r="EQE265" s="44"/>
      <c r="EQF265" s="44"/>
      <c r="EQG265" s="44"/>
      <c r="EQH265" s="44"/>
      <c r="EQI265" s="44"/>
      <c r="EQJ265" s="44"/>
      <c r="EQK265" s="44"/>
      <c r="EQL265" s="44"/>
      <c r="EQM265" s="44"/>
      <c r="EQN265" s="44"/>
      <c r="EQO265" s="44"/>
      <c r="EQP265" s="44"/>
      <c r="EQQ265" s="44"/>
      <c r="EQR265" s="44"/>
      <c r="EQS265" s="44"/>
      <c r="EQT265" s="44"/>
      <c r="EQU265" s="44"/>
      <c r="EQV265" s="44"/>
      <c r="EQW265" s="44"/>
      <c r="EQX265" s="44"/>
      <c r="EQY265" s="44"/>
      <c r="EQZ265" s="44"/>
      <c r="ERA265" s="44"/>
      <c r="ERB265" s="44"/>
      <c r="ERC265" s="44"/>
      <c r="ERD265" s="44"/>
      <c r="ERE265" s="44"/>
      <c r="ERF265" s="44"/>
      <c r="ERG265" s="44"/>
      <c r="ERH265" s="44"/>
      <c r="ERI265" s="44"/>
      <c r="ERJ265" s="44"/>
      <c r="ERK265" s="44"/>
      <c r="ERL265" s="44"/>
      <c r="ERM265" s="44"/>
      <c r="ERN265" s="44"/>
      <c r="ERO265" s="44"/>
      <c r="ERP265" s="44"/>
      <c r="ERQ265" s="44"/>
      <c r="ERR265" s="44"/>
      <c r="ERS265" s="44"/>
      <c r="ERT265" s="44"/>
      <c r="ERU265" s="44"/>
      <c r="ERV265" s="44"/>
      <c r="ERW265" s="44"/>
      <c r="ERX265" s="44"/>
      <c r="ERY265" s="44"/>
      <c r="ERZ265" s="44"/>
      <c r="ESA265" s="44"/>
      <c r="ESB265" s="44"/>
      <c r="ESC265" s="44"/>
      <c r="ESD265" s="44"/>
      <c r="ESE265" s="44"/>
      <c r="ESF265" s="44"/>
      <c r="ESG265" s="44"/>
      <c r="ESH265" s="44"/>
      <c r="ESI265" s="44"/>
      <c r="ESJ265" s="44"/>
      <c r="ESK265" s="44"/>
      <c r="ESL265" s="44"/>
      <c r="ESM265" s="44"/>
      <c r="ESN265" s="44"/>
      <c r="ESO265" s="44"/>
      <c r="ESP265" s="44"/>
      <c r="ESQ265" s="44"/>
      <c r="ESR265" s="44"/>
      <c r="ESS265" s="44"/>
      <c r="EST265" s="44"/>
      <c r="ESU265" s="44"/>
      <c r="ESV265" s="44"/>
      <c r="ESW265" s="44"/>
      <c r="ESX265" s="44"/>
      <c r="ESY265" s="44"/>
      <c r="ESZ265" s="44"/>
      <c r="ETA265" s="44"/>
      <c r="ETB265" s="44"/>
      <c r="ETC265" s="44"/>
      <c r="ETD265" s="44"/>
      <c r="ETE265" s="44"/>
      <c r="ETF265" s="44"/>
      <c r="ETG265" s="44"/>
      <c r="ETH265" s="44"/>
      <c r="ETI265" s="44"/>
      <c r="ETJ265" s="44"/>
      <c r="ETK265" s="44"/>
      <c r="ETL265" s="44"/>
      <c r="ETM265" s="44"/>
      <c r="ETN265" s="44"/>
      <c r="ETO265" s="44"/>
      <c r="ETP265" s="44"/>
      <c r="ETQ265" s="44"/>
      <c r="ETR265" s="44"/>
      <c r="ETS265" s="44"/>
      <c r="ETT265" s="44"/>
      <c r="ETU265" s="44"/>
      <c r="ETV265" s="44"/>
      <c r="ETW265" s="44"/>
      <c r="ETX265" s="44"/>
      <c r="ETY265" s="44"/>
      <c r="ETZ265" s="44"/>
      <c r="EUA265" s="44"/>
      <c r="EUB265" s="44"/>
      <c r="EUC265" s="44"/>
      <c r="EUD265" s="44"/>
      <c r="EUE265" s="44"/>
      <c r="EUF265" s="44"/>
      <c r="EUG265" s="44"/>
      <c r="EUH265" s="44"/>
      <c r="EUI265" s="44"/>
      <c r="EUJ265" s="44"/>
      <c r="EUK265" s="44"/>
      <c r="EUL265" s="44"/>
      <c r="EUM265" s="44"/>
      <c r="EUN265" s="44"/>
      <c r="EUO265" s="44"/>
      <c r="EUP265" s="44"/>
      <c r="EUQ265" s="44"/>
      <c r="EUR265" s="44"/>
      <c r="EUS265" s="44"/>
      <c r="EUT265" s="44"/>
      <c r="EUU265" s="44"/>
      <c r="EUV265" s="44"/>
      <c r="EUW265" s="44"/>
      <c r="EUX265" s="44"/>
      <c r="EUY265" s="44"/>
      <c r="EUZ265" s="44"/>
      <c r="EVA265" s="44"/>
      <c r="EVB265" s="44"/>
      <c r="EVC265" s="44"/>
      <c r="EVD265" s="44"/>
      <c r="EVE265" s="44"/>
      <c r="EVF265" s="44"/>
      <c r="EVG265" s="44"/>
      <c r="EVH265" s="44"/>
      <c r="EVI265" s="44"/>
      <c r="EVJ265" s="44"/>
      <c r="EVK265" s="44"/>
      <c r="EVL265" s="44"/>
      <c r="EVM265" s="44"/>
      <c r="EVN265" s="44"/>
      <c r="EVO265" s="44"/>
      <c r="EVP265" s="44"/>
      <c r="EVQ265" s="44"/>
      <c r="EVR265" s="44"/>
      <c r="EVS265" s="44"/>
      <c r="EVT265" s="44"/>
      <c r="EVU265" s="44"/>
      <c r="EVV265" s="44"/>
      <c r="EVW265" s="44"/>
      <c r="EVX265" s="44"/>
      <c r="EVY265" s="44"/>
      <c r="EVZ265" s="44"/>
      <c r="EWA265" s="44"/>
      <c r="EWB265" s="44"/>
      <c r="EWC265" s="44"/>
      <c r="EWD265" s="44"/>
      <c r="EWE265" s="44"/>
      <c r="EWF265" s="44"/>
      <c r="EWG265" s="44"/>
      <c r="EWH265" s="44"/>
      <c r="EWI265" s="44"/>
      <c r="EWJ265" s="44"/>
      <c r="EWK265" s="44"/>
      <c r="EWL265" s="44"/>
      <c r="EWM265" s="44"/>
      <c r="EWN265" s="44"/>
      <c r="EWO265" s="44"/>
      <c r="EWP265" s="44"/>
      <c r="EWQ265" s="44"/>
      <c r="EWR265" s="44"/>
      <c r="EWS265" s="44"/>
      <c r="EWT265" s="44"/>
      <c r="EWU265" s="44"/>
      <c r="EWV265" s="44"/>
      <c r="EWW265" s="44"/>
      <c r="EWX265" s="44"/>
      <c r="EWY265" s="44"/>
      <c r="EWZ265" s="44"/>
      <c r="EXA265" s="44"/>
      <c r="EXB265" s="44"/>
      <c r="EXC265" s="44"/>
      <c r="EXD265" s="44"/>
      <c r="EXE265" s="44"/>
      <c r="EXF265" s="44"/>
      <c r="EXG265" s="44"/>
      <c r="EXH265" s="44"/>
      <c r="EXI265" s="44"/>
      <c r="EXJ265" s="44"/>
      <c r="EXK265" s="44"/>
      <c r="EXL265" s="44"/>
      <c r="EXM265" s="44"/>
      <c r="EXN265" s="44"/>
      <c r="EXO265" s="44"/>
      <c r="EXP265" s="44"/>
      <c r="EXQ265" s="44"/>
      <c r="EXR265" s="44"/>
      <c r="EXS265" s="44"/>
      <c r="EXT265" s="44"/>
      <c r="EXU265" s="44"/>
      <c r="EXV265" s="44"/>
      <c r="EXW265" s="44"/>
      <c r="EXX265" s="44"/>
      <c r="EXY265" s="44"/>
      <c r="EXZ265" s="44"/>
      <c r="EYA265" s="44"/>
      <c r="EYB265" s="44"/>
      <c r="EYC265" s="44"/>
      <c r="EYD265" s="44"/>
      <c r="EYE265" s="44"/>
      <c r="EYF265" s="44"/>
      <c r="EYG265" s="44"/>
      <c r="EYH265" s="44"/>
      <c r="EYI265" s="44"/>
      <c r="EYJ265" s="44"/>
      <c r="EYK265" s="44"/>
      <c r="EYL265" s="44"/>
      <c r="EYM265" s="44"/>
      <c r="EYN265" s="44"/>
      <c r="EYO265" s="44"/>
      <c r="EYP265" s="44"/>
      <c r="EYQ265" s="44"/>
      <c r="EYR265" s="44"/>
      <c r="EYS265" s="44"/>
      <c r="EYT265" s="44"/>
      <c r="EYU265" s="44"/>
      <c r="EYV265" s="44"/>
      <c r="EYW265" s="44"/>
      <c r="EYX265" s="44"/>
      <c r="EYY265" s="44"/>
      <c r="EYZ265" s="44"/>
      <c r="EZA265" s="44"/>
      <c r="EZB265" s="44"/>
      <c r="EZC265" s="44"/>
      <c r="EZD265" s="44"/>
      <c r="EZE265" s="44"/>
      <c r="EZF265" s="44"/>
      <c r="EZG265" s="44"/>
      <c r="EZH265" s="44"/>
      <c r="EZI265" s="44"/>
      <c r="EZJ265" s="44"/>
      <c r="EZK265" s="44"/>
      <c r="EZL265" s="44"/>
      <c r="EZM265" s="44"/>
      <c r="EZN265" s="44"/>
      <c r="EZO265" s="44"/>
      <c r="EZP265" s="44"/>
      <c r="EZQ265" s="44"/>
      <c r="EZR265" s="44"/>
      <c r="EZS265" s="44"/>
      <c r="EZT265" s="44"/>
      <c r="EZU265" s="44"/>
      <c r="EZV265" s="44"/>
      <c r="EZW265" s="44"/>
      <c r="EZX265" s="44"/>
      <c r="EZY265" s="44"/>
      <c r="EZZ265" s="44"/>
      <c r="FAA265" s="44"/>
      <c r="FAB265" s="44"/>
      <c r="FAC265" s="44"/>
      <c r="FAD265" s="44"/>
      <c r="FAE265" s="44"/>
      <c r="FAF265" s="44"/>
      <c r="FAG265" s="44"/>
      <c r="FAH265" s="44"/>
      <c r="FAI265" s="44"/>
      <c r="FAJ265" s="44"/>
      <c r="FAK265" s="44"/>
      <c r="FAL265" s="44"/>
      <c r="FAM265" s="44"/>
      <c r="FAN265" s="44"/>
      <c r="FAO265" s="44"/>
      <c r="FAP265" s="44"/>
      <c r="FAQ265" s="44"/>
      <c r="FAR265" s="44"/>
      <c r="FAS265" s="44"/>
      <c r="FAT265" s="44"/>
      <c r="FAU265" s="44"/>
      <c r="FAV265" s="44"/>
      <c r="FAW265" s="44"/>
      <c r="FAX265" s="44"/>
      <c r="FAY265" s="44"/>
      <c r="FAZ265" s="44"/>
      <c r="FBA265" s="44"/>
      <c r="FBB265" s="44"/>
      <c r="FBC265" s="44"/>
      <c r="FBD265" s="44"/>
      <c r="FBE265" s="44"/>
      <c r="FBF265" s="44"/>
      <c r="FBG265" s="44"/>
      <c r="FBH265" s="44"/>
      <c r="FBI265" s="44"/>
      <c r="FBJ265" s="44"/>
      <c r="FBK265" s="44"/>
      <c r="FBL265" s="44"/>
      <c r="FBM265" s="44"/>
      <c r="FBN265" s="44"/>
      <c r="FBO265" s="44"/>
      <c r="FBP265" s="44"/>
      <c r="FBQ265" s="44"/>
      <c r="FBR265" s="44"/>
      <c r="FBS265" s="44"/>
      <c r="FBT265" s="44"/>
      <c r="FBU265" s="44"/>
      <c r="FBV265" s="44"/>
      <c r="FBW265" s="44"/>
      <c r="FBX265" s="44"/>
      <c r="FBY265" s="44"/>
      <c r="FBZ265" s="44"/>
      <c r="FCA265" s="44"/>
      <c r="FCB265" s="44"/>
      <c r="FCC265" s="44"/>
      <c r="FCD265" s="44"/>
      <c r="FCE265" s="44"/>
      <c r="FCF265" s="44"/>
      <c r="FCG265" s="44"/>
      <c r="FCH265" s="44"/>
      <c r="FCI265" s="44"/>
      <c r="FCJ265" s="44"/>
      <c r="FCK265" s="44"/>
      <c r="FCL265" s="44"/>
      <c r="FCM265" s="44"/>
      <c r="FCN265" s="44"/>
      <c r="FCO265" s="44"/>
      <c r="FCP265" s="44"/>
      <c r="FCQ265" s="44"/>
      <c r="FCR265" s="44"/>
      <c r="FCS265" s="44"/>
      <c r="FCT265" s="44"/>
      <c r="FCU265" s="44"/>
      <c r="FCV265" s="44"/>
      <c r="FCW265" s="44"/>
      <c r="FCX265" s="44"/>
      <c r="FCY265" s="44"/>
      <c r="FCZ265" s="44"/>
      <c r="FDA265" s="44"/>
      <c r="FDB265" s="44"/>
      <c r="FDC265" s="44"/>
      <c r="FDD265" s="44"/>
      <c r="FDE265" s="44"/>
      <c r="FDF265" s="44"/>
      <c r="FDG265" s="44"/>
      <c r="FDH265" s="44"/>
      <c r="FDI265" s="44"/>
      <c r="FDJ265" s="44"/>
      <c r="FDK265" s="44"/>
      <c r="FDL265" s="44"/>
      <c r="FDM265" s="44"/>
      <c r="FDN265" s="44"/>
      <c r="FDO265" s="44"/>
      <c r="FDP265" s="44"/>
      <c r="FDQ265" s="44"/>
      <c r="FDR265" s="44"/>
      <c r="FDS265" s="44"/>
      <c r="FDT265" s="44"/>
      <c r="FDU265" s="44"/>
      <c r="FDV265" s="44"/>
      <c r="FDW265" s="44"/>
      <c r="FDX265" s="44"/>
      <c r="FDY265" s="44"/>
      <c r="FDZ265" s="44"/>
      <c r="FEA265" s="44"/>
      <c r="FEB265" s="44"/>
      <c r="FEC265" s="44"/>
      <c r="FED265" s="44"/>
      <c r="FEE265" s="44"/>
      <c r="FEF265" s="44"/>
      <c r="FEG265" s="44"/>
      <c r="FEH265" s="44"/>
      <c r="FEI265" s="44"/>
      <c r="FEJ265" s="44"/>
      <c r="FEK265" s="44"/>
      <c r="FEL265" s="44"/>
      <c r="FEM265" s="44"/>
      <c r="FEN265" s="44"/>
      <c r="FEO265" s="44"/>
      <c r="FEP265" s="44"/>
      <c r="FEQ265" s="44"/>
      <c r="FER265" s="44"/>
      <c r="FES265" s="44"/>
      <c r="FET265" s="44"/>
      <c r="FEU265" s="44"/>
      <c r="FEV265" s="44"/>
      <c r="FEW265" s="44"/>
      <c r="FEX265" s="44"/>
      <c r="FEY265" s="44"/>
      <c r="FEZ265" s="44"/>
      <c r="FFA265" s="44"/>
      <c r="FFB265" s="44"/>
      <c r="FFC265" s="44"/>
      <c r="FFD265" s="44"/>
      <c r="FFE265" s="44"/>
      <c r="FFF265" s="44"/>
      <c r="FFG265" s="44"/>
      <c r="FFH265" s="44"/>
      <c r="FFI265" s="44"/>
      <c r="FFJ265" s="44"/>
      <c r="FFK265" s="44"/>
      <c r="FFL265" s="44"/>
      <c r="FFM265" s="44"/>
      <c r="FFN265" s="44"/>
      <c r="FFO265" s="44"/>
      <c r="FFP265" s="44"/>
      <c r="FFQ265" s="44"/>
      <c r="FFR265" s="44"/>
      <c r="FFS265" s="44"/>
      <c r="FFT265" s="44"/>
      <c r="FFU265" s="44"/>
      <c r="FFV265" s="44"/>
      <c r="FFW265" s="44"/>
      <c r="FFX265" s="44"/>
      <c r="FFY265" s="44"/>
      <c r="FFZ265" s="44"/>
      <c r="FGA265" s="44"/>
      <c r="FGB265" s="44"/>
      <c r="FGC265" s="44"/>
      <c r="FGD265" s="44"/>
      <c r="FGE265" s="44"/>
      <c r="FGF265" s="44"/>
      <c r="FGG265" s="44"/>
      <c r="FGH265" s="44"/>
      <c r="FGI265" s="44"/>
      <c r="FGJ265" s="44"/>
      <c r="FGK265" s="44"/>
      <c r="FGL265" s="44"/>
      <c r="FGM265" s="44"/>
      <c r="FGN265" s="44"/>
      <c r="FGO265" s="44"/>
      <c r="FGP265" s="44"/>
      <c r="FGQ265" s="44"/>
      <c r="FGR265" s="44"/>
      <c r="FGS265" s="44"/>
      <c r="FGT265" s="44"/>
      <c r="FGU265" s="44"/>
      <c r="FGV265" s="44"/>
      <c r="FGW265" s="44"/>
      <c r="FGX265" s="44"/>
      <c r="FGY265" s="44"/>
      <c r="FGZ265" s="44"/>
      <c r="FHA265" s="44"/>
      <c r="FHB265" s="44"/>
      <c r="FHC265" s="44"/>
      <c r="FHD265" s="44"/>
      <c r="FHE265" s="44"/>
      <c r="FHF265" s="44"/>
      <c r="FHG265" s="44"/>
      <c r="FHH265" s="44"/>
      <c r="FHI265" s="44"/>
      <c r="FHJ265" s="44"/>
      <c r="FHK265" s="44"/>
      <c r="FHL265" s="44"/>
      <c r="FHM265" s="44"/>
      <c r="FHN265" s="44"/>
      <c r="FHO265" s="44"/>
      <c r="FHP265" s="44"/>
      <c r="FHQ265" s="44"/>
      <c r="FHR265" s="44"/>
      <c r="FHS265" s="44"/>
      <c r="FHT265" s="44"/>
      <c r="FHU265" s="44"/>
      <c r="FHV265" s="44"/>
      <c r="FHW265" s="44"/>
      <c r="FHX265" s="44"/>
      <c r="FHY265" s="44"/>
      <c r="FHZ265" s="44"/>
      <c r="FIA265" s="44"/>
      <c r="FIB265" s="44"/>
      <c r="FIC265" s="44"/>
      <c r="FID265" s="44"/>
      <c r="FIE265" s="44"/>
      <c r="FIF265" s="44"/>
      <c r="FIG265" s="44"/>
      <c r="FIH265" s="44"/>
      <c r="FII265" s="44"/>
      <c r="FIJ265" s="44"/>
      <c r="FIK265" s="44"/>
      <c r="FIL265" s="44"/>
      <c r="FIM265" s="44"/>
      <c r="FIN265" s="44"/>
      <c r="FIO265" s="44"/>
      <c r="FIP265" s="44"/>
      <c r="FIQ265" s="44"/>
      <c r="FIR265" s="44"/>
      <c r="FIS265" s="44"/>
      <c r="FIT265" s="44"/>
      <c r="FIU265" s="44"/>
      <c r="FIV265" s="44"/>
      <c r="FIW265" s="44"/>
      <c r="FIX265" s="44"/>
      <c r="FIY265" s="44"/>
      <c r="FIZ265" s="44"/>
      <c r="FJA265" s="44"/>
      <c r="FJB265" s="44"/>
      <c r="FJC265" s="44"/>
      <c r="FJD265" s="44"/>
      <c r="FJE265" s="44"/>
      <c r="FJF265" s="44"/>
      <c r="FJG265" s="44"/>
      <c r="FJH265" s="44"/>
      <c r="FJI265" s="44"/>
      <c r="FJJ265" s="44"/>
      <c r="FJK265" s="44"/>
      <c r="FJL265" s="44"/>
      <c r="FJM265" s="44"/>
      <c r="FJN265" s="44"/>
      <c r="FJO265" s="44"/>
      <c r="FJP265" s="44"/>
      <c r="FJQ265" s="44"/>
      <c r="FJR265" s="44"/>
      <c r="FJS265" s="44"/>
      <c r="FJT265" s="44"/>
      <c r="FJU265" s="44"/>
      <c r="FJV265" s="44"/>
      <c r="FJW265" s="44"/>
      <c r="FJX265" s="44"/>
      <c r="FJY265" s="44"/>
      <c r="FJZ265" s="44"/>
      <c r="FKA265" s="44"/>
      <c r="FKB265" s="44"/>
      <c r="FKC265" s="44"/>
      <c r="FKD265" s="44"/>
      <c r="FKE265" s="44"/>
      <c r="FKF265" s="44"/>
      <c r="FKG265" s="44"/>
      <c r="FKH265" s="44"/>
      <c r="FKI265" s="44"/>
      <c r="FKJ265" s="44"/>
      <c r="FKK265" s="44"/>
      <c r="FKL265" s="44"/>
      <c r="FKM265" s="44"/>
      <c r="FKN265" s="44"/>
      <c r="FKO265" s="44"/>
      <c r="FKP265" s="44"/>
      <c r="FKQ265" s="44"/>
      <c r="FKR265" s="44"/>
      <c r="FKS265" s="44"/>
      <c r="FKT265" s="44"/>
      <c r="FKU265" s="44"/>
      <c r="FKV265" s="44"/>
      <c r="FKW265" s="44"/>
      <c r="FKX265" s="44"/>
      <c r="FKY265" s="44"/>
      <c r="FKZ265" s="44"/>
      <c r="FLA265" s="44"/>
      <c r="FLB265" s="44"/>
      <c r="FLC265" s="44"/>
      <c r="FLD265" s="44"/>
      <c r="FLE265" s="44"/>
      <c r="FLF265" s="44"/>
      <c r="FLG265" s="44"/>
      <c r="FLH265" s="44"/>
      <c r="FLI265" s="44"/>
      <c r="FLJ265" s="44"/>
      <c r="FLK265" s="44"/>
      <c r="FLL265" s="44"/>
      <c r="FLM265" s="44"/>
      <c r="FLN265" s="44"/>
      <c r="FLO265" s="44"/>
      <c r="FLP265" s="44"/>
      <c r="FLQ265" s="44"/>
      <c r="FLR265" s="44"/>
      <c r="FLS265" s="44"/>
      <c r="FLT265" s="44"/>
      <c r="FLU265" s="44"/>
      <c r="FLV265" s="44"/>
      <c r="FLW265" s="44"/>
      <c r="FLX265" s="44"/>
      <c r="FLY265" s="44"/>
      <c r="FLZ265" s="44"/>
      <c r="FMA265" s="44"/>
      <c r="FMB265" s="44"/>
      <c r="FMC265" s="44"/>
      <c r="FMD265" s="44"/>
      <c r="FME265" s="44"/>
      <c r="FMF265" s="44"/>
      <c r="FMG265" s="44"/>
      <c r="FMH265" s="44"/>
      <c r="FMI265" s="44"/>
      <c r="FMJ265" s="44"/>
      <c r="FMK265" s="44"/>
      <c r="FML265" s="44"/>
      <c r="FMM265" s="44"/>
      <c r="FMN265" s="44"/>
      <c r="FMO265" s="44"/>
      <c r="FMP265" s="44"/>
      <c r="FMQ265" s="44"/>
      <c r="FMR265" s="44"/>
      <c r="FMS265" s="44"/>
      <c r="FMT265" s="44"/>
      <c r="FMU265" s="44"/>
      <c r="FMV265" s="44"/>
      <c r="FMW265" s="44"/>
      <c r="FMX265" s="44"/>
      <c r="FMY265" s="44"/>
      <c r="FMZ265" s="44"/>
      <c r="FNA265" s="44"/>
      <c r="FNB265" s="44"/>
      <c r="FNC265" s="44"/>
      <c r="FND265" s="44"/>
      <c r="FNE265" s="44"/>
      <c r="FNF265" s="44"/>
      <c r="FNG265" s="44"/>
      <c r="FNH265" s="44"/>
      <c r="FNI265" s="44"/>
      <c r="FNJ265" s="44"/>
      <c r="FNK265" s="44"/>
      <c r="FNL265" s="44"/>
      <c r="FNM265" s="44"/>
      <c r="FNN265" s="44"/>
      <c r="FNO265" s="44"/>
      <c r="FNP265" s="44"/>
      <c r="FNQ265" s="44"/>
      <c r="FNR265" s="44"/>
      <c r="FNS265" s="44"/>
      <c r="FNT265" s="44"/>
      <c r="FNU265" s="44"/>
      <c r="FNV265" s="44"/>
      <c r="FNW265" s="44"/>
      <c r="FNX265" s="44"/>
      <c r="FNY265" s="44"/>
      <c r="FNZ265" s="44"/>
      <c r="FOA265" s="44"/>
      <c r="FOB265" s="44"/>
      <c r="FOC265" s="44"/>
      <c r="FOD265" s="44"/>
      <c r="FOE265" s="44"/>
      <c r="FOF265" s="44"/>
      <c r="FOG265" s="44"/>
      <c r="FOH265" s="44"/>
      <c r="FOI265" s="44"/>
      <c r="FOJ265" s="44"/>
      <c r="FOK265" s="44"/>
      <c r="FOL265" s="44"/>
      <c r="FOM265" s="44"/>
      <c r="FON265" s="44"/>
      <c r="FOO265" s="44"/>
      <c r="FOP265" s="44"/>
      <c r="FOQ265" s="44"/>
      <c r="FOR265" s="44"/>
      <c r="FOS265" s="44"/>
      <c r="FOT265" s="44"/>
      <c r="FOU265" s="44"/>
      <c r="FOV265" s="44"/>
      <c r="FOW265" s="44"/>
      <c r="FOX265" s="44"/>
      <c r="FOY265" s="44"/>
      <c r="FOZ265" s="44"/>
      <c r="FPA265" s="44"/>
      <c r="FPB265" s="44"/>
      <c r="FPC265" s="44"/>
      <c r="FPD265" s="44"/>
      <c r="FPE265" s="44"/>
      <c r="FPF265" s="44"/>
      <c r="FPG265" s="44"/>
      <c r="FPH265" s="44"/>
      <c r="FPI265" s="44"/>
      <c r="FPJ265" s="44"/>
      <c r="FPK265" s="44"/>
      <c r="FPL265" s="44"/>
      <c r="FPM265" s="44"/>
      <c r="FPN265" s="44"/>
      <c r="FPO265" s="44"/>
      <c r="FPP265" s="44"/>
      <c r="FPQ265" s="44"/>
      <c r="FPR265" s="44"/>
      <c r="FPS265" s="44"/>
      <c r="FPT265" s="44"/>
      <c r="FPU265" s="44"/>
      <c r="FPV265" s="44"/>
      <c r="FPW265" s="44"/>
      <c r="FPX265" s="44"/>
      <c r="FPY265" s="44"/>
      <c r="FPZ265" s="44"/>
      <c r="FQA265" s="44"/>
      <c r="FQB265" s="44"/>
      <c r="FQC265" s="44"/>
      <c r="FQD265" s="44"/>
      <c r="FQE265" s="44"/>
      <c r="FQF265" s="44"/>
      <c r="FQG265" s="44"/>
      <c r="FQH265" s="44"/>
      <c r="FQI265" s="44"/>
      <c r="FQJ265" s="44"/>
      <c r="FQK265" s="44"/>
      <c r="FQL265" s="44"/>
      <c r="FQM265" s="44"/>
      <c r="FQN265" s="44"/>
      <c r="FQO265" s="44"/>
      <c r="FQP265" s="44"/>
      <c r="FQQ265" s="44"/>
      <c r="FQR265" s="44"/>
      <c r="FQS265" s="44"/>
      <c r="FQT265" s="44"/>
      <c r="FQU265" s="44"/>
      <c r="FQV265" s="44"/>
      <c r="FQW265" s="44"/>
      <c r="FQX265" s="44"/>
      <c r="FQY265" s="44"/>
      <c r="FQZ265" s="44"/>
      <c r="FRA265" s="44"/>
      <c r="FRB265" s="44"/>
      <c r="FRC265" s="44"/>
      <c r="FRD265" s="44"/>
      <c r="FRE265" s="44"/>
      <c r="FRF265" s="44"/>
      <c r="FRG265" s="44"/>
      <c r="FRH265" s="44"/>
      <c r="FRI265" s="44"/>
      <c r="FRJ265" s="44"/>
      <c r="FRK265" s="44"/>
      <c r="FRL265" s="44"/>
      <c r="FRM265" s="44"/>
      <c r="FRN265" s="44"/>
      <c r="FRO265" s="44"/>
      <c r="FRP265" s="44"/>
      <c r="FRQ265" s="44"/>
      <c r="FRR265" s="44"/>
      <c r="FRS265" s="44"/>
      <c r="FRT265" s="44"/>
      <c r="FRU265" s="44"/>
      <c r="FRV265" s="44"/>
      <c r="FRW265" s="44"/>
      <c r="FRX265" s="44"/>
      <c r="FRY265" s="44"/>
      <c r="FRZ265" s="44"/>
      <c r="FSA265" s="44"/>
      <c r="FSB265" s="44"/>
      <c r="FSC265" s="44"/>
      <c r="FSD265" s="44"/>
      <c r="FSE265" s="44"/>
      <c r="FSF265" s="44"/>
      <c r="FSG265" s="44"/>
      <c r="FSH265" s="44"/>
      <c r="FSI265" s="44"/>
      <c r="FSJ265" s="44"/>
      <c r="FSK265" s="44"/>
      <c r="FSL265" s="44"/>
      <c r="FSM265" s="44"/>
      <c r="FSN265" s="44"/>
      <c r="FSO265" s="44"/>
      <c r="FSP265" s="44"/>
      <c r="FSQ265" s="44"/>
      <c r="FSR265" s="44"/>
      <c r="FSS265" s="44"/>
      <c r="FST265" s="44"/>
      <c r="FSU265" s="44"/>
      <c r="FSV265" s="44"/>
      <c r="FSW265" s="44"/>
      <c r="FSX265" s="44"/>
      <c r="FSY265" s="44"/>
      <c r="FSZ265" s="44"/>
      <c r="FTA265" s="44"/>
      <c r="FTB265" s="44"/>
      <c r="FTC265" s="44"/>
      <c r="FTD265" s="44"/>
      <c r="FTE265" s="44"/>
      <c r="FTF265" s="44"/>
      <c r="FTG265" s="44"/>
      <c r="FTH265" s="44"/>
      <c r="FTI265" s="44"/>
      <c r="FTJ265" s="44"/>
      <c r="FTK265" s="44"/>
      <c r="FTL265" s="44"/>
      <c r="FTM265" s="44"/>
      <c r="FTN265" s="44"/>
      <c r="FTO265" s="44"/>
      <c r="FTP265" s="44"/>
      <c r="FTQ265" s="44"/>
      <c r="FTR265" s="44"/>
      <c r="FTS265" s="44"/>
      <c r="FTT265" s="44"/>
      <c r="FTU265" s="44"/>
      <c r="FTV265" s="44"/>
      <c r="FTW265" s="44"/>
      <c r="FTX265" s="44"/>
      <c r="FTY265" s="44"/>
      <c r="FTZ265" s="44"/>
      <c r="FUA265" s="44"/>
      <c r="FUB265" s="44"/>
      <c r="FUC265" s="44"/>
      <c r="FUD265" s="44"/>
      <c r="FUE265" s="44"/>
      <c r="FUF265" s="44"/>
      <c r="FUG265" s="44"/>
      <c r="FUH265" s="44"/>
      <c r="FUI265" s="44"/>
      <c r="FUJ265" s="44"/>
      <c r="FUK265" s="44"/>
      <c r="FUL265" s="44"/>
      <c r="FUM265" s="44"/>
      <c r="FUN265" s="44"/>
      <c r="FUO265" s="44"/>
      <c r="FUP265" s="44"/>
      <c r="FUQ265" s="44"/>
      <c r="FUR265" s="44"/>
      <c r="FUS265" s="44"/>
      <c r="FUT265" s="44"/>
      <c r="FUU265" s="44"/>
      <c r="FUV265" s="44"/>
      <c r="FUW265" s="44"/>
      <c r="FUX265" s="44"/>
      <c r="FUY265" s="44"/>
      <c r="FUZ265" s="44"/>
      <c r="FVA265" s="44"/>
      <c r="FVB265" s="44"/>
      <c r="FVC265" s="44"/>
      <c r="FVD265" s="44"/>
      <c r="FVE265" s="44"/>
      <c r="FVF265" s="44"/>
      <c r="FVG265" s="44"/>
      <c r="FVH265" s="44"/>
      <c r="FVI265" s="44"/>
      <c r="FVJ265" s="44"/>
      <c r="FVK265" s="44"/>
      <c r="FVL265" s="44"/>
      <c r="FVM265" s="44"/>
      <c r="FVN265" s="44"/>
      <c r="FVO265" s="44"/>
      <c r="FVP265" s="44"/>
      <c r="FVQ265" s="44"/>
      <c r="FVR265" s="44"/>
      <c r="FVS265" s="44"/>
      <c r="FVT265" s="44"/>
      <c r="FVU265" s="44"/>
      <c r="FVV265" s="44"/>
      <c r="FVW265" s="44"/>
      <c r="FVX265" s="44"/>
      <c r="FVY265" s="44"/>
      <c r="FVZ265" s="44"/>
      <c r="FWA265" s="44"/>
      <c r="FWB265" s="44"/>
      <c r="FWC265" s="44"/>
      <c r="FWD265" s="44"/>
      <c r="FWE265" s="44"/>
      <c r="FWF265" s="44"/>
      <c r="FWG265" s="44"/>
      <c r="FWH265" s="44"/>
      <c r="FWI265" s="44"/>
      <c r="FWJ265" s="44"/>
      <c r="FWK265" s="44"/>
      <c r="FWL265" s="44"/>
      <c r="FWM265" s="44"/>
      <c r="FWN265" s="44"/>
      <c r="FWO265" s="44"/>
      <c r="FWP265" s="44"/>
      <c r="FWQ265" s="44"/>
      <c r="FWR265" s="44"/>
      <c r="FWS265" s="44"/>
      <c r="FWT265" s="44"/>
      <c r="FWU265" s="44"/>
      <c r="FWV265" s="44"/>
      <c r="FWW265" s="44"/>
      <c r="FWX265" s="44"/>
      <c r="FWY265" s="44"/>
      <c r="FWZ265" s="44"/>
      <c r="FXA265" s="44"/>
      <c r="FXB265" s="44"/>
      <c r="FXC265" s="44"/>
      <c r="FXD265" s="44"/>
      <c r="FXE265" s="44"/>
      <c r="FXF265" s="44"/>
      <c r="FXG265" s="44"/>
      <c r="FXH265" s="44"/>
      <c r="FXI265" s="44"/>
      <c r="FXJ265" s="44"/>
      <c r="FXK265" s="44"/>
      <c r="FXL265" s="44"/>
      <c r="FXM265" s="44"/>
      <c r="FXN265" s="44"/>
      <c r="FXO265" s="44"/>
      <c r="FXP265" s="44"/>
      <c r="FXQ265" s="44"/>
      <c r="FXR265" s="44"/>
      <c r="FXS265" s="44"/>
      <c r="FXT265" s="44"/>
      <c r="FXU265" s="44"/>
      <c r="FXV265" s="44"/>
      <c r="FXW265" s="44"/>
      <c r="FXX265" s="44"/>
      <c r="FXY265" s="44"/>
      <c r="FXZ265" s="44"/>
      <c r="FYA265" s="44"/>
      <c r="FYB265" s="44"/>
      <c r="FYC265" s="44"/>
      <c r="FYD265" s="44"/>
      <c r="FYE265" s="44"/>
      <c r="FYF265" s="44"/>
      <c r="FYG265" s="44"/>
      <c r="FYH265" s="44"/>
      <c r="FYI265" s="44"/>
      <c r="FYJ265" s="44"/>
      <c r="FYK265" s="44"/>
      <c r="FYL265" s="44"/>
      <c r="FYM265" s="44"/>
      <c r="FYN265" s="44"/>
      <c r="FYO265" s="44"/>
      <c r="FYP265" s="44"/>
      <c r="FYQ265" s="44"/>
      <c r="FYR265" s="44"/>
      <c r="FYS265" s="44"/>
      <c r="FYT265" s="44"/>
      <c r="FYU265" s="44"/>
      <c r="FYV265" s="44"/>
      <c r="FYW265" s="44"/>
      <c r="FYX265" s="44"/>
      <c r="FYY265" s="44"/>
      <c r="FYZ265" s="44"/>
      <c r="FZA265" s="44"/>
      <c r="FZB265" s="44"/>
      <c r="FZC265" s="44"/>
      <c r="FZD265" s="44"/>
      <c r="FZE265" s="44"/>
      <c r="FZF265" s="44"/>
      <c r="FZG265" s="44"/>
      <c r="FZH265" s="44"/>
      <c r="FZI265" s="44"/>
      <c r="FZJ265" s="44"/>
      <c r="FZK265" s="44"/>
      <c r="FZL265" s="44"/>
      <c r="FZM265" s="44"/>
      <c r="FZN265" s="44"/>
      <c r="FZO265" s="44"/>
      <c r="FZP265" s="44"/>
      <c r="FZQ265" s="44"/>
      <c r="FZR265" s="44"/>
      <c r="FZS265" s="44"/>
      <c r="FZT265" s="44"/>
      <c r="FZU265" s="44"/>
      <c r="FZV265" s="44"/>
      <c r="FZW265" s="44"/>
      <c r="FZX265" s="44"/>
      <c r="FZY265" s="44"/>
      <c r="FZZ265" s="44"/>
      <c r="GAA265" s="44"/>
      <c r="GAB265" s="44"/>
      <c r="GAC265" s="44"/>
      <c r="GAD265" s="44"/>
      <c r="GAE265" s="44"/>
      <c r="GAF265" s="44"/>
      <c r="GAG265" s="44"/>
      <c r="GAH265" s="44"/>
      <c r="GAI265" s="44"/>
      <c r="GAJ265" s="44"/>
      <c r="GAK265" s="44"/>
      <c r="GAL265" s="44"/>
      <c r="GAM265" s="44"/>
      <c r="GAN265" s="44"/>
      <c r="GAO265" s="44"/>
      <c r="GAP265" s="44"/>
      <c r="GAQ265" s="44"/>
      <c r="GAR265" s="44"/>
      <c r="GAS265" s="44"/>
      <c r="GAT265" s="44"/>
      <c r="GAU265" s="44"/>
      <c r="GAV265" s="44"/>
      <c r="GAW265" s="44"/>
      <c r="GAX265" s="44"/>
      <c r="GAY265" s="44"/>
      <c r="GAZ265" s="44"/>
      <c r="GBA265" s="44"/>
      <c r="GBB265" s="44"/>
      <c r="GBC265" s="44"/>
      <c r="GBD265" s="44"/>
      <c r="GBE265" s="44"/>
      <c r="GBF265" s="44"/>
      <c r="GBG265" s="44"/>
      <c r="GBH265" s="44"/>
      <c r="GBI265" s="44"/>
      <c r="GBJ265" s="44"/>
      <c r="GBK265" s="44"/>
      <c r="GBL265" s="44"/>
      <c r="GBM265" s="44"/>
      <c r="GBN265" s="44"/>
      <c r="GBO265" s="44"/>
      <c r="GBP265" s="44"/>
      <c r="GBQ265" s="44"/>
      <c r="GBR265" s="44"/>
      <c r="GBS265" s="44"/>
      <c r="GBT265" s="44"/>
      <c r="GBU265" s="44"/>
      <c r="GBV265" s="44"/>
      <c r="GBW265" s="44"/>
      <c r="GBX265" s="44"/>
      <c r="GBY265" s="44"/>
      <c r="GBZ265" s="44"/>
      <c r="GCA265" s="44"/>
      <c r="GCB265" s="44"/>
      <c r="GCC265" s="44"/>
      <c r="GCD265" s="44"/>
      <c r="GCE265" s="44"/>
      <c r="GCF265" s="44"/>
      <c r="GCG265" s="44"/>
      <c r="GCH265" s="44"/>
      <c r="GCI265" s="44"/>
      <c r="GCJ265" s="44"/>
      <c r="GCK265" s="44"/>
      <c r="GCL265" s="44"/>
      <c r="GCM265" s="44"/>
      <c r="GCN265" s="44"/>
      <c r="GCO265" s="44"/>
      <c r="GCP265" s="44"/>
      <c r="GCQ265" s="44"/>
      <c r="GCR265" s="44"/>
      <c r="GCS265" s="44"/>
      <c r="GCT265" s="44"/>
      <c r="GCU265" s="44"/>
      <c r="GCV265" s="44"/>
      <c r="GCW265" s="44"/>
      <c r="GCX265" s="44"/>
      <c r="GCY265" s="44"/>
      <c r="GCZ265" s="44"/>
      <c r="GDA265" s="44"/>
      <c r="GDB265" s="44"/>
      <c r="GDC265" s="44"/>
      <c r="GDD265" s="44"/>
      <c r="GDE265" s="44"/>
      <c r="GDF265" s="44"/>
      <c r="GDG265" s="44"/>
      <c r="GDH265" s="44"/>
      <c r="GDI265" s="44"/>
      <c r="GDJ265" s="44"/>
      <c r="GDK265" s="44"/>
      <c r="GDL265" s="44"/>
      <c r="GDM265" s="44"/>
      <c r="GDN265" s="44"/>
      <c r="GDO265" s="44"/>
      <c r="GDP265" s="44"/>
      <c r="GDQ265" s="44"/>
      <c r="GDR265" s="44"/>
      <c r="GDS265" s="44"/>
      <c r="GDT265" s="44"/>
      <c r="GDU265" s="44"/>
      <c r="GDV265" s="44"/>
      <c r="GDW265" s="44"/>
      <c r="GDX265" s="44"/>
      <c r="GDY265" s="44"/>
      <c r="GDZ265" s="44"/>
      <c r="GEA265" s="44"/>
      <c r="GEB265" s="44"/>
      <c r="GEC265" s="44"/>
      <c r="GED265" s="44"/>
      <c r="GEE265" s="44"/>
      <c r="GEF265" s="44"/>
      <c r="GEG265" s="44"/>
      <c r="GEH265" s="44"/>
      <c r="GEI265" s="44"/>
      <c r="GEJ265" s="44"/>
      <c r="GEK265" s="44"/>
      <c r="GEL265" s="44"/>
      <c r="GEM265" s="44"/>
      <c r="GEN265" s="44"/>
      <c r="GEO265" s="44"/>
      <c r="GEP265" s="44"/>
      <c r="GEQ265" s="44"/>
      <c r="GER265" s="44"/>
      <c r="GES265" s="44"/>
      <c r="GET265" s="44"/>
      <c r="GEU265" s="44"/>
      <c r="GEV265" s="44"/>
      <c r="GEW265" s="44"/>
      <c r="GEX265" s="44"/>
      <c r="GEY265" s="44"/>
      <c r="GEZ265" s="44"/>
      <c r="GFA265" s="44"/>
      <c r="GFB265" s="44"/>
      <c r="GFC265" s="44"/>
      <c r="GFD265" s="44"/>
      <c r="GFE265" s="44"/>
      <c r="GFF265" s="44"/>
      <c r="GFG265" s="44"/>
      <c r="GFH265" s="44"/>
      <c r="GFI265" s="44"/>
      <c r="GFJ265" s="44"/>
      <c r="GFK265" s="44"/>
      <c r="GFL265" s="44"/>
      <c r="GFM265" s="44"/>
      <c r="GFN265" s="44"/>
      <c r="GFO265" s="44"/>
      <c r="GFP265" s="44"/>
      <c r="GFQ265" s="44"/>
      <c r="GFR265" s="44"/>
      <c r="GFS265" s="44"/>
      <c r="GFT265" s="44"/>
      <c r="GFU265" s="44"/>
      <c r="GFV265" s="44"/>
      <c r="GFW265" s="44"/>
      <c r="GFX265" s="44"/>
      <c r="GFY265" s="44"/>
      <c r="GFZ265" s="44"/>
      <c r="GGA265" s="44"/>
      <c r="GGB265" s="44"/>
      <c r="GGC265" s="44"/>
      <c r="GGD265" s="44"/>
      <c r="GGE265" s="44"/>
      <c r="GGF265" s="44"/>
      <c r="GGG265" s="44"/>
      <c r="GGH265" s="44"/>
      <c r="GGI265" s="44"/>
      <c r="GGJ265" s="44"/>
      <c r="GGK265" s="44"/>
      <c r="GGL265" s="44"/>
      <c r="GGM265" s="44"/>
      <c r="GGN265" s="44"/>
      <c r="GGO265" s="44"/>
      <c r="GGP265" s="44"/>
      <c r="GGQ265" s="44"/>
      <c r="GGR265" s="44"/>
      <c r="GGS265" s="44"/>
      <c r="GGT265" s="44"/>
      <c r="GGU265" s="44"/>
      <c r="GGV265" s="44"/>
      <c r="GGW265" s="44"/>
      <c r="GGX265" s="44"/>
      <c r="GGY265" s="44"/>
      <c r="GGZ265" s="44"/>
      <c r="GHA265" s="44"/>
      <c r="GHB265" s="44"/>
      <c r="GHC265" s="44"/>
      <c r="GHD265" s="44"/>
      <c r="GHE265" s="44"/>
      <c r="GHF265" s="44"/>
      <c r="GHG265" s="44"/>
      <c r="GHH265" s="44"/>
      <c r="GHI265" s="44"/>
      <c r="GHJ265" s="44"/>
      <c r="GHK265" s="44"/>
      <c r="GHL265" s="44"/>
      <c r="GHM265" s="44"/>
      <c r="GHN265" s="44"/>
      <c r="GHO265" s="44"/>
      <c r="GHP265" s="44"/>
      <c r="GHQ265" s="44"/>
      <c r="GHR265" s="44"/>
      <c r="GHS265" s="44"/>
      <c r="GHT265" s="44"/>
      <c r="GHU265" s="44"/>
      <c r="GHV265" s="44"/>
      <c r="GHW265" s="44"/>
      <c r="GHX265" s="44"/>
      <c r="GHY265" s="44"/>
      <c r="GHZ265" s="44"/>
      <c r="GIA265" s="44"/>
      <c r="GIB265" s="44"/>
      <c r="GIC265" s="44"/>
      <c r="GID265" s="44"/>
      <c r="GIE265" s="44"/>
      <c r="GIF265" s="44"/>
      <c r="GIG265" s="44"/>
      <c r="GIH265" s="44"/>
      <c r="GII265" s="44"/>
      <c r="GIJ265" s="44"/>
      <c r="GIK265" s="44"/>
      <c r="GIL265" s="44"/>
      <c r="GIM265" s="44"/>
      <c r="GIN265" s="44"/>
      <c r="GIO265" s="44"/>
      <c r="GIP265" s="44"/>
      <c r="GIQ265" s="44"/>
      <c r="GIR265" s="44"/>
      <c r="GIS265" s="44"/>
      <c r="GIT265" s="44"/>
      <c r="GIU265" s="44"/>
      <c r="GIV265" s="44"/>
      <c r="GIW265" s="44"/>
      <c r="GIX265" s="44"/>
      <c r="GIY265" s="44"/>
      <c r="GIZ265" s="44"/>
      <c r="GJA265" s="44"/>
      <c r="GJB265" s="44"/>
      <c r="GJC265" s="44"/>
      <c r="GJD265" s="44"/>
      <c r="GJE265" s="44"/>
      <c r="GJF265" s="44"/>
      <c r="GJG265" s="44"/>
      <c r="GJH265" s="44"/>
      <c r="GJI265" s="44"/>
      <c r="GJJ265" s="44"/>
      <c r="GJK265" s="44"/>
      <c r="GJL265" s="44"/>
      <c r="GJM265" s="44"/>
      <c r="GJN265" s="44"/>
      <c r="GJO265" s="44"/>
      <c r="GJP265" s="44"/>
      <c r="GJQ265" s="44"/>
      <c r="GJR265" s="44"/>
      <c r="GJS265" s="44"/>
      <c r="GJT265" s="44"/>
      <c r="GJU265" s="44"/>
      <c r="GJV265" s="44"/>
      <c r="GJW265" s="44"/>
      <c r="GJX265" s="44"/>
      <c r="GJY265" s="44"/>
      <c r="GJZ265" s="44"/>
      <c r="GKA265" s="44"/>
      <c r="GKB265" s="44"/>
      <c r="GKC265" s="44"/>
      <c r="GKD265" s="44"/>
      <c r="GKE265" s="44"/>
      <c r="GKF265" s="44"/>
      <c r="GKG265" s="44"/>
      <c r="GKH265" s="44"/>
      <c r="GKI265" s="44"/>
      <c r="GKJ265" s="44"/>
      <c r="GKK265" s="44"/>
      <c r="GKL265" s="44"/>
      <c r="GKM265" s="44"/>
      <c r="GKN265" s="44"/>
      <c r="GKO265" s="44"/>
      <c r="GKP265" s="44"/>
      <c r="GKQ265" s="44"/>
      <c r="GKR265" s="44"/>
      <c r="GKS265" s="44"/>
      <c r="GKT265" s="44"/>
      <c r="GKU265" s="44"/>
      <c r="GKV265" s="44"/>
      <c r="GKW265" s="44"/>
      <c r="GKX265" s="44"/>
      <c r="GKY265" s="44"/>
      <c r="GKZ265" s="44"/>
      <c r="GLA265" s="44"/>
      <c r="GLB265" s="44"/>
      <c r="GLC265" s="44"/>
      <c r="GLD265" s="44"/>
      <c r="GLE265" s="44"/>
      <c r="GLF265" s="44"/>
      <c r="GLG265" s="44"/>
      <c r="GLH265" s="44"/>
      <c r="GLI265" s="44"/>
      <c r="GLJ265" s="44"/>
      <c r="GLK265" s="44"/>
      <c r="GLL265" s="44"/>
      <c r="GLM265" s="44"/>
      <c r="GLN265" s="44"/>
      <c r="GLO265" s="44"/>
      <c r="GLP265" s="44"/>
      <c r="GLQ265" s="44"/>
      <c r="GLR265" s="44"/>
      <c r="GLS265" s="44"/>
      <c r="GLT265" s="44"/>
      <c r="GLU265" s="44"/>
      <c r="GLV265" s="44"/>
      <c r="GLW265" s="44"/>
      <c r="GLX265" s="44"/>
      <c r="GLY265" s="44"/>
      <c r="GLZ265" s="44"/>
      <c r="GMA265" s="44"/>
      <c r="GMB265" s="44"/>
      <c r="GMC265" s="44"/>
      <c r="GMD265" s="44"/>
      <c r="GME265" s="44"/>
      <c r="GMF265" s="44"/>
      <c r="GMG265" s="44"/>
      <c r="GMH265" s="44"/>
      <c r="GMI265" s="44"/>
      <c r="GMJ265" s="44"/>
      <c r="GMK265" s="44"/>
      <c r="GML265" s="44"/>
      <c r="GMM265" s="44"/>
      <c r="GMN265" s="44"/>
      <c r="GMO265" s="44"/>
      <c r="GMP265" s="44"/>
      <c r="GMQ265" s="44"/>
      <c r="GMR265" s="44"/>
      <c r="GMS265" s="44"/>
      <c r="GMT265" s="44"/>
      <c r="GMU265" s="44"/>
      <c r="GMV265" s="44"/>
      <c r="GMW265" s="44"/>
      <c r="GMX265" s="44"/>
      <c r="GMY265" s="44"/>
      <c r="GMZ265" s="44"/>
      <c r="GNA265" s="44"/>
      <c r="GNB265" s="44"/>
      <c r="GNC265" s="44"/>
      <c r="GND265" s="44"/>
      <c r="GNE265" s="44"/>
      <c r="GNF265" s="44"/>
      <c r="GNG265" s="44"/>
      <c r="GNH265" s="44"/>
      <c r="GNI265" s="44"/>
      <c r="GNJ265" s="44"/>
      <c r="GNK265" s="44"/>
      <c r="GNL265" s="44"/>
      <c r="GNM265" s="44"/>
      <c r="GNN265" s="44"/>
      <c r="GNO265" s="44"/>
      <c r="GNP265" s="44"/>
      <c r="GNQ265" s="44"/>
      <c r="GNR265" s="44"/>
      <c r="GNS265" s="44"/>
      <c r="GNT265" s="44"/>
      <c r="GNU265" s="44"/>
      <c r="GNV265" s="44"/>
      <c r="GNW265" s="44"/>
      <c r="GNX265" s="44"/>
      <c r="GNY265" s="44"/>
      <c r="GNZ265" s="44"/>
      <c r="GOA265" s="44"/>
      <c r="GOB265" s="44"/>
      <c r="GOC265" s="44"/>
      <c r="GOD265" s="44"/>
      <c r="GOE265" s="44"/>
      <c r="GOF265" s="44"/>
      <c r="GOG265" s="44"/>
      <c r="GOH265" s="44"/>
      <c r="GOI265" s="44"/>
      <c r="GOJ265" s="44"/>
      <c r="GOK265" s="44"/>
      <c r="GOL265" s="44"/>
      <c r="GOM265" s="44"/>
      <c r="GON265" s="44"/>
      <c r="GOO265" s="44"/>
      <c r="GOP265" s="44"/>
      <c r="GOQ265" s="44"/>
      <c r="GOR265" s="44"/>
      <c r="GOS265" s="44"/>
      <c r="GOT265" s="44"/>
      <c r="GOU265" s="44"/>
      <c r="GOV265" s="44"/>
      <c r="GOW265" s="44"/>
      <c r="GOX265" s="44"/>
      <c r="GOY265" s="44"/>
      <c r="GOZ265" s="44"/>
      <c r="GPA265" s="44"/>
      <c r="GPB265" s="44"/>
      <c r="GPC265" s="44"/>
      <c r="GPD265" s="44"/>
      <c r="GPE265" s="44"/>
      <c r="GPF265" s="44"/>
      <c r="GPG265" s="44"/>
      <c r="GPH265" s="44"/>
      <c r="GPI265" s="44"/>
      <c r="GPJ265" s="44"/>
      <c r="GPK265" s="44"/>
      <c r="GPL265" s="44"/>
      <c r="GPM265" s="44"/>
      <c r="GPN265" s="44"/>
      <c r="GPO265" s="44"/>
      <c r="GPP265" s="44"/>
      <c r="GPQ265" s="44"/>
      <c r="GPR265" s="44"/>
      <c r="GPS265" s="44"/>
      <c r="GPT265" s="44"/>
      <c r="GPU265" s="44"/>
      <c r="GPV265" s="44"/>
      <c r="GPW265" s="44"/>
      <c r="GPX265" s="44"/>
      <c r="GPY265" s="44"/>
      <c r="GPZ265" s="44"/>
      <c r="GQA265" s="44"/>
      <c r="GQB265" s="44"/>
      <c r="GQC265" s="44"/>
      <c r="GQD265" s="44"/>
      <c r="GQE265" s="44"/>
      <c r="GQF265" s="44"/>
      <c r="GQG265" s="44"/>
      <c r="GQH265" s="44"/>
      <c r="GQI265" s="44"/>
      <c r="GQJ265" s="44"/>
      <c r="GQK265" s="44"/>
      <c r="GQL265" s="44"/>
      <c r="GQM265" s="44"/>
      <c r="GQN265" s="44"/>
      <c r="GQO265" s="44"/>
      <c r="GQP265" s="44"/>
      <c r="GQQ265" s="44"/>
      <c r="GQR265" s="44"/>
      <c r="GQS265" s="44"/>
      <c r="GQT265" s="44"/>
      <c r="GQU265" s="44"/>
      <c r="GQV265" s="44"/>
      <c r="GQW265" s="44"/>
      <c r="GQX265" s="44"/>
      <c r="GQY265" s="44"/>
      <c r="GQZ265" s="44"/>
      <c r="GRA265" s="44"/>
      <c r="GRB265" s="44"/>
      <c r="GRC265" s="44"/>
      <c r="GRD265" s="44"/>
      <c r="GRE265" s="44"/>
      <c r="GRF265" s="44"/>
      <c r="GRG265" s="44"/>
      <c r="GRH265" s="44"/>
      <c r="GRI265" s="44"/>
      <c r="GRJ265" s="44"/>
      <c r="GRK265" s="44"/>
      <c r="GRL265" s="44"/>
      <c r="GRM265" s="44"/>
      <c r="GRN265" s="44"/>
      <c r="GRO265" s="44"/>
      <c r="GRP265" s="44"/>
      <c r="GRQ265" s="44"/>
      <c r="GRR265" s="44"/>
      <c r="GRS265" s="44"/>
      <c r="GRT265" s="44"/>
      <c r="GRU265" s="44"/>
      <c r="GRV265" s="44"/>
      <c r="GRW265" s="44"/>
      <c r="GRX265" s="44"/>
      <c r="GRY265" s="44"/>
      <c r="GRZ265" s="44"/>
      <c r="GSA265" s="44"/>
      <c r="GSB265" s="44"/>
      <c r="GSC265" s="44"/>
      <c r="GSD265" s="44"/>
      <c r="GSE265" s="44"/>
      <c r="GSF265" s="44"/>
      <c r="GSG265" s="44"/>
      <c r="GSH265" s="44"/>
      <c r="GSI265" s="44"/>
      <c r="GSJ265" s="44"/>
      <c r="GSK265" s="44"/>
      <c r="GSL265" s="44"/>
      <c r="GSM265" s="44"/>
      <c r="GSN265" s="44"/>
      <c r="GSO265" s="44"/>
      <c r="GSP265" s="44"/>
      <c r="GSQ265" s="44"/>
      <c r="GSR265" s="44"/>
      <c r="GSS265" s="44"/>
      <c r="GST265" s="44"/>
      <c r="GSU265" s="44"/>
      <c r="GSV265" s="44"/>
      <c r="GSW265" s="44"/>
      <c r="GSX265" s="44"/>
      <c r="GSY265" s="44"/>
      <c r="GSZ265" s="44"/>
      <c r="GTA265" s="44"/>
      <c r="GTB265" s="44"/>
      <c r="GTC265" s="44"/>
      <c r="GTD265" s="44"/>
      <c r="GTE265" s="44"/>
      <c r="GTF265" s="44"/>
      <c r="GTG265" s="44"/>
      <c r="GTH265" s="44"/>
      <c r="GTI265" s="44"/>
      <c r="GTJ265" s="44"/>
      <c r="GTK265" s="44"/>
      <c r="GTL265" s="44"/>
      <c r="GTM265" s="44"/>
      <c r="GTN265" s="44"/>
      <c r="GTO265" s="44"/>
      <c r="GTP265" s="44"/>
      <c r="GTQ265" s="44"/>
      <c r="GTR265" s="44"/>
      <c r="GTS265" s="44"/>
      <c r="GTT265" s="44"/>
      <c r="GTU265" s="44"/>
      <c r="GTV265" s="44"/>
      <c r="GTW265" s="44"/>
      <c r="GTX265" s="44"/>
      <c r="GTY265" s="44"/>
      <c r="GTZ265" s="44"/>
      <c r="GUA265" s="44"/>
      <c r="GUB265" s="44"/>
      <c r="GUC265" s="44"/>
      <c r="GUD265" s="44"/>
      <c r="GUE265" s="44"/>
      <c r="GUF265" s="44"/>
      <c r="GUG265" s="44"/>
      <c r="GUH265" s="44"/>
      <c r="GUI265" s="44"/>
      <c r="GUJ265" s="44"/>
      <c r="GUK265" s="44"/>
      <c r="GUL265" s="44"/>
      <c r="GUM265" s="44"/>
      <c r="GUN265" s="44"/>
      <c r="GUO265" s="44"/>
      <c r="GUP265" s="44"/>
      <c r="GUQ265" s="44"/>
      <c r="GUR265" s="44"/>
      <c r="GUS265" s="44"/>
      <c r="GUT265" s="44"/>
      <c r="GUU265" s="44"/>
      <c r="GUV265" s="44"/>
      <c r="GUW265" s="44"/>
      <c r="GUX265" s="44"/>
      <c r="GUY265" s="44"/>
      <c r="GUZ265" s="44"/>
      <c r="GVA265" s="44"/>
      <c r="GVB265" s="44"/>
      <c r="GVC265" s="44"/>
      <c r="GVD265" s="44"/>
      <c r="GVE265" s="44"/>
      <c r="GVF265" s="44"/>
      <c r="GVG265" s="44"/>
      <c r="GVH265" s="44"/>
      <c r="GVI265" s="44"/>
      <c r="GVJ265" s="44"/>
      <c r="GVK265" s="44"/>
      <c r="GVL265" s="44"/>
      <c r="GVM265" s="44"/>
      <c r="GVN265" s="44"/>
      <c r="GVO265" s="44"/>
      <c r="GVP265" s="44"/>
      <c r="GVQ265" s="44"/>
      <c r="GVR265" s="44"/>
      <c r="GVS265" s="44"/>
      <c r="GVT265" s="44"/>
      <c r="GVU265" s="44"/>
      <c r="GVV265" s="44"/>
      <c r="GVW265" s="44"/>
      <c r="GVX265" s="44"/>
      <c r="GVY265" s="44"/>
      <c r="GVZ265" s="44"/>
      <c r="GWA265" s="44"/>
      <c r="GWB265" s="44"/>
      <c r="GWC265" s="44"/>
      <c r="GWD265" s="44"/>
      <c r="GWE265" s="44"/>
      <c r="GWF265" s="44"/>
      <c r="GWG265" s="44"/>
      <c r="GWH265" s="44"/>
      <c r="GWI265" s="44"/>
      <c r="GWJ265" s="44"/>
      <c r="GWK265" s="44"/>
      <c r="GWL265" s="44"/>
      <c r="GWM265" s="44"/>
      <c r="GWN265" s="44"/>
      <c r="GWO265" s="44"/>
      <c r="GWP265" s="44"/>
      <c r="GWQ265" s="44"/>
      <c r="GWR265" s="44"/>
      <c r="GWS265" s="44"/>
      <c r="GWT265" s="44"/>
      <c r="GWU265" s="44"/>
      <c r="GWV265" s="44"/>
      <c r="GWW265" s="44"/>
      <c r="GWX265" s="44"/>
      <c r="GWY265" s="44"/>
      <c r="GWZ265" s="44"/>
      <c r="GXA265" s="44"/>
      <c r="GXB265" s="44"/>
      <c r="GXC265" s="44"/>
      <c r="GXD265" s="44"/>
      <c r="GXE265" s="44"/>
      <c r="GXF265" s="44"/>
      <c r="GXG265" s="44"/>
      <c r="GXH265" s="44"/>
      <c r="GXI265" s="44"/>
      <c r="GXJ265" s="44"/>
      <c r="GXK265" s="44"/>
      <c r="GXL265" s="44"/>
      <c r="GXM265" s="44"/>
      <c r="GXN265" s="44"/>
      <c r="GXO265" s="44"/>
      <c r="GXP265" s="44"/>
      <c r="GXQ265" s="44"/>
      <c r="GXR265" s="44"/>
      <c r="GXS265" s="44"/>
      <c r="GXT265" s="44"/>
      <c r="GXU265" s="44"/>
      <c r="GXV265" s="44"/>
      <c r="GXW265" s="44"/>
      <c r="GXX265" s="44"/>
      <c r="GXY265" s="44"/>
      <c r="GXZ265" s="44"/>
      <c r="GYA265" s="44"/>
      <c r="GYB265" s="44"/>
      <c r="GYC265" s="44"/>
      <c r="GYD265" s="44"/>
      <c r="GYE265" s="44"/>
      <c r="GYF265" s="44"/>
      <c r="GYG265" s="44"/>
      <c r="GYH265" s="44"/>
      <c r="GYI265" s="44"/>
      <c r="GYJ265" s="44"/>
      <c r="GYK265" s="44"/>
      <c r="GYL265" s="44"/>
      <c r="GYM265" s="44"/>
      <c r="GYN265" s="44"/>
      <c r="GYO265" s="44"/>
      <c r="GYP265" s="44"/>
      <c r="GYQ265" s="44"/>
      <c r="GYR265" s="44"/>
      <c r="GYS265" s="44"/>
      <c r="GYT265" s="44"/>
      <c r="GYU265" s="44"/>
      <c r="GYV265" s="44"/>
      <c r="GYW265" s="44"/>
      <c r="GYX265" s="44"/>
      <c r="GYY265" s="44"/>
      <c r="GYZ265" s="44"/>
      <c r="GZA265" s="44"/>
      <c r="GZB265" s="44"/>
      <c r="GZC265" s="44"/>
      <c r="GZD265" s="44"/>
      <c r="GZE265" s="44"/>
      <c r="GZF265" s="44"/>
      <c r="GZG265" s="44"/>
      <c r="GZH265" s="44"/>
      <c r="GZI265" s="44"/>
      <c r="GZJ265" s="44"/>
      <c r="GZK265" s="44"/>
      <c r="GZL265" s="44"/>
      <c r="GZM265" s="44"/>
      <c r="GZN265" s="44"/>
      <c r="GZO265" s="44"/>
      <c r="GZP265" s="44"/>
      <c r="GZQ265" s="44"/>
      <c r="GZR265" s="44"/>
      <c r="GZS265" s="44"/>
      <c r="GZT265" s="44"/>
      <c r="GZU265" s="44"/>
      <c r="GZV265" s="44"/>
      <c r="GZW265" s="44"/>
      <c r="GZX265" s="44"/>
      <c r="GZY265" s="44"/>
      <c r="GZZ265" s="44"/>
      <c r="HAA265" s="44"/>
      <c r="HAB265" s="44"/>
      <c r="HAC265" s="44"/>
      <c r="HAD265" s="44"/>
      <c r="HAE265" s="44"/>
      <c r="HAF265" s="44"/>
      <c r="HAG265" s="44"/>
      <c r="HAH265" s="44"/>
      <c r="HAI265" s="44"/>
      <c r="HAJ265" s="44"/>
      <c r="HAK265" s="44"/>
      <c r="HAL265" s="44"/>
      <c r="HAM265" s="44"/>
      <c r="HAN265" s="44"/>
      <c r="HAO265" s="44"/>
      <c r="HAP265" s="44"/>
      <c r="HAQ265" s="44"/>
      <c r="HAR265" s="44"/>
      <c r="HAS265" s="44"/>
      <c r="HAT265" s="44"/>
      <c r="HAU265" s="44"/>
      <c r="HAV265" s="44"/>
      <c r="HAW265" s="44"/>
      <c r="HAX265" s="44"/>
      <c r="HAY265" s="44"/>
      <c r="HAZ265" s="44"/>
      <c r="HBA265" s="44"/>
      <c r="HBB265" s="44"/>
      <c r="HBC265" s="44"/>
      <c r="HBD265" s="44"/>
      <c r="HBE265" s="44"/>
      <c r="HBF265" s="44"/>
      <c r="HBG265" s="44"/>
      <c r="HBH265" s="44"/>
      <c r="HBI265" s="44"/>
      <c r="HBJ265" s="44"/>
      <c r="HBK265" s="44"/>
      <c r="HBL265" s="44"/>
      <c r="HBM265" s="44"/>
      <c r="HBN265" s="44"/>
      <c r="HBO265" s="44"/>
      <c r="HBP265" s="44"/>
      <c r="HBQ265" s="44"/>
      <c r="HBR265" s="44"/>
      <c r="HBS265" s="44"/>
      <c r="HBT265" s="44"/>
      <c r="HBU265" s="44"/>
      <c r="HBV265" s="44"/>
      <c r="HBW265" s="44"/>
      <c r="HBX265" s="44"/>
      <c r="HBY265" s="44"/>
      <c r="HBZ265" s="44"/>
      <c r="HCA265" s="44"/>
      <c r="HCB265" s="44"/>
      <c r="HCC265" s="44"/>
      <c r="HCD265" s="44"/>
      <c r="HCE265" s="44"/>
      <c r="HCF265" s="44"/>
      <c r="HCG265" s="44"/>
      <c r="HCH265" s="44"/>
      <c r="HCI265" s="44"/>
      <c r="HCJ265" s="44"/>
      <c r="HCK265" s="44"/>
      <c r="HCL265" s="44"/>
      <c r="HCM265" s="44"/>
      <c r="HCN265" s="44"/>
      <c r="HCO265" s="44"/>
      <c r="HCP265" s="44"/>
      <c r="HCQ265" s="44"/>
      <c r="HCR265" s="44"/>
      <c r="HCS265" s="44"/>
      <c r="HCT265" s="44"/>
      <c r="HCU265" s="44"/>
      <c r="HCV265" s="44"/>
      <c r="HCW265" s="44"/>
      <c r="HCX265" s="44"/>
      <c r="HCY265" s="44"/>
      <c r="HCZ265" s="44"/>
      <c r="HDA265" s="44"/>
      <c r="HDB265" s="44"/>
      <c r="HDC265" s="44"/>
      <c r="HDD265" s="44"/>
      <c r="HDE265" s="44"/>
      <c r="HDF265" s="44"/>
      <c r="HDG265" s="44"/>
      <c r="HDH265" s="44"/>
      <c r="HDI265" s="44"/>
      <c r="HDJ265" s="44"/>
      <c r="HDK265" s="44"/>
      <c r="HDL265" s="44"/>
      <c r="HDM265" s="44"/>
      <c r="HDN265" s="44"/>
      <c r="HDO265" s="44"/>
      <c r="HDP265" s="44"/>
      <c r="HDQ265" s="44"/>
      <c r="HDR265" s="44"/>
      <c r="HDS265" s="44"/>
      <c r="HDT265" s="44"/>
      <c r="HDU265" s="44"/>
      <c r="HDV265" s="44"/>
      <c r="HDW265" s="44"/>
      <c r="HDX265" s="44"/>
      <c r="HDY265" s="44"/>
      <c r="HDZ265" s="44"/>
      <c r="HEA265" s="44"/>
      <c r="HEB265" s="44"/>
      <c r="HEC265" s="44"/>
      <c r="HED265" s="44"/>
      <c r="HEE265" s="44"/>
      <c r="HEF265" s="44"/>
      <c r="HEG265" s="44"/>
      <c r="HEH265" s="44"/>
      <c r="HEI265" s="44"/>
      <c r="HEJ265" s="44"/>
      <c r="HEK265" s="44"/>
      <c r="HEL265" s="44"/>
      <c r="HEM265" s="44"/>
      <c r="HEN265" s="44"/>
      <c r="HEO265" s="44"/>
      <c r="HEP265" s="44"/>
      <c r="HEQ265" s="44"/>
      <c r="HER265" s="44"/>
      <c r="HES265" s="44"/>
      <c r="HET265" s="44"/>
      <c r="HEU265" s="44"/>
      <c r="HEV265" s="44"/>
      <c r="HEW265" s="44"/>
      <c r="HEX265" s="44"/>
      <c r="HEY265" s="44"/>
      <c r="HEZ265" s="44"/>
      <c r="HFA265" s="44"/>
      <c r="HFB265" s="44"/>
      <c r="HFC265" s="44"/>
      <c r="HFD265" s="44"/>
      <c r="HFE265" s="44"/>
      <c r="HFF265" s="44"/>
      <c r="HFG265" s="44"/>
      <c r="HFH265" s="44"/>
      <c r="HFI265" s="44"/>
      <c r="HFJ265" s="44"/>
      <c r="HFK265" s="44"/>
      <c r="HFL265" s="44"/>
      <c r="HFM265" s="44"/>
      <c r="HFN265" s="44"/>
      <c r="HFO265" s="44"/>
      <c r="HFP265" s="44"/>
      <c r="HFQ265" s="44"/>
      <c r="HFR265" s="44"/>
      <c r="HFS265" s="44"/>
      <c r="HFT265" s="44"/>
      <c r="HFU265" s="44"/>
      <c r="HFV265" s="44"/>
      <c r="HFW265" s="44"/>
      <c r="HFX265" s="44"/>
      <c r="HFY265" s="44"/>
      <c r="HFZ265" s="44"/>
      <c r="HGA265" s="44"/>
      <c r="HGB265" s="44"/>
      <c r="HGC265" s="44"/>
      <c r="HGD265" s="44"/>
      <c r="HGE265" s="44"/>
      <c r="HGF265" s="44"/>
      <c r="HGG265" s="44"/>
      <c r="HGH265" s="44"/>
      <c r="HGI265" s="44"/>
      <c r="HGJ265" s="44"/>
      <c r="HGK265" s="44"/>
      <c r="HGL265" s="44"/>
      <c r="HGM265" s="44"/>
      <c r="HGN265" s="44"/>
      <c r="HGO265" s="44"/>
      <c r="HGP265" s="44"/>
      <c r="HGQ265" s="44"/>
      <c r="HGR265" s="44"/>
      <c r="HGS265" s="44"/>
      <c r="HGT265" s="44"/>
      <c r="HGU265" s="44"/>
      <c r="HGV265" s="44"/>
      <c r="HGW265" s="44"/>
      <c r="HGX265" s="44"/>
      <c r="HGY265" s="44"/>
      <c r="HGZ265" s="44"/>
      <c r="HHA265" s="44"/>
      <c r="HHB265" s="44"/>
      <c r="HHC265" s="44"/>
      <c r="HHD265" s="44"/>
      <c r="HHE265" s="44"/>
      <c r="HHF265" s="44"/>
      <c r="HHG265" s="44"/>
      <c r="HHH265" s="44"/>
      <c r="HHI265" s="44"/>
      <c r="HHJ265" s="44"/>
      <c r="HHK265" s="44"/>
      <c r="HHL265" s="44"/>
      <c r="HHM265" s="44"/>
      <c r="HHN265" s="44"/>
      <c r="HHO265" s="44"/>
      <c r="HHP265" s="44"/>
      <c r="HHQ265" s="44"/>
      <c r="HHR265" s="44"/>
      <c r="HHS265" s="44"/>
      <c r="HHT265" s="44"/>
      <c r="HHU265" s="44"/>
      <c r="HHV265" s="44"/>
      <c r="HHW265" s="44"/>
      <c r="HHX265" s="44"/>
      <c r="HHY265" s="44"/>
      <c r="HHZ265" s="44"/>
      <c r="HIA265" s="44"/>
      <c r="HIB265" s="44"/>
      <c r="HIC265" s="44"/>
      <c r="HID265" s="44"/>
      <c r="HIE265" s="44"/>
      <c r="HIF265" s="44"/>
      <c r="HIG265" s="44"/>
      <c r="HIH265" s="44"/>
      <c r="HII265" s="44"/>
      <c r="HIJ265" s="44"/>
      <c r="HIK265" s="44"/>
      <c r="HIL265" s="44"/>
      <c r="HIM265" s="44"/>
      <c r="HIN265" s="44"/>
      <c r="HIO265" s="44"/>
      <c r="HIP265" s="44"/>
      <c r="HIQ265" s="44"/>
      <c r="HIR265" s="44"/>
      <c r="HIS265" s="44"/>
      <c r="HIT265" s="44"/>
      <c r="HIU265" s="44"/>
      <c r="HIV265" s="44"/>
      <c r="HIW265" s="44"/>
      <c r="HIX265" s="44"/>
      <c r="HIY265" s="44"/>
      <c r="HIZ265" s="44"/>
      <c r="HJA265" s="44"/>
      <c r="HJB265" s="44"/>
      <c r="HJC265" s="44"/>
      <c r="HJD265" s="44"/>
      <c r="HJE265" s="44"/>
      <c r="HJF265" s="44"/>
      <c r="HJG265" s="44"/>
      <c r="HJH265" s="44"/>
      <c r="HJI265" s="44"/>
      <c r="HJJ265" s="44"/>
      <c r="HJK265" s="44"/>
      <c r="HJL265" s="44"/>
      <c r="HJM265" s="44"/>
      <c r="HJN265" s="44"/>
      <c r="HJO265" s="44"/>
      <c r="HJP265" s="44"/>
      <c r="HJQ265" s="44"/>
      <c r="HJR265" s="44"/>
      <c r="HJS265" s="44"/>
      <c r="HJT265" s="44"/>
      <c r="HJU265" s="44"/>
      <c r="HJV265" s="44"/>
      <c r="HJW265" s="44"/>
      <c r="HJX265" s="44"/>
      <c r="HJY265" s="44"/>
      <c r="HJZ265" s="44"/>
      <c r="HKA265" s="44"/>
      <c r="HKB265" s="44"/>
      <c r="HKC265" s="44"/>
      <c r="HKD265" s="44"/>
      <c r="HKE265" s="44"/>
      <c r="HKF265" s="44"/>
      <c r="HKG265" s="44"/>
      <c r="HKH265" s="44"/>
      <c r="HKI265" s="44"/>
      <c r="HKJ265" s="44"/>
      <c r="HKK265" s="44"/>
      <c r="HKL265" s="44"/>
      <c r="HKM265" s="44"/>
      <c r="HKN265" s="44"/>
      <c r="HKO265" s="44"/>
      <c r="HKP265" s="44"/>
      <c r="HKQ265" s="44"/>
      <c r="HKR265" s="44"/>
      <c r="HKS265" s="44"/>
      <c r="HKT265" s="44"/>
      <c r="HKU265" s="44"/>
      <c r="HKV265" s="44"/>
      <c r="HKW265" s="44"/>
      <c r="HKX265" s="44"/>
      <c r="HKY265" s="44"/>
      <c r="HKZ265" s="44"/>
      <c r="HLA265" s="44"/>
      <c r="HLB265" s="44"/>
      <c r="HLC265" s="44"/>
      <c r="HLD265" s="44"/>
      <c r="HLE265" s="44"/>
      <c r="HLF265" s="44"/>
      <c r="HLG265" s="44"/>
      <c r="HLH265" s="44"/>
      <c r="HLI265" s="44"/>
      <c r="HLJ265" s="44"/>
      <c r="HLK265" s="44"/>
      <c r="HLL265" s="44"/>
      <c r="HLM265" s="44"/>
      <c r="HLN265" s="44"/>
      <c r="HLO265" s="44"/>
      <c r="HLP265" s="44"/>
      <c r="HLQ265" s="44"/>
      <c r="HLR265" s="44"/>
      <c r="HLS265" s="44"/>
      <c r="HLT265" s="44"/>
      <c r="HLU265" s="44"/>
      <c r="HLV265" s="44"/>
      <c r="HLW265" s="44"/>
      <c r="HLX265" s="44"/>
      <c r="HLY265" s="44"/>
      <c r="HLZ265" s="44"/>
      <c r="HMA265" s="44"/>
      <c r="HMB265" s="44"/>
      <c r="HMC265" s="44"/>
      <c r="HMD265" s="44"/>
      <c r="HME265" s="44"/>
      <c r="HMF265" s="44"/>
      <c r="HMG265" s="44"/>
      <c r="HMH265" s="44"/>
      <c r="HMI265" s="44"/>
      <c r="HMJ265" s="44"/>
      <c r="HMK265" s="44"/>
      <c r="HML265" s="44"/>
      <c r="HMM265" s="44"/>
      <c r="HMN265" s="44"/>
      <c r="HMO265" s="44"/>
      <c r="HMP265" s="44"/>
      <c r="HMQ265" s="44"/>
      <c r="HMR265" s="44"/>
      <c r="HMS265" s="44"/>
      <c r="HMT265" s="44"/>
      <c r="HMU265" s="44"/>
      <c r="HMV265" s="44"/>
      <c r="HMW265" s="44"/>
      <c r="HMX265" s="44"/>
      <c r="HMY265" s="44"/>
      <c r="HMZ265" s="44"/>
      <c r="HNA265" s="44"/>
      <c r="HNB265" s="44"/>
      <c r="HNC265" s="44"/>
      <c r="HND265" s="44"/>
      <c r="HNE265" s="44"/>
      <c r="HNF265" s="44"/>
      <c r="HNG265" s="44"/>
      <c r="HNH265" s="44"/>
      <c r="HNI265" s="44"/>
      <c r="HNJ265" s="44"/>
      <c r="HNK265" s="44"/>
      <c r="HNL265" s="44"/>
      <c r="HNM265" s="44"/>
      <c r="HNN265" s="44"/>
      <c r="HNO265" s="44"/>
      <c r="HNP265" s="44"/>
      <c r="HNQ265" s="44"/>
      <c r="HNR265" s="44"/>
      <c r="HNS265" s="44"/>
      <c r="HNT265" s="44"/>
      <c r="HNU265" s="44"/>
      <c r="HNV265" s="44"/>
      <c r="HNW265" s="44"/>
      <c r="HNX265" s="44"/>
      <c r="HNY265" s="44"/>
      <c r="HNZ265" s="44"/>
      <c r="HOA265" s="44"/>
      <c r="HOB265" s="44"/>
      <c r="HOC265" s="44"/>
      <c r="HOD265" s="44"/>
      <c r="HOE265" s="44"/>
      <c r="HOF265" s="44"/>
      <c r="HOG265" s="44"/>
      <c r="HOH265" s="44"/>
      <c r="HOI265" s="44"/>
      <c r="HOJ265" s="44"/>
      <c r="HOK265" s="44"/>
      <c r="HOL265" s="44"/>
      <c r="HOM265" s="44"/>
      <c r="HON265" s="44"/>
      <c r="HOO265" s="44"/>
      <c r="HOP265" s="44"/>
      <c r="HOQ265" s="44"/>
      <c r="HOR265" s="44"/>
      <c r="HOS265" s="44"/>
      <c r="HOT265" s="44"/>
      <c r="HOU265" s="44"/>
      <c r="HOV265" s="44"/>
      <c r="HOW265" s="44"/>
      <c r="HOX265" s="44"/>
      <c r="HOY265" s="44"/>
      <c r="HOZ265" s="44"/>
      <c r="HPA265" s="44"/>
      <c r="HPB265" s="44"/>
      <c r="HPC265" s="44"/>
      <c r="HPD265" s="44"/>
      <c r="HPE265" s="44"/>
      <c r="HPF265" s="44"/>
      <c r="HPG265" s="44"/>
      <c r="HPH265" s="44"/>
      <c r="HPI265" s="44"/>
      <c r="HPJ265" s="44"/>
      <c r="HPK265" s="44"/>
      <c r="HPL265" s="44"/>
      <c r="HPM265" s="44"/>
      <c r="HPN265" s="44"/>
      <c r="HPO265" s="44"/>
      <c r="HPP265" s="44"/>
      <c r="HPQ265" s="44"/>
      <c r="HPR265" s="44"/>
      <c r="HPS265" s="44"/>
      <c r="HPT265" s="44"/>
      <c r="HPU265" s="44"/>
      <c r="HPV265" s="44"/>
      <c r="HPW265" s="44"/>
      <c r="HPX265" s="44"/>
      <c r="HPY265" s="44"/>
      <c r="HPZ265" s="44"/>
      <c r="HQA265" s="44"/>
      <c r="HQB265" s="44"/>
      <c r="HQC265" s="44"/>
      <c r="HQD265" s="44"/>
      <c r="HQE265" s="44"/>
      <c r="HQF265" s="44"/>
      <c r="HQG265" s="44"/>
      <c r="HQH265" s="44"/>
      <c r="HQI265" s="44"/>
      <c r="HQJ265" s="44"/>
      <c r="HQK265" s="44"/>
      <c r="HQL265" s="44"/>
      <c r="HQM265" s="44"/>
      <c r="HQN265" s="44"/>
      <c r="HQO265" s="44"/>
      <c r="HQP265" s="44"/>
      <c r="HQQ265" s="44"/>
      <c r="HQR265" s="44"/>
      <c r="HQS265" s="44"/>
      <c r="HQT265" s="44"/>
      <c r="HQU265" s="44"/>
      <c r="HQV265" s="44"/>
      <c r="HQW265" s="44"/>
      <c r="HQX265" s="44"/>
      <c r="HQY265" s="44"/>
      <c r="HQZ265" s="44"/>
      <c r="HRA265" s="44"/>
      <c r="HRB265" s="44"/>
      <c r="HRC265" s="44"/>
      <c r="HRD265" s="44"/>
      <c r="HRE265" s="44"/>
      <c r="HRF265" s="44"/>
      <c r="HRG265" s="44"/>
      <c r="HRH265" s="44"/>
      <c r="HRI265" s="44"/>
      <c r="HRJ265" s="44"/>
      <c r="HRK265" s="44"/>
      <c r="HRL265" s="44"/>
      <c r="HRM265" s="44"/>
      <c r="HRN265" s="44"/>
      <c r="HRO265" s="44"/>
      <c r="HRP265" s="44"/>
      <c r="HRQ265" s="44"/>
      <c r="HRR265" s="44"/>
      <c r="HRS265" s="44"/>
      <c r="HRT265" s="44"/>
      <c r="HRU265" s="44"/>
      <c r="HRV265" s="44"/>
      <c r="HRW265" s="44"/>
      <c r="HRX265" s="44"/>
      <c r="HRY265" s="44"/>
      <c r="HRZ265" s="44"/>
      <c r="HSA265" s="44"/>
      <c r="HSB265" s="44"/>
      <c r="HSC265" s="44"/>
      <c r="HSD265" s="44"/>
      <c r="HSE265" s="44"/>
      <c r="HSF265" s="44"/>
      <c r="HSG265" s="44"/>
      <c r="HSH265" s="44"/>
      <c r="HSI265" s="44"/>
      <c r="HSJ265" s="44"/>
      <c r="HSK265" s="44"/>
      <c r="HSL265" s="44"/>
      <c r="HSM265" s="44"/>
      <c r="HSN265" s="44"/>
      <c r="HSO265" s="44"/>
      <c r="HSP265" s="44"/>
      <c r="HSQ265" s="44"/>
      <c r="HSR265" s="44"/>
      <c r="HSS265" s="44"/>
      <c r="HST265" s="44"/>
      <c r="HSU265" s="44"/>
      <c r="HSV265" s="44"/>
      <c r="HSW265" s="44"/>
      <c r="HSX265" s="44"/>
      <c r="HSY265" s="44"/>
      <c r="HSZ265" s="44"/>
      <c r="HTA265" s="44"/>
      <c r="HTB265" s="44"/>
      <c r="HTC265" s="44"/>
      <c r="HTD265" s="44"/>
      <c r="HTE265" s="44"/>
      <c r="HTF265" s="44"/>
      <c r="HTG265" s="44"/>
      <c r="HTH265" s="44"/>
      <c r="HTI265" s="44"/>
      <c r="HTJ265" s="44"/>
      <c r="HTK265" s="44"/>
      <c r="HTL265" s="44"/>
      <c r="HTM265" s="44"/>
      <c r="HTN265" s="44"/>
      <c r="HTO265" s="44"/>
      <c r="HTP265" s="44"/>
      <c r="HTQ265" s="44"/>
      <c r="HTR265" s="44"/>
      <c r="HTS265" s="44"/>
      <c r="HTT265" s="44"/>
      <c r="HTU265" s="44"/>
      <c r="HTV265" s="44"/>
      <c r="HTW265" s="44"/>
      <c r="HTX265" s="44"/>
      <c r="HTY265" s="44"/>
      <c r="HTZ265" s="44"/>
      <c r="HUA265" s="44"/>
      <c r="HUB265" s="44"/>
      <c r="HUC265" s="44"/>
      <c r="HUD265" s="44"/>
      <c r="HUE265" s="44"/>
      <c r="HUF265" s="44"/>
      <c r="HUG265" s="44"/>
      <c r="HUH265" s="44"/>
      <c r="HUI265" s="44"/>
      <c r="HUJ265" s="44"/>
      <c r="HUK265" s="44"/>
      <c r="HUL265" s="44"/>
      <c r="HUM265" s="44"/>
      <c r="HUN265" s="44"/>
      <c r="HUO265" s="44"/>
      <c r="HUP265" s="44"/>
      <c r="HUQ265" s="44"/>
      <c r="HUR265" s="44"/>
      <c r="HUS265" s="44"/>
      <c r="HUT265" s="44"/>
      <c r="HUU265" s="44"/>
      <c r="HUV265" s="44"/>
      <c r="HUW265" s="44"/>
      <c r="HUX265" s="44"/>
      <c r="HUY265" s="44"/>
      <c r="HUZ265" s="44"/>
      <c r="HVA265" s="44"/>
      <c r="HVB265" s="44"/>
      <c r="HVC265" s="44"/>
      <c r="HVD265" s="44"/>
      <c r="HVE265" s="44"/>
      <c r="HVF265" s="44"/>
      <c r="HVG265" s="44"/>
      <c r="HVH265" s="44"/>
      <c r="HVI265" s="44"/>
      <c r="HVJ265" s="44"/>
      <c r="HVK265" s="44"/>
      <c r="HVL265" s="44"/>
      <c r="HVM265" s="44"/>
      <c r="HVN265" s="44"/>
      <c r="HVO265" s="44"/>
      <c r="HVP265" s="44"/>
      <c r="HVQ265" s="44"/>
      <c r="HVR265" s="44"/>
      <c r="HVS265" s="44"/>
      <c r="HVT265" s="44"/>
      <c r="HVU265" s="44"/>
      <c r="HVV265" s="44"/>
      <c r="HVW265" s="44"/>
      <c r="HVX265" s="44"/>
      <c r="HVY265" s="44"/>
      <c r="HVZ265" s="44"/>
      <c r="HWA265" s="44"/>
      <c r="HWB265" s="44"/>
      <c r="HWC265" s="44"/>
      <c r="HWD265" s="44"/>
      <c r="HWE265" s="44"/>
      <c r="HWF265" s="44"/>
      <c r="HWG265" s="44"/>
      <c r="HWH265" s="44"/>
      <c r="HWI265" s="44"/>
      <c r="HWJ265" s="44"/>
      <c r="HWK265" s="44"/>
      <c r="HWL265" s="44"/>
      <c r="HWM265" s="44"/>
      <c r="HWN265" s="44"/>
      <c r="HWO265" s="44"/>
      <c r="HWP265" s="44"/>
      <c r="HWQ265" s="44"/>
      <c r="HWR265" s="44"/>
      <c r="HWS265" s="44"/>
      <c r="HWT265" s="44"/>
      <c r="HWU265" s="44"/>
      <c r="HWV265" s="44"/>
      <c r="HWW265" s="44"/>
      <c r="HWX265" s="44"/>
      <c r="HWY265" s="44"/>
      <c r="HWZ265" s="44"/>
      <c r="HXA265" s="44"/>
      <c r="HXB265" s="44"/>
      <c r="HXC265" s="44"/>
      <c r="HXD265" s="44"/>
      <c r="HXE265" s="44"/>
      <c r="HXF265" s="44"/>
      <c r="HXG265" s="44"/>
      <c r="HXH265" s="44"/>
      <c r="HXI265" s="44"/>
      <c r="HXJ265" s="44"/>
      <c r="HXK265" s="44"/>
      <c r="HXL265" s="44"/>
      <c r="HXM265" s="44"/>
      <c r="HXN265" s="44"/>
      <c r="HXO265" s="44"/>
      <c r="HXP265" s="44"/>
      <c r="HXQ265" s="44"/>
      <c r="HXR265" s="44"/>
      <c r="HXS265" s="44"/>
      <c r="HXT265" s="44"/>
      <c r="HXU265" s="44"/>
      <c r="HXV265" s="44"/>
      <c r="HXW265" s="44"/>
      <c r="HXX265" s="44"/>
      <c r="HXY265" s="44"/>
      <c r="HXZ265" s="44"/>
      <c r="HYA265" s="44"/>
      <c r="HYB265" s="44"/>
      <c r="HYC265" s="44"/>
      <c r="HYD265" s="44"/>
      <c r="HYE265" s="44"/>
      <c r="HYF265" s="44"/>
      <c r="HYG265" s="44"/>
      <c r="HYH265" s="44"/>
      <c r="HYI265" s="44"/>
      <c r="HYJ265" s="44"/>
      <c r="HYK265" s="44"/>
      <c r="HYL265" s="44"/>
      <c r="HYM265" s="44"/>
      <c r="HYN265" s="44"/>
      <c r="HYO265" s="44"/>
      <c r="HYP265" s="44"/>
      <c r="HYQ265" s="44"/>
      <c r="HYR265" s="44"/>
      <c r="HYS265" s="44"/>
      <c r="HYT265" s="44"/>
      <c r="HYU265" s="44"/>
      <c r="HYV265" s="44"/>
      <c r="HYW265" s="44"/>
      <c r="HYX265" s="44"/>
      <c r="HYY265" s="44"/>
      <c r="HYZ265" s="44"/>
      <c r="HZA265" s="44"/>
      <c r="HZB265" s="44"/>
      <c r="HZC265" s="44"/>
      <c r="HZD265" s="44"/>
      <c r="HZE265" s="44"/>
      <c r="HZF265" s="44"/>
      <c r="HZG265" s="44"/>
      <c r="HZH265" s="44"/>
      <c r="HZI265" s="44"/>
      <c r="HZJ265" s="44"/>
      <c r="HZK265" s="44"/>
      <c r="HZL265" s="44"/>
      <c r="HZM265" s="44"/>
      <c r="HZN265" s="44"/>
      <c r="HZO265" s="44"/>
      <c r="HZP265" s="44"/>
      <c r="HZQ265" s="44"/>
      <c r="HZR265" s="44"/>
      <c r="HZS265" s="44"/>
      <c r="HZT265" s="44"/>
      <c r="HZU265" s="44"/>
      <c r="HZV265" s="44"/>
      <c r="HZW265" s="44"/>
      <c r="HZX265" s="44"/>
      <c r="HZY265" s="44"/>
      <c r="HZZ265" s="44"/>
      <c r="IAA265" s="44"/>
      <c r="IAB265" s="44"/>
      <c r="IAC265" s="44"/>
      <c r="IAD265" s="44"/>
      <c r="IAE265" s="44"/>
      <c r="IAF265" s="44"/>
      <c r="IAG265" s="44"/>
      <c r="IAH265" s="44"/>
      <c r="IAI265" s="44"/>
      <c r="IAJ265" s="44"/>
      <c r="IAK265" s="44"/>
      <c r="IAL265" s="44"/>
      <c r="IAM265" s="44"/>
      <c r="IAN265" s="44"/>
      <c r="IAO265" s="44"/>
      <c r="IAP265" s="44"/>
      <c r="IAQ265" s="44"/>
      <c r="IAR265" s="44"/>
      <c r="IAS265" s="44"/>
      <c r="IAT265" s="44"/>
      <c r="IAU265" s="44"/>
      <c r="IAV265" s="44"/>
      <c r="IAW265" s="44"/>
      <c r="IAX265" s="44"/>
      <c r="IAY265" s="44"/>
      <c r="IAZ265" s="44"/>
      <c r="IBA265" s="44"/>
      <c r="IBB265" s="44"/>
      <c r="IBC265" s="44"/>
      <c r="IBD265" s="44"/>
      <c r="IBE265" s="44"/>
      <c r="IBF265" s="44"/>
      <c r="IBG265" s="44"/>
      <c r="IBH265" s="44"/>
      <c r="IBI265" s="44"/>
      <c r="IBJ265" s="44"/>
      <c r="IBK265" s="44"/>
      <c r="IBL265" s="44"/>
      <c r="IBM265" s="44"/>
      <c r="IBN265" s="44"/>
      <c r="IBO265" s="44"/>
      <c r="IBP265" s="44"/>
      <c r="IBQ265" s="44"/>
      <c r="IBR265" s="44"/>
      <c r="IBS265" s="44"/>
      <c r="IBT265" s="44"/>
      <c r="IBU265" s="44"/>
      <c r="IBV265" s="44"/>
      <c r="IBW265" s="44"/>
      <c r="IBX265" s="44"/>
      <c r="IBY265" s="44"/>
      <c r="IBZ265" s="44"/>
      <c r="ICA265" s="44"/>
      <c r="ICB265" s="44"/>
      <c r="ICC265" s="44"/>
      <c r="ICD265" s="44"/>
      <c r="ICE265" s="44"/>
      <c r="ICF265" s="44"/>
      <c r="ICG265" s="44"/>
      <c r="ICH265" s="44"/>
      <c r="ICI265" s="44"/>
      <c r="ICJ265" s="44"/>
      <c r="ICK265" s="44"/>
      <c r="ICL265" s="44"/>
      <c r="ICM265" s="44"/>
      <c r="ICN265" s="44"/>
      <c r="ICO265" s="44"/>
      <c r="ICP265" s="44"/>
      <c r="ICQ265" s="44"/>
      <c r="ICR265" s="44"/>
      <c r="ICS265" s="44"/>
      <c r="ICT265" s="44"/>
      <c r="ICU265" s="44"/>
      <c r="ICV265" s="44"/>
      <c r="ICW265" s="44"/>
      <c r="ICX265" s="44"/>
      <c r="ICY265" s="44"/>
      <c r="ICZ265" s="44"/>
      <c r="IDA265" s="44"/>
      <c r="IDB265" s="44"/>
      <c r="IDC265" s="44"/>
      <c r="IDD265" s="44"/>
      <c r="IDE265" s="44"/>
      <c r="IDF265" s="44"/>
      <c r="IDG265" s="44"/>
      <c r="IDH265" s="44"/>
      <c r="IDI265" s="44"/>
      <c r="IDJ265" s="44"/>
      <c r="IDK265" s="44"/>
      <c r="IDL265" s="44"/>
      <c r="IDM265" s="44"/>
      <c r="IDN265" s="44"/>
      <c r="IDO265" s="44"/>
      <c r="IDP265" s="44"/>
      <c r="IDQ265" s="44"/>
      <c r="IDR265" s="44"/>
      <c r="IDS265" s="44"/>
      <c r="IDT265" s="44"/>
      <c r="IDU265" s="44"/>
      <c r="IDV265" s="44"/>
      <c r="IDW265" s="44"/>
      <c r="IDX265" s="44"/>
      <c r="IDY265" s="44"/>
      <c r="IDZ265" s="44"/>
      <c r="IEA265" s="44"/>
      <c r="IEB265" s="44"/>
      <c r="IEC265" s="44"/>
      <c r="IED265" s="44"/>
      <c r="IEE265" s="44"/>
      <c r="IEF265" s="44"/>
      <c r="IEG265" s="44"/>
      <c r="IEH265" s="44"/>
      <c r="IEI265" s="44"/>
      <c r="IEJ265" s="44"/>
      <c r="IEK265" s="44"/>
      <c r="IEL265" s="44"/>
      <c r="IEM265" s="44"/>
      <c r="IEN265" s="44"/>
      <c r="IEO265" s="44"/>
      <c r="IEP265" s="44"/>
      <c r="IEQ265" s="44"/>
      <c r="IER265" s="44"/>
      <c r="IES265" s="44"/>
      <c r="IET265" s="44"/>
      <c r="IEU265" s="44"/>
      <c r="IEV265" s="44"/>
      <c r="IEW265" s="44"/>
      <c r="IEX265" s="44"/>
      <c r="IEY265" s="44"/>
      <c r="IEZ265" s="44"/>
      <c r="IFA265" s="44"/>
      <c r="IFB265" s="44"/>
      <c r="IFC265" s="44"/>
      <c r="IFD265" s="44"/>
      <c r="IFE265" s="44"/>
      <c r="IFF265" s="44"/>
      <c r="IFG265" s="44"/>
      <c r="IFH265" s="44"/>
      <c r="IFI265" s="44"/>
      <c r="IFJ265" s="44"/>
      <c r="IFK265" s="44"/>
      <c r="IFL265" s="44"/>
      <c r="IFM265" s="44"/>
      <c r="IFN265" s="44"/>
      <c r="IFO265" s="44"/>
      <c r="IFP265" s="44"/>
      <c r="IFQ265" s="44"/>
      <c r="IFR265" s="44"/>
      <c r="IFS265" s="44"/>
      <c r="IFT265" s="44"/>
      <c r="IFU265" s="44"/>
      <c r="IFV265" s="44"/>
      <c r="IFW265" s="44"/>
      <c r="IFX265" s="44"/>
      <c r="IFY265" s="44"/>
      <c r="IFZ265" s="44"/>
      <c r="IGA265" s="44"/>
      <c r="IGB265" s="44"/>
      <c r="IGC265" s="44"/>
      <c r="IGD265" s="44"/>
      <c r="IGE265" s="44"/>
      <c r="IGF265" s="44"/>
      <c r="IGG265" s="44"/>
      <c r="IGH265" s="44"/>
      <c r="IGI265" s="44"/>
      <c r="IGJ265" s="44"/>
      <c r="IGK265" s="44"/>
      <c r="IGL265" s="44"/>
      <c r="IGM265" s="44"/>
      <c r="IGN265" s="44"/>
      <c r="IGO265" s="44"/>
      <c r="IGP265" s="44"/>
      <c r="IGQ265" s="44"/>
      <c r="IGR265" s="44"/>
      <c r="IGS265" s="44"/>
      <c r="IGT265" s="44"/>
      <c r="IGU265" s="44"/>
      <c r="IGV265" s="44"/>
      <c r="IGW265" s="44"/>
      <c r="IGX265" s="44"/>
      <c r="IGY265" s="44"/>
      <c r="IGZ265" s="44"/>
      <c r="IHA265" s="44"/>
      <c r="IHB265" s="44"/>
      <c r="IHC265" s="44"/>
      <c r="IHD265" s="44"/>
      <c r="IHE265" s="44"/>
      <c r="IHF265" s="44"/>
      <c r="IHG265" s="44"/>
      <c r="IHH265" s="44"/>
      <c r="IHI265" s="44"/>
      <c r="IHJ265" s="44"/>
      <c r="IHK265" s="44"/>
      <c r="IHL265" s="44"/>
      <c r="IHM265" s="44"/>
      <c r="IHN265" s="44"/>
      <c r="IHO265" s="44"/>
      <c r="IHP265" s="44"/>
      <c r="IHQ265" s="44"/>
      <c r="IHR265" s="44"/>
      <c r="IHS265" s="44"/>
      <c r="IHT265" s="44"/>
      <c r="IHU265" s="44"/>
      <c r="IHV265" s="44"/>
      <c r="IHW265" s="44"/>
      <c r="IHX265" s="44"/>
      <c r="IHY265" s="44"/>
      <c r="IHZ265" s="44"/>
      <c r="IIA265" s="44"/>
      <c r="IIB265" s="44"/>
      <c r="IIC265" s="44"/>
      <c r="IID265" s="44"/>
      <c r="IIE265" s="44"/>
      <c r="IIF265" s="44"/>
      <c r="IIG265" s="44"/>
      <c r="IIH265" s="44"/>
      <c r="III265" s="44"/>
      <c r="IIJ265" s="44"/>
      <c r="IIK265" s="44"/>
      <c r="IIL265" s="44"/>
      <c r="IIM265" s="44"/>
      <c r="IIN265" s="44"/>
      <c r="IIO265" s="44"/>
      <c r="IIP265" s="44"/>
      <c r="IIQ265" s="44"/>
      <c r="IIR265" s="44"/>
      <c r="IIS265" s="44"/>
      <c r="IIT265" s="44"/>
      <c r="IIU265" s="44"/>
      <c r="IIV265" s="44"/>
      <c r="IIW265" s="44"/>
      <c r="IIX265" s="44"/>
      <c r="IIY265" s="44"/>
      <c r="IIZ265" s="44"/>
      <c r="IJA265" s="44"/>
      <c r="IJB265" s="44"/>
      <c r="IJC265" s="44"/>
      <c r="IJD265" s="44"/>
      <c r="IJE265" s="44"/>
      <c r="IJF265" s="44"/>
      <c r="IJG265" s="44"/>
      <c r="IJH265" s="44"/>
      <c r="IJI265" s="44"/>
      <c r="IJJ265" s="44"/>
      <c r="IJK265" s="44"/>
      <c r="IJL265" s="44"/>
      <c r="IJM265" s="44"/>
      <c r="IJN265" s="44"/>
      <c r="IJO265" s="44"/>
      <c r="IJP265" s="44"/>
      <c r="IJQ265" s="44"/>
      <c r="IJR265" s="44"/>
      <c r="IJS265" s="44"/>
      <c r="IJT265" s="44"/>
      <c r="IJU265" s="44"/>
      <c r="IJV265" s="44"/>
      <c r="IJW265" s="44"/>
      <c r="IJX265" s="44"/>
      <c r="IJY265" s="44"/>
      <c r="IJZ265" s="44"/>
      <c r="IKA265" s="44"/>
      <c r="IKB265" s="44"/>
      <c r="IKC265" s="44"/>
      <c r="IKD265" s="44"/>
      <c r="IKE265" s="44"/>
      <c r="IKF265" s="44"/>
      <c r="IKG265" s="44"/>
      <c r="IKH265" s="44"/>
      <c r="IKI265" s="44"/>
      <c r="IKJ265" s="44"/>
      <c r="IKK265" s="44"/>
      <c r="IKL265" s="44"/>
      <c r="IKM265" s="44"/>
      <c r="IKN265" s="44"/>
      <c r="IKO265" s="44"/>
      <c r="IKP265" s="44"/>
      <c r="IKQ265" s="44"/>
      <c r="IKR265" s="44"/>
      <c r="IKS265" s="44"/>
      <c r="IKT265" s="44"/>
      <c r="IKU265" s="44"/>
      <c r="IKV265" s="44"/>
      <c r="IKW265" s="44"/>
      <c r="IKX265" s="44"/>
      <c r="IKY265" s="44"/>
      <c r="IKZ265" s="44"/>
      <c r="ILA265" s="44"/>
      <c r="ILB265" s="44"/>
      <c r="ILC265" s="44"/>
      <c r="ILD265" s="44"/>
      <c r="ILE265" s="44"/>
      <c r="ILF265" s="44"/>
      <c r="ILG265" s="44"/>
      <c r="ILH265" s="44"/>
      <c r="ILI265" s="44"/>
      <c r="ILJ265" s="44"/>
      <c r="ILK265" s="44"/>
      <c r="ILL265" s="44"/>
      <c r="ILM265" s="44"/>
      <c r="ILN265" s="44"/>
      <c r="ILO265" s="44"/>
      <c r="ILP265" s="44"/>
      <c r="ILQ265" s="44"/>
      <c r="ILR265" s="44"/>
      <c r="ILS265" s="44"/>
      <c r="ILT265" s="44"/>
      <c r="ILU265" s="44"/>
      <c r="ILV265" s="44"/>
      <c r="ILW265" s="44"/>
      <c r="ILX265" s="44"/>
      <c r="ILY265" s="44"/>
      <c r="ILZ265" s="44"/>
      <c r="IMA265" s="44"/>
      <c r="IMB265" s="44"/>
      <c r="IMC265" s="44"/>
      <c r="IMD265" s="44"/>
      <c r="IME265" s="44"/>
      <c r="IMF265" s="44"/>
      <c r="IMG265" s="44"/>
      <c r="IMH265" s="44"/>
      <c r="IMI265" s="44"/>
      <c r="IMJ265" s="44"/>
      <c r="IMK265" s="44"/>
      <c r="IML265" s="44"/>
      <c r="IMM265" s="44"/>
      <c r="IMN265" s="44"/>
      <c r="IMO265" s="44"/>
      <c r="IMP265" s="44"/>
      <c r="IMQ265" s="44"/>
      <c r="IMR265" s="44"/>
      <c r="IMS265" s="44"/>
      <c r="IMT265" s="44"/>
      <c r="IMU265" s="44"/>
      <c r="IMV265" s="44"/>
      <c r="IMW265" s="44"/>
      <c r="IMX265" s="44"/>
      <c r="IMY265" s="44"/>
      <c r="IMZ265" s="44"/>
      <c r="INA265" s="44"/>
      <c r="INB265" s="44"/>
      <c r="INC265" s="44"/>
      <c r="IND265" s="44"/>
      <c r="INE265" s="44"/>
      <c r="INF265" s="44"/>
      <c r="ING265" s="44"/>
      <c r="INH265" s="44"/>
      <c r="INI265" s="44"/>
      <c r="INJ265" s="44"/>
      <c r="INK265" s="44"/>
      <c r="INL265" s="44"/>
      <c r="INM265" s="44"/>
      <c r="INN265" s="44"/>
      <c r="INO265" s="44"/>
      <c r="INP265" s="44"/>
      <c r="INQ265" s="44"/>
      <c r="INR265" s="44"/>
      <c r="INS265" s="44"/>
      <c r="INT265" s="44"/>
      <c r="INU265" s="44"/>
      <c r="INV265" s="44"/>
      <c r="INW265" s="44"/>
      <c r="INX265" s="44"/>
      <c r="INY265" s="44"/>
      <c r="INZ265" s="44"/>
      <c r="IOA265" s="44"/>
      <c r="IOB265" s="44"/>
      <c r="IOC265" s="44"/>
      <c r="IOD265" s="44"/>
      <c r="IOE265" s="44"/>
      <c r="IOF265" s="44"/>
      <c r="IOG265" s="44"/>
      <c r="IOH265" s="44"/>
      <c r="IOI265" s="44"/>
      <c r="IOJ265" s="44"/>
      <c r="IOK265" s="44"/>
      <c r="IOL265" s="44"/>
      <c r="IOM265" s="44"/>
      <c r="ION265" s="44"/>
      <c r="IOO265" s="44"/>
      <c r="IOP265" s="44"/>
      <c r="IOQ265" s="44"/>
      <c r="IOR265" s="44"/>
      <c r="IOS265" s="44"/>
      <c r="IOT265" s="44"/>
      <c r="IOU265" s="44"/>
      <c r="IOV265" s="44"/>
      <c r="IOW265" s="44"/>
      <c r="IOX265" s="44"/>
      <c r="IOY265" s="44"/>
      <c r="IOZ265" s="44"/>
      <c r="IPA265" s="44"/>
      <c r="IPB265" s="44"/>
      <c r="IPC265" s="44"/>
      <c r="IPD265" s="44"/>
      <c r="IPE265" s="44"/>
      <c r="IPF265" s="44"/>
      <c r="IPG265" s="44"/>
      <c r="IPH265" s="44"/>
      <c r="IPI265" s="44"/>
      <c r="IPJ265" s="44"/>
      <c r="IPK265" s="44"/>
      <c r="IPL265" s="44"/>
      <c r="IPM265" s="44"/>
      <c r="IPN265" s="44"/>
      <c r="IPO265" s="44"/>
      <c r="IPP265" s="44"/>
      <c r="IPQ265" s="44"/>
      <c r="IPR265" s="44"/>
      <c r="IPS265" s="44"/>
      <c r="IPT265" s="44"/>
      <c r="IPU265" s="44"/>
      <c r="IPV265" s="44"/>
      <c r="IPW265" s="44"/>
      <c r="IPX265" s="44"/>
      <c r="IPY265" s="44"/>
      <c r="IPZ265" s="44"/>
      <c r="IQA265" s="44"/>
      <c r="IQB265" s="44"/>
      <c r="IQC265" s="44"/>
      <c r="IQD265" s="44"/>
      <c r="IQE265" s="44"/>
      <c r="IQF265" s="44"/>
      <c r="IQG265" s="44"/>
      <c r="IQH265" s="44"/>
      <c r="IQI265" s="44"/>
      <c r="IQJ265" s="44"/>
      <c r="IQK265" s="44"/>
      <c r="IQL265" s="44"/>
      <c r="IQM265" s="44"/>
      <c r="IQN265" s="44"/>
      <c r="IQO265" s="44"/>
      <c r="IQP265" s="44"/>
      <c r="IQQ265" s="44"/>
      <c r="IQR265" s="44"/>
      <c r="IQS265" s="44"/>
      <c r="IQT265" s="44"/>
      <c r="IQU265" s="44"/>
      <c r="IQV265" s="44"/>
      <c r="IQW265" s="44"/>
      <c r="IQX265" s="44"/>
      <c r="IQY265" s="44"/>
      <c r="IQZ265" s="44"/>
      <c r="IRA265" s="44"/>
      <c r="IRB265" s="44"/>
      <c r="IRC265" s="44"/>
      <c r="IRD265" s="44"/>
      <c r="IRE265" s="44"/>
      <c r="IRF265" s="44"/>
      <c r="IRG265" s="44"/>
      <c r="IRH265" s="44"/>
      <c r="IRI265" s="44"/>
      <c r="IRJ265" s="44"/>
      <c r="IRK265" s="44"/>
      <c r="IRL265" s="44"/>
      <c r="IRM265" s="44"/>
      <c r="IRN265" s="44"/>
      <c r="IRO265" s="44"/>
      <c r="IRP265" s="44"/>
      <c r="IRQ265" s="44"/>
      <c r="IRR265" s="44"/>
      <c r="IRS265" s="44"/>
      <c r="IRT265" s="44"/>
      <c r="IRU265" s="44"/>
      <c r="IRV265" s="44"/>
      <c r="IRW265" s="44"/>
      <c r="IRX265" s="44"/>
      <c r="IRY265" s="44"/>
      <c r="IRZ265" s="44"/>
      <c r="ISA265" s="44"/>
      <c r="ISB265" s="44"/>
      <c r="ISC265" s="44"/>
      <c r="ISD265" s="44"/>
      <c r="ISE265" s="44"/>
      <c r="ISF265" s="44"/>
      <c r="ISG265" s="44"/>
      <c r="ISH265" s="44"/>
      <c r="ISI265" s="44"/>
      <c r="ISJ265" s="44"/>
      <c r="ISK265" s="44"/>
      <c r="ISL265" s="44"/>
      <c r="ISM265" s="44"/>
      <c r="ISN265" s="44"/>
      <c r="ISO265" s="44"/>
      <c r="ISP265" s="44"/>
      <c r="ISQ265" s="44"/>
      <c r="ISR265" s="44"/>
      <c r="ISS265" s="44"/>
      <c r="IST265" s="44"/>
      <c r="ISU265" s="44"/>
      <c r="ISV265" s="44"/>
      <c r="ISW265" s="44"/>
      <c r="ISX265" s="44"/>
      <c r="ISY265" s="44"/>
      <c r="ISZ265" s="44"/>
      <c r="ITA265" s="44"/>
      <c r="ITB265" s="44"/>
      <c r="ITC265" s="44"/>
      <c r="ITD265" s="44"/>
      <c r="ITE265" s="44"/>
      <c r="ITF265" s="44"/>
      <c r="ITG265" s="44"/>
      <c r="ITH265" s="44"/>
      <c r="ITI265" s="44"/>
      <c r="ITJ265" s="44"/>
      <c r="ITK265" s="44"/>
      <c r="ITL265" s="44"/>
      <c r="ITM265" s="44"/>
      <c r="ITN265" s="44"/>
      <c r="ITO265" s="44"/>
      <c r="ITP265" s="44"/>
      <c r="ITQ265" s="44"/>
      <c r="ITR265" s="44"/>
      <c r="ITS265" s="44"/>
      <c r="ITT265" s="44"/>
      <c r="ITU265" s="44"/>
      <c r="ITV265" s="44"/>
      <c r="ITW265" s="44"/>
      <c r="ITX265" s="44"/>
      <c r="ITY265" s="44"/>
      <c r="ITZ265" s="44"/>
      <c r="IUA265" s="44"/>
      <c r="IUB265" s="44"/>
      <c r="IUC265" s="44"/>
      <c r="IUD265" s="44"/>
      <c r="IUE265" s="44"/>
      <c r="IUF265" s="44"/>
      <c r="IUG265" s="44"/>
      <c r="IUH265" s="44"/>
      <c r="IUI265" s="44"/>
      <c r="IUJ265" s="44"/>
      <c r="IUK265" s="44"/>
      <c r="IUL265" s="44"/>
      <c r="IUM265" s="44"/>
      <c r="IUN265" s="44"/>
      <c r="IUO265" s="44"/>
      <c r="IUP265" s="44"/>
      <c r="IUQ265" s="44"/>
      <c r="IUR265" s="44"/>
      <c r="IUS265" s="44"/>
      <c r="IUT265" s="44"/>
      <c r="IUU265" s="44"/>
      <c r="IUV265" s="44"/>
      <c r="IUW265" s="44"/>
      <c r="IUX265" s="44"/>
      <c r="IUY265" s="44"/>
      <c r="IUZ265" s="44"/>
      <c r="IVA265" s="44"/>
      <c r="IVB265" s="44"/>
      <c r="IVC265" s="44"/>
      <c r="IVD265" s="44"/>
      <c r="IVE265" s="44"/>
      <c r="IVF265" s="44"/>
      <c r="IVG265" s="44"/>
      <c r="IVH265" s="44"/>
      <c r="IVI265" s="44"/>
      <c r="IVJ265" s="44"/>
      <c r="IVK265" s="44"/>
      <c r="IVL265" s="44"/>
      <c r="IVM265" s="44"/>
      <c r="IVN265" s="44"/>
      <c r="IVO265" s="44"/>
      <c r="IVP265" s="44"/>
      <c r="IVQ265" s="44"/>
      <c r="IVR265" s="44"/>
      <c r="IVS265" s="44"/>
      <c r="IVT265" s="44"/>
      <c r="IVU265" s="44"/>
      <c r="IVV265" s="44"/>
      <c r="IVW265" s="44"/>
      <c r="IVX265" s="44"/>
      <c r="IVY265" s="44"/>
      <c r="IVZ265" s="44"/>
      <c r="IWA265" s="44"/>
      <c r="IWB265" s="44"/>
      <c r="IWC265" s="44"/>
      <c r="IWD265" s="44"/>
      <c r="IWE265" s="44"/>
      <c r="IWF265" s="44"/>
      <c r="IWG265" s="44"/>
      <c r="IWH265" s="44"/>
      <c r="IWI265" s="44"/>
      <c r="IWJ265" s="44"/>
      <c r="IWK265" s="44"/>
      <c r="IWL265" s="44"/>
      <c r="IWM265" s="44"/>
      <c r="IWN265" s="44"/>
      <c r="IWO265" s="44"/>
      <c r="IWP265" s="44"/>
      <c r="IWQ265" s="44"/>
      <c r="IWR265" s="44"/>
      <c r="IWS265" s="44"/>
      <c r="IWT265" s="44"/>
      <c r="IWU265" s="44"/>
      <c r="IWV265" s="44"/>
      <c r="IWW265" s="44"/>
      <c r="IWX265" s="44"/>
      <c r="IWY265" s="44"/>
      <c r="IWZ265" s="44"/>
      <c r="IXA265" s="44"/>
      <c r="IXB265" s="44"/>
      <c r="IXC265" s="44"/>
      <c r="IXD265" s="44"/>
      <c r="IXE265" s="44"/>
      <c r="IXF265" s="44"/>
      <c r="IXG265" s="44"/>
      <c r="IXH265" s="44"/>
      <c r="IXI265" s="44"/>
      <c r="IXJ265" s="44"/>
      <c r="IXK265" s="44"/>
      <c r="IXL265" s="44"/>
      <c r="IXM265" s="44"/>
      <c r="IXN265" s="44"/>
      <c r="IXO265" s="44"/>
      <c r="IXP265" s="44"/>
      <c r="IXQ265" s="44"/>
      <c r="IXR265" s="44"/>
      <c r="IXS265" s="44"/>
      <c r="IXT265" s="44"/>
      <c r="IXU265" s="44"/>
      <c r="IXV265" s="44"/>
      <c r="IXW265" s="44"/>
      <c r="IXX265" s="44"/>
      <c r="IXY265" s="44"/>
      <c r="IXZ265" s="44"/>
      <c r="IYA265" s="44"/>
      <c r="IYB265" s="44"/>
      <c r="IYC265" s="44"/>
      <c r="IYD265" s="44"/>
      <c r="IYE265" s="44"/>
      <c r="IYF265" s="44"/>
      <c r="IYG265" s="44"/>
      <c r="IYH265" s="44"/>
      <c r="IYI265" s="44"/>
      <c r="IYJ265" s="44"/>
      <c r="IYK265" s="44"/>
      <c r="IYL265" s="44"/>
      <c r="IYM265" s="44"/>
      <c r="IYN265" s="44"/>
      <c r="IYO265" s="44"/>
      <c r="IYP265" s="44"/>
      <c r="IYQ265" s="44"/>
      <c r="IYR265" s="44"/>
      <c r="IYS265" s="44"/>
      <c r="IYT265" s="44"/>
      <c r="IYU265" s="44"/>
      <c r="IYV265" s="44"/>
      <c r="IYW265" s="44"/>
      <c r="IYX265" s="44"/>
      <c r="IYY265" s="44"/>
      <c r="IYZ265" s="44"/>
      <c r="IZA265" s="44"/>
      <c r="IZB265" s="44"/>
      <c r="IZC265" s="44"/>
      <c r="IZD265" s="44"/>
      <c r="IZE265" s="44"/>
      <c r="IZF265" s="44"/>
      <c r="IZG265" s="44"/>
      <c r="IZH265" s="44"/>
      <c r="IZI265" s="44"/>
      <c r="IZJ265" s="44"/>
      <c r="IZK265" s="44"/>
      <c r="IZL265" s="44"/>
      <c r="IZM265" s="44"/>
      <c r="IZN265" s="44"/>
      <c r="IZO265" s="44"/>
      <c r="IZP265" s="44"/>
      <c r="IZQ265" s="44"/>
      <c r="IZR265" s="44"/>
      <c r="IZS265" s="44"/>
      <c r="IZT265" s="44"/>
      <c r="IZU265" s="44"/>
      <c r="IZV265" s="44"/>
      <c r="IZW265" s="44"/>
      <c r="IZX265" s="44"/>
      <c r="IZY265" s="44"/>
      <c r="IZZ265" s="44"/>
      <c r="JAA265" s="44"/>
      <c r="JAB265" s="44"/>
      <c r="JAC265" s="44"/>
      <c r="JAD265" s="44"/>
      <c r="JAE265" s="44"/>
      <c r="JAF265" s="44"/>
      <c r="JAG265" s="44"/>
      <c r="JAH265" s="44"/>
      <c r="JAI265" s="44"/>
      <c r="JAJ265" s="44"/>
      <c r="JAK265" s="44"/>
      <c r="JAL265" s="44"/>
      <c r="JAM265" s="44"/>
      <c r="JAN265" s="44"/>
      <c r="JAO265" s="44"/>
      <c r="JAP265" s="44"/>
      <c r="JAQ265" s="44"/>
      <c r="JAR265" s="44"/>
      <c r="JAS265" s="44"/>
      <c r="JAT265" s="44"/>
      <c r="JAU265" s="44"/>
      <c r="JAV265" s="44"/>
      <c r="JAW265" s="44"/>
      <c r="JAX265" s="44"/>
      <c r="JAY265" s="44"/>
      <c r="JAZ265" s="44"/>
      <c r="JBA265" s="44"/>
      <c r="JBB265" s="44"/>
      <c r="JBC265" s="44"/>
      <c r="JBD265" s="44"/>
      <c r="JBE265" s="44"/>
      <c r="JBF265" s="44"/>
      <c r="JBG265" s="44"/>
      <c r="JBH265" s="44"/>
      <c r="JBI265" s="44"/>
      <c r="JBJ265" s="44"/>
      <c r="JBK265" s="44"/>
      <c r="JBL265" s="44"/>
      <c r="JBM265" s="44"/>
      <c r="JBN265" s="44"/>
      <c r="JBO265" s="44"/>
      <c r="JBP265" s="44"/>
      <c r="JBQ265" s="44"/>
      <c r="JBR265" s="44"/>
      <c r="JBS265" s="44"/>
      <c r="JBT265" s="44"/>
      <c r="JBU265" s="44"/>
      <c r="JBV265" s="44"/>
      <c r="JBW265" s="44"/>
      <c r="JBX265" s="44"/>
      <c r="JBY265" s="44"/>
      <c r="JBZ265" s="44"/>
      <c r="JCA265" s="44"/>
      <c r="JCB265" s="44"/>
      <c r="JCC265" s="44"/>
      <c r="JCD265" s="44"/>
      <c r="JCE265" s="44"/>
      <c r="JCF265" s="44"/>
      <c r="JCG265" s="44"/>
      <c r="JCH265" s="44"/>
      <c r="JCI265" s="44"/>
      <c r="JCJ265" s="44"/>
      <c r="JCK265" s="44"/>
      <c r="JCL265" s="44"/>
      <c r="JCM265" s="44"/>
      <c r="JCN265" s="44"/>
      <c r="JCO265" s="44"/>
      <c r="JCP265" s="44"/>
      <c r="JCQ265" s="44"/>
      <c r="JCR265" s="44"/>
      <c r="JCS265" s="44"/>
      <c r="JCT265" s="44"/>
      <c r="JCU265" s="44"/>
      <c r="JCV265" s="44"/>
      <c r="JCW265" s="44"/>
      <c r="JCX265" s="44"/>
      <c r="JCY265" s="44"/>
      <c r="JCZ265" s="44"/>
      <c r="JDA265" s="44"/>
      <c r="JDB265" s="44"/>
      <c r="JDC265" s="44"/>
      <c r="JDD265" s="44"/>
      <c r="JDE265" s="44"/>
      <c r="JDF265" s="44"/>
      <c r="JDG265" s="44"/>
      <c r="JDH265" s="44"/>
      <c r="JDI265" s="44"/>
      <c r="JDJ265" s="44"/>
      <c r="JDK265" s="44"/>
      <c r="JDL265" s="44"/>
      <c r="JDM265" s="44"/>
      <c r="JDN265" s="44"/>
      <c r="JDO265" s="44"/>
      <c r="JDP265" s="44"/>
      <c r="JDQ265" s="44"/>
      <c r="JDR265" s="44"/>
      <c r="JDS265" s="44"/>
      <c r="JDT265" s="44"/>
      <c r="JDU265" s="44"/>
      <c r="JDV265" s="44"/>
      <c r="JDW265" s="44"/>
      <c r="JDX265" s="44"/>
      <c r="JDY265" s="44"/>
      <c r="JDZ265" s="44"/>
      <c r="JEA265" s="44"/>
      <c r="JEB265" s="44"/>
      <c r="JEC265" s="44"/>
      <c r="JED265" s="44"/>
      <c r="JEE265" s="44"/>
      <c r="JEF265" s="44"/>
      <c r="JEG265" s="44"/>
      <c r="JEH265" s="44"/>
      <c r="JEI265" s="44"/>
      <c r="JEJ265" s="44"/>
      <c r="JEK265" s="44"/>
      <c r="JEL265" s="44"/>
      <c r="JEM265" s="44"/>
      <c r="JEN265" s="44"/>
      <c r="JEO265" s="44"/>
      <c r="JEP265" s="44"/>
      <c r="JEQ265" s="44"/>
      <c r="JER265" s="44"/>
      <c r="JES265" s="44"/>
      <c r="JET265" s="44"/>
      <c r="JEU265" s="44"/>
      <c r="JEV265" s="44"/>
      <c r="JEW265" s="44"/>
      <c r="JEX265" s="44"/>
      <c r="JEY265" s="44"/>
      <c r="JEZ265" s="44"/>
      <c r="JFA265" s="44"/>
      <c r="JFB265" s="44"/>
      <c r="JFC265" s="44"/>
      <c r="JFD265" s="44"/>
      <c r="JFE265" s="44"/>
      <c r="JFF265" s="44"/>
      <c r="JFG265" s="44"/>
      <c r="JFH265" s="44"/>
      <c r="JFI265" s="44"/>
      <c r="JFJ265" s="44"/>
      <c r="JFK265" s="44"/>
      <c r="JFL265" s="44"/>
      <c r="JFM265" s="44"/>
      <c r="JFN265" s="44"/>
      <c r="JFO265" s="44"/>
      <c r="JFP265" s="44"/>
      <c r="JFQ265" s="44"/>
      <c r="JFR265" s="44"/>
      <c r="JFS265" s="44"/>
      <c r="JFT265" s="44"/>
      <c r="JFU265" s="44"/>
      <c r="JFV265" s="44"/>
      <c r="JFW265" s="44"/>
      <c r="JFX265" s="44"/>
      <c r="JFY265" s="44"/>
      <c r="JFZ265" s="44"/>
      <c r="JGA265" s="44"/>
      <c r="JGB265" s="44"/>
      <c r="JGC265" s="44"/>
      <c r="JGD265" s="44"/>
      <c r="JGE265" s="44"/>
      <c r="JGF265" s="44"/>
      <c r="JGG265" s="44"/>
      <c r="JGH265" s="44"/>
      <c r="JGI265" s="44"/>
      <c r="JGJ265" s="44"/>
      <c r="JGK265" s="44"/>
      <c r="JGL265" s="44"/>
      <c r="JGM265" s="44"/>
      <c r="JGN265" s="44"/>
      <c r="JGO265" s="44"/>
      <c r="JGP265" s="44"/>
      <c r="JGQ265" s="44"/>
      <c r="JGR265" s="44"/>
      <c r="JGS265" s="44"/>
      <c r="JGT265" s="44"/>
      <c r="JGU265" s="44"/>
      <c r="JGV265" s="44"/>
      <c r="JGW265" s="44"/>
      <c r="JGX265" s="44"/>
      <c r="JGY265" s="44"/>
      <c r="JGZ265" s="44"/>
      <c r="JHA265" s="44"/>
      <c r="JHB265" s="44"/>
      <c r="JHC265" s="44"/>
      <c r="JHD265" s="44"/>
      <c r="JHE265" s="44"/>
      <c r="JHF265" s="44"/>
      <c r="JHG265" s="44"/>
      <c r="JHH265" s="44"/>
      <c r="JHI265" s="44"/>
      <c r="JHJ265" s="44"/>
      <c r="JHK265" s="44"/>
      <c r="JHL265" s="44"/>
      <c r="JHM265" s="44"/>
      <c r="JHN265" s="44"/>
      <c r="JHO265" s="44"/>
      <c r="JHP265" s="44"/>
      <c r="JHQ265" s="44"/>
      <c r="JHR265" s="44"/>
      <c r="JHS265" s="44"/>
      <c r="JHT265" s="44"/>
      <c r="JHU265" s="44"/>
      <c r="JHV265" s="44"/>
      <c r="JHW265" s="44"/>
      <c r="JHX265" s="44"/>
      <c r="JHY265" s="44"/>
      <c r="JHZ265" s="44"/>
      <c r="JIA265" s="44"/>
      <c r="JIB265" s="44"/>
      <c r="JIC265" s="44"/>
      <c r="JID265" s="44"/>
      <c r="JIE265" s="44"/>
      <c r="JIF265" s="44"/>
      <c r="JIG265" s="44"/>
      <c r="JIH265" s="44"/>
      <c r="JII265" s="44"/>
      <c r="JIJ265" s="44"/>
      <c r="JIK265" s="44"/>
      <c r="JIL265" s="44"/>
      <c r="JIM265" s="44"/>
      <c r="JIN265" s="44"/>
      <c r="JIO265" s="44"/>
      <c r="JIP265" s="44"/>
      <c r="JIQ265" s="44"/>
      <c r="JIR265" s="44"/>
      <c r="JIS265" s="44"/>
      <c r="JIT265" s="44"/>
      <c r="JIU265" s="44"/>
      <c r="JIV265" s="44"/>
      <c r="JIW265" s="44"/>
      <c r="JIX265" s="44"/>
      <c r="JIY265" s="44"/>
      <c r="JIZ265" s="44"/>
      <c r="JJA265" s="44"/>
      <c r="JJB265" s="44"/>
      <c r="JJC265" s="44"/>
      <c r="JJD265" s="44"/>
      <c r="JJE265" s="44"/>
      <c r="JJF265" s="44"/>
      <c r="JJG265" s="44"/>
      <c r="JJH265" s="44"/>
      <c r="JJI265" s="44"/>
      <c r="JJJ265" s="44"/>
      <c r="JJK265" s="44"/>
      <c r="JJL265" s="44"/>
      <c r="JJM265" s="44"/>
      <c r="JJN265" s="44"/>
      <c r="JJO265" s="44"/>
      <c r="JJP265" s="44"/>
      <c r="JJQ265" s="44"/>
      <c r="JJR265" s="44"/>
      <c r="JJS265" s="44"/>
      <c r="JJT265" s="44"/>
      <c r="JJU265" s="44"/>
      <c r="JJV265" s="44"/>
      <c r="JJW265" s="44"/>
      <c r="JJX265" s="44"/>
      <c r="JJY265" s="44"/>
      <c r="JJZ265" s="44"/>
      <c r="JKA265" s="44"/>
      <c r="JKB265" s="44"/>
      <c r="JKC265" s="44"/>
      <c r="JKD265" s="44"/>
      <c r="JKE265" s="44"/>
      <c r="JKF265" s="44"/>
      <c r="JKG265" s="44"/>
      <c r="JKH265" s="44"/>
      <c r="JKI265" s="44"/>
      <c r="JKJ265" s="44"/>
      <c r="JKK265" s="44"/>
      <c r="JKL265" s="44"/>
      <c r="JKM265" s="44"/>
      <c r="JKN265" s="44"/>
      <c r="JKO265" s="44"/>
      <c r="JKP265" s="44"/>
      <c r="JKQ265" s="44"/>
      <c r="JKR265" s="44"/>
      <c r="JKS265" s="44"/>
      <c r="JKT265" s="44"/>
      <c r="JKU265" s="44"/>
      <c r="JKV265" s="44"/>
      <c r="JKW265" s="44"/>
      <c r="JKX265" s="44"/>
      <c r="JKY265" s="44"/>
      <c r="JKZ265" s="44"/>
      <c r="JLA265" s="44"/>
      <c r="JLB265" s="44"/>
      <c r="JLC265" s="44"/>
      <c r="JLD265" s="44"/>
      <c r="JLE265" s="44"/>
      <c r="JLF265" s="44"/>
      <c r="JLG265" s="44"/>
      <c r="JLH265" s="44"/>
      <c r="JLI265" s="44"/>
      <c r="JLJ265" s="44"/>
      <c r="JLK265" s="44"/>
      <c r="JLL265" s="44"/>
      <c r="JLM265" s="44"/>
      <c r="JLN265" s="44"/>
      <c r="JLO265" s="44"/>
      <c r="JLP265" s="44"/>
      <c r="JLQ265" s="44"/>
      <c r="JLR265" s="44"/>
      <c r="JLS265" s="44"/>
      <c r="JLT265" s="44"/>
      <c r="JLU265" s="44"/>
      <c r="JLV265" s="44"/>
      <c r="JLW265" s="44"/>
      <c r="JLX265" s="44"/>
      <c r="JLY265" s="44"/>
      <c r="JLZ265" s="44"/>
      <c r="JMA265" s="44"/>
      <c r="JMB265" s="44"/>
      <c r="JMC265" s="44"/>
      <c r="JMD265" s="44"/>
      <c r="JME265" s="44"/>
      <c r="JMF265" s="44"/>
      <c r="JMG265" s="44"/>
      <c r="JMH265" s="44"/>
      <c r="JMI265" s="44"/>
      <c r="JMJ265" s="44"/>
      <c r="JMK265" s="44"/>
      <c r="JML265" s="44"/>
      <c r="JMM265" s="44"/>
      <c r="JMN265" s="44"/>
      <c r="JMO265" s="44"/>
      <c r="JMP265" s="44"/>
      <c r="JMQ265" s="44"/>
      <c r="JMR265" s="44"/>
      <c r="JMS265" s="44"/>
      <c r="JMT265" s="44"/>
      <c r="JMU265" s="44"/>
      <c r="JMV265" s="44"/>
      <c r="JMW265" s="44"/>
      <c r="JMX265" s="44"/>
      <c r="JMY265" s="44"/>
      <c r="JMZ265" s="44"/>
      <c r="JNA265" s="44"/>
      <c r="JNB265" s="44"/>
      <c r="JNC265" s="44"/>
      <c r="JND265" s="44"/>
      <c r="JNE265" s="44"/>
      <c r="JNF265" s="44"/>
      <c r="JNG265" s="44"/>
      <c r="JNH265" s="44"/>
      <c r="JNI265" s="44"/>
      <c r="JNJ265" s="44"/>
      <c r="JNK265" s="44"/>
      <c r="JNL265" s="44"/>
      <c r="JNM265" s="44"/>
      <c r="JNN265" s="44"/>
      <c r="JNO265" s="44"/>
      <c r="JNP265" s="44"/>
      <c r="JNQ265" s="44"/>
      <c r="JNR265" s="44"/>
      <c r="JNS265" s="44"/>
      <c r="JNT265" s="44"/>
      <c r="JNU265" s="44"/>
      <c r="JNV265" s="44"/>
      <c r="JNW265" s="44"/>
      <c r="JNX265" s="44"/>
      <c r="JNY265" s="44"/>
      <c r="JNZ265" s="44"/>
      <c r="JOA265" s="44"/>
      <c r="JOB265" s="44"/>
      <c r="JOC265" s="44"/>
      <c r="JOD265" s="44"/>
      <c r="JOE265" s="44"/>
      <c r="JOF265" s="44"/>
      <c r="JOG265" s="44"/>
      <c r="JOH265" s="44"/>
      <c r="JOI265" s="44"/>
      <c r="JOJ265" s="44"/>
      <c r="JOK265" s="44"/>
      <c r="JOL265" s="44"/>
      <c r="JOM265" s="44"/>
      <c r="JON265" s="44"/>
      <c r="JOO265" s="44"/>
      <c r="JOP265" s="44"/>
      <c r="JOQ265" s="44"/>
      <c r="JOR265" s="44"/>
      <c r="JOS265" s="44"/>
      <c r="JOT265" s="44"/>
      <c r="JOU265" s="44"/>
      <c r="JOV265" s="44"/>
      <c r="JOW265" s="44"/>
      <c r="JOX265" s="44"/>
      <c r="JOY265" s="44"/>
      <c r="JOZ265" s="44"/>
      <c r="JPA265" s="44"/>
      <c r="JPB265" s="44"/>
      <c r="JPC265" s="44"/>
      <c r="JPD265" s="44"/>
      <c r="JPE265" s="44"/>
      <c r="JPF265" s="44"/>
      <c r="JPG265" s="44"/>
      <c r="JPH265" s="44"/>
      <c r="JPI265" s="44"/>
      <c r="JPJ265" s="44"/>
      <c r="JPK265" s="44"/>
      <c r="JPL265" s="44"/>
      <c r="JPM265" s="44"/>
      <c r="JPN265" s="44"/>
      <c r="JPO265" s="44"/>
      <c r="JPP265" s="44"/>
      <c r="JPQ265" s="44"/>
      <c r="JPR265" s="44"/>
      <c r="JPS265" s="44"/>
      <c r="JPT265" s="44"/>
      <c r="JPU265" s="44"/>
      <c r="JPV265" s="44"/>
      <c r="JPW265" s="44"/>
      <c r="JPX265" s="44"/>
      <c r="JPY265" s="44"/>
      <c r="JPZ265" s="44"/>
      <c r="JQA265" s="44"/>
      <c r="JQB265" s="44"/>
      <c r="JQC265" s="44"/>
      <c r="JQD265" s="44"/>
      <c r="JQE265" s="44"/>
      <c r="JQF265" s="44"/>
      <c r="JQG265" s="44"/>
      <c r="JQH265" s="44"/>
      <c r="JQI265" s="44"/>
      <c r="JQJ265" s="44"/>
      <c r="JQK265" s="44"/>
      <c r="JQL265" s="44"/>
      <c r="JQM265" s="44"/>
      <c r="JQN265" s="44"/>
      <c r="JQO265" s="44"/>
      <c r="JQP265" s="44"/>
      <c r="JQQ265" s="44"/>
      <c r="JQR265" s="44"/>
      <c r="JQS265" s="44"/>
      <c r="JQT265" s="44"/>
      <c r="JQU265" s="44"/>
      <c r="JQV265" s="44"/>
      <c r="JQW265" s="44"/>
      <c r="JQX265" s="44"/>
      <c r="JQY265" s="44"/>
      <c r="JQZ265" s="44"/>
      <c r="JRA265" s="44"/>
      <c r="JRB265" s="44"/>
      <c r="JRC265" s="44"/>
      <c r="JRD265" s="44"/>
      <c r="JRE265" s="44"/>
      <c r="JRF265" s="44"/>
      <c r="JRG265" s="44"/>
      <c r="JRH265" s="44"/>
      <c r="JRI265" s="44"/>
      <c r="JRJ265" s="44"/>
      <c r="JRK265" s="44"/>
      <c r="JRL265" s="44"/>
      <c r="JRM265" s="44"/>
      <c r="JRN265" s="44"/>
      <c r="JRO265" s="44"/>
      <c r="JRP265" s="44"/>
      <c r="JRQ265" s="44"/>
      <c r="JRR265" s="44"/>
      <c r="JRS265" s="44"/>
      <c r="JRT265" s="44"/>
      <c r="JRU265" s="44"/>
      <c r="JRV265" s="44"/>
      <c r="JRW265" s="44"/>
      <c r="JRX265" s="44"/>
      <c r="JRY265" s="44"/>
      <c r="JRZ265" s="44"/>
      <c r="JSA265" s="44"/>
      <c r="JSB265" s="44"/>
      <c r="JSC265" s="44"/>
      <c r="JSD265" s="44"/>
      <c r="JSE265" s="44"/>
      <c r="JSF265" s="44"/>
      <c r="JSG265" s="44"/>
      <c r="JSH265" s="44"/>
      <c r="JSI265" s="44"/>
      <c r="JSJ265" s="44"/>
      <c r="JSK265" s="44"/>
      <c r="JSL265" s="44"/>
      <c r="JSM265" s="44"/>
      <c r="JSN265" s="44"/>
      <c r="JSO265" s="44"/>
      <c r="JSP265" s="44"/>
      <c r="JSQ265" s="44"/>
      <c r="JSR265" s="44"/>
      <c r="JSS265" s="44"/>
      <c r="JST265" s="44"/>
      <c r="JSU265" s="44"/>
      <c r="JSV265" s="44"/>
      <c r="JSW265" s="44"/>
      <c r="JSX265" s="44"/>
      <c r="JSY265" s="44"/>
      <c r="JSZ265" s="44"/>
      <c r="JTA265" s="44"/>
      <c r="JTB265" s="44"/>
      <c r="JTC265" s="44"/>
      <c r="JTD265" s="44"/>
      <c r="JTE265" s="44"/>
      <c r="JTF265" s="44"/>
      <c r="JTG265" s="44"/>
      <c r="JTH265" s="44"/>
      <c r="JTI265" s="44"/>
      <c r="JTJ265" s="44"/>
      <c r="JTK265" s="44"/>
      <c r="JTL265" s="44"/>
      <c r="JTM265" s="44"/>
      <c r="JTN265" s="44"/>
      <c r="JTO265" s="44"/>
      <c r="JTP265" s="44"/>
      <c r="JTQ265" s="44"/>
      <c r="JTR265" s="44"/>
      <c r="JTS265" s="44"/>
      <c r="JTT265" s="44"/>
      <c r="JTU265" s="44"/>
      <c r="JTV265" s="44"/>
      <c r="JTW265" s="44"/>
      <c r="JTX265" s="44"/>
      <c r="JTY265" s="44"/>
      <c r="JTZ265" s="44"/>
      <c r="JUA265" s="44"/>
      <c r="JUB265" s="44"/>
      <c r="JUC265" s="44"/>
      <c r="JUD265" s="44"/>
      <c r="JUE265" s="44"/>
      <c r="JUF265" s="44"/>
      <c r="JUG265" s="44"/>
      <c r="JUH265" s="44"/>
      <c r="JUI265" s="44"/>
      <c r="JUJ265" s="44"/>
      <c r="JUK265" s="44"/>
      <c r="JUL265" s="44"/>
      <c r="JUM265" s="44"/>
      <c r="JUN265" s="44"/>
      <c r="JUO265" s="44"/>
      <c r="JUP265" s="44"/>
      <c r="JUQ265" s="44"/>
      <c r="JUR265" s="44"/>
      <c r="JUS265" s="44"/>
      <c r="JUT265" s="44"/>
      <c r="JUU265" s="44"/>
      <c r="JUV265" s="44"/>
      <c r="JUW265" s="44"/>
      <c r="JUX265" s="44"/>
      <c r="JUY265" s="44"/>
      <c r="JUZ265" s="44"/>
      <c r="JVA265" s="44"/>
      <c r="JVB265" s="44"/>
      <c r="JVC265" s="44"/>
      <c r="JVD265" s="44"/>
      <c r="JVE265" s="44"/>
      <c r="JVF265" s="44"/>
      <c r="JVG265" s="44"/>
      <c r="JVH265" s="44"/>
      <c r="JVI265" s="44"/>
      <c r="JVJ265" s="44"/>
      <c r="JVK265" s="44"/>
      <c r="JVL265" s="44"/>
      <c r="JVM265" s="44"/>
      <c r="JVN265" s="44"/>
      <c r="JVO265" s="44"/>
      <c r="JVP265" s="44"/>
      <c r="JVQ265" s="44"/>
      <c r="JVR265" s="44"/>
      <c r="JVS265" s="44"/>
      <c r="JVT265" s="44"/>
      <c r="JVU265" s="44"/>
      <c r="JVV265" s="44"/>
      <c r="JVW265" s="44"/>
      <c r="JVX265" s="44"/>
      <c r="JVY265" s="44"/>
      <c r="JVZ265" s="44"/>
      <c r="JWA265" s="44"/>
      <c r="JWB265" s="44"/>
      <c r="JWC265" s="44"/>
      <c r="JWD265" s="44"/>
      <c r="JWE265" s="44"/>
      <c r="JWF265" s="44"/>
      <c r="JWG265" s="44"/>
      <c r="JWH265" s="44"/>
      <c r="JWI265" s="44"/>
      <c r="JWJ265" s="44"/>
      <c r="JWK265" s="44"/>
      <c r="JWL265" s="44"/>
      <c r="JWM265" s="44"/>
      <c r="JWN265" s="44"/>
      <c r="JWO265" s="44"/>
      <c r="JWP265" s="44"/>
      <c r="JWQ265" s="44"/>
      <c r="JWR265" s="44"/>
      <c r="JWS265" s="44"/>
      <c r="JWT265" s="44"/>
      <c r="JWU265" s="44"/>
      <c r="JWV265" s="44"/>
      <c r="JWW265" s="44"/>
      <c r="JWX265" s="44"/>
      <c r="JWY265" s="44"/>
      <c r="JWZ265" s="44"/>
      <c r="JXA265" s="44"/>
      <c r="JXB265" s="44"/>
      <c r="JXC265" s="44"/>
      <c r="JXD265" s="44"/>
      <c r="JXE265" s="44"/>
      <c r="JXF265" s="44"/>
      <c r="JXG265" s="44"/>
      <c r="JXH265" s="44"/>
      <c r="JXI265" s="44"/>
      <c r="JXJ265" s="44"/>
      <c r="JXK265" s="44"/>
      <c r="JXL265" s="44"/>
      <c r="JXM265" s="44"/>
      <c r="JXN265" s="44"/>
      <c r="JXO265" s="44"/>
      <c r="JXP265" s="44"/>
      <c r="JXQ265" s="44"/>
      <c r="JXR265" s="44"/>
      <c r="JXS265" s="44"/>
      <c r="JXT265" s="44"/>
      <c r="JXU265" s="44"/>
      <c r="JXV265" s="44"/>
      <c r="JXW265" s="44"/>
      <c r="JXX265" s="44"/>
      <c r="JXY265" s="44"/>
      <c r="JXZ265" s="44"/>
      <c r="JYA265" s="44"/>
      <c r="JYB265" s="44"/>
      <c r="JYC265" s="44"/>
      <c r="JYD265" s="44"/>
      <c r="JYE265" s="44"/>
      <c r="JYF265" s="44"/>
      <c r="JYG265" s="44"/>
      <c r="JYH265" s="44"/>
      <c r="JYI265" s="44"/>
      <c r="JYJ265" s="44"/>
      <c r="JYK265" s="44"/>
      <c r="JYL265" s="44"/>
      <c r="JYM265" s="44"/>
      <c r="JYN265" s="44"/>
      <c r="JYO265" s="44"/>
      <c r="JYP265" s="44"/>
      <c r="JYQ265" s="44"/>
      <c r="JYR265" s="44"/>
      <c r="JYS265" s="44"/>
      <c r="JYT265" s="44"/>
      <c r="JYU265" s="44"/>
      <c r="JYV265" s="44"/>
      <c r="JYW265" s="44"/>
      <c r="JYX265" s="44"/>
      <c r="JYY265" s="44"/>
      <c r="JYZ265" s="44"/>
      <c r="JZA265" s="44"/>
      <c r="JZB265" s="44"/>
      <c r="JZC265" s="44"/>
      <c r="JZD265" s="44"/>
      <c r="JZE265" s="44"/>
      <c r="JZF265" s="44"/>
      <c r="JZG265" s="44"/>
      <c r="JZH265" s="44"/>
      <c r="JZI265" s="44"/>
      <c r="JZJ265" s="44"/>
      <c r="JZK265" s="44"/>
      <c r="JZL265" s="44"/>
      <c r="JZM265" s="44"/>
      <c r="JZN265" s="44"/>
      <c r="JZO265" s="44"/>
      <c r="JZP265" s="44"/>
      <c r="JZQ265" s="44"/>
      <c r="JZR265" s="44"/>
      <c r="JZS265" s="44"/>
      <c r="JZT265" s="44"/>
      <c r="JZU265" s="44"/>
      <c r="JZV265" s="44"/>
      <c r="JZW265" s="44"/>
      <c r="JZX265" s="44"/>
      <c r="JZY265" s="44"/>
      <c r="JZZ265" s="44"/>
      <c r="KAA265" s="44"/>
      <c r="KAB265" s="44"/>
      <c r="KAC265" s="44"/>
      <c r="KAD265" s="44"/>
      <c r="KAE265" s="44"/>
      <c r="KAF265" s="44"/>
      <c r="KAG265" s="44"/>
      <c r="KAH265" s="44"/>
      <c r="KAI265" s="44"/>
      <c r="KAJ265" s="44"/>
      <c r="KAK265" s="44"/>
      <c r="KAL265" s="44"/>
      <c r="KAM265" s="44"/>
      <c r="KAN265" s="44"/>
      <c r="KAO265" s="44"/>
      <c r="KAP265" s="44"/>
      <c r="KAQ265" s="44"/>
      <c r="KAR265" s="44"/>
      <c r="KAS265" s="44"/>
      <c r="KAT265" s="44"/>
      <c r="KAU265" s="44"/>
      <c r="KAV265" s="44"/>
      <c r="KAW265" s="44"/>
      <c r="KAX265" s="44"/>
      <c r="KAY265" s="44"/>
      <c r="KAZ265" s="44"/>
      <c r="KBA265" s="44"/>
      <c r="KBB265" s="44"/>
      <c r="KBC265" s="44"/>
      <c r="KBD265" s="44"/>
      <c r="KBE265" s="44"/>
      <c r="KBF265" s="44"/>
      <c r="KBG265" s="44"/>
      <c r="KBH265" s="44"/>
      <c r="KBI265" s="44"/>
      <c r="KBJ265" s="44"/>
      <c r="KBK265" s="44"/>
      <c r="KBL265" s="44"/>
      <c r="KBM265" s="44"/>
      <c r="KBN265" s="44"/>
      <c r="KBO265" s="44"/>
      <c r="KBP265" s="44"/>
      <c r="KBQ265" s="44"/>
      <c r="KBR265" s="44"/>
      <c r="KBS265" s="44"/>
      <c r="KBT265" s="44"/>
      <c r="KBU265" s="44"/>
      <c r="KBV265" s="44"/>
      <c r="KBW265" s="44"/>
      <c r="KBX265" s="44"/>
      <c r="KBY265" s="44"/>
      <c r="KBZ265" s="44"/>
      <c r="KCA265" s="44"/>
      <c r="KCB265" s="44"/>
      <c r="KCC265" s="44"/>
      <c r="KCD265" s="44"/>
      <c r="KCE265" s="44"/>
      <c r="KCF265" s="44"/>
      <c r="KCG265" s="44"/>
      <c r="KCH265" s="44"/>
      <c r="KCI265" s="44"/>
      <c r="KCJ265" s="44"/>
      <c r="KCK265" s="44"/>
      <c r="KCL265" s="44"/>
      <c r="KCM265" s="44"/>
      <c r="KCN265" s="44"/>
      <c r="KCO265" s="44"/>
      <c r="KCP265" s="44"/>
      <c r="KCQ265" s="44"/>
      <c r="KCR265" s="44"/>
      <c r="KCS265" s="44"/>
      <c r="KCT265" s="44"/>
      <c r="KCU265" s="44"/>
      <c r="KCV265" s="44"/>
      <c r="KCW265" s="44"/>
      <c r="KCX265" s="44"/>
      <c r="KCY265" s="44"/>
      <c r="KCZ265" s="44"/>
      <c r="KDA265" s="44"/>
      <c r="KDB265" s="44"/>
      <c r="KDC265" s="44"/>
      <c r="KDD265" s="44"/>
      <c r="KDE265" s="44"/>
      <c r="KDF265" s="44"/>
      <c r="KDG265" s="44"/>
      <c r="KDH265" s="44"/>
      <c r="KDI265" s="44"/>
      <c r="KDJ265" s="44"/>
      <c r="KDK265" s="44"/>
      <c r="KDL265" s="44"/>
      <c r="KDM265" s="44"/>
      <c r="KDN265" s="44"/>
      <c r="KDO265" s="44"/>
      <c r="KDP265" s="44"/>
      <c r="KDQ265" s="44"/>
      <c r="KDR265" s="44"/>
      <c r="KDS265" s="44"/>
      <c r="KDT265" s="44"/>
      <c r="KDU265" s="44"/>
      <c r="KDV265" s="44"/>
      <c r="KDW265" s="44"/>
      <c r="KDX265" s="44"/>
      <c r="KDY265" s="44"/>
      <c r="KDZ265" s="44"/>
      <c r="KEA265" s="44"/>
      <c r="KEB265" s="44"/>
      <c r="KEC265" s="44"/>
      <c r="KED265" s="44"/>
      <c r="KEE265" s="44"/>
      <c r="KEF265" s="44"/>
      <c r="KEG265" s="44"/>
      <c r="KEH265" s="44"/>
      <c r="KEI265" s="44"/>
      <c r="KEJ265" s="44"/>
      <c r="KEK265" s="44"/>
      <c r="KEL265" s="44"/>
      <c r="KEM265" s="44"/>
      <c r="KEN265" s="44"/>
      <c r="KEO265" s="44"/>
      <c r="KEP265" s="44"/>
      <c r="KEQ265" s="44"/>
      <c r="KER265" s="44"/>
      <c r="KES265" s="44"/>
      <c r="KET265" s="44"/>
      <c r="KEU265" s="44"/>
      <c r="KEV265" s="44"/>
      <c r="KEW265" s="44"/>
      <c r="KEX265" s="44"/>
      <c r="KEY265" s="44"/>
      <c r="KEZ265" s="44"/>
      <c r="KFA265" s="44"/>
      <c r="KFB265" s="44"/>
      <c r="KFC265" s="44"/>
      <c r="KFD265" s="44"/>
      <c r="KFE265" s="44"/>
      <c r="KFF265" s="44"/>
      <c r="KFG265" s="44"/>
      <c r="KFH265" s="44"/>
      <c r="KFI265" s="44"/>
      <c r="KFJ265" s="44"/>
      <c r="KFK265" s="44"/>
      <c r="KFL265" s="44"/>
      <c r="KFM265" s="44"/>
      <c r="KFN265" s="44"/>
      <c r="KFO265" s="44"/>
      <c r="KFP265" s="44"/>
      <c r="KFQ265" s="44"/>
      <c r="KFR265" s="44"/>
      <c r="KFS265" s="44"/>
      <c r="KFT265" s="44"/>
      <c r="KFU265" s="44"/>
      <c r="KFV265" s="44"/>
      <c r="KFW265" s="44"/>
      <c r="KFX265" s="44"/>
      <c r="KFY265" s="44"/>
      <c r="KFZ265" s="44"/>
      <c r="KGA265" s="44"/>
      <c r="KGB265" s="44"/>
      <c r="KGC265" s="44"/>
      <c r="KGD265" s="44"/>
      <c r="KGE265" s="44"/>
      <c r="KGF265" s="44"/>
      <c r="KGG265" s="44"/>
      <c r="KGH265" s="44"/>
      <c r="KGI265" s="44"/>
      <c r="KGJ265" s="44"/>
      <c r="KGK265" s="44"/>
      <c r="KGL265" s="44"/>
      <c r="KGM265" s="44"/>
      <c r="KGN265" s="44"/>
      <c r="KGO265" s="44"/>
      <c r="KGP265" s="44"/>
      <c r="KGQ265" s="44"/>
      <c r="KGR265" s="44"/>
      <c r="KGS265" s="44"/>
      <c r="KGT265" s="44"/>
      <c r="KGU265" s="44"/>
      <c r="KGV265" s="44"/>
      <c r="KGW265" s="44"/>
      <c r="KGX265" s="44"/>
      <c r="KGY265" s="44"/>
      <c r="KGZ265" s="44"/>
      <c r="KHA265" s="44"/>
      <c r="KHB265" s="44"/>
      <c r="KHC265" s="44"/>
      <c r="KHD265" s="44"/>
      <c r="KHE265" s="44"/>
      <c r="KHF265" s="44"/>
      <c r="KHG265" s="44"/>
      <c r="KHH265" s="44"/>
      <c r="KHI265" s="44"/>
      <c r="KHJ265" s="44"/>
      <c r="KHK265" s="44"/>
      <c r="KHL265" s="44"/>
      <c r="KHM265" s="44"/>
      <c r="KHN265" s="44"/>
      <c r="KHO265" s="44"/>
      <c r="KHP265" s="44"/>
      <c r="KHQ265" s="44"/>
      <c r="KHR265" s="44"/>
      <c r="KHS265" s="44"/>
      <c r="KHT265" s="44"/>
      <c r="KHU265" s="44"/>
      <c r="KHV265" s="44"/>
      <c r="KHW265" s="44"/>
      <c r="KHX265" s="44"/>
      <c r="KHY265" s="44"/>
      <c r="KHZ265" s="44"/>
      <c r="KIA265" s="44"/>
      <c r="KIB265" s="44"/>
      <c r="KIC265" s="44"/>
      <c r="KID265" s="44"/>
      <c r="KIE265" s="44"/>
      <c r="KIF265" s="44"/>
      <c r="KIG265" s="44"/>
      <c r="KIH265" s="44"/>
      <c r="KII265" s="44"/>
      <c r="KIJ265" s="44"/>
      <c r="KIK265" s="44"/>
      <c r="KIL265" s="44"/>
      <c r="KIM265" s="44"/>
      <c r="KIN265" s="44"/>
      <c r="KIO265" s="44"/>
      <c r="KIP265" s="44"/>
      <c r="KIQ265" s="44"/>
      <c r="KIR265" s="44"/>
      <c r="KIS265" s="44"/>
      <c r="KIT265" s="44"/>
      <c r="KIU265" s="44"/>
      <c r="KIV265" s="44"/>
      <c r="KIW265" s="44"/>
      <c r="KIX265" s="44"/>
      <c r="KIY265" s="44"/>
      <c r="KIZ265" s="44"/>
      <c r="KJA265" s="44"/>
      <c r="KJB265" s="44"/>
      <c r="KJC265" s="44"/>
      <c r="KJD265" s="44"/>
      <c r="KJE265" s="44"/>
      <c r="KJF265" s="44"/>
      <c r="KJG265" s="44"/>
      <c r="KJH265" s="44"/>
      <c r="KJI265" s="44"/>
      <c r="KJJ265" s="44"/>
      <c r="KJK265" s="44"/>
      <c r="KJL265" s="44"/>
      <c r="KJM265" s="44"/>
      <c r="KJN265" s="44"/>
      <c r="KJO265" s="44"/>
      <c r="KJP265" s="44"/>
      <c r="KJQ265" s="44"/>
      <c r="KJR265" s="44"/>
      <c r="KJS265" s="44"/>
      <c r="KJT265" s="44"/>
      <c r="KJU265" s="44"/>
      <c r="KJV265" s="44"/>
      <c r="KJW265" s="44"/>
      <c r="KJX265" s="44"/>
      <c r="KJY265" s="44"/>
      <c r="KJZ265" s="44"/>
      <c r="KKA265" s="44"/>
      <c r="KKB265" s="44"/>
      <c r="KKC265" s="44"/>
      <c r="KKD265" s="44"/>
      <c r="KKE265" s="44"/>
      <c r="KKF265" s="44"/>
      <c r="KKG265" s="44"/>
      <c r="KKH265" s="44"/>
      <c r="KKI265" s="44"/>
      <c r="KKJ265" s="44"/>
      <c r="KKK265" s="44"/>
      <c r="KKL265" s="44"/>
      <c r="KKM265" s="44"/>
      <c r="KKN265" s="44"/>
      <c r="KKO265" s="44"/>
      <c r="KKP265" s="44"/>
      <c r="KKQ265" s="44"/>
      <c r="KKR265" s="44"/>
      <c r="KKS265" s="44"/>
      <c r="KKT265" s="44"/>
      <c r="KKU265" s="44"/>
      <c r="KKV265" s="44"/>
      <c r="KKW265" s="44"/>
      <c r="KKX265" s="44"/>
      <c r="KKY265" s="44"/>
      <c r="KKZ265" s="44"/>
      <c r="KLA265" s="44"/>
      <c r="KLB265" s="44"/>
      <c r="KLC265" s="44"/>
      <c r="KLD265" s="44"/>
      <c r="KLE265" s="44"/>
      <c r="KLF265" s="44"/>
      <c r="KLG265" s="44"/>
      <c r="KLH265" s="44"/>
      <c r="KLI265" s="44"/>
      <c r="KLJ265" s="44"/>
      <c r="KLK265" s="44"/>
      <c r="KLL265" s="44"/>
      <c r="KLM265" s="44"/>
      <c r="KLN265" s="44"/>
      <c r="KLO265" s="44"/>
      <c r="KLP265" s="44"/>
      <c r="KLQ265" s="44"/>
      <c r="KLR265" s="44"/>
      <c r="KLS265" s="44"/>
      <c r="KLT265" s="44"/>
      <c r="KLU265" s="44"/>
      <c r="KLV265" s="44"/>
      <c r="KLW265" s="44"/>
      <c r="KLX265" s="44"/>
      <c r="KLY265" s="44"/>
      <c r="KLZ265" s="44"/>
      <c r="KMA265" s="44"/>
      <c r="KMB265" s="44"/>
      <c r="KMC265" s="44"/>
      <c r="KMD265" s="44"/>
      <c r="KME265" s="44"/>
      <c r="KMF265" s="44"/>
      <c r="KMG265" s="44"/>
      <c r="KMH265" s="44"/>
      <c r="KMI265" s="44"/>
      <c r="KMJ265" s="44"/>
      <c r="KMK265" s="44"/>
      <c r="KML265" s="44"/>
      <c r="KMM265" s="44"/>
      <c r="KMN265" s="44"/>
      <c r="KMO265" s="44"/>
      <c r="KMP265" s="44"/>
      <c r="KMQ265" s="44"/>
      <c r="KMR265" s="44"/>
      <c r="KMS265" s="44"/>
      <c r="KMT265" s="44"/>
      <c r="KMU265" s="44"/>
      <c r="KMV265" s="44"/>
      <c r="KMW265" s="44"/>
      <c r="KMX265" s="44"/>
      <c r="KMY265" s="44"/>
      <c r="KMZ265" s="44"/>
      <c r="KNA265" s="44"/>
      <c r="KNB265" s="44"/>
      <c r="KNC265" s="44"/>
      <c r="KND265" s="44"/>
      <c r="KNE265" s="44"/>
      <c r="KNF265" s="44"/>
      <c r="KNG265" s="44"/>
      <c r="KNH265" s="44"/>
      <c r="KNI265" s="44"/>
      <c r="KNJ265" s="44"/>
      <c r="KNK265" s="44"/>
      <c r="KNL265" s="44"/>
      <c r="KNM265" s="44"/>
      <c r="KNN265" s="44"/>
      <c r="KNO265" s="44"/>
      <c r="KNP265" s="44"/>
      <c r="KNQ265" s="44"/>
      <c r="KNR265" s="44"/>
      <c r="KNS265" s="44"/>
      <c r="KNT265" s="44"/>
      <c r="KNU265" s="44"/>
      <c r="KNV265" s="44"/>
      <c r="KNW265" s="44"/>
      <c r="KNX265" s="44"/>
      <c r="KNY265" s="44"/>
      <c r="KNZ265" s="44"/>
      <c r="KOA265" s="44"/>
      <c r="KOB265" s="44"/>
      <c r="KOC265" s="44"/>
      <c r="KOD265" s="44"/>
      <c r="KOE265" s="44"/>
      <c r="KOF265" s="44"/>
      <c r="KOG265" s="44"/>
      <c r="KOH265" s="44"/>
      <c r="KOI265" s="44"/>
      <c r="KOJ265" s="44"/>
      <c r="KOK265" s="44"/>
      <c r="KOL265" s="44"/>
      <c r="KOM265" s="44"/>
      <c r="KON265" s="44"/>
      <c r="KOO265" s="44"/>
      <c r="KOP265" s="44"/>
      <c r="KOQ265" s="44"/>
      <c r="KOR265" s="44"/>
      <c r="KOS265" s="44"/>
      <c r="KOT265" s="44"/>
      <c r="KOU265" s="44"/>
      <c r="KOV265" s="44"/>
      <c r="KOW265" s="44"/>
      <c r="KOX265" s="44"/>
      <c r="KOY265" s="44"/>
      <c r="KOZ265" s="44"/>
      <c r="KPA265" s="44"/>
      <c r="KPB265" s="44"/>
      <c r="KPC265" s="44"/>
      <c r="KPD265" s="44"/>
      <c r="KPE265" s="44"/>
      <c r="KPF265" s="44"/>
      <c r="KPG265" s="44"/>
      <c r="KPH265" s="44"/>
      <c r="KPI265" s="44"/>
      <c r="KPJ265" s="44"/>
      <c r="KPK265" s="44"/>
      <c r="KPL265" s="44"/>
      <c r="KPM265" s="44"/>
      <c r="KPN265" s="44"/>
      <c r="KPO265" s="44"/>
      <c r="KPP265" s="44"/>
      <c r="KPQ265" s="44"/>
      <c r="KPR265" s="44"/>
      <c r="KPS265" s="44"/>
      <c r="KPT265" s="44"/>
      <c r="KPU265" s="44"/>
      <c r="KPV265" s="44"/>
      <c r="KPW265" s="44"/>
      <c r="KPX265" s="44"/>
      <c r="KPY265" s="44"/>
      <c r="KPZ265" s="44"/>
      <c r="KQA265" s="44"/>
      <c r="KQB265" s="44"/>
      <c r="KQC265" s="44"/>
      <c r="KQD265" s="44"/>
      <c r="KQE265" s="44"/>
      <c r="KQF265" s="44"/>
      <c r="KQG265" s="44"/>
      <c r="KQH265" s="44"/>
      <c r="KQI265" s="44"/>
      <c r="KQJ265" s="44"/>
      <c r="KQK265" s="44"/>
      <c r="KQL265" s="44"/>
      <c r="KQM265" s="44"/>
      <c r="KQN265" s="44"/>
      <c r="KQO265" s="44"/>
      <c r="KQP265" s="44"/>
      <c r="KQQ265" s="44"/>
      <c r="KQR265" s="44"/>
      <c r="KQS265" s="44"/>
      <c r="KQT265" s="44"/>
      <c r="KQU265" s="44"/>
      <c r="KQV265" s="44"/>
      <c r="KQW265" s="44"/>
      <c r="KQX265" s="44"/>
      <c r="KQY265" s="44"/>
      <c r="KQZ265" s="44"/>
      <c r="KRA265" s="44"/>
      <c r="KRB265" s="44"/>
      <c r="KRC265" s="44"/>
      <c r="KRD265" s="44"/>
      <c r="KRE265" s="44"/>
      <c r="KRF265" s="44"/>
      <c r="KRG265" s="44"/>
      <c r="KRH265" s="44"/>
      <c r="KRI265" s="44"/>
      <c r="KRJ265" s="44"/>
      <c r="KRK265" s="44"/>
      <c r="KRL265" s="44"/>
      <c r="KRM265" s="44"/>
      <c r="KRN265" s="44"/>
      <c r="KRO265" s="44"/>
      <c r="KRP265" s="44"/>
      <c r="KRQ265" s="44"/>
      <c r="KRR265" s="44"/>
      <c r="KRS265" s="44"/>
      <c r="KRT265" s="44"/>
      <c r="KRU265" s="44"/>
      <c r="KRV265" s="44"/>
      <c r="KRW265" s="44"/>
      <c r="KRX265" s="44"/>
      <c r="KRY265" s="44"/>
      <c r="KRZ265" s="44"/>
      <c r="KSA265" s="44"/>
      <c r="KSB265" s="44"/>
      <c r="KSC265" s="44"/>
      <c r="KSD265" s="44"/>
      <c r="KSE265" s="44"/>
      <c r="KSF265" s="44"/>
      <c r="KSG265" s="44"/>
      <c r="KSH265" s="44"/>
      <c r="KSI265" s="44"/>
      <c r="KSJ265" s="44"/>
      <c r="KSK265" s="44"/>
      <c r="KSL265" s="44"/>
      <c r="KSM265" s="44"/>
      <c r="KSN265" s="44"/>
      <c r="KSO265" s="44"/>
      <c r="KSP265" s="44"/>
      <c r="KSQ265" s="44"/>
      <c r="KSR265" s="44"/>
      <c r="KSS265" s="44"/>
      <c r="KST265" s="44"/>
      <c r="KSU265" s="44"/>
      <c r="KSV265" s="44"/>
      <c r="KSW265" s="44"/>
      <c r="KSX265" s="44"/>
      <c r="KSY265" s="44"/>
      <c r="KSZ265" s="44"/>
      <c r="KTA265" s="44"/>
      <c r="KTB265" s="44"/>
      <c r="KTC265" s="44"/>
      <c r="KTD265" s="44"/>
      <c r="KTE265" s="44"/>
      <c r="KTF265" s="44"/>
      <c r="KTG265" s="44"/>
      <c r="KTH265" s="44"/>
      <c r="KTI265" s="44"/>
      <c r="KTJ265" s="44"/>
      <c r="KTK265" s="44"/>
      <c r="KTL265" s="44"/>
      <c r="KTM265" s="44"/>
      <c r="KTN265" s="44"/>
      <c r="KTO265" s="44"/>
      <c r="KTP265" s="44"/>
      <c r="KTQ265" s="44"/>
      <c r="KTR265" s="44"/>
      <c r="KTS265" s="44"/>
      <c r="KTT265" s="44"/>
      <c r="KTU265" s="44"/>
      <c r="KTV265" s="44"/>
      <c r="KTW265" s="44"/>
      <c r="KTX265" s="44"/>
      <c r="KTY265" s="44"/>
      <c r="KTZ265" s="44"/>
      <c r="KUA265" s="44"/>
      <c r="KUB265" s="44"/>
      <c r="KUC265" s="44"/>
      <c r="KUD265" s="44"/>
      <c r="KUE265" s="44"/>
      <c r="KUF265" s="44"/>
      <c r="KUG265" s="44"/>
      <c r="KUH265" s="44"/>
      <c r="KUI265" s="44"/>
      <c r="KUJ265" s="44"/>
      <c r="KUK265" s="44"/>
      <c r="KUL265" s="44"/>
      <c r="KUM265" s="44"/>
      <c r="KUN265" s="44"/>
      <c r="KUO265" s="44"/>
      <c r="KUP265" s="44"/>
      <c r="KUQ265" s="44"/>
      <c r="KUR265" s="44"/>
      <c r="KUS265" s="44"/>
      <c r="KUT265" s="44"/>
      <c r="KUU265" s="44"/>
      <c r="KUV265" s="44"/>
      <c r="KUW265" s="44"/>
      <c r="KUX265" s="44"/>
      <c r="KUY265" s="44"/>
      <c r="KUZ265" s="44"/>
      <c r="KVA265" s="44"/>
      <c r="KVB265" s="44"/>
      <c r="KVC265" s="44"/>
      <c r="KVD265" s="44"/>
      <c r="KVE265" s="44"/>
      <c r="KVF265" s="44"/>
      <c r="KVG265" s="44"/>
      <c r="KVH265" s="44"/>
      <c r="KVI265" s="44"/>
      <c r="KVJ265" s="44"/>
      <c r="KVK265" s="44"/>
      <c r="KVL265" s="44"/>
      <c r="KVM265" s="44"/>
      <c r="KVN265" s="44"/>
      <c r="KVO265" s="44"/>
      <c r="KVP265" s="44"/>
      <c r="KVQ265" s="44"/>
      <c r="KVR265" s="44"/>
      <c r="KVS265" s="44"/>
      <c r="KVT265" s="44"/>
      <c r="KVU265" s="44"/>
      <c r="KVV265" s="44"/>
      <c r="KVW265" s="44"/>
      <c r="KVX265" s="44"/>
      <c r="KVY265" s="44"/>
      <c r="KVZ265" s="44"/>
      <c r="KWA265" s="44"/>
      <c r="KWB265" s="44"/>
      <c r="KWC265" s="44"/>
      <c r="KWD265" s="44"/>
      <c r="KWE265" s="44"/>
      <c r="KWF265" s="44"/>
      <c r="KWG265" s="44"/>
      <c r="KWH265" s="44"/>
      <c r="KWI265" s="44"/>
      <c r="KWJ265" s="44"/>
      <c r="KWK265" s="44"/>
      <c r="KWL265" s="44"/>
      <c r="KWM265" s="44"/>
      <c r="KWN265" s="44"/>
      <c r="KWO265" s="44"/>
      <c r="KWP265" s="44"/>
      <c r="KWQ265" s="44"/>
      <c r="KWR265" s="44"/>
      <c r="KWS265" s="44"/>
      <c r="KWT265" s="44"/>
      <c r="KWU265" s="44"/>
      <c r="KWV265" s="44"/>
      <c r="KWW265" s="44"/>
      <c r="KWX265" s="44"/>
      <c r="KWY265" s="44"/>
      <c r="KWZ265" s="44"/>
      <c r="KXA265" s="44"/>
      <c r="KXB265" s="44"/>
      <c r="KXC265" s="44"/>
      <c r="KXD265" s="44"/>
      <c r="KXE265" s="44"/>
      <c r="KXF265" s="44"/>
      <c r="KXG265" s="44"/>
      <c r="KXH265" s="44"/>
      <c r="KXI265" s="44"/>
      <c r="KXJ265" s="44"/>
      <c r="KXK265" s="44"/>
      <c r="KXL265" s="44"/>
      <c r="KXM265" s="44"/>
      <c r="KXN265" s="44"/>
      <c r="KXO265" s="44"/>
      <c r="KXP265" s="44"/>
      <c r="KXQ265" s="44"/>
      <c r="KXR265" s="44"/>
      <c r="KXS265" s="44"/>
      <c r="KXT265" s="44"/>
      <c r="KXU265" s="44"/>
      <c r="KXV265" s="44"/>
      <c r="KXW265" s="44"/>
      <c r="KXX265" s="44"/>
      <c r="KXY265" s="44"/>
      <c r="KXZ265" s="44"/>
      <c r="KYA265" s="44"/>
      <c r="KYB265" s="44"/>
      <c r="KYC265" s="44"/>
      <c r="KYD265" s="44"/>
      <c r="KYE265" s="44"/>
      <c r="KYF265" s="44"/>
      <c r="KYG265" s="44"/>
      <c r="KYH265" s="44"/>
      <c r="KYI265" s="44"/>
      <c r="KYJ265" s="44"/>
      <c r="KYK265" s="44"/>
      <c r="KYL265" s="44"/>
      <c r="KYM265" s="44"/>
      <c r="KYN265" s="44"/>
      <c r="KYO265" s="44"/>
      <c r="KYP265" s="44"/>
      <c r="KYQ265" s="44"/>
      <c r="KYR265" s="44"/>
      <c r="KYS265" s="44"/>
      <c r="KYT265" s="44"/>
      <c r="KYU265" s="44"/>
      <c r="KYV265" s="44"/>
      <c r="KYW265" s="44"/>
      <c r="KYX265" s="44"/>
      <c r="KYY265" s="44"/>
      <c r="KYZ265" s="44"/>
      <c r="KZA265" s="44"/>
      <c r="KZB265" s="44"/>
      <c r="KZC265" s="44"/>
      <c r="KZD265" s="44"/>
      <c r="KZE265" s="44"/>
      <c r="KZF265" s="44"/>
      <c r="KZG265" s="44"/>
      <c r="KZH265" s="44"/>
      <c r="KZI265" s="44"/>
      <c r="KZJ265" s="44"/>
      <c r="KZK265" s="44"/>
      <c r="KZL265" s="44"/>
      <c r="KZM265" s="44"/>
      <c r="KZN265" s="44"/>
      <c r="KZO265" s="44"/>
      <c r="KZP265" s="44"/>
      <c r="KZQ265" s="44"/>
      <c r="KZR265" s="44"/>
      <c r="KZS265" s="44"/>
      <c r="KZT265" s="44"/>
      <c r="KZU265" s="44"/>
      <c r="KZV265" s="44"/>
      <c r="KZW265" s="44"/>
      <c r="KZX265" s="44"/>
      <c r="KZY265" s="44"/>
      <c r="KZZ265" s="44"/>
      <c r="LAA265" s="44"/>
      <c r="LAB265" s="44"/>
      <c r="LAC265" s="44"/>
      <c r="LAD265" s="44"/>
      <c r="LAE265" s="44"/>
      <c r="LAF265" s="44"/>
      <c r="LAG265" s="44"/>
      <c r="LAH265" s="44"/>
      <c r="LAI265" s="44"/>
      <c r="LAJ265" s="44"/>
      <c r="LAK265" s="44"/>
      <c r="LAL265" s="44"/>
      <c r="LAM265" s="44"/>
      <c r="LAN265" s="44"/>
      <c r="LAO265" s="44"/>
      <c r="LAP265" s="44"/>
      <c r="LAQ265" s="44"/>
      <c r="LAR265" s="44"/>
      <c r="LAS265" s="44"/>
      <c r="LAT265" s="44"/>
      <c r="LAU265" s="44"/>
      <c r="LAV265" s="44"/>
      <c r="LAW265" s="44"/>
      <c r="LAX265" s="44"/>
      <c r="LAY265" s="44"/>
      <c r="LAZ265" s="44"/>
      <c r="LBA265" s="44"/>
      <c r="LBB265" s="44"/>
      <c r="LBC265" s="44"/>
      <c r="LBD265" s="44"/>
      <c r="LBE265" s="44"/>
      <c r="LBF265" s="44"/>
      <c r="LBG265" s="44"/>
      <c r="LBH265" s="44"/>
      <c r="LBI265" s="44"/>
      <c r="LBJ265" s="44"/>
      <c r="LBK265" s="44"/>
      <c r="LBL265" s="44"/>
      <c r="LBM265" s="44"/>
      <c r="LBN265" s="44"/>
      <c r="LBO265" s="44"/>
      <c r="LBP265" s="44"/>
      <c r="LBQ265" s="44"/>
      <c r="LBR265" s="44"/>
      <c r="LBS265" s="44"/>
      <c r="LBT265" s="44"/>
      <c r="LBU265" s="44"/>
      <c r="LBV265" s="44"/>
      <c r="LBW265" s="44"/>
      <c r="LBX265" s="44"/>
      <c r="LBY265" s="44"/>
      <c r="LBZ265" s="44"/>
      <c r="LCA265" s="44"/>
      <c r="LCB265" s="44"/>
      <c r="LCC265" s="44"/>
      <c r="LCD265" s="44"/>
      <c r="LCE265" s="44"/>
      <c r="LCF265" s="44"/>
      <c r="LCG265" s="44"/>
      <c r="LCH265" s="44"/>
      <c r="LCI265" s="44"/>
      <c r="LCJ265" s="44"/>
      <c r="LCK265" s="44"/>
      <c r="LCL265" s="44"/>
      <c r="LCM265" s="44"/>
      <c r="LCN265" s="44"/>
      <c r="LCO265" s="44"/>
      <c r="LCP265" s="44"/>
      <c r="LCQ265" s="44"/>
      <c r="LCR265" s="44"/>
      <c r="LCS265" s="44"/>
      <c r="LCT265" s="44"/>
      <c r="LCU265" s="44"/>
      <c r="LCV265" s="44"/>
      <c r="LCW265" s="44"/>
      <c r="LCX265" s="44"/>
      <c r="LCY265" s="44"/>
      <c r="LCZ265" s="44"/>
      <c r="LDA265" s="44"/>
      <c r="LDB265" s="44"/>
      <c r="LDC265" s="44"/>
      <c r="LDD265" s="44"/>
      <c r="LDE265" s="44"/>
      <c r="LDF265" s="44"/>
      <c r="LDG265" s="44"/>
      <c r="LDH265" s="44"/>
      <c r="LDI265" s="44"/>
      <c r="LDJ265" s="44"/>
      <c r="LDK265" s="44"/>
      <c r="LDL265" s="44"/>
      <c r="LDM265" s="44"/>
      <c r="LDN265" s="44"/>
      <c r="LDO265" s="44"/>
      <c r="LDP265" s="44"/>
      <c r="LDQ265" s="44"/>
      <c r="LDR265" s="44"/>
      <c r="LDS265" s="44"/>
      <c r="LDT265" s="44"/>
      <c r="LDU265" s="44"/>
      <c r="LDV265" s="44"/>
      <c r="LDW265" s="44"/>
      <c r="LDX265" s="44"/>
      <c r="LDY265" s="44"/>
      <c r="LDZ265" s="44"/>
      <c r="LEA265" s="44"/>
      <c r="LEB265" s="44"/>
      <c r="LEC265" s="44"/>
      <c r="LED265" s="44"/>
      <c r="LEE265" s="44"/>
      <c r="LEF265" s="44"/>
      <c r="LEG265" s="44"/>
      <c r="LEH265" s="44"/>
      <c r="LEI265" s="44"/>
      <c r="LEJ265" s="44"/>
      <c r="LEK265" s="44"/>
      <c r="LEL265" s="44"/>
      <c r="LEM265" s="44"/>
      <c r="LEN265" s="44"/>
      <c r="LEO265" s="44"/>
      <c r="LEP265" s="44"/>
      <c r="LEQ265" s="44"/>
      <c r="LER265" s="44"/>
      <c r="LES265" s="44"/>
      <c r="LET265" s="44"/>
      <c r="LEU265" s="44"/>
      <c r="LEV265" s="44"/>
      <c r="LEW265" s="44"/>
      <c r="LEX265" s="44"/>
      <c r="LEY265" s="44"/>
      <c r="LEZ265" s="44"/>
      <c r="LFA265" s="44"/>
      <c r="LFB265" s="44"/>
      <c r="LFC265" s="44"/>
      <c r="LFD265" s="44"/>
      <c r="LFE265" s="44"/>
      <c r="LFF265" s="44"/>
      <c r="LFG265" s="44"/>
      <c r="LFH265" s="44"/>
      <c r="LFI265" s="44"/>
      <c r="LFJ265" s="44"/>
      <c r="LFK265" s="44"/>
      <c r="LFL265" s="44"/>
      <c r="LFM265" s="44"/>
      <c r="LFN265" s="44"/>
      <c r="LFO265" s="44"/>
      <c r="LFP265" s="44"/>
      <c r="LFQ265" s="44"/>
      <c r="LFR265" s="44"/>
      <c r="LFS265" s="44"/>
      <c r="LFT265" s="44"/>
      <c r="LFU265" s="44"/>
      <c r="LFV265" s="44"/>
      <c r="LFW265" s="44"/>
      <c r="LFX265" s="44"/>
      <c r="LFY265" s="44"/>
      <c r="LFZ265" s="44"/>
      <c r="LGA265" s="44"/>
      <c r="LGB265" s="44"/>
      <c r="LGC265" s="44"/>
      <c r="LGD265" s="44"/>
      <c r="LGE265" s="44"/>
      <c r="LGF265" s="44"/>
      <c r="LGG265" s="44"/>
      <c r="LGH265" s="44"/>
      <c r="LGI265" s="44"/>
      <c r="LGJ265" s="44"/>
      <c r="LGK265" s="44"/>
      <c r="LGL265" s="44"/>
      <c r="LGM265" s="44"/>
      <c r="LGN265" s="44"/>
      <c r="LGO265" s="44"/>
      <c r="LGP265" s="44"/>
      <c r="LGQ265" s="44"/>
      <c r="LGR265" s="44"/>
      <c r="LGS265" s="44"/>
      <c r="LGT265" s="44"/>
      <c r="LGU265" s="44"/>
      <c r="LGV265" s="44"/>
      <c r="LGW265" s="44"/>
      <c r="LGX265" s="44"/>
      <c r="LGY265" s="44"/>
      <c r="LGZ265" s="44"/>
      <c r="LHA265" s="44"/>
      <c r="LHB265" s="44"/>
      <c r="LHC265" s="44"/>
      <c r="LHD265" s="44"/>
      <c r="LHE265" s="44"/>
      <c r="LHF265" s="44"/>
      <c r="LHG265" s="44"/>
      <c r="LHH265" s="44"/>
      <c r="LHI265" s="44"/>
      <c r="LHJ265" s="44"/>
      <c r="LHK265" s="44"/>
      <c r="LHL265" s="44"/>
      <c r="LHM265" s="44"/>
      <c r="LHN265" s="44"/>
      <c r="LHO265" s="44"/>
      <c r="LHP265" s="44"/>
      <c r="LHQ265" s="44"/>
      <c r="LHR265" s="44"/>
      <c r="LHS265" s="44"/>
      <c r="LHT265" s="44"/>
      <c r="LHU265" s="44"/>
      <c r="LHV265" s="44"/>
      <c r="LHW265" s="44"/>
      <c r="LHX265" s="44"/>
      <c r="LHY265" s="44"/>
      <c r="LHZ265" s="44"/>
      <c r="LIA265" s="44"/>
      <c r="LIB265" s="44"/>
      <c r="LIC265" s="44"/>
      <c r="LID265" s="44"/>
      <c r="LIE265" s="44"/>
      <c r="LIF265" s="44"/>
      <c r="LIG265" s="44"/>
      <c r="LIH265" s="44"/>
      <c r="LII265" s="44"/>
      <c r="LIJ265" s="44"/>
      <c r="LIK265" s="44"/>
      <c r="LIL265" s="44"/>
      <c r="LIM265" s="44"/>
      <c r="LIN265" s="44"/>
      <c r="LIO265" s="44"/>
      <c r="LIP265" s="44"/>
      <c r="LIQ265" s="44"/>
      <c r="LIR265" s="44"/>
      <c r="LIS265" s="44"/>
      <c r="LIT265" s="44"/>
      <c r="LIU265" s="44"/>
      <c r="LIV265" s="44"/>
      <c r="LIW265" s="44"/>
      <c r="LIX265" s="44"/>
      <c r="LIY265" s="44"/>
      <c r="LIZ265" s="44"/>
      <c r="LJA265" s="44"/>
      <c r="LJB265" s="44"/>
      <c r="LJC265" s="44"/>
      <c r="LJD265" s="44"/>
      <c r="LJE265" s="44"/>
      <c r="LJF265" s="44"/>
      <c r="LJG265" s="44"/>
      <c r="LJH265" s="44"/>
      <c r="LJI265" s="44"/>
      <c r="LJJ265" s="44"/>
      <c r="LJK265" s="44"/>
      <c r="LJL265" s="44"/>
      <c r="LJM265" s="44"/>
      <c r="LJN265" s="44"/>
      <c r="LJO265" s="44"/>
      <c r="LJP265" s="44"/>
      <c r="LJQ265" s="44"/>
      <c r="LJR265" s="44"/>
      <c r="LJS265" s="44"/>
      <c r="LJT265" s="44"/>
      <c r="LJU265" s="44"/>
      <c r="LJV265" s="44"/>
      <c r="LJW265" s="44"/>
      <c r="LJX265" s="44"/>
      <c r="LJY265" s="44"/>
      <c r="LJZ265" s="44"/>
      <c r="LKA265" s="44"/>
      <c r="LKB265" s="44"/>
      <c r="LKC265" s="44"/>
      <c r="LKD265" s="44"/>
      <c r="LKE265" s="44"/>
      <c r="LKF265" s="44"/>
      <c r="LKG265" s="44"/>
      <c r="LKH265" s="44"/>
      <c r="LKI265" s="44"/>
      <c r="LKJ265" s="44"/>
      <c r="LKK265" s="44"/>
      <c r="LKL265" s="44"/>
      <c r="LKM265" s="44"/>
      <c r="LKN265" s="44"/>
      <c r="LKO265" s="44"/>
      <c r="LKP265" s="44"/>
      <c r="LKQ265" s="44"/>
      <c r="LKR265" s="44"/>
      <c r="LKS265" s="44"/>
      <c r="LKT265" s="44"/>
      <c r="LKU265" s="44"/>
      <c r="LKV265" s="44"/>
      <c r="LKW265" s="44"/>
      <c r="LKX265" s="44"/>
      <c r="LKY265" s="44"/>
      <c r="LKZ265" s="44"/>
      <c r="LLA265" s="44"/>
      <c r="LLB265" s="44"/>
      <c r="LLC265" s="44"/>
      <c r="LLD265" s="44"/>
      <c r="LLE265" s="44"/>
      <c r="LLF265" s="44"/>
      <c r="LLG265" s="44"/>
      <c r="LLH265" s="44"/>
      <c r="LLI265" s="44"/>
      <c r="LLJ265" s="44"/>
      <c r="LLK265" s="44"/>
      <c r="LLL265" s="44"/>
      <c r="LLM265" s="44"/>
      <c r="LLN265" s="44"/>
      <c r="LLO265" s="44"/>
      <c r="LLP265" s="44"/>
      <c r="LLQ265" s="44"/>
      <c r="LLR265" s="44"/>
      <c r="LLS265" s="44"/>
      <c r="LLT265" s="44"/>
      <c r="LLU265" s="44"/>
      <c r="LLV265" s="44"/>
      <c r="LLW265" s="44"/>
      <c r="LLX265" s="44"/>
      <c r="LLY265" s="44"/>
      <c r="LLZ265" s="44"/>
      <c r="LMA265" s="44"/>
      <c r="LMB265" s="44"/>
      <c r="LMC265" s="44"/>
      <c r="LMD265" s="44"/>
      <c r="LME265" s="44"/>
      <c r="LMF265" s="44"/>
      <c r="LMG265" s="44"/>
      <c r="LMH265" s="44"/>
      <c r="LMI265" s="44"/>
      <c r="LMJ265" s="44"/>
      <c r="LMK265" s="44"/>
      <c r="LML265" s="44"/>
      <c r="LMM265" s="44"/>
      <c r="LMN265" s="44"/>
      <c r="LMO265" s="44"/>
      <c r="LMP265" s="44"/>
      <c r="LMQ265" s="44"/>
      <c r="LMR265" s="44"/>
      <c r="LMS265" s="44"/>
      <c r="LMT265" s="44"/>
      <c r="LMU265" s="44"/>
      <c r="LMV265" s="44"/>
      <c r="LMW265" s="44"/>
      <c r="LMX265" s="44"/>
      <c r="LMY265" s="44"/>
      <c r="LMZ265" s="44"/>
      <c r="LNA265" s="44"/>
      <c r="LNB265" s="44"/>
      <c r="LNC265" s="44"/>
      <c r="LND265" s="44"/>
      <c r="LNE265" s="44"/>
      <c r="LNF265" s="44"/>
      <c r="LNG265" s="44"/>
      <c r="LNH265" s="44"/>
      <c r="LNI265" s="44"/>
      <c r="LNJ265" s="44"/>
      <c r="LNK265" s="44"/>
      <c r="LNL265" s="44"/>
      <c r="LNM265" s="44"/>
      <c r="LNN265" s="44"/>
      <c r="LNO265" s="44"/>
      <c r="LNP265" s="44"/>
      <c r="LNQ265" s="44"/>
      <c r="LNR265" s="44"/>
      <c r="LNS265" s="44"/>
      <c r="LNT265" s="44"/>
      <c r="LNU265" s="44"/>
      <c r="LNV265" s="44"/>
      <c r="LNW265" s="44"/>
      <c r="LNX265" s="44"/>
      <c r="LNY265" s="44"/>
      <c r="LNZ265" s="44"/>
      <c r="LOA265" s="44"/>
      <c r="LOB265" s="44"/>
      <c r="LOC265" s="44"/>
      <c r="LOD265" s="44"/>
      <c r="LOE265" s="44"/>
      <c r="LOF265" s="44"/>
      <c r="LOG265" s="44"/>
      <c r="LOH265" s="44"/>
      <c r="LOI265" s="44"/>
      <c r="LOJ265" s="44"/>
      <c r="LOK265" s="44"/>
      <c r="LOL265" s="44"/>
      <c r="LOM265" s="44"/>
      <c r="LON265" s="44"/>
      <c r="LOO265" s="44"/>
      <c r="LOP265" s="44"/>
      <c r="LOQ265" s="44"/>
      <c r="LOR265" s="44"/>
      <c r="LOS265" s="44"/>
      <c r="LOT265" s="44"/>
      <c r="LOU265" s="44"/>
      <c r="LOV265" s="44"/>
      <c r="LOW265" s="44"/>
      <c r="LOX265" s="44"/>
      <c r="LOY265" s="44"/>
      <c r="LOZ265" s="44"/>
      <c r="LPA265" s="44"/>
      <c r="LPB265" s="44"/>
      <c r="LPC265" s="44"/>
      <c r="LPD265" s="44"/>
      <c r="LPE265" s="44"/>
      <c r="LPF265" s="44"/>
      <c r="LPG265" s="44"/>
      <c r="LPH265" s="44"/>
      <c r="LPI265" s="44"/>
      <c r="LPJ265" s="44"/>
      <c r="LPK265" s="44"/>
      <c r="LPL265" s="44"/>
      <c r="LPM265" s="44"/>
      <c r="LPN265" s="44"/>
      <c r="LPO265" s="44"/>
      <c r="LPP265" s="44"/>
      <c r="LPQ265" s="44"/>
      <c r="LPR265" s="44"/>
      <c r="LPS265" s="44"/>
      <c r="LPT265" s="44"/>
      <c r="LPU265" s="44"/>
      <c r="LPV265" s="44"/>
      <c r="LPW265" s="44"/>
      <c r="LPX265" s="44"/>
      <c r="LPY265" s="44"/>
      <c r="LPZ265" s="44"/>
      <c r="LQA265" s="44"/>
      <c r="LQB265" s="44"/>
      <c r="LQC265" s="44"/>
      <c r="LQD265" s="44"/>
      <c r="LQE265" s="44"/>
      <c r="LQF265" s="44"/>
      <c r="LQG265" s="44"/>
      <c r="LQH265" s="44"/>
      <c r="LQI265" s="44"/>
      <c r="LQJ265" s="44"/>
      <c r="LQK265" s="44"/>
      <c r="LQL265" s="44"/>
      <c r="LQM265" s="44"/>
      <c r="LQN265" s="44"/>
      <c r="LQO265" s="44"/>
      <c r="LQP265" s="44"/>
      <c r="LQQ265" s="44"/>
      <c r="LQR265" s="44"/>
      <c r="LQS265" s="44"/>
      <c r="LQT265" s="44"/>
      <c r="LQU265" s="44"/>
      <c r="LQV265" s="44"/>
      <c r="LQW265" s="44"/>
      <c r="LQX265" s="44"/>
      <c r="LQY265" s="44"/>
      <c r="LQZ265" s="44"/>
      <c r="LRA265" s="44"/>
      <c r="LRB265" s="44"/>
      <c r="LRC265" s="44"/>
      <c r="LRD265" s="44"/>
      <c r="LRE265" s="44"/>
      <c r="LRF265" s="44"/>
      <c r="LRG265" s="44"/>
      <c r="LRH265" s="44"/>
      <c r="LRI265" s="44"/>
      <c r="LRJ265" s="44"/>
      <c r="LRK265" s="44"/>
      <c r="LRL265" s="44"/>
      <c r="LRM265" s="44"/>
      <c r="LRN265" s="44"/>
      <c r="LRO265" s="44"/>
      <c r="LRP265" s="44"/>
      <c r="LRQ265" s="44"/>
      <c r="LRR265" s="44"/>
      <c r="LRS265" s="44"/>
      <c r="LRT265" s="44"/>
      <c r="LRU265" s="44"/>
      <c r="LRV265" s="44"/>
      <c r="LRW265" s="44"/>
      <c r="LRX265" s="44"/>
      <c r="LRY265" s="44"/>
      <c r="LRZ265" s="44"/>
      <c r="LSA265" s="44"/>
      <c r="LSB265" s="44"/>
      <c r="LSC265" s="44"/>
      <c r="LSD265" s="44"/>
      <c r="LSE265" s="44"/>
      <c r="LSF265" s="44"/>
      <c r="LSG265" s="44"/>
      <c r="LSH265" s="44"/>
      <c r="LSI265" s="44"/>
      <c r="LSJ265" s="44"/>
      <c r="LSK265" s="44"/>
      <c r="LSL265" s="44"/>
      <c r="LSM265" s="44"/>
      <c r="LSN265" s="44"/>
      <c r="LSO265" s="44"/>
      <c r="LSP265" s="44"/>
      <c r="LSQ265" s="44"/>
      <c r="LSR265" s="44"/>
      <c r="LSS265" s="44"/>
      <c r="LST265" s="44"/>
      <c r="LSU265" s="44"/>
      <c r="LSV265" s="44"/>
      <c r="LSW265" s="44"/>
      <c r="LSX265" s="44"/>
      <c r="LSY265" s="44"/>
      <c r="LSZ265" s="44"/>
      <c r="LTA265" s="44"/>
      <c r="LTB265" s="44"/>
      <c r="LTC265" s="44"/>
      <c r="LTD265" s="44"/>
      <c r="LTE265" s="44"/>
      <c r="LTF265" s="44"/>
      <c r="LTG265" s="44"/>
      <c r="LTH265" s="44"/>
      <c r="LTI265" s="44"/>
      <c r="LTJ265" s="44"/>
      <c r="LTK265" s="44"/>
      <c r="LTL265" s="44"/>
      <c r="LTM265" s="44"/>
      <c r="LTN265" s="44"/>
      <c r="LTO265" s="44"/>
      <c r="LTP265" s="44"/>
      <c r="LTQ265" s="44"/>
      <c r="LTR265" s="44"/>
      <c r="LTS265" s="44"/>
      <c r="LTT265" s="44"/>
      <c r="LTU265" s="44"/>
      <c r="LTV265" s="44"/>
      <c r="LTW265" s="44"/>
      <c r="LTX265" s="44"/>
      <c r="LTY265" s="44"/>
      <c r="LTZ265" s="44"/>
      <c r="LUA265" s="44"/>
      <c r="LUB265" s="44"/>
      <c r="LUC265" s="44"/>
      <c r="LUD265" s="44"/>
      <c r="LUE265" s="44"/>
      <c r="LUF265" s="44"/>
      <c r="LUG265" s="44"/>
      <c r="LUH265" s="44"/>
      <c r="LUI265" s="44"/>
      <c r="LUJ265" s="44"/>
      <c r="LUK265" s="44"/>
      <c r="LUL265" s="44"/>
      <c r="LUM265" s="44"/>
      <c r="LUN265" s="44"/>
      <c r="LUO265" s="44"/>
      <c r="LUP265" s="44"/>
      <c r="LUQ265" s="44"/>
      <c r="LUR265" s="44"/>
      <c r="LUS265" s="44"/>
      <c r="LUT265" s="44"/>
      <c r="LUU265" s="44"/>
      <c r="LUV265" s="44"/>
      <c r="LUW265" s="44"/>
      <c r="LUX265" s="44"/>
      <c r="LUY265" s="44"/>
      <c r="LUZ265" s="44"/>
      <c r="LVA265" s="44"/>
      <c r="LVB265" s="44"/>
      <c r="LVC265" s="44"/>
      <c r="LVD265" s="44"/>
      <c r="LVE265" s="44"/>
      <c r="LVF265" s="44"/>
      <c r="LVG265" s="44"/>
      <c r="LVH265" s="44"/>
      <c r="LVI265" s="44"/>
      <c r="LVJ265" s="44"/>
      <c r="LVK265" s="44"/>
      <c r="LVL265" s="44"/>
      <c r="LVM265" s="44"/>
      <c r="LVN265" s="44"/>
      <c r="LVO265" s="44"/>
      <c r="LVP265" s="44"/>
      <c r="LVQ265" s="44"/>
      <c r="LVR265" s="44"/>
      <c r="LVS265" s="44"/>
      <c r="LVT265" s="44"/>
      <c r="LVU265" s="44"/>
      <c r="LVV265" s="44"/>
      <c r="LVW265" s="44"/>
      <c r="LVX265" s="44"/>
      <c r="LVY265" s="44"/>
      <c r="LVZ265" s="44"/>
      <c r="LWA265" s="44"/>
      <c r="LWB265" s="44"/>
      <c r="LWC265" s="44"/>
      <c r="LWD265" s="44"/>
      <c r="LWE265" s="44"/>
      <c r="LWF265" s="44"/>
      <c r="LWG265" s="44"/>
      <c r="LWH265" s="44"/>
      <c r="LWI265" s="44"/>
      <c r="LWJ265" s="44"/>
      <c r="LWK265" s="44"/>
      <c r="LWL265" s="44"/>
      <c r="LWM265" s="44"/>
      <c r="LWN265" s="44"/>
      <c r="LWO265" s="44"/>
      <c r="LWP265" s="44"/>
      <c r="LWQ265" s="44"/>
      <c r="LWR265" s="44"/>
      <c r="LWS265" s="44"/>
      <c r="LWT265" s="44"/>
      <c r="LWU265" s="44"/>
      <c r="LWV265" s="44"/>
      <c r="LWW265" s="44"/>
      <c r="LWX265" s="44"/>
      <c r="LWY265" s="44"/>
      <c r="LWZ265" s="44"/>
      <c r="LXA265" s="44"/>
      <c r="LXB265" s="44"/>
      <c r="LXC265" s="44"/>
      <c r="LXD265" s="44"/>
      <c r="LXE265" s="44"/>
      <c r="LXF265" s="44"/>
      <c r="LXG265" s="44"/>
      <c r="LXH265" s="44"/>
      <c r="LXI265" s="44"/>
      <c r="LXJ265" s="44"/>
      <c r="LXK265" s="44"/>
      <c r="LXL265" s="44"/>
      <c r="LXM265" s="44"/>
      <c r="LXN265" s="44"/>
      <c r="LXO265" s="44"/>
      <c r="LXP265" s="44"/>
      <c r="LXQ265" s="44"/>
      <c r="LXR265" s="44"/>
      <c r="LXS265" s="44"/>
      <c r="LXT265" s="44"/>
      <c r="LXU265" s="44"/>
      <c r="LXV265" s="44"/>
      <c r="LXW265" s="44"/>
      <c r="LXX265" s="44"/>
      <c r="LXY265" s="44"/>
      <c r="LXZ265" s="44"/>
      <c r="LYA265" s="44"/>
      <c r="LYB265" s="44"/>
      <c r="LYC265" s="44"/>
      <c r="LYD265" s="44"/>
      <c r="LYE265" s="44"/>
      <c r="LYF265" s="44"/>
      <c r="LYG265" s="44"/>
      <c r="LYH265" s="44"/>
      <c r="LYI265" s="44"/>
      <c r="LYJ265" s="44"/>
      <c r="LYK265" s="44"/>
      <c r="LYL265" s="44"/>
      <c r="LYM265" s="44"/>
      <c r="LYN265" s="44"/>
      <c r="LYO265" s="44"/>
      <c r="LYP265" s="44"/>
      <c r="LYQ265" s="44"/>
      <c r="LYR265" s="44"/>
      <c r="LYS265" s="44"/>
      <c r="LYT265" s="44"/>
      <c r="LYU265" s="44"/>
      <c r="LYV265" s="44"/>
      <c r="LYW265" s="44"/>
      <c r="LYX265" s="44"/>
      <c r="LYY265" s="44"/>
      <c r="LYZ265" s="44"/>
      <c r="LZA265" s="44"/>
      <c r="LZB265" s="44"/>
      <c r="LZC265" s="44"/>
      <c r="LZD265" s="44"/>
      <c r="LZE265" s="44"/>
      <c r="LZF265" s="44"/>
      <c r="LZG265" s="44"/>
      <c r="LZH265" s="44"/>
      <c r="LZI265" s="44"/>
      <c r="LZJ265" s="44"/>
      <c r="LZK265" s="44"/>
      <c r="LZL265" s="44"/>
      <c r="LZM265" s="44"/>
      <c r="LZN265" s="44"/>
      <c r="LZO265" s="44"/>
      <c r="LZP265" s="44"/>
      <c r="LZQ265" s="44"/>
      <c r="LZR265" s="44"/>
      <c r="LZS265" s="44"/>
      <c r="LZT265" s="44"/>
      <c r="LZU265" s="44"/>
      <c r="LZV265" s="44"/>
      <c r="LZW265" s="44"/>
      <c r="LZX265" s="44"/>
      <c r="LZY265" s="44"/>
      <c r="LZZ265" s="44"/>
      <c r="MAA265" s="44"/>
      <c r="MAB265" s="44"/>
      <c r="MAC265" s="44"/>
      <c r="MAD265" s="44"/>
      <c r="MAE265" s="44"/>
      <c r="MAF265" s="44"/>
      <c r="MAG265" s="44"/>
      <c r="MAH265" s="44"/>
      <c r="MAI265" s="44"/>
      <c r="MAJ265" s="44"/>
      <c r="MAK265" s="44"/>
      <c r="MAL265" s="44"/>
      <c r="MAM265" s="44"/>
      <c r="MAN265" s="44"/>
      <c r="MAO265" s="44"/>
      <c r="MAP265" s="44"/>
      <c r="MAQ265" s="44"/>
      <c r="MAR265" s="44"/>
      <c r="MAS265" s="44"/>
      <c r="MAT265" s="44"/>
      <c r="MAU265" s="44"/>
      <c r="MAV265" s="44"/>
      <c r="MAW265" s="44"/>
      <c r="MAX265" s="44"/>
      <c r="MAY265" s="44"/>
      <c r="MAZ265" s="44"/>
      <c r="MBA265" s="44"/>
      <c r="MBB265" s="44"/>
      <c r="MBC265" s="44"/>
      <c r="MBD265" s="44"/>
      <c r="MBE265" s="44"/>
      <c r="MBF265" s="44"/>
      <c r="MBG265" s="44"/>
      <c r="MBH265" s="44"/>
      <c r="MBI265" s="44"/>
      <c r="MBJ265" s="44"/>
      <c r="MBK265" s="44"/>
      <c r="MBL265" s="44"/>
      <c r="MBM265" s="44"/>
      <c r="MBN265" s="44"/>
      <c r="MBO265" s="44"/>
      <c r="MBP265" s="44"/>
      <c r="MBQ265" s="44"/>
      <c r="MBR265" s="44"/>
      <c r="MBS265" s="44"/>
      <c r="MBT265" s="44"/>
      <c r="MBU265" s="44"/>
      <c r="MBV265" s="44"/>
      <c r="MBW265" s="44"/>
      <c r="MBX265" s="44"/>
      <c r="MBY265" s="44"/>
      <c r="MBZ265" s="44"/>
      <c r="MCA265" s="44"/>
      <c r="MCB265" s="44"/>
      <c r="MCC265" s="44"/>
      <c r="MCD265" s="44"/>
      <c r="MCE265" s="44"/>
      <c r="MCF265" s="44"/>
      <c r="MCG265" s="44"/>
      <c r="MCH265" s="44"/>
      <c r="MCI265" s="44"/>
      <c r="MCJ265" s="44"/>
      <c r="MCK265" s="44"/>
      <c r="MCL265" s="44"/>
      <c r="MCM265" s="44"/>
      <c r="MCN265" s="44"/>
      <c r="MCO265" s="44"/>
      <c r="MCP265" s="44"/>
      <c r="MCQ265" s="44"/>
      <c r="MCR265" s="44"/>
      <c r="MCS265" s="44"/>
      <c r="MCT265" s="44"/>
      <c r="MCU265" s="44"/>
      <c r="MCV265" s="44"/>
      <c r="MCW265" s="44"/>
      <c r="MCX265" s="44"/>
      <c r="MCY265" s="44"/>
      <c r="MCZ265" s="44"/>
      <c r="MDA265" s="44"/>
      <c r="MDB265" s="44"/>
      <c r="MDC265" s="44"/>
      <c r="MDD265" s="44"/>
      <c r="MDE265" s="44"/>
      <c r="MDF265" s="44"/>
      <c r="MDG265" s="44"/>
      <c r="MDH265" s="44"/>
      <c r="MDI265" s="44"/>
      <c r="MDJ265" s="44"/>
      <c r="MDK265" s="44"/>
      <c r="MDL265" s="44"/>
      <c r="MDM265" s="44"/>
      <c r="MDN265" s="44"/>
      <c r="MDO265" s="44"/>
      <c r="MDP265" s="44"/>
      <c r="MDQ265" s="44"/>
      <c r="MDR265" s="44"/>
      <c r="MDS265" s="44"/>
      <c r="MDT265" s="44"/>
      <c r="MDU265" s="44"/>
      <c r="MDV265" s="44"/>
      <c r="MDW265" s="44"/>
      <c r="MDX265" s="44"/>
      <c r="MDY265" s="44"/>
      <c r="MDZ265" s="44"/>
      <c r="MEA265" s="44"/>
      <c r="MEB265" s="44"/>
      <c r="MEC265" s="44"/>
      <c r="MED265" s="44"/>
      <c r="MEE265" s="44"/>
      <c r="MEF265" s="44"/>
      <c r="MEG265" s="44"/>
      <c r="MEH265" s="44"/>
      <c r="MEI265" s="44"/>
      <c r="MEJ265" s="44"/>
      <c r="MEK265" s="44"/>
      <c r="MEL265" s="44"/>
      <c r="MEM265" s="44"/>
      <c r="MEN265" s="44"/>
      <c r="MEO265" s="44"/>
      <c r="MEP265" s="44"/>
      <c r="MEQ265" s="44"/>
      <c r="MER265" s="44"/>
      <c r="MES265" s="44"/>
      <c r="MET265" s="44"/>
      <c r="MEU265" s="44"/>
      <c r="MEV265" s="44"/>
      <c r="MEW265" s="44"/>
      <c r="MEX265" s="44"/>
      <c r="MEY265" s="44"/>
      <c r="MEZ265" s="44"/>
      <c r="MFA265" s="44"/>
      <c r="MFB265" s="44"/>
      <c r="MFC265" s="44"/>
      <c r="MFD265" s="44"/>
      <c r="MFE265" s="44"/>
      <c r="MFF265" s="44"/>
      <c r="MFG265" s="44"/>
      <c r="MFH265" s="44"/>
      <c r="MFI265" s="44"/>
      <c r="MFJ265" s="44"/>
      <c r="MFK265" s="44"/>
      <c r="MFL265" s="44"/>
      <c r="MFM265" s="44"/>
      <c r="MFN265" s="44"/>
      <c r="MFO265" s="44"/>
      <c r="MFP265" s="44"/>
      <c r="MFQ265" s="44"/>
      <c r="MFR265" s="44"/>
      <c r="MFS265" s="44"/>
      <c r="MFT265" s="44"/>
      <c r="MFU265" s="44"/>
      <c r="MFV265" s="44"/>
      <c r="MFW265" s="44"/>
      <c r="MFX265" s="44"/>
      <c r="MFY265" s="44"/>
      <c r="MFZ265" s="44"/>
      <c r="MGA265" s="44"/>
      <c r="MGB265" s="44"/>
      <c r="MGC265" s="44"/>
      <c r="MGD265" s="44"/>
      <c r="MGE265" s="44"/>
      <c r="MGF265" s="44"/>
      <c r="MGG265" s="44"/>
      <c r="MGH265" s="44"/>
      <c r="MGI265" s="44"/>
      <c r="MGJ265" s="44"/>
      <c r="MGK265" s="44"/>
      <c r="MGL265" s="44"/>
      <c r="MGM265" s="44"/>
      <c r="MGN265" s="44"/>
      <c r="MGO265" s="44"/>
      <c r="MGP265" s="44"/>
      <c r="MGQ265" s="44"/>
      <c r="MGR265" s="44"/>
      <c r="MGS265" s="44"/>
      <c r="MGT265" s="44"/>
      <c r="MGU265" s="44"/>
      <c r="MGV265" s="44"/>
      <c r="MGW265" s="44"/>
      <c r="MGX265" s="44"/>
      <c r="MGY265" s="44"/>
      <c r="MGZ265" s="44"/>
      <c r="MHA265" s="44"/>
      <c r="MHB265" s="44"/>
      <c r="MHC265" s="44"/>
      <c r="MHD265" s="44"/>
      <c r="MHE265" s="44"/>
      <c r="MHF265" s="44"/>
      <c r="MHG265" s="44"/>
      <c r="MHH265" s="44"/>
      <c r="MHI265" s="44"/>
      <c r="MHJ265" s="44"/>
      <c r="MHK265" s="44"/>
      <c r="MHL265" s="44"/>
      <c r="MHM265" s="44"/>
      <c r="MHN265" s="44"/>
      <c r="MHO265" s="44"/>
      <c r="MHP265" s="44"/>
      <c r="MHQ265" s="44"/>
      <c r="MHR265" s="44"/>
      <c r="MHS265" s="44"/>
      <c r="MHT265" s="44"/>
      <c r="MHU265" s="44"/>
      <c r="MHV265" s="44"/>
      <c r="MHW265" s="44"/>
      <c r="MHX265" s="44"/>
      <c r="MHY265" s="44"/>
      <c r="MHZ265" s="44"/>
      <c r="MIA265" s="44"/>
      <c r="MIB265" s="44"/>
      <c r="MIC265" s="44"/>
      <c r="MID265" s="44"/>
      <c r="MIE265" s="44"/>
      <c r="MIF265" s="44"/>
      <c r="MIG265" s="44"/>
      <c r="MIH265" s="44"/>
      <c r="MII265" s="44"/>
      <c r="MIJ265" s="44"/>
      <c r="MIK265" s="44"/>
      <c r="MIL265" s="44"/>
      <c r="MIM265" s="44"/>
      <c r="MIN265" s="44"/>
      <c r="MIO265" s="44"/>
      <c r="MIP265" s="44"/>
      <c r="MIQ265" s="44"/>
      <c r="MIR265" s="44"/>
      <c r="MIS265" s="44"/>
      <c r="MIT265" s="44"/>
      <c r="MIU265" s="44"/>
      <c r="MIV265" s="44"/>
      <c r="MIW265" s="44"/>
      <c r="MIX265" s="44"/>
      <c r="MIY265" s="44"/>
      <c r="MIZ265" s="44"/>
      <c r="MJA265" s="44"/>
      <c r="MJB265" s="44"/>
      <c r="MJC265" s="44"/>
      <c r="MJD265" s="44"/>
      <c r="MJE265" s="44"/>
      <c r="MJF265" s="44"/>
      <c r="MJG265" s="44"/>
      <c r="MJH265" s="44"/>
      <c r="MJI265" s="44"/>
      <c r="MJJ265" s="44"/>
      <c r="MJK265" s="44"/>
      <c r="MJL265" s="44"/>
      <c r="MJM265" s="44"/>
      <c r="MJN265" s="44"/>
      <c r="MJO265" s="44"/>
      <c r="MJP265" s="44"/>
      <c r="MJQ265" s="44"/>
      <c r="MJR265" s="44"/>
      <c r="MJS265" s="44"/>
      <c r="MJT265" s="44"/>
      <c r="MJU265" s="44"/>
      <c r="MJV265" s="44"/>
      <c r="MJW265" s="44"/>
      <c r="MJX265" s="44"/>
      <c r="MJY265" s="44"/>
      <c r="MJZ265" s="44"/>
      <c r="MKA265" s="44"/>
      <c r="MKB265" s="44"/>
      <c r="MKC265" s="44"/>
      <c r="MKD265" s="44"/>
      <c r="MKE265" s="44"/>
      <c r="MKF265" s="44"/>
      <c r="MKG265" s="44"/>
      <c r="MKH265" s="44"/>
      <c r="MKI265" s="44"/>
      <c r="MKJ265" s="44"/>
      <c r="MKK265" s="44"/>
      <c r="MKL265" s="44"/>
      <c r="MKM265" s="44"/>
      <c r="MKN265" s="44"/>
      <c r="MKO265" s="44"/>
      <c r="MKP265" s="44"/>
      <c r="MKQ265" s="44"/>
      <c r="MKR265" s="44"/>
      <c r="MKS265" s="44"/>
      <c r="MKT265" s="44"/>
      <c r="MKU265" s="44"/>
      <c r="MKV265" s="44"/>
      <c r="MKW265" s="44"/>
      <c r="MKX265" s="44"/>
      <c r="MKY265" s="44"/>
      <c r="MKZ265" s="44"/>
      <c r="MLA265" s="44"/>
      <c r="MLB265" s="44"/>
      <c r="MLC265" s="44"/>
      <c r="MLD265" s="44"/>
      <c r="MLE265" s="44"/>
      <c r="MLF265" s="44"/>
      <c r="MLG265" s="44"/>
      <c r="MLH265" s="44"/>
      <c r="MLI265" s="44"/>
      <c r="MLJ265" s="44"/>
      <c r="MLK265" s="44"/>
      <c r="MLL265" s="44"/>
      <c r="MLM265" s="44"/>
      <c r="MLN265" s="44"/>
      <c r="MLO265" s="44"/>
      <c r="MLP265" s="44"/>
      <c r="MLQ265" s="44"/>
      <c r="MLR265" s="44"/>
      <c r="MLS265" s="44"/>
      <c r="MLT265" s="44"/>
      <c r="MLU265" s="44"/>
      <c r="MLV265" s="44"/>
      <c r="MLW265" s="44"/>
      <c r="MLX265" s="44"/>
      <c r="MLY265" s="44"/>
      <c r="MLZ265" s="44"/>
      <c r="MMA265" s="44"/>
      <c r="MMB265" s="44"/>
      <c r="MMC265" s="44"/>
      <c r="MMD265" s="44"/>
      <c r="MME265" s="44"/>
      <c r="MMF265" s="44"/>
      <c r="MMG265" s="44"/>
      <c r="MMH265" s="44"/>
      <c r="MMI265" s="44"/>
      <c r="MMJ265" s="44"/>
      <c r="MMK265" s="44"/>
      <c r="MML265" s="44"/>
      <c r="MMM265" s="44"/>
      <c r="MMN265" s="44"/>
      <c r="MMO265" s="44"/>
      <c r="MMP265" s="44"/>
      <c r="MMQ265" s="44"/>
      <c r="MMR265" s="44"/>
      <c r="MMS265" s="44"/>
      <c r="MMT265" s="44"/>
      <c r="MMU265" s="44"/>
      <c r="MMV265" s="44"/>
      <c r="MMW265" s="44"/>
      <c r="MMX265" s="44"/>
      <c r="MMY265" s="44"/>
      <c r="MMZ265" s="44"/>
      <c r="MNA265" s="44"/>
      <c r="MNB265" s="44"/>
      <c r="MNC265" s="44"/>
      <c r="MND265" s="44"/>
      <c r="MNE265" s="44"/>
      <c r="MNF265" s="44"/>
      <c r="MNG265" s="44"/>
      <c r="MNH265" s="44"/>
      <c r="MNI265" s="44"/>
      <c r="MNJ265" s="44"/>
      <c r="MNK265" s="44"/>
      <c r="MNL265" s="44"/>
      <c r="MNM265" s="44"/>
      <c r="MNN265" s="44"/>
      <c r="MNO265" s="44"/>
      <c r="MNP265" s="44"/>
      <c r="MNQ265" s="44"/>
      <c r="MNR265" s="44"/>
      <c r="MNS265" s="44"/>
      <c r="MNT265" s="44"/>
      <c r="MNU265" s="44"/>
      <c r="MNV265" s="44"/>
      <c r="MNW265" s="44"/>
      <c r="MNX265" s="44"/>
      <c r="MNY265" s="44"/>
      <c r="MNZ265" s="44"/>
      <c r="MOA265" s="44"/>
      <c r="MOB265" s="44"/>
      <c r="MOC265" s="44"/>
      <c r="MOD265" s="44"/>
      <c r="MOE265" s="44"/>
      <c r="MOF265" s="44"/>
      <c r="MOG265" s="44"/>
      <c r="MOH265" s="44"/>
      <c r="MOI265" s="44"/>
      <c r="MOJ265" s="44"/>
      <c r="MOK265" s="44"/>
      <c r="MOL265" s="44"/>
      <c r="MOM265" s="44"/>
      <c r="MON265" s="44"/>
      <c r="MOO265" s="44"/>
      <c r="MOP265" s="44"/>
      <c r="MOQ265" s="44"/>
      <c r="MOR265" s="44"/>
      <c r="MOS265" s="44"/>
      <c r="MOT265" s="44"/>
      <c r="MOU265" s="44"/>
      <c r="MOV265" s="44"/>
      <c r="MOW265" s="44"/>
      <c r="MOX265" s="44"/>
      <c r="MOY265" s="44"/>
      <c r="MOZ265" s="44"/>
      <c r="MPA265" s="44"/>
      <c r="MPB265" s="44"/>
      <c r="MPC265" s="44"/>
      <c r="MPD265" s="44"/>
      <c r="MPE265" s="44"/>
      <c r="MPF265" s="44"/>
      <c r="MPG265" s="44"/>
      <c r="MPH265" s="44"/>
      <c r="MPI265" s="44"/>
      <c r="MPJ265" s="44"/>
      <c r="MPK265" s="44"/>
      <c r="MPL265" s="44"/>
      <c r="MPM265" s="44"/>
      <c r="MPN265" s="44"/>
      <c r="MPO265" s="44"/>
      <c r="MPP265" s="44"/>
      <c r="MPQ265" s="44"/>
      <c r="MPR265" s="44"/>
      <c r="MPS265" s="44"/>
      <c r="MPT265" s="44"/>
      <c r="MPU265" s="44"/>
      <c r="MPV265" s="44"/>
      <c r="MPW265" s="44"/>
      <c r="MPX265" s="44"/>
      <c r="MPY265" s="44"/>
      <c r="MPZ265" s="44"/>
      <c r="MQA265" s="44"/>
      <c r="MQB265" s="44"/>
      <c r="MQC265" s="44"/>
      <c r="MQD265" s="44"/>
      <c r="MQE265" s="44"/>
      <c r="MQF265" s="44"/>
      <c r="MQG265" s="44"/>
      <c r="MQH265" s="44"/>
      <c r="MQI265" s="44"/>
      <c r="MQJ265" s="44"/>
      <c r="MQK265" s="44"/>
      <c r="MQL265" s="44"/>
      <c r="MQM265" s="44"/>
      <c r="MQN265" s="44"/>
      <c r="MQO265" s="44"/>
      <c r="MQP265" s="44"/>
      <c r="MQQ265" s="44"/>
      <c r="MQR265" s="44"/>
      <c r="MQS265" s="44"/>
      <c r="MQT265" s="44"/>
      <c r="MQU265" s="44"/>
      <c r="MQV265" s="44"/>
      <c r="MQW265" s="44"/>
      <c r="MQX265" s="44"/>
      <c r="MQY265" s="44"/>
      <c r="MQZ265" s="44"/>
      <c r="MRA265" s="44"/>
      <c r="MRB265" s="44"/>
      <c r="MRC265" s="44"/>
      <c r="MRD265" s="44"/>
      <c r="MRE265" s="44"/>
      <c r="MRF265" s="44"/>
      <c r="MRG265" s="44"/>
      <c r="MRH265" s="44"/>
      <c r="MRI265" s="44"/>
      <c r="MRJ265" s="44"/>
      <c r="MRK265" s="44"/>
      <c r="MRL265" s="44"/>
      <c r="MRM265" s="44"/>
      <c r="MRN265" s="44"/>
      <c r="MRO265" s="44"/>
      <c r="MRP265" s="44"/>
      <c r="MRQ265" s="44"/>
      <c r="MRR265" s="44"/>
      <c r="MRS265" s="44"/>
      <c r="MRT265" s="44"/>
      <c r="MRU265" s="44"/>
      <c r="MRV265" s="44"/>
      <c r="MRW265" s="44"/>
      <c r="MRX265" s="44"/>
      <c r="MRY265" s="44"/>
      <c r="MRZ265" s="44"/>
      <c r="MSA265" s="44"/>
      <c r="MSB265" s="44"/>
      <c r="MSC265" s="44"/>
      <c r="MSD265" s="44"/>
      <c r="MSE265" s="44"/>
      <c r="MSF265" s="44"/>
      <c r="MSG265" s="44"/>
      <c r="MSH265" s="44"/>
      <c r="MSI265" s="44"/>
      <c r="MSJ265" s="44"/>
      <c r="MSK265" s="44"/>
      <c r="MSL265" s="44"/>
      <c r="MSM265" s="44"/>
      <c r="MSN265" s="44"/>
      <c r="MSO265" s="44"/>
      <c r="MSP265" s="44"/>
      <c r="MSQ265" s="44"/>
      <c r="MSR265" s="44"/>
      <c r="MSS265" s="44"/>
      <c r="MST265" s="44"/>
      <c r="MSU265" s="44"/>
      <c r="MSV265" s="44"/>
      <c r="MSW265" s="44"/>
      <c r="MSX265" s="44"/>
      <c r="MSY265" s="44"/>
      <c r="MSZ265" s="44"/>
      <c r="MTA265" s="44"/>
      <c r="MTB265" s="44"/>
      <c r="MTC265" s="44"/>
      <c r="MTD265" s="44"/>
      <c r="MTE265" s="44"/>
      <c r="MTF265" s="44"/>
      <c r="MTG265" s="44"/>
      <c r="MTH265" s="44"/>
      <c r="MTI265" s="44"/>
      <c r="MTJ265" s="44"/>
      <c r="MTK265" s="44"/>
      <c r="MTL265" s="44"/>
      <c r="MTM265" s="44"/>
      <c r="MTN265" s="44"/>
      <c r="MTO265" s="44"/>
      <c r="MTP265" s="44"/>
      <c r="MTQ265" s="44"/>
      <c r="MTR265" s="44"/>
      <c r="MTS265" s="44"/>
      <c r="MTT265" s="44"/>
      <c r="MTU265" s="44"/>
      <c r="MTV265" s="44"/>
      <c r="MTW265" s="44"/>
      <c r="MTX265" s="44"/>
      <c r="MTY265" s="44"/>
      <c r="MTZ265" s="44"/>
      <c r="MUA265" s="44"/>
      <c r="MUB265" s="44"/>
      <c r="MUC265" s="44"/>
      <c r="MUD265" s="44"/>
      <c r="MUE265" s="44"/>
      <c r="MUF265" s="44"/>
      <c r="MUG265" s="44"/>
      <c r="MUH265" s="44"/>
      <c r="MUI265" s="44"/>
      <c r="MUJ265" s="44"/>
      <c r="MUK265" s="44"/>
      <c r="MUL265" s="44"/>
      <c r="MUM265" s="44"/>
      <c r="MUN265" s="44"/>
      <c r="MUO265" s="44"/>
      <c r="MUP265" s="44"/>
      <c r="MUQ265" s="44"/>
      <c r="MUR265" s="44"/>
      <c r="MUS265" s="44"/>
      <c r="MUT265" s="44"/>
      <c r="MUU265" s="44"/>
      <c r="MUV265" s="44"/>
      <c r="MUW265" s="44"/>
      <c r="MUX265" s="44"/>
      <c r="MUY265" s="44"/>
      <c r="MUZ265" s="44"/>
      <c r="MVA265" s="44"/>
      <c r="MVB265" s="44"/>
      <c r="MVC265" s="44"/>
      <c r="MVD265" s="44"/>
      <c r="MVE265" s="44"/>
      <c r="MVF265" s="44"/>
      <c r="MVG265" s="44"/>
      <c r="MVH265" s="44"/>
      <c r="MVI265" s="44"/>
      <c r="MVJ265" s="44"/>
      <c r="MVK265" s="44"/>
      <c r="MVL265" s="44"/>
      <c r="MVM265" s="44"/>
      <c r="MVN265" s="44"/>
      <c r="MVO265" s="44"/>
      <c r="MVP265" s="44"/>
      <c r="MVQ265" s="44"/>
      <c r="MVR265" s="44"/>
      <c r="MVS265" s="44"/>
      <c r="MVT265" s="44"/>
      <c r="MVU265" s="44"/>
      <c r="MVV265" s="44"/>
      <c r="MVW265" s="44"/>
      <c r="MVX265" s="44"/>
      <c r="MVY265" s="44"/>
      <c r="MVZ265" s="44"/>
      <c r="MWA265" s="44"/>
      <c r="MWB265" s="44"/>
      <c r="MWC265" s="44"/>
      <c r="MWD265" s="44"/>
      <c r="MWE265" s="44"/>
      <c r="MWF265" s="44"/>
      <c r="MWG265" s="44"/>
      <c r="MWH265" s="44"/>
      <c r="MWI265" s="44"/>
      <c r="MWJ265" s="44"/>
      <c r="MWK265" s="44"/>
      <c r="MWL265" s="44"/>
      <c r="MWM265" s="44"/>
      <c r="MWN265" s="44"/>
      <c r="MWO265" s="44"/>
      <c r="MWP265" s="44"/>
      <c r="MWQ265" s="44"/>
      <c r="MWR265" s="44"/>
      <c r="MWS265" s="44"/>
      <c r="MWT265" s="44"/>
      <c r="MWU265" s="44"/>
      <c r="MWV265" s="44"/>
      <c r="MWW265" s="44"/>
      <c r="MWX265" s="44"/>
      <c r="MWY265" s="44"/>
      <c r="MWZ265" s="44"/>
      <c r="MXA265" s="44"/>
      <c r="MXB265" s="44"/>
      <c r="MXC265" s="44"/>
      <c r="MXD265" s="44"/>
      <c r="MXE265" s="44"/>
      <c r="MXF265" s="44"/>
      <c r="MXG265" s="44"/>
      <c r="MXH265" s="44"/>
      <c r="MXI265" s="44"/>
      <c r="MXJ265" s="44"/>
      <c r="MXK265" s="44"/>
      <c r="MXL265" s="44"/>
      <c r="MXM265" s="44"/>
      <c r="MXN265" s="44"/>
      <c r="MXO265" s="44"/>
      <c r="MXP265" s="44"/>
      <c r="MXQ265" s="44"/>
      <c r="MXR265" s="44"/>
      <c r="MXS265" s="44"/>
      <c r="MXT265" s="44"/>
      <c r="MXU265" s="44"/>
      <c r="MXV265" s="44"/>
      <c r="MXW265" s="44"/>
      <c r="MXX265" s="44"/>
      <c r="MXY265" s="44"/>
      <c r="MXZ265" s="44"/>
      <c r="MYA265" s="44"/>
      <c r="MYB265" s="44"/>
      <c r="MYC265" s="44"/>
      <c r="MYD265" s="44"/>
      <c r="MYE265" s="44"/>
      <c r="MYF265" s="44"/>
      <c r="MYG265" s="44"/>
      <c r="MYH265" s="44"/>
      <c r="MYI265" s="44"/>
      <c r="MYJ265" s="44"/>
      <c r="MYK265" s="44"/>
      <c r="MYL265" s="44"/>
      <c r="MYM265" s="44"/>
      <c r="MYN265" s="44"/>
      <c r="MYO265" s="44"/>
      <c r="MYP265" s="44"/>
      <c r="MYQ265" s="44"/>
      <c r="MYR265" s="44"/>
      <c r="MYS265" s="44"/>
      <c r="MYT265" s="44"/>
      <c r="MYU265" s="44"/>
      <c r="MYV265" s="44"/>
      <c r="MYW265" s="44"/>
      <c r="MYX265" s="44"/>
      <c r="MYY265" s="44"/>
      <c r="MYZ265" s="44"/>
      <c r="MZA265" s="44"/>
      <c r="MZB265" s="44"/>
      <c r="MZC265" s="44"/>
      <c r="MZD265" s="44"/>
      <c r="MZE265" s="44"/>
      <c r="MZF265" s="44"/>
      <c r="MZG265" s="44"/>
      <c r="MZH265" s="44"/>
      <c r="MZI265" s="44"/>
      <c r="MZJ265" s="44"/>
      <c r="MZK265" s="44"/>
      <c r="MZL265" s="44"/>
      <c r="MZM265" s="44"/>
      <c r="MZN265" s="44"/>
      <c r="MZO265" s="44"/>
      <c r="MZP265" s="44"/>
      <c r="MZQ265" s="44"/>
      <c r="MZR265" s="44"/>
      <c r="MZS265" s="44"/>
      <c r="MZT265" s="44"/>
      <c r="MZU265" s="44"/>
      <c r="MZV265" s="44"/>
      <c r="MZW265" s="44"/>
      <c r="MZX265" s="44"/>
      <c r="MZY265" s="44"/>
      <c r="MZZ265" s="44"/>
      <c r="NAA265" s="44"/>
      <c r="NAB265" s="44"/>
      <c r="NAC265" s="44"/>
      <c r="NAD265" s="44"/>
      <c r="NAE265" s="44"/>
      <c r="NAF265" s="44"/>
      <c r="NAG265" s="44"/>
      <c r="NAH265" s="44"/>
      <c r="NAI265" s="44"/>
      <c r="NAJ265" s="44"/>
      <c r="NAK265" s="44"/>
      <c r="NAL265" s="44"/>
      <c r="NAM265" s="44"/>
      <c r="NAN265" s="44"/>
      <c r="NAO265" s="44"/>
      <c r="NAP265" s="44"/>
      <c r="NAQ265" s="44"/>
      <c r="NAR265" s="44"/>
      <c r="NAS265" s="44"/>
      <c r="NAT265" s="44"/>
      <c r="NAU265" s="44"/>
      <c r="NAV265" s="44"/>
      <c r="NAW265" s="44"/>
      <c r="NAX265" s="44"/>
      <c r="NAY265" s="44"/>
      <c r="NAZ265" s="44"/>
      <c r="NBA265" s="44"/>
      <c r="NBB265" s="44"/>
      <c r="NBC265" s="44"/>
      <c r="NBD265" s="44"/>
      <c r="NBE265" s="44"/>
      <c r="NBF265" s="44"/>
      <c r="NBG265" s="44"/>
      <c r="NBH265" s="44"/>
      <c r="NBI265" s="44"/>
      <c r="NBJ265" s="44"/>
      <c r="NBK265" s="44"/>
      <c r="NBL265" s="44"/>
      <c r="NBM265" s="44"/>
      <c r="NBN265" s="44"/>
      <c r="NBO265" s="44"/>
      <c r="NBP265" s="44"/>
      <c r="NBQ265" s="44"/>
      <c r="NBR265" s="44"/>
      <c r="NBS265" s="44"/>
      <c r="NBT265" s="44"/>
      <c r="NBU265" s="44"/>
      <c r="NBV265" s="44"/>
      <c r="NBW265" s="44"/>
      <c r="NBX265" s="44"/>
      <c r="NBY265" s="44"/>
      <c r="NBZ265" s="44"/>
      <c r="NCA265" s="44"/>
      <c r="NCB265" s="44"/>
      <c r="NCC265" s="44"/>
      <c r="NCD265" s="44"/>
      <c r="NCE265" s="44"/>
      <c r="NCF265" s="44"/>
      <c r="NCG265" s="44"/>
      <c r="NCH265" s="44"/>
      <c r="NCI265" s="44"/>
      <c r="NCJ265" s="44"/>
      <c r="NCK265" s="44"/>
      <c r="NCL265" s="44"/>
      <c r="NCM265" s="44"/>
      <c r="NCN265" s="44"/>
      <c r="NCO265" s="44"/>
      <c r="NCP265" s="44"/>
      <c r="NCQ265" s="44"/>
      <c r="NCR265" s="44"/>
      <c r="NCS265" s="44"/>
      <c r="NCT265" s="44"/>
      <c r="NCU265" s="44"/>
      <c r="NCV265" s="44"/>
      <c r="NCW265" s="44"/>
      <c r="NCX265" s="44"/>
      <c r="NCY265" s="44"/>
      <c r="NCZ265" s="44"/>
      <c r="NDA265" s="44"/>
      <c r="NDB265" s="44"/>
      <c r="NDC265" s="44"/>
      <c r="NDD265" s="44"/>
      <c r="NDE265" s="44"/>
      <c r="NDF265" s="44"/>
      <c r="NDG265" s="44"/>
      <c r="NDH265" s="44"/>
      <c r="NDI265" s="44"/>
      <c r="NDJ265" s="44"/>
      <c r="NDK265" s="44"/>
      <c r="NDL265" s="44"/>
      <c r="NDM265" s="44"/>
      <c r="NDN265" s="44"/>
      <c r="NDO265" s="44"/>
      <c r="NDP265" s="44"/>
      <c r="NDQ265" s="44"/>
      <c r="NDR265" s="44"/>
      <c r="NDS265" s="44"/>
      <c r="NDT265" s="44"/>
      <c r="NDU265" s="44"/>
      <c r="NDV265" s="44"/>
      <c r="NDW265" s="44"/>
      <c r="NDX265" s="44"/>
      <c r="NDY265" s="44"/>
      <c r="NDZ265" s="44"/>
      <c r="NEA265" s="44"/>
      <c r="NEB265" s="44"/>
      <c r="NEC265" s="44"/>
      <c r="NED265" s="44"/>
      <c r="NEE265" s="44"/>
      <c r="NEF265" s="44"/>
      <c r="NEG265" s="44"/>
      <c r="NEH265" s="44"/>
      <c r="NEI265" s="44"/>
      <c r="NEJ265" s="44"/>
      <c r="NEK265" s="44"/>
      <c r="NEL265" s="44"/>
      <c r="NEM265" s="44"/>
      <c r="NEN265" s="44"/>
      <c r="NEO265" s="44"/>
      <c r="NEP265" s="44"/>
      <c r="NEQ265" s="44"/>
      <c r="NER265" s="44"/>
      <c r="NES265" s="44"/>
      <c r="NET265" s="44"/>
      <c r="NEU265" s="44"/>
      <c r="NEV265" s="44"/>
      <c r="NEW265" s="44"/>
      <c r="NEX265" s="44"/>
      <c r="NEY265" s="44"/>
      <c r="NEZ265" s="44"/>
      <c r="NFA265" s="44"/>
      <c r="NFB265" s="44"/>
      <c r="NFC265" s="44"/>
      <c r="NFD265" s="44"/>
      <c r="NFE265" s="44"/>
      <c r="NFF265" s="44"/>
      <c r="NFG265" s="44"/>
      <c r="NFH265" s="44"/>
      <c r="NFI265" s="44"/>
      <c r="NFJ265" s="44"/>
      <c r="NFK265" s="44"/>
      <c r="NFL265" s="44"/>
      <c r="NFM265" s="44"/>
      <c r="NFN265" s="44"/>
      <c r="NFO265" s="44"/>
      <c r="NFP265" s="44"/>
      <c r="NFQ265" s="44"/>
      <c r="NFR265" s="44"/>
      <c r="NFS265" s="44"/>
      <c r="NFT265" s="44"/>
      <c r="NFU265" s="44"/>
      <c r="NFV265" s="44"/>
      <c r="NFW265" s="44"/>
      <c r="NFX265" s="44"/>
      <c r="NFY265" s="44"/>
      <c r="NFZ265" s="44"/>
      <c r="NGA265" s="44"/>
      <c r="NGB265" s="44"/>
      <c r="NGC265" s="44"/>
      <c r="NGD265" s="44"/>
      <c r="NGE265" s="44"/>
      <c r="NGF265" s="44"/>
      <c r="NGG265" s="44"/>
      <c r="NGH265" s="44"/>
      <c r="NGI265" s="44"/>
      <c r="NGJ265" s="44"/>
      <c r="NGK265" s="44"/>
      <c r="NGL265" s="44"/>
      <c r="NGM265" s="44"/>
      <c r="NGN265" s="44"/>
      <c r="NGO265" s="44"/>
      <c r="NGP265" s="44"/>
      <c r="NGQ265" s="44"/>
      <c r="NGR265" s="44"/>
      <c r="NGS265" s="44"/>
      <c r="NGT265" s="44"/>
      <c r="NGU265" s="44"/>
      <c r="NGV265" s="44"/>
      <c r="NGW265" s="44"/>
      <c r="NGX265" s="44"/>
      <c r="NGY265" s="44"/>
      <c r="NGZ265" s="44"/>
      <c r="NHA265" s="44"/>
      <c r="NHB265" s="44"/>
      <c r="NHC265" s="44"/>
      <c r="NHD265" s="44"/>
      <c r="NHE265" s="44"/>
      <c r="NHF265" s="44"/>
      <c r="NHG265" s="44"/>
      <c r="NHH265" s="44"/>
      <c r="NHI265" s="44"/>
      <c r="NHJ265" s="44"/>
      <c r="NHK265" s="44"/>
      <c r="NHL265" s="44"/>
      <c r="NHM265" s="44"/>
      <c r="NHN265" s="44"/>
      <c r="NHO265" s="44"/>
      <c r="NHP265" s="44"/>
      <c r="NHQ265" s="44"/>
      <c r="NHR265" s="44"/>
      <c r="NHS265" s="44"/>
      <c r="NHT265" s="44"/>
      <c r="NHU265" s="44"/>
      <c r="NHV265" s="44"/>
      <c r="NHW265" s="44"/>
      <c r="NHX265" s="44"/>
      <c r="NHY265" s="44"/>
      <c r="NHZ265" s="44"/>
      <c r="NIA265" s="44"/>
      <c r="NIB265" s="44"/>
      <c r="NIC265" s="44"/>
      <c r="NID265" s="44"/>
      <c r="NIE265" s="44"/>
      <c r="NIF265" s="44"/>
      <c r="NIG265" s="44"/>
      <c r="NIH265" s="44"/>
      <c r="NII265" s="44"/>
      <c r="NIJ265" s="44"/>
      <c r="NIK265" s="44"/>
      <c r="NIL265" s="44"/>
      <c r="NIM265" s="44"/>
      <c r="NIN265" s="44"/>
      <c r="NIO265" s="44"/>
      <c r="NIP265" s="44"/>
      <c r="NIQ265" s="44"/>
      <c r="NIR265" s="44"/>
      <c r="NIS265" s="44"/>
      <c r="NIT265" s="44"/>
      <c r="NIU265" s="44"/>
      <c r="NIV265" s="44"/>
      <c r="NIW265" s="44"/>
      <c r="NIX265" s="44"/>
      <c r="NIY265" s="44"/>
      <c r="NIZ265" s="44"/>
      <c r="NJA265" s="44"/>
      <c r="NJB265" s="44"/>
      <c r="NJC265" s="44"/>
      <c r="NJD265" s="44"/>
      <c r="NJE265" s="44"/>
      <c r="NJF265" s="44"/>
      <c r="NJG265" s="44"/>
      <c r="NJH265" s="44"/>
      <c r="NJI265" s="44"/>
      <c r="NJJ265" s="44"/>
      <c r="NJK265" s="44"/>
      <c r="NJL265" s="44"/>
      <c r="NJM265" s="44"/>
      <c r="NJN265" s="44"/>
      <c r="NJO265" s="44"/>
      <c r="NJP265" s="44"/>
      <c r="NJQ265" s="44"/>
      <c r="NJR265" s="44"/>
      <c r="NJS265" s="44"/>
      <c r="NJT265" s="44"/>
      <c r="NJU265" s="44"/>
      <c r="NJV265" s="44"/>
      <c r="NJW265" s="44"/>
      <c r="NJX265" s="44"/>
      <c r="NJY265" s="44"/>
      <c r="NJZ265" s="44"/>
      <c r="NKA265" s="44"/>
      <c r="NKB265" s="44"/>
      <c r="NKC265" s="44"/>
      <c r="NKD265" s="44"/>
      <c r="NKE265" s="44"/>
      <c r="NKF265" s="44"/>
      <c r="NKG265" s="44"/>
      <c r="NKH265" s="44"/>
      <c r="NKI265" s="44"/>
      <c r="NKJ265" s="44"/>
      <c r="NKK265" s="44"/>
      <c r="NKL265" s="44"/>
      <c r="NKM265" s="44"/>
      <c r="NKN265" s="44"/>
      <c r="NKO265" s="44"/>
      <c r="NKP265" s="44"/>
      <c r="NKQ265" s="44"/>
      <c r="NKR265" s="44"/>
      <c r="NKS265" s="44"/>
      <c r="NKT265" s="44"/>
      <c r="NKU265" s="44"/>
      <c r="NKV265" s="44"/>
      <c r="NKW265" s="44"/>
      <c r="NKX265" s="44"/>
      <c r="NKY265" s="44"/>
      <c r="NKZ265" s="44"/>
      <c r="NLA265" s="44"/>
      <c r="NLB265" s="44"/>
      <c r="NLC265" s="44"/>
      <c r="NLD265" s="44"/>
      <c r="NLE265" s="44"/>
      <c r="NLF265" s="44"/>
      <c r="NLG265" s="44"/>
      <c r="NLH265" s="44"/>
      <c r="NLI265" s="44"/>
      <c r="NLJ265" s="44"/>
      <c r="NLK265" s="44"/>
      <c r="NLL265" s="44"/>
      <c r="NLM265" s="44"/>
      <c r="NLN265" s="44"/>
      <c r="NLO265" s="44"/>
      <c r="NLP265" s="44"/>
      <c r="NLQ265" s="44"/>
      <c r="NLR265" s="44"/>
      <c r="NLS265" s="44"/>
      <c r="NLT265" s="44"/>
      <c r="NLU265" s="44"/>
      <c r="NLV265" s="44"/>
      <c r="NLW265" s="44"/>
      <c r="NLX265" s="44"/>
      <c r="NLY265" s="44"/>
      <c r="NLZ265" s="44"/>
      <c r="NMA265" s="44"/>
      <c r="NMB265" s="44"/>
      <c r="NMC265" s="44"/>
      <c r="NMD265" s="44"/>
      <c r="NME265" s="44"/>
      <c r="NMF265" s="44"/>
      <c r="NMG265" s="44"/>
      <c r="NMH265" s="44"/>
      <c r="NMI265" s="44"/>
      <c r="NMJ265" s="44"/>
      <c r="NMK265" s="44"/>
      <c r="NML265" s="44"/>
      <c r="NMM265" s="44"/>
      <c r="NMN265" s="44"/>
      <c r="NMO265" s="44"/>
      <c r="NMP265" s="44"/>
      <c r="NMQ265" s="44"/>
      <c r="NMR265" s="44"/>
      <c r="NMS265" s="44"/>
      <c r="NMT265" s="44"/>
      <c r="NMU265" s="44"/>
      <c r="NMV265" s="44"/>
      <c r="NMW265" s="44"/>
      <c r="NMX265" s="44"/>
      <c r="NMY265" s="44"/>
      <c r="NMZ265" s="44"/>
      <c r="NNA265" s="44"/>
      <c r="NNB265" s="44"/>
      <c r="NNC265" s="44"/>
      <c r="NND265" s="44"/>
      <c r="NNE265" s="44"/>
      <c r="NNF265" s="44"/>
      <c r="NNG265" s="44"/>
      <c r="NNH265" s="44"/>
      <c r="NNI265" s="44"/>
      <c r="NNJ265" s="44"/>
      <c r="NNK265" s="44"/>
      <c r="NNL265" s="44"/>
      <c r="NNM265" s="44"/>
      <c r="NNN265" s="44"/>
      <c r="NNO265" s="44"/>
      <c r="NNP265" s="44"/>
      <c r="NNQ265" s="44"/>
      <c r="NNR265" s="44"/>
      <c r="NNS265" s="44"/>
      <c r="NNT265" s="44"/>
      <c r="NNU265" s="44"/>
      <c r="NNV265" s="44"/>
      <c r="NNW265" s="44"/>
      <c r="NNX265" s="44"/>
      <c r="NNY265" s="44"/>
      <c r="NNZ265" s="44"/>
      <c r="NOA265" s="44"/>
      <c r="NOB265" s="44"/>
      <c r="NOC265" s="44"/>
      <c r="NOD265" s="44"/>
      <c r="NOE265" s="44"/>
      <c r="NOF265" s="44"/>
      <c r="NOG265" s="44"/>
      <c r="NOH265" s="44"/>
      <c r="NOI265" s="44"/>
      <c r="NOJ265" s="44"/>
      <c r="NOK265" s="44"/>
      <c r="NOL265" s="44"/>
      <c r="NOM265" s="44"/>
      <c r="NON265" s="44"/>
      <c r="NOO265" s="44"/>
      <c r="NOP265" s="44"/>
      <c r="NOQ265" s="44"/>
      <c r="NOR265" s="44"/>
      <c r="NOS265" s="44"/>
      <c r="NOT265" s="44"/>
      <c r="NOU265" s="44"/>
      <c r="NOV265" s="44"/>
      <c r="NOW265" s="44"/>
      <c r="NOX265" s="44"/>
      <c r="NOY265" s="44"/>
      <c r="NOZ265" s="44"/>
      <c r="NPA265" s="44"/>
      <c r="NPB265" s="44"/>
      <c r="NPC265" s="44"/>
      <c r="NPD265" s="44"/>
      <c r="NPE265" s="44"/>
      <c r="NPF265" s="44"/>
      <c r="NPG265" s="44"/>
      <c r="NPH265" s="44"/>
      <c r="NPI265" s="44"/>
      <c r="NPJ265" s="44"/>
      <c r="NPK265" s="44"/>
      <c r="NPL265" s="44"/>
      <c r="NPM265" s="44"/>
      <c r="NPN265" s="44"/>
      <c r="NPO265" s="44"/>
      <c r="NPP265" s="44"/>
      <c r="NPQ265" s="44"/>
      <c r="NPR265" s="44"/>
      <c r="NPS265" s="44"/>
      <c r="NPT265" s="44"/>
      <c r="NPU265" s="44"/>
      <c r="NPV265" s="44"/>
      <c r="NPW265" s="44"/>
      <c r="NPX265" s="44"/>
      <c r="NPY265" s="44"/>
      <c r="NPZ265" s="44"/>
      <c r="NQA265" s="44"/>
      <c r="NQB265" s="44"/>
      <c r="NQC265" s="44"/>
      <c r="NQD265" s="44"/>
      <c r="NQE265" s="44"/>
      <c r="NQF265" s="44"/>
      <c r="NQG265" s="44"/>
      <c r="NQH265" s="44"/>
      <c r="NQI265" s="44"/>
      <c r="NQJ265" s="44"/>
      <c r="NQK265" s="44"/>
      <c r="NQL265" s="44"/>
      <c r="NQM265" s="44"/>
      <c r="NQN265" s="44"/>
      <c r="NQO265" s="44"/>
      <c r="NQP265" s="44"/>
      <c r="NQQ265" s="44"/>
      <c r="NQR265" s="44"/>
      <c r="NQS265" s="44"/>
      <c r="NQT265" s="44"/>
      <c r="NQU265" s="44"/>
      <c r="NQV265" s="44"/>
      <c r="NQW265" s="44"/>
      <c r="NQX265" s="44"/>
      <c r="NQY265" s="44"/>
      <c r="NQZ265" s="44"/>
      <c r="NRA265" s="44"/>
      <c r="NRB265" s="44"/>
      <c r="NRC265" s="44"/>
      <c r="NRD265" s="44"/>
      <c r="NRE265" s="44"/>
      <c r="NRF265" s="44"/>
      <c r="NRG265" s="44"/>
      <c r="NRH265" s="44"/>
      <c r="NRI265" s="44"/>
      <c r="NRJ265" s="44"/>
      <c r="NRK265" s="44"/>
      <c r="NRL265" s="44"/>
      <c r="NRM265" s="44"/>
      <c r="NRN265" s="44"/>
      <c r="NRO265" s="44"/>
      <c r="NRP265" s="44"/>
      <c r="NRQ265" s="44"/>
      <c r="NRR265" s="44"/>
      <c r="NRS265" s="44"/>
      <c r="NRT265" s="44"/>
      <c r="NRU265" s="44"/>
      <c r="NRV265" s="44"/>
      <c r="NRW265" s="44"/>
      <c r="NRX265" s="44"/>
      <c r="NRY265" s="44"/>
      <c r="NRZ265" s="44"/>
      <c r="NSA265" s="44"/>
      <c r="NSB265" s="44"/>
      <c r="NSC265" s="44"/>
      <c r="NSD265" s="44"/>
      <c r="NSE265" s="44"/>
      <c r="NSF265" s="44"/>
      <c r="NSG265" s="44"/>
      <c r="NSH265" s="44"/>
      <c r="NSI265" s="44"/>
      <c r="NSJ265" s="44"/>
      <c r="NSK265" s="44"/>
      <c r="NSL265" s="44"/>
      <c r="NSM265" s="44"/>
      <c r="NSN265" s="44"/>
      <c r="NSO265" s="44"/>
      <c r="NSP265" s="44"/>
      <c r="NSQ265" s="44"/>
      <c r="NSR265" s="44"/>
      <c r="NSS265" s="44"/>
      <c r="NST265" s="44"/>
      <c r="NSU265" s="44"/>
      <c r="NSV265" s="44"/>
      <c r="NSW265" s="44"/>
      <c r="NSX265" s="44"/>
      <c r="NSY265" s="44"/>
      <c r="NSZ265" s="44"/>
      <c r="NTA265" s="44"/>
      <c r="NTB265" s="44"/>
      <c r="NTC265" s="44"/>
      <c r="NTD265" s="44"/>
      <c r="NTE265" s="44"/>
      <c r="NTF265" s="44"/>
      <c r="NTG265" s="44"/>
      <c r="NTH265" s="44"/>
      <c r="NTI265" s="44"/>
      <c r="NTJ265" s="44"/>
      <c r="NTK265" s="44"/>
      <c r="NTL265" s="44"/>
      <c r="NTM265" s="44"/>
      <c r="NTN265" s="44"/>
      <c r="NTO265" s="44"/>
      <c r="NTP265" s="44"/>
      <c r="NTQ265" s="44"/>
      <c r="NTR265" s="44"/>
      <c r="NTS265" s="44"/>
      <c r="NTT265" s="44"/>
      <c r="NTU265" s="44"/>
      <c r="NTV265" s="44"/>
      <c r="NTW265" s="44"/>
      <c r="NTX265" s="44"/>
      <c r="NTY265" s="44"/>
      <c r="NTZ265" s="44"/>
      <c r="NUA265" s="44"/>
      <c r="NUB265" s="44"/>
      <c r="NUC265" s="44"/>
      <c r="NUD265" s="44"/>
      <c r="NUE265" s="44"/>
      <c r="NUF265" s="44"/>
      <c r="NUG265" s="44"/>
      <c r="NUH265" s="44"/>
      <c r="NUI265" s="44"/>
      <c r="NUJ265" s="44"/>
      <c r="NUK265" s="44"/>
      <c r="NUL265" s="44"/>
      <c r="NUM265" s="44"/>
      <c r="NUN265" s="44"/>
      <c r="NUO265" s="44"/>
      <c r="NUP265" s="44"/>
      <c r="NUQ265" s="44"/>
      <c r="NUR265" s="44"/>
      <c r="NUS265" s="44"/>
      <c r="NUT265" s="44"/>
      <c r="NUU265" s="44"/>
      <c r="NUV265" s="44"/>
      <c r="NUW265" s="44"/>
      <c r="NUX265" s="44"/>
      <c r="NUY265" s="44"/>
      <c r="NUZ265" s="44"/>
      <c r="NVA265" s="44"/>
      <c r="NVB265" s="44"/>
      <c r="NVC265" s="44"/>
      <c r="NVD265" s="44"/>
      <c r="NVE265" s="44"/>
      <c r="NVF265" s="44"/>
      <c r="NVG265" s="44"/>
      <c r="NVH265" s="44"/>
      <c r="NVI265" s="44"/>
      <c r="NVJ265" s="44"/>
      <c r="NVK265" s="44"/>
      <c r="NVL265" s="44"/>
      <c r="NVM265" s="44"/>
      <c r="NVN265" s="44"/>
      <c r="NVO265" s="44"/>
      <c r="NVP265" s="44"/>
      <c r="NVQ265" s="44"/>
      <c r="NVR265" s="44"/>
      <c r="NVS265" s="44"/>
      <c r="NVT265" s="44"/>
      <c r="NVU265" s="44"/>
      <c r="NVV265" s="44"/>
      <c r="NVW265" s="44"/>
      <c r="NVX265" s="44"/>
      <c r="NVY265" s="44"/>
      <c r="NVZ265" s="44"/>
      <c r="NWA265" s="44"/>
      <c r="NWB265" s="44"/>
      <c r="NWC265" s="44"/>
      <c r="NWD265" s="44"/>
      <c r="NWE265" s="44"/>
      <c r="NWF265" s="44"/>
      <c r="NWG265" s="44"/>
      <c r="NWH265" s="44"/>
      <c r="NWI265" s="44"/>
      <c r="NWJ265" s="44"/>
      <c r="NWK265" s="44"/>
      <c r="NWL265" s="44"/>
      <c r="NWM265" s="44"/>
      <c r="NWN265" s="44"/>
      <c r="NWO265" s="44"/>
      <c r="NWP265" s="44"/>
      <c r="NWQ265" s="44"/>
      <c r="NWR265" s="44"/>
      <c r="NWS265" s="44"/>
      <c r="NWT265" s="44"/>
      <c r="NWU265" s="44"/>
      <c r="NWV265" s="44"/>
      <c r="NWW265" s="44"/>
      <c r="NWX265" s="44"/>
      <c r="NWY265" s="44"/>
      <c r="NWZ265" s="44"/>
      <c r="NXA265" s="44"/>
      <c r="NXB265" s="44"/>
      <c r="NXC265" s="44"/>
      <c r="NXD265" s="44"/>
      <c r="NXE265" s="44"/>
      <c r="NXF265" s="44"/>
      <c r="NXG265" s="44"/>
      <c r="NXH265" s="44"/>
      <c r="NXI265" s="44"/>
      <c r="NXJ265" s="44"/>
      <c r="NXK265" s="44"/>
      <c r="NXL265" s="44"/>
      <c r="NXM265" s="44"/>
      <c r="NXN265" s="44"/>
      <c r="NXO265" s="44"/>
      <c r="NXP265" s="44"/>
      <c r="NXQ265" s="44"/>
      <c r="NXR265" s="44"/>
      <c r="NXS265" s="44"/>
      <c r="NXT265" s="44"/>
      <c r="NXU265" s="44"/>
      <c r="NXV265" s="44"/>
      <c r="NXW265" s="44"/>
      <c r="NXX265" s="44"/>
      <c r="NXY265" s="44"/>
      <c r="NXZ265" s="44"/>
      <c r="NYA265" s="44"/>
      <c r="NYB265" s="44"/>
      <c r="NYC265" s="44"/>
      <c r="NYD265" s="44"/>
      <c r="NYE265" s="44"/>
      <c r="NYF265" s="44"/>
      <c r="NYG265" s="44"/>
      <c r="NYH265" s="44"/>
      <c r="NYI265" s="44"/>
      <c r="NYJ265" s="44"/>
      <c r="NYK265" s="44"/>
      <c r="NYL265" s="44"/>
      <c r="NYM265" s="44"/>
      <c r="NYN265" s="44"/>
      <c r="NYO265" s="44"/>
      <c r="NYP265" s="44"/>
      <c r="NYQ265" s="44"/>
      <c r="NYR265" s="44"/>
      <c r="NYS265" s="44"/>
      <c r="NYT265" s="44"/>
      <c r="NYU265" s="44"/>
      <c r="NYV265" s="44"/>
      <c r="NYW265" s="44"/>
      <c r="NYX265" s="44"/>
      <c r="NYY265" s="44"/>
      <c r="NYZ265" s="44"/>
      <c r="NZA265" s="44"/>
      <c r="NZB265" s="44"/>
      <c r="NZC265" s="44"/>
      <c r="NZD265" s="44"/>
      <c r="NZE265" s="44"/>
      <c r="NZF265" s="44"/>
      <c r="NZG265" s="44"/>
      <c r="NZH265" s="44"/>
      <c r="NZI265" s="44"/>
      <c r="NZJ265" s="44"/>
      <c r="NZK265" s="44"/>
      <c r="NZL265" s="44"/>
      <c r="NZM265" s="44"/>
      <c r="NZN265" s="44"/>
      <c r="NZO265" s="44"/>
      <c r="NZP265" s="44"/>
      <c r="NZQ265" s="44"/>
      <c r="NZR265" s="44"/>
      <c r="NZS265" s="44"/>
      <c r="NZT265" s="44"/>
      <c r="NZU265" s="44"/>
      <c r="NZV265" s="44"/>
      <c r="NZW265" s="44"/>
      <c r="NZX265" s="44"/>
      <c r="NZY265" s="44"/>
      <c r="NZZ265" s="44"/>
      <c r="OAA265" s="44"/>
      <c r="OAB265" s="44"/>
      <c r="OAC265" s="44"/>
      <c r="OAD265" s="44"/>
      <c r="OAE265" s="44"/>
      <c r="OAF265" s="44"/>
      <c r="OAG265" s="44"/>
      <c r="OAH265" s="44"/>
      <c r="OAI265" s="44"/>
      <c r="OAJ265" s="44"/>
      <c r="OAK265" s="44"/>
      <c r="OAL265" s="44"/>
      <c r="OAM265" s="44"/>
      <c r="OAN265" s="44"/>
      <c r="OAO265" s="44"/>
      <c r="OAP265" s="44"/>
      <c r="OAQ265" s="44"/>
      <c r="OAR265" s="44"/>
      <c r="OAS265" s="44"/>
      <c r="OAT265" s="44"/>
      <c r="OAU265" s="44"/>
      <c r="OAV265" s="44"/>
      <c r="OAW265" s="44"/>
      <c r="OAX265" s="44"/>
      <c r="OAY265" s="44"/>
      <c r="OAZ265" s="44"/>
      <c r="OBA265" s="44"/>
      <c r="OBB265" s="44"/>
      <c r="OBC265" s="44"/>
      <c r="OBD265" s="44"/>
      <c r="OBE265" s="44"/>
      <c r="OBF265" s="44"/>
      <c r="OBG265" s="44"/>
      <c r="OBH265" s="44"/>
      <c r="OBI265" s="44"/>
      <c r="OBJ265" s="44"/>
      <c r="OBK265" s="44"/>
      <c r="OBL265" s="44"/>
      <c r="OBM265" s="44"/>
      <c r="OBN265" s="44"/>
      <c r="OBO265" s="44"/>
      <c r="OBP265" s="44"/>
      <c r="OBQ265" s="44"/>
      <c r="OBR265" s="44"/>
      <c r="OBS265" s="44"/>
      <c r="OBT265" s="44"/>
      <c r="OBU265" s="44"/>
      <c r="OBV265" s="44"/>
      <c r="OBW265" s="44"/>
      <c r="OBX265" s="44"/>
      <c r="OBY265" s="44"/>
      <c r="OBZ265" s="44"/>
      <c r="OCA265" s="44"/>
      <c r="OCB265" s="44"/>
      <c r="OCC265" s="44"/>
      <c r="OCD265" s="44"/>
      <c r="OCE265" s="44"/>
      <c r="OCF265" s="44"/>
      <c r="OCG265" s="44"/>
      <c r="OCH265" s="44"/>
      <c r="OCI265" s="44"/>
      <c r="OCJ265" s="44"/>
      <c r="OCK265" s="44"/>
      <c r="OCL265" s="44"/>
      <c r="OCM265" s="44"/>
      <c r="OCN265" s="44"/>
      <c r="OCO265" s="44"/>
      <c r="OCP265" s="44"/>
      <c r="OCQ265" s="44"/>
      <c r="OCR265" s="44"/>
      <c r="OCS265" s="44"/>
      <c r="OCT265" s="44"/>
      <c r="OCU265" s="44"/>
      <c r="OCV265" s="44"/>
      <c r="OCW265" s="44"/>
      <c r="OCX265" s="44"/>
      <c r="OCY265" s="44"/>
      <c r="OCZ265" s="44"/>
      <c r="ODA265" s="44"/>
      <c r="ODB265" s="44"/>
      <c r="ODC265" s="44"/>
      <c r="ODD265" s="44"/>
      <c r="ODE265" s="44"/>
      <c r="ODF265" s="44"/>
      <c r="ODG265" s="44"/>
      <c r="ODH265" s="44"/>
      <c r="ODI265" s="44"/>
      <c r="ODJ265" s="44"/>
      <c r="ODK265" s="44"/>
      <c r="ODL265" s="44"/>
      <c r="ODM265" s="44"/>
      <c r="ODN265" s="44"/>
      <c r="ODO265" s="44"/>
      <c r="ODP265" s="44"/>
      <c r="ODQ265" s="44"/>
      <c r="ODR265" s="44"/>
      <c r="ODS265" s="44"/>
      <c r="ODT265" s="44"/>
      <c r="ODU265" s="44"/>
      <c r="ODV265" s="44"/>
      <c r="ODW265" s="44"/>
      <c r="ODX265" s="44"/>
      <c r="ODY265" s="44"/>
      <c r="ODZ265" s="44"/>
      <c r="OEA265" s="44"/>
      <c r="OEB265" s="44"/>
      <c r="OEC265" s="44"/>
      <c r="OED265" s="44"/>
      <c r="OEE265" s="44"/>
      <c r="OEF265" s="44"/>
      <c r="OEG265" s="44"/>
      <c r="OEH265" s="44"/>
      <c r="OEI265" s="44"/>
      <c r="OEJ265" s="44"/>
      <c r="OEK265" s="44"/>
      <c r="OEL265" s="44"/>
      <c r="OEM265" s="44"/>
      <c r="OEN265" s="44"/>
      <c r="OEO265" s="44"/>
      <c r="OEP265" s="44"/>
      <c r="OEQ265" s="44"/>
      <c r="OER265" s="44"/>
      <c r="OES265" s="44"/>
      <c r="OET265" s="44"/>
      <c r="OEU265" s="44"/>
      <c r="OEV265" s="44"/>
      <c r="OEW265" s="44"/>
      <c r="OEX265" s="44"/>
      <c r="OEY265" s="44"/>
      <c r="OEZ265" s="44"/>
      <c r="OFA265" s="44"/>
      <c r="OFB265" s="44"/>
      <c r="OFC265" s="44"/>
      <c r="OFD265" s="44"/>
      <c r="OFE265" s="44"/>
      <c r="OFF265" s="44"/>
      <c r="OFG265" s="44"/>
      <c r="OFH265" s="44"/>
      <c r="OFI265" s="44"/>
      <c r="OFJ265" s="44"/>
      <c r="OFK265" s="44"/>
      <c r="OFL265" s="44"/>
      <c r="OFM265" s="44"/>
      <c r="OFN265" s="44"/>
      <c r="OFO265" s="44"/>
      <c r="OFP265" s="44"/>
      <c r="OFQ265" s="44"/>
      <c r="OFR265" s="44"/>
      <c r="OFS265" s="44"/>
      <c r="OFT265" s="44"/>
      <c r="OFU265" s="44"/>
      <c r="OFV265" s="44"/>
      <c r="OFW265" s="44"/>
      <c r="OFX265" s="44"/>
      <c r="OFY265" s="44"/>
      <c r="OFZ265" s="44"/>
      <c r="OGA265" s="44"/>
      <c r="OGB265" s="44"/>
      <c r="OGC265" s="44"/>
      <c r="OGD265" s="44"/>
      <c r="OGE265" s="44"/>
      <c r="OGF265" s="44"/>
      <c r="OGG265" s="44"/>
      <c r="OGH265" s="44"/>
      <c r="OGI265" s="44"/>
      <c r="OGJ265" s="44"/>
      <c r="OGK265" s="44"/>
      <c r="OGL265" s="44"/>
      <c r="OGM265" s="44"/>
      <c r="OGN265" s="44"/>
      <c r="OGO265" s="44"/>
      <c r="OGP265" s="44"/>
      <c r="OGQ265" s="44"/>
      <c r="OGR265" s="44"/>
      <c r="OGS265" s="44"/>
      <c r="OGT265" s="44"/>
      <c r="OGU265" s="44"/>
      <c r="OGV265" s="44"/>
      <c r="OGW265" s="44"/>
      <c r="OGX265" s="44"/>
      <c r="OGY265" s="44"/>
      <c r="OGZ265" s="44"/>
      <c r="OHA265" s="44"/>
      <c r="OHB265" s="44"/>
      <c r="OHC265" s="44"/>
      <c r="OHD265" s="44"/>
      <c r="OHE265" s="44"/>
      <c r="OHF265" s="44"/>
      <c r="OHG265" s="44"/>
      <c r="OHH265" s="44"/>
      <c r="OHI265" s="44"/>
      <c r="OHJ265" s="44"/>
      <c r="OHK265" s="44"/>
      <c r="OHL265" s="44"/>
      <c r="OHM265" s="44"/>
      <c r="OHN265" s="44"/>
      <c r="OHO265" s="44"/>
      <c r="OHP265" s="44"/>
      <c r="OHQ265" s="44"/>
      <c r="OHR265" s="44"/>
      <c r="OHS265" s="44"/>
      <c r="OHT265" s="44"/>
      <c r="OHU265" s="44"/>
      <c r="OHV265" s="44"/>
      <c r="OHW265" s="44"/>
      <c r="OHX265" s="44"/>
      <c r="OHY265" s="44"/>
      <c r="OHZ265" s="44"/>
      <c r="OIA265" s="44"/>
      <c r="OIB265" s="44"/>
      <c r="OIC265" s="44"/>
      <c r="OID265" s="44"/>
      <c r="OIE265" s="44"/>
      <c r="OIF265" s="44"/>
      <c r="OIG265" s="44"/>
      <c r="OIH265" s="44"/>
      <c r="OII265" s="44"/>
      <c r="OIJ265" s="44"/>
      <c r="OIK265" s="44"/>
      <c r="OIL265" s="44"/>
      <c r="OIM265" s="44"/>
      <c r="OIN265" s="44"/>
      <c r="OIO265" s="44"/>
      <c r="OIP265" s="44"/>
      <c r="OIQ265" s="44"/>
      <c r="OIR265" s="44"/>
      <c r="OIS265" s="44"/>
      <c r="OIT265" s="44"/>
      <c r="OIU265" s="44"/>
      <c r="OIV265" s="44"/>
      <c r="OIW265" s="44"/>
      <c r="OIX265" s="44"/>
      <c r="OIY265" s="44"/>
      <c r="OIZ265" s="44"/>
      <c r="OJA265" s="44"/>
      <c r="OJB265" s="44"/>
      <c r="OJC265" s="44"/>
      <c r="OJD265" s="44"/>
      <c r="OJE265" s="44"/>
      <c r="OJF265" s="44"/>
      <c r="OJG265" s="44"/>
      <c r="OJH265" s="44"/>
      <c r="OJI265" s="44"/>
      <c r="OJJ265" s="44"/>
      <c r="OJK265" s="44"/>
      <c r="OJL265" s="44"/>
      <c r="OJM265" s="44"/>
      <c r="OJN265" s="44"/>
      <c r="OJO265" s="44"/>
      <c r="OJP265" s="44"/>
      <c r="OJQ265" s="44"/>
      <c r="OJR265" s="44"/>
      <c r="OJS265" s="44"/>
      <c r="OJT265" s="44"/>
      <c r="OJU265" s="44"/>
      <c r="OJV265" s="44"/>
      <c r="OJW265" s="44"/>
      <c r="OJX265" s="44"/>
      <c r="OJY265" s="44"/>
      <c r="OJZ265" s="44"/>
      <c r="OKA265" s="44"/>
      <c r="OKB265" s="44"/>
      <c r="OKC265" s="44"/>
      <c r="OKD265" s="44"/>
      <c r="OKE265" s="44"/>
      <c r="OKF265" s="44"/>
      <c r="OKG265" s="44"/>
      <c r="OKH265" s="44"/>
      <c r="OKI265" s="44"/>
      <c r="OKJ265" s="44"/>
      <c r="OKK265" s="44"/>
      <c r="OKL265" s="44"/>
      <c r="OKM265" s="44"/>
      <c r="OKN265" s="44"/>
      <c r="OKO265" s="44"/>
      <c r="OKP265" s="44"/>
      <c r="OKQ265" s="44"/>
      <c r="OKR265" s="44"/>
      <c r="OKS265" s="44"/>
      <c r="OKT265" s="44"/>
      <c r="OKU265" s="44"/>
      <c r="OKV265" s="44"/>
      <c r="OKW265" s="44"/>
      <c r="OKX265" s="44"/>
      <c r="OKY265" s="44"/>
      <c r="OKZ265" s="44"/>
      <c r="OLA265" s="44"/>
      <c r="OLB265" s="44"/>
      <c r="OLC265" s="44"/>
      <c r="OLD265" s="44"/>
      <c r="OLE265" s="44"/>
      <c r="OLF265" s="44"/>
      <c r="OLG265" s="44"/>
      <c r="OLH265" s="44"/>
      <c r="OLI265" s="44"/>
      <c r="OLJ265" s="44"/>
      <c r="OLK265" s="44"/>
      <c r="OLL265" s="44"/>
      <c r="OLM265" s="44"/>
      <c r="OLN265" s="44"/>
      <c r="OLO265" s="44"/>
      <c r="OLP265" s="44"/>
      <c r="OLQ265" s="44"/>
      <c r="OLR265" s="44"/>
      <c r="OLS265" s="44"/>
      <c r="OLT265" s="44"/>
      <c r="OLU265" s="44"/>
      <c r="OLV265" s="44"/>
      <c r="OLW265" s="44"/>
      <c r="OLX265" s="44"/>
      <c r="OLY265" s="44"/>
      <c r="OLZ265" s="44"/>
      <c r="OMA265" s="44"/>
      <c r="OMB265" s="44"/>
      <c r="OMC265" s="44"/>
      <c r="OMD265" s="44"/>
      <c r="OME265" s="44"/>
      <c r="OMF265" s="44"/>
      <c r="OMG265" s="44"/>
      <c r="OMH265" s="44"/>
      <c r="OMI265" s="44"/>
      <c r="OMJ265" s="44"/>
      <c r="OMK265" s="44"/>
      <c r="OML265" s="44"/>
      <c r="OMM265" s="44"/>
      <c r="OMN265" s="44"/>
      <c r="OMO265" s="44"/>
      <c r="OMP265" s="44"/>
      <c r="OMQ265" s="44"/>
      <c r="OMR265" s="44"/>
      <c r="OMS265" s="44"/>
      <c r="OMT265" s="44"/>
      <c r="OMU265" s="44"/>
      <c r="OMV265" s="44"/>
      <c r="OMW265" s="44"/>
      <c r="OMX265" s="44"/>
      <c r="OMY265" s="44"/>
      <c r="OMZ265" s="44"/>
      <c r="ONA265" s="44"/>
      <c r="ONB265" s="44"/>
      <c r="ONC265" s="44"/>
      <c r="OND265" s="44"/>
      <c r="ONE265" s="44"/>
      <c r="ONF265" s="44"/>
      <c r="ONG265" s="44"/>
      <c r="ONH265" s="44"/>
      <c r="ONI265" s="44"/>
      <c r="ONJ265" s="44"/>
      <c r="ONK265" s="44"/>
      <c r="ONL265" s="44"/>
      <c r="ONM265" s="44"/>
      <c r="ONN265" s="44"/>
      <c r="ONO265" s="44"/>
      <c r="ONP265" s="44"/>
      <c r="ONQ265" s="44"/>
      <c r="ONR265" s="44"/>
      <c r="ONS265" s="44"/>
      <c r="ONT265" s="44"/>
      <c r="ONU265" s="44"/>
      <c r="ONV265" s="44"/>
      <c r="ONW265" s="44"/>
      <c r="ONX265" s="44"/>
      <c r="ONY265" s="44"/>
      <c r="ONZ265" s="44"/>
      <c r="OOA265" s="44"/>
      <c r="OOB265" s="44"/>
      <c r="OOC265" s="44"/>
      <c r="OOD265" s="44"/>
      <c r="OOE265" s="44"/>
      <c r="OOF265" s="44"/>
      <c r="OOG265" s="44"/>
      <c r="OOH265" s="44"/>
      <c r="OOI265" s="44"/>
      <c r="OOJ265" s="44"/>
      <c r="OOK265" s="44"/>
      <c r="OOL265" s="44"/>
      <c r="OOM265" s="44"/>
      <c r="OON265" s="44"/>
      <c r="OOO265" s="44"/>
      <c r="OOP265" s="44"/>
      <c r="OOQ265" s="44"/>
      <c r="OOR265" s="44"/>
      <c r="OOS265" s="44"/>
      <c r="OOT265" s="44"/>
      <c r="OOU265" s="44"/>
      <c r="OOV265" s="44"/>
      <c r="OOW265" s="44"/>
      <c r="OOX265" s="44"/>
      <c r="OOY265" s="44"/>
      <c r="OOZ265" s="44"/>
      <c r="OPA265" s="44"/>
      <c r="OPB265" s="44"/>
      <c r="OPC265" s="44"/>
      <c r="OPD265" s="44"/>
      <c r="OPE265" s="44"/>
      <c r="OPF265" s="44"/>
      <c r="OPG265" s="44"/>
      <c r="OPH265" s="44"/>
      <c r="OPI265" s="44"/>
      <c r="OPJ265" s="44"/>
      <c r="OPK265" s="44"/>
      <c r="OPL265" s="44"/>
      <c r="OPM265" s="44"/>
      <c r="OPN265" s="44"/>
      <c r="OPO265" s="44"/>
      <c r="OPP265" s="44"/>
      <c r="OPQ265" s="44"/>
      <c r="OPR265" s="44"/>
      <c r="OPS265" s="44"/>
      <c r="OPT265" s="44"/>
      <c r="OPU265" s="44"/>
      <c r="OPV265" s="44"/>
      <c r="OPW265" s="44"/>
      <c r="OPX265" s="44"/>
      <c r="OPY265" s="44"/>
      <c r="OPZ265" s="44"/>
      <c r="OQA265" s="44"/>
      <c r="OQB265" s="44"/>
      <c r="OQC265" s="44"/>
      <c r="OQD265" s="44"/>
      <c r="OQE265" s="44"/>
      <c r="OQF265" s="44"/>
      <c r="OQG265" s="44"/>
      <c r="OQH265" s="44"/>
      <c r="OQI265" s="44"/>
      <c r="OQJ265" s="44"/>
      <c r="OQK265" s="44"/>
      <c r="OQL265" s="44"/>
      <c r="OQM265" s="44"/>
      <c r="OQN265" s="44"/>
      <c r="OQO265" s="44"/>
      <c r="OQP265" s="44"/>
      <c r="OQQ265" s="44"/>
      <c r="OQR265" s="44"/>
      <c r="OQS265" s="44"/>
      <c r="OQT265" s="44"/>
      <c r="OQU265" s="44"/>
      <c r="OQV265" s="44"/>
      <c r="OQW265" s="44"/>
      <c r="OQX265" s="44"/>
      <c r="OQY265" s="44"/>
      <c r="OQZ265" s="44"/>
      <c r="ORA265" s="44"/>
      <c r="ORB265" s="44"/>
      <c r="ORC265" s="44"/>
      <c r="ORD265" s="44"/>
      <c r="ORE265" s="44"/>
      <c r="ORF265" s="44"/>
      <c r="ORG265" s="44"/>
      <c r="ORH265" s="44"/>
      <c r="ORI265" s="44"/>
      <c r="ORJ265" s="44"/>
      <c r="ORK265" s="44"/>
      <c r="ORL265" s="44"/>
      <c r="ORM265" s="44"/>
      <c r="ORN265" s="44"/>
      <c r="ORO265" s="44"/>
      <c r="ORP265" s="44"/>
      <c r="ORQ265" s="44"/>
      <c r="ORR265" s="44"/>
      <c r="ORS265" s="44"/>
      <c r="ORT265" s="44"/>
      <c r="ORU265" s="44"/>
      <c r="ORV265" s="44"/>
      <c r="ORW265" s="44"/>
      <c r="ORX265" s="44"/>
      <c r="ORY265" s="44"/>
      <c r="ORZ265" s="44"/>
      <c r="OSA265" s="44"/>
      <c r="OSB265" s="44"/>
      <c r="OSC265" s="44"/>
      <c r="OSD265" s="44"/>
      <c r="OSE265" s="44"/>
      <c r="OSF265" s="44"/>
      <c r="OSG265" s="44"/>
      <c r="OSH265" s="44"/>
      <c r="OSI265" s="44"/>
      <c r="OSJ265" s="44"/>
      <c r="OSK265" s="44"/>
      <c r="OSL265" s="44"/>
      <c r="OSM265" s="44"/>
      <c r="OSN265" s="44"/>
      <c r="OSO265" s="44"/>
      <c r="OSP265" s="44"/>
      <c r="OSQ265" s="44"/>
      <c r="OSR265" s="44"/>
      <c r="OSS265" s="44"/>
      <c r="OST265" s="44"/>
      <c r="OSU265" s="44"/>
      <c r="OSV265" s="44"/>
      <c r="OSW265" s="44"/>
      <c r="OSX265" s="44"/>
      <c r="OSY265" s="44"/>
      <c r="OSZ265" s="44"/>
      <c r="OTA265" s="44"/>
      <c r="OTB265" s="44"/>
      <c r="OTC265" s="44"/>
      <c r="OTD265" s="44"/>
      <c r="OTE265" s="44"/>
      <c r="OTF265" s="44"/>
      <c r="OTG265" s="44"/>
      <c r="OTH265" s="44"/>
      <c r="OTI265" s="44"/>
      <c r="OTJ265" s="44"/>
      <c r="OTK265" s="44"/>
      <c r="OTL265" s="44"/>
      <c r="OTM265" s="44"/>
      <c r="OTN265" s="44"/>
      <c r="OTO265" s="44"/>
      <c r="OTP265" s="44"/>
      <c r="OTQ265" s="44"/>
      <c r="OTR265" s="44"/>
      <c r="OTS265" s="44"/>
      <c r="OTT265" s="44"/>
      <c r="OTU265" s="44"/>
      <c r="OTV265" s="44"/>
      <c r="OTW265" s="44"/>
      <c r="OTX265" s="44"/>
      <c r="OTY265" s="44"/>
      <c r="OTZ265" s="44"/>
      <c r="OUA265" s="44"/>
      <c r="OUB265" s="44"/>
      <c r="OUC265" s="44"/>
      <c r="OUD265" s="44"/>
      <c r="OUE265" s="44"/>
      <c r="OUF265" s="44"/>
      <c r="OUG265" s="44"/>
      <c r="OUH265" s="44"/>
      <c r="OUI265" s="44"/>
      <c r="OUJ265" s="44"/>
      <c r="OUK265" s="44"/>
      <c r="OUL265" s="44"/>
      <c r="OUM265" s="44"/>
      <c r="OUN265" s="44"/>
      <c r="OUO265" s="44"/>
      <c r="OUP265" s="44"/>
      <c r="OUQ265" s="44"/>
      <c r="OUR265" s="44"/>
      <c r="OUS265" s="44"/>
      <c r="OUT265" s="44"/>
      <c r="OUU265" s="44"/>
      <c r="OUV265" s="44"/>
      <c r="OUW265" s="44"/>
      <c r="OUX265" s="44"/>
      <c r="OUY265" s="44"/>
      <c r="OUZ265" s="44"/>
      <c r="OVA265" s="44"/>
      <c r="OVB265" s="44"/>
      <c r="OVC265" s="44"/>
      <c r="OVD265" s="44"/>
      <c r="OVE265" s="44"/>
      <c r="OVF265" s="44"/>
      <c r="OVG265" s="44"/>
      <c r="OVH265" s="44"/>
      <c r="OVI265" s="44"/>
      <c r="OVJ265" s="44"/>
      <c r="OVK265" s="44"/>
      <c r="OVL265" s="44"/>
      <c r="OVM265" s="44"/>
      <c r="OVN265" s="44"/>
      <c r="OVO265" s="44"/>
      <c r="OVP265" s="44"/>
      <c r="OVQ265" s="44"/>
      <c r="OVR265" s="44"/>
      <c r="OVS265" s="44"/>
      <c r="OVT265" s="44"/>
      <c r="OVU265" s="44"/>
      <c r="OVV265" s="44"/>
      <c r="OVW265" s="44"/>
      <c r="OVX265" s="44"/>
      <c r="OVY265" s="44"/>
      <c r="OVZ265" s="44"/>
      <c r="OWA265" s="44"/>
      <c r="OWB265" s="44"/>
      <c r="OWC265" s="44"/>
      <c r="OWD265" s="44"/>
      <c r="OWE265" s="44"/>
      <c r="OWF265" s="44"/>
      <c r="OWG265" s="44"/>
      <c r="OWH265" s="44"/>
      <c r="OWI265" s="44"/>
      <c r="OWJ265" s="44"/>
      <c r="OWK265" s="44"/>
      <c r="OWL265" s="44"/>
      <c r="OWM265" s="44"/>
      <c r="OWN265" s="44"/>
      <c r="OWO265" s="44"/>
      <c r="OWP265" s="44"/>
      <c r="OWQ265" s="44"/>
      <c r="OWR265" s="44"/>
      <c r="OWS265" s="44"/>
      <c r="OWT265" s="44"/>
      <c r="OWU265" s="44"/>
      <c r="OWV265" s="44"/>
      <c r="OWW265" s="44"/>
      <c r="OWX265" s="44"/>
      <c r="OWY265" s="44"/>
      <c r="OWZ265" s="44"/>
      <c r="OXA265" s="44"/>
      <c r="OXB265" s="44"/>
      <c r="OXC265" s="44"/>
      <c r="OXD265" s="44"/>
      <c r="OXE265" s="44"/>
      <c r="OXF265" s="44"/>
      <c r="OXG265" s="44"/>
      <c r="OXH265" s="44"/>
      <c r="OXI265" s="44"/>
      <c r="OXJ265" s="44"/>
      <c r="OXK265" s="44"/>
      <c r="OXL265" s="44"/>
      <c r="OXM265" s="44"/>
      <c r="OXN265" s="44"/>
      <c r="OXO265" s="44"/>
      <c r="OXP265" s="44"/>
      <c r="OXQ265" s="44"/>
      <c r="OXR265" s="44"/>
      <c r="OXS265" s="44"/>
      <c r="OXT265" s="44"/>
      <c r="OXU265" s="44"/>
      <c r="OXV265" s="44"/>
      <c r="OXW265" s="44"/>
      <c r="OXX265" s="44"/>
      <c r="OXY265" s="44"/>
      <c r="OXZ265" s="44"/>
      <c r="OYA265" s="44"/>
      <c r="OYB265" s="44"/>
      <c r="OYC265" s="44"/>
      <c r="OYD265" s="44"/>
      <c r="OYE265" s="44"/>
      <c r="OYF265" s="44"/>
      <c r="OYG265" s="44"/>
      <c r="OYH265" s="44"/>
      <c r="OYI265" s="44"/>
      <c r="OYJ265" s="44"/>
      <c r="OYK265" s="44"/>
      <c r="OYL265" s="44"/>
      <c r="OYM265" s="44"/>
      <c r="OYN265" s="44"/>
      <c r="OYO265" s="44"/>
      <c r="OYP265" s="44"/>
      <c r="OYQ265" s="44"/>
      <c r="OYR265" s="44"/>
      <c r="OYS265" s="44"/>
      <c r="OYT265" s="44"/>
      <c r="OYU265" s="44"/>
      <c r="OYV265" s="44"/>
      <c r="OYW265" s="44"/>
      <c r="OYX265" s="44"/>
      <c r="OYY265" s="44"/>
      <c r="OYZ265" s="44"/>
      <c r="OZA265" s="44"/>
      <c r="OZB265" s="44"/>
      <c r="OZC265" s="44"/>
      <c r="OZD265" s="44"/>
      <c r="OZE265" s="44"/>
      <c r="OZF265" s="44"/>
      <c r="OZG265" s="44"/>
      <c r="OZH265" s="44"/>
      <c r="OZI265" s="44"/>
      <c r="OZJ265" s="44"/>
      <c r="OZK265" s="44"/>
      <c r="OZL265" s="44"/>
      <c r="OZM265" s="44"/>
      <c r="OZN265" s="44"/>
      <c r="OZO265" s="44"/>
      <c r="OZP265" s="44"/>
      <c r="OZQ265" s="44"/>
      <c r="OZR265" s="44"/>
      <c r="OZS265" s="44"/>
      <c r="OZT265" s="44"/>
      <c r="OZU265" s="44"/>
      <c r="OZV265" s="44"/>
      <c r="OZW265" s="44"/>
      <c r="OZX265" s="44"/>
      <c r="OZY265" s="44"/>
      <c r="OZZ265" s="44"/>
      <c r="PAA265" s="44"/>
      <c r="PAB265" s="44"/>
      <c r="PAC265" s="44"/>
      <c r="PAD265" s="44"/>
      <c r="PAE265" s="44"/>
      <c r="PAF265" s="44"/>
      <c r="PAG265" s="44"/>
      <c r="PAH265" s="44"/>
      <c r="PAI265" s="44"/>
      <c r="PAJ265" s="44"/>
      <c r="PAK265" s="44"/>
      <c r="PAL265" s="44"/>
      <c r="PAM265" s="44"/>
      <c r="PAN265" s="44"/>
      <c r="PAO265" s="44"/>
      <c r="PAP265" s="44"/>
      <c r="PAQ265" s="44"/>
      <c r="PAR265" s="44"/>
      <c r="PAS265" s="44"/>
      <c r="PAT265" s="44"/>
      <c r="PAU265" s="44"/>
      <c r="PAV265" s="44"/>
      <c r="PAW265" s="44"/>
      <c r="PAX265" s="44"/>
      <c r="PAY265" s="44"/>
      <c r="PAZ265" s="44"/>
      <c r="PBA265" s="44"/>
      <c r="PBB265" s="44"/>
      <c r="PBC265" s="44"/>
      <c r="PBD265" s="44"/>
      <c r="PBE265" s="44"/>
      <c r="PBF265" s="44"/>
      <c r="PBG265" s="44"/>
      <c r="PBH265" s="44"/>
      <c r="PBI265" s="44"/>
      <c r="PBJ265" s="44"/>
      <c r="PBK265" s="44"/>
      <c r="PBL265" s="44"/>
      <c r="PBM265" s="44"/>
      <c r="PBN265" s="44"/>
      <c r="PBO265" s="44"/>
      <c r="PBP265" s="44"/>
      <c r="PBQ265" s="44"/>
      <c r="PBR265" s="44"/>
      <c r="PBS265" s="44"/>
      <c r="PBT265" s="44"/>
      <c r="PBU265" s="44"/>
      <c r="PBV265" s="44"/>
      <c r="PBW265" s="44"/>
      <c r="PBX265" s="44"/>
      <c r="PBY265" s="44"/>
      <c r="PBZ265" s="44"/>
      <c r="PCA265" s="44"/>
      <c r="PCB265" s="44"/>
      <c r="PCC265" s="44"/>
      <c r="PCD265" s="44"/>
      <c r="PCE265" s="44"/>
      <c r="PCF265" s="44"/>
      <c r="PCG265" s="44"/>
      <c r="PCH265" s="44"/>
      <c r="PCI265" s="44"/>
      <c r="PCJ265" s="44"/>
      <c r="PCK265" s="44"/>
      <c r="PCL265" s="44"/>
      <c r="PCM265" s="44"/>
      <c r="PCN265" s="44"/>
      <c r="PCO265" s="44"/>
      <c r="PCP265" s="44"/>
      <c r="PCQ265" s="44"/>
      <c r="PCR265" s="44"/>
      <c r="PCS265" s="44"/>
      <c r="PCT265" s="44"/>
      <c r="PCU265" s="44"/>
      <c r="PCV265" s="44"/>
      <c r="PCW265" s="44"/>
      <c r="PCX265" s="44"/>
      <c r="PCY265" s="44"/>
      <c r="PCZ265" s="44"/>
      <c r="PDA265" s="44"/>
      <c r="PDB265" s="44"/>
      <c r="PDC265" s="44"/>
      <c r="PDD265" s="44"/>
      <c r="PDE265" s="44"/>
      <c r="PDF265" s="44"/>
      <c r="PDG265" s="44"/>
      <c r="PDH265" s="44"/>
      <c r="PDI265" s="44"/>
      <c r="PDJ265" s="44"/>
      <c r="PDK265" s="44"/>
      <c r="PDL265" s="44"/>
      <c r="PDM265" s="44"/>
      <c r="PDN265" s="44"/>
      <c r="PDO265" s="44"/>
      <c r="PDP265" s="44"/>
      <c r="PDQ265" s="44"/>
      <c r="PDR265" s="44"/>
      <c r="PDS265" s="44"/>
      <c r="PDT265" s="44"/>
      <c r="PDU265" s="44"/>
      <c r="PDV265" s="44"/>
      <c r="PDW265" s="44"/>
      <c r="PDX265" s="44"/>
      <c r="PDY265" s="44"/>
      <c r="PDZ265" s="44"/>
      <c r="PEA265" s="44"/>
      <c r="PEB265" s="44"/>
      <c r="PEC265" s="44"/>
      <c r="PED265" s="44"/>
      <c r="PEE265" s="44"/>
      <c r="PEF265" s="44"/>
      <c r="PEG265" s="44"/>
      <c r="PEH265" s="44"/>
      <c r="PEI265" s="44"/>
      <c r="PEJ265" s="44"/>
      <c r="PEK265" s="44"/>
      <c r="PEL265" s="44"/>
      <c r="PEM265" s="44"/>
      <c r="PEN265" s="44"/>
      <c r="PEO265" s="44"/>
      <c r="PEP265" s="44"/>
      <c r="PEQ265" s="44"/>
      <c r="PER265" s="44"/>
      <c r="PES265" s="44"/>
      <c r="PET265" s="44"/>
      <c r="PEU265" s="44"/>
      <c r="PEV265" s="44"/>
      <c r="PEW265" s="44"/>
      <c r="PEX265" s="44"/>
      <c r="PEY265" s="44"/>
      <c r="PEZ265" s="44"/>
      <c r="PFA265" s="44"/>
      <c r="PFB265" s="44"/>
      <c r="PFC265" s="44"/>
      <c r="PFD265" s="44"/>
      <c r="PFE265" s="44"/>
      <c r="PFF265" s="44"/>
      <c r="PFG265" s="44"/>
      <c r="PFH265" s="44"/>
      <c r="PFI265" s="44"/>
      <c r="PFJ265" s="44"/>
      <c r="PFK265" s="44"/>
      <c r="PFL265" s="44"/>
      <c r="PFM265" s="44"/>
      <c r="PFN265" s="44"/>
      <c r="PFO265" s="44"/>
      <c r="PFP265" s="44"/>
      <c r="PFQ265" s="44"/>
      <c r="PFR265" s="44"/>
      <c r="PFS265" s="44"/>
      <c r="PFT265" s="44"/>
      <c r="PFU265" s="44"/>
      <c r="PFV265" s="44"/>
      <c r="PFW265" s="44"/>
      <c r="PFX265" s="44"/>
      <c r="PFY265" s="44"/>
      <c r="PFZ265" s="44"/>
      <c r="PGA265" s="44"/>
      <c r="PGB265" s="44"/>
      <c r="PGC265" s="44"/>
      <c r="PGD265" s="44"/>
      <c r="PGE265" s="44"/>
      <c r="PGF265" s="44"/>
      <c r="PGG265" s="44"/>
      <c r="PGH265" s="44"/>
      <c r="PGI265" s="44"/>
      <c r="PGJ265" s="44"/>
      <c r="PGK265" s="44"/>
      <c r="PGL265" s="44"/>
      <c r="PGM265" s="44"/>
      <c r="PGN265" s="44"/>
      <c r="PGO265" s="44"/>
      <c r="PGP265" s="44"/>
      <c r="PGQ265" s="44"/>
      <c r="PGR265" s="44"/>
      <c r="PGS265" s="44"/>
      <c r="PGT265" s="44"/>
      <c r="PGU265" s="44"/>
      <c r="PGV265" s="44"/>
      <c r="PGW265" s="44"/>
      <c r="PGX265" s="44"/>
      <c r="PGY265" s="44"/>
      <c r="PGZ265" s="44"/>
      <c r="PHA265" s="44"/>
      <c r="PHB265" s="44"/>
      <c r="PHC265" s="44"/>
      <c r="PHD265" s="44"/>
      <c r="PHE265" s="44"/>
      <c r="PHF265" s="44"/>
      <c r="PHG265" s="44"/>
      <c r="PHH265" s="44"/>
      <c r="PHI265" s="44"/>
      <c r="PHJ265" s="44"/>
      <c r="PHK265" s="44"/>
      <c r="PHL265" s="44"/>
      <c r="PHM265" s="44"/>
      <c r="PHN265" s="44"/>
      <c r="PHO265" s="44"/>
      <c r="PHP265" s="44"/>
      <c r="PHQ265" s="44"/>
      <c r="PHR265" s="44"/>
      <c r="PHS265" s="44"/>
      <c r="PHT265" s="44"/>
      <c r="PHU265" s="44"/>
      <c r="PHV265" s="44"/>
      <c r="PHW265" s="44"/>
      <c r="PHX265" s="44"/>
      <c r="PHY265" s="44"/>
      <c r="PHZ265" s="44"/>
      <c r="PIA265" s="44"/>
      <c r="PIB265" s="44"/>
      <c r="PIC265" s="44"/>
      <c r="PID265" s="44"/>
      <c r="PIE265" s="44"/>
      <c r="PIF265" s="44"/>
      <c r="PIG265" s="44"/>
      <c r="PIH265" s="44"/>
      <c r="PII265" s="44"/>
      <c r="PIJ265" s="44"/>
      <c r="PIK265" s="44"/>
      <c r="PIL265" s="44"/>
      <c r="PIM265" s="44"/>
      <c r="PIN265" s="44"/>
      <c r="PIO265" s="44"/>
      <c r="PIP265" s="44"/>
      <c r="PIQ265" s="44"/>
      <c r="PIR265" s="44"/>
      <c r="PIS265" s="44"/>
      <c r="PIT265" s="44"/>
      <c r="PIU265" s="44"/>
      <c r="PIV265" s="44"/>
      <c r="PIW265" s="44"/>
      <c r="PIX265" s="44"/>
      <c r="PIY265" s="44"/>
      <c r="PIZ265" s="44"/>
      <c r="PJA265" s="44"/>
      <c r="PJB265" s="44"/>
      <c r="PJC265" s="44"/>
      <c r="PJD265" s="44"/>
      <c r="PJE265" s="44"/>
      <c r="PJF265" s="44"/>
      <c r="PJG265" s="44"/>
      <c r="PJH265" s="44"/>
      <c r="PJI265" s="44"/>
      <c r="PJJ265" s="44"/>
      <c r="PJK265" s="44"/>
      <c r="PJL265" s="44"/>
      <c r="PJM265" s="44"/>
      <c r="PJN265" s="44"/>
      <c r="PJO265" s="44"/>
      <c r="PJP265" s="44"/>
      <c r="PJQ265" s="44"/>
      <c r="PJR265" s="44"/>
      <c r="PJS265" s="44"/>
      <c r="PJT265" s="44"/>
      <c r="PJU265" s="44"/>
      <c r="PJV265" s="44"/>
      <c r="PJW265" s="44"/>
      <c r="PJX265" s="44"/>
      <c r="PJY265" s="44"/>
      <c r="PJZ265" s="44"/>
      <c r="PKA265" s="44"/>
      <c r="PKB265" s="44"/>
      <c r="PKC265" s="44"/>
      <c r="PKD265" s="44"/>
      <c r="PKE265" s="44"/>
      <c r="PKF265" s="44"/>
      <c r="PKG265" s="44"/>
      <c r="PKH265" s="44"/>
      <c r="PKI265" s="44"/>
      <c r="PKJ265" s="44"/>
      <c r="PKK265" s="44"/>
      <c r="PKL265" s="44"/>
      <c r="PKM265" s="44"/>
      <c r="PKN265" s="44"/>
      <c r="PKO265" s="44"/>
      <c r="PKP265" s="44"/>
      <c r="PKQ265" s="44"/>
      <c r="PKR265" s="44"/>
      <c r="PKS265" s="44"/>
      <c r="PKT265" s="44"/>
      <c r="PKU265" s="44"/>
      <c r="PKV265" s="44"/>
      <c r="PKW265" s="44"/>
      <c r="PKX265" s="44"/>
      <c r="PKY265" s="44"/>
      <c r="PKZ265" s="44"/>
      <c r="PLA265" s="44"/>
      <c r="PLB265" s="44"/>
      <c r="PLC265" s="44"/>
      <c r="PLD265" s="44"/>
      <c r="PLE265" s="44"/>
      <c r="PLF265" s="44"/>
      <c r="PLG265" s="44"/>
      <c r="PLH265" s="44"/>
      <c r="PLI265" s="44"/>
      <c r="PLJ265" s="44"/>
      <c r="PLK265" s="44"/>
      <c r="PLL265" s="44"/>
      <c r="PLM265" s="44"/>
      <c r="PLN265" s="44"/>
      <c r="PLO265" s="44"/>
      <c r="PLP265" s="44"/>
      <c r="PLQ265" s="44"/>
      <c r="PLR265" s="44"/>
      <c r="PLS265" s="44"/>
      <c r="PLT265" s="44"/>
      <c r="PLU265" s="44"/>
      <c r="PLV265" s="44"/>
      <c r="PLW265" s="44"/>
      <c r="PLX265" s="44"/>
      <c r="PLY265" s="44"/>
      <c r="PLZ265" s="44"/>
      <c r="PMA265" s="44"/>
      <c r="PMB265" s="44"/>
      <c r="PMC265" s="44"/>
      <c r="PMD265" s="44"/>
      <c r="PME265" s="44"/>
      <c r="PMF265" s="44"/>
      <c r="PMG265" s="44"/>
      <c r="PMH265" s="44"/>
      <c r="PMI265" s="44"/>
      <c r="PMJ265" s="44"/>
      <c r="PMK265" s="44"/>
      <c r="PML265" s="44"/>
      <c r="PMM265" s="44"/>
      <c r="PMN265" s="44"/>
      <c r="PMO265" s="44"/>
      <c r="PMP265" s="44"/>
      <c r="PMQ265" s="44"/>
      <c r="PMR265" s="44"/>
      <c r="PMS265" s="44"/>
      <c r="PMT265" s="44"/>
      <c r="PMU265" s="44"/>
      <c r="PMV265" s="44"/>
      <c r="PMW265" s="44"/>
      <c r="PMX265" s="44"/>
      <c r="PMY265" s="44"/>
      <c r="PMZ265" s="44"/>
      <c r="PNA265" s="44"/>
      <c r="PNB265" s="44"/>
      <c r="PNC265" s="44"/>
      <c r="PND265" s="44"/>
      <c r="PNE265" s="44"/>
      <c r="PNF265" s="44"/>
      <c r="PNG265" s="44"/>
      <c r="PNH265" s="44"/>
      <c r="PNI265" s="44"/>
      <c r="PNJ265" s="44"/>
      <c r="PNK265" s="44"/>
      <c r="PNL265" s="44"/>
      <c r="PNM265" s="44"/>
      <c r="PNN265" s="44"/>
      <c r="PNO265" s="44"/>
      <c r="PNP265" s="44"/>
      <c r="PNQ265" s="44"/>
      <c r="PNR265" s="44"/>
      <c r="PNS265" s="44"/>
      <c r="PNT265" s="44"/>
      <c r="PNU265" s="44"/>
      <c r="PNV265" s="44"/>
      <c r="PNW265" s="44"/>
      <c r="PNX265" s="44"/>
      <c r="PNY265" s="44"/>
      <c r="PNZ265" s="44"/>
      <c r="POA265" s="44"/>
      <c r="POB265" s="44"/>
      <c r="POC265" s="44"/>
      <c r="POD265" s="44"/>
      <c r="POE265" s="44"/>
      <c r="POF265" s="44"/>
      <c r="POG265" s="44"/>
      <c r="POH265" s="44"/>
      <c r="POI265" s="44"/>
      <c r="POJ265" s="44"/>
      <c r="POK265" s="44"/>
      <c r="POL265" s="44"/>
      <c r="POM265" s="44"/>
      <c r="PON265" s="44"/>
      <c r="POO265" s="44"/>
      <c r="POP265" s="44"/>
      <c r="POQ265" s="44"/>
      <c r="POR265" s="44"/>
      <c r="POS265" s="44"/>
      <c r="POT265" s="44"/>
      <c r="POU265" s="44"/>
      <c r="POV265" s="44"/>
      <c r="POW265" s="44"/>
      <c r="POX265" s="44"/>
      <c r="POY265" s="44"/>
      <c r="POZ265" s="44"/>
      <c r="PPA265" s="44"/>
      <c r="PPB265" s="44"/>
      <c r="PPC265" s="44"/>
      <c r="PPD265" s="44"/>
      <c r="PPE265" s="44"/>
      <c r="PPF265" s="44"/>
      <c r="PPG265" s="44"/>
      <c r="PPH265" s="44"/>
      <c r="PPI265" s="44"/>
      <c r="PPJ265" s="44"/>
      <c r="PPK265" s="44"/>
      <c r="PPL265" s="44"/>
      <c r="PPM265" s="44"/>
      <c r="PPN265" s="44"/>
      <c r="PPO265" s="44"/>
      <c r="PPP265" s="44"/>
      <c r="PPQ265" s="44"/>
      <c r="PPR265" s="44"/>
      <c r="PPS265" s="44"/>
      <c r="PPT265" s="44"/>
      <c r="PPU265" s="44"/>
      <c r="PPV265" s="44"/>
      <c r="PPW265" s="44"/>
      <c r="PPX265" s="44"/>
      <c r="PPY265" s="44"/>
      <c r="PPZ265" s="44"/>
      <c r="PQA265" s="44"/>
      <c r="PQB265" s="44"/>
      <c r="PQC265" s="44"/>
      <c r="PQD265" s="44"/>
      <c r="PQE265" s="44"/>
      <c r="PQF265" s="44"/>
      <c r="PQG265" s="44"/>
      <c r="PQH265" s="44"/>
      <c r="PQI265" s="44"/>
      <c r="PQJ265" s="44"/>
      <c r="PQK265" s="44"/>
      <c r="PQL265" s="44"/>
      <c r="PQM265" s="44"/>
      <c r="PQN265" s="44"/>
      <c r="PQO265" s="44"/>
      <c r="PQP265" s="44"/>
      <c r="PQQ265" s="44"/>
      <c r="PQR265" s="44"/>
      <c r="PQS265" s="44"/>
      <c r="PQT265" s="44"/>
      <c r="PQU265" s="44"/>
      <c r="PQV265" s="44"/>
      <c r="PQW265" s="44"/>
      <c r="PQX265" s="44"/>
      <c r="PQY265" s="44"/>
      <c r="PQZ265" s="44"/>
      <c r="PRA265" s="44"/>
      <c r="PRB265" s="44"/>
      <c r="PRC265" s="44"/>
      <c r="PRD265" s="44"/>
      <c r="PRE265" s="44"/>
      <c r="PRF265" s="44"/>
      <c r="PRG265" s="44"/>
      <c r="PRH265" s="44"/>
      <c r="PRI265" s="44"/>
      <c r="PRJ265" s="44"/>
      <c r="PRK265" s="44"/>
      <c r="PRL265" s="44"/>
      <c r="PRM265" s="44"/>
      <c r="PRN265" s="44"/>
      <c r="PRO265" s="44"/>
      <c r="PRP265" s="44"/>
      <c r="PRQ265" s="44"/>
      <c r="PRR265" s="44"/>
      <c r="PRS265" s="44"/>
      <c r="PRT265" s="44"/>
      <c r="PRU265" s="44"/>
      <c r="PRV265" s="44"/>
      <c r="PRW265" s="44"/>
      <c r="PRX265" s="44"/>
      <c r="PRY265" s="44"/>
      <c r="PRZ265" s="44"/>
      <c r="PSA265" s="44"/>
      <c r="PSB265" s="44"/>
      <c r="PSC265" s="44"/>
      <c r="PSD265" s="44"/>
      <c r="PSE265" s="44"/>
      <c r="PSF265" s="44"/>
      <c r="PSG265" s="44"/>
      <c r="PSH265" s="44"/>
      <c r="PSI265" s="44"/>
      <c r="PSJ265" s="44"/>
      <c r="PSK265" s="44"/>
      <c r="PSL265" s="44"/>
      <c r="PSM265" s="44"/>
      <c r="PSN265" s="44"/>
      <c r="PSO265" s="44"/>
      <c r="PSP265" s="44"/>
      <c r="PSQ265" s="44"/>
      <c r="PSR265" s="44"/>
      <c r="PSS265" s="44"/>
      <c r="PST265" s="44"/>
      <c r="PSU265" s="44"/>
      <c r="PSV265" s="44"/>
      <c r="PSW265" s="44"/>
      <c r="PSX265" s="44"/>
      <c r="PSY265" s="44"/>
      <c r="PSZ265" s="44"/>
      <c r="PTA265" s="44"/>
      <c r="PTB265" s="44"/>
      <c r="PTC265" s="44"/>
      <c r="PTD265" s="44"/>
      <c r="PTE265" s="44"/>
      <c r="PTF265" s="44"/>
      <c r="PTG265" s="44"/>
      <c r="PTH265" s="44"/>
      <c r="PTI265" s="44"/>
      <c r="PTJ265" s="44"/>
      <c r="PTK265" s="44"/>
      <c r="PTL265" s="44"/>
      <c r="PTM265" s="44"/>
      <c r="PTN265" s="44"/>
      <c r="PTO265" s="44"/>
      <c r="PTP265" s="44"/>
      <c r="PTQ265" s="44"/>
      <c r="PTR265" s="44"/>
      <c r="PTS265" s="44"/>
      <c r="PTT265" s="44"/>
      <c r="PTU265" s="44"/>
      <c r="PTV265" s="44"/>
      <c r="PTW265" s="44"/>
      <c r="PTX265" s="44"/>
      <c r="PTY265" s="44"/>
      <c r="PTZ265" s="44"/>
      <c r="PUA265" s="44"/>
      <c r="PUB265" s="44"/>
      <c r="PUC265" s="44"/>
      <c r="PUD265" s="44"/>
      <c r="PUE265" s="44"/>
      <c r="PUF265" s="44"/>
      <c r="PUG265" s="44"/>
      <c r="PUH265" s="44"/>
      <c r="PUI265" s="44"/>
      <c r="PUJ265" s="44"/>
      <c r="PUK265" s="44"/>
      <c r="PUL265" s="44"/>
      <c r="PUM265" s="44"/>
      <c r="PUN265" s="44"/>
      <c r="PUO265" s="44"/>
      <c r="PUP265" s="44"/>
      <c r="PUQ265" s="44"/>
      <c r="PUR265" s="44"/>
      <c r="PUS265" s="44"/>
      <c r="PUT265" s="44"/>
      <c r="PUU265" s="44"/>
      <c r="PUV265" s="44"/>
      <c r="PUW265" s="44"/>
      <c r="PUX265" s="44"/>
      <c r="PUY265" s="44"/>
      <c r="PUZ265" s="44"/>
      <c r="PVA265" s="44"/>
      <c r="PVB265" s="44"/>
      <c r="PVC265" s="44"/>
      <c r="PVD265" s="44"/>
      <c r="PVE265" s="44"/>
      <c r="PVF265" s="44"/>
      <c r="PVG265" s="44"/>
      <c r="PVH265" s="44"/>
      <c r="PVI265" s="44"/>
      <c r="PVJ265" s="44"/>
      <c r="PVK265" s="44"/>
      <c r="PVL265" s="44"/>
      <c r="PVM265" s="44"/>
      <c r="PVN265" s="44"/>
      <c r="PVO265" s="44"/>
      <c r="PVP265" s="44"/>
      <c r="PVQ265" s="44"/>
      <c r="PVR265" s="44"/>
      <c r="PVS265" s="44"/>
      <c r="PVT265" s="44"/>
      <c r="PVU265" s="44"/>
      <c r="PVV265" s="44"/>
      <c r="PVW265" s="44"/>
      <c r="PVX265" s="44"/>
      <c r="PVY265" s="44"/>
      <c r="PVZ265" s="44"/>
      <c r="PWA265" s="44"/>
      <c r="PWB265" s="44"/>
      <c r="PWC265" s="44"/>
      <c r="PWD265" s="44"/>
      <c r="PWE265" s="44"/>
      <c r="PWF265" s="44"/>
      <c r="PWG265" s="44"/>
      <c r="PWH265" s="44"/>
      <c r="PWI265" s="44"/>
      <c r="PWJ265" s="44"/>
      <c r="PWK265" s="44"/>
      <c r="PWL265" s="44"/>
      <c r="PWM265" s="44"/>
      <c r="PWN265" s="44"/>
      <c r="PWO265" s="44"/>
      <c r="PWP265" s="44"/>
      <c r="PWQ265" s="44"/>
      <c r="PWR265" s="44"/>
      <c r="PWS265" s="44"/>
      <c r="PWT265" s="44"/>
      <c r="PWU265" s="44"/>
      <c r="PWV265" s="44"/>
      <c r="PWW265" s="44"/>
      <c r="PWX265" s="44"/>
      <c r="PWY265" s="44"/>
      <c r="PWZ265" s="44"/>
      <c r="PXA265" s="44"/>
      <c r="PXB265" s="44"/>
      <c r="PXC265" s="44"/>
      <c r="PXD265" s="44"/>
      <c r="PXE265" s="44"/>
      <c r="PXF265" s="44"/>
      <c r="PXG265" s="44"/>
      <c r="PXH265" s="44"/>
      <c r="PXI265" s="44"/>
      <c r="PXJ265" s="44"/>
      <c r="PXK265" s="44"/>
      <c r="PXL265" s="44"/>
      <c r="PXM265" s="44"/>
      <c r="PXN265" s="44"/>
      <c r="PXO265" s="44"/>
      <c r="PXP265" s="44"/>
      <c r="PXQ265" s="44"/>
      <c r="PXR265" s="44"/>
      <c r="PXS265" s="44"/>
      <c r="PXT265" s="44"/>
      <c r="PXU265" s="44"/>
      <c r="PXV265" s="44"/>
      <c r="PXW265" s="44"/>
      <c r="PXX265" s="44"/>
      <c r="PXY265" s="44"/>
      <c r="PXZ265" s="44"/>
      <c r="PYA265" s="44"/>
      <c r="PYB265" s="44"/>
      <c r="PYC265" s="44"/>
      <c r="PYD265" s="44"/>
      <c r="PYE265" s="44"/>
      <c r="PYF265" s="44"/>
      <c r="PYG265" s="44"/>
      <c r="PYH265" s="44"/>
      <c r="PYI265" s="44"/>
      <c r="PYJ265" s="44"/>
      <c r="PYK265" s="44"/>
      <c r="PYL265" s="44"/>
      <c r="PYM265" s="44"/>
      <c r="PYN265" s="44"/>
      <c r="PYO265" s="44"/>
      <c r="PYP265" s="44"/>
      <c r="PYQ265" s="44"/>
      <c r="PYR265" s="44"/>
      <c r="PYS265" s="44"/>
      <c r="PYT265" s="44"/>
      <c r="PYU265" s="44"/>
      <c r="PYV265" s="44"/>
      <c r="PYW265" s="44"/>
      <c r="PYX265" s="44"/>
      <c r="PYY265" s="44"/>
      <c r="PYZ265" s="44"/>
      <c r="PZA265" s="44"/>
      <c r="PZB265" s="44"/>
      <c r="PZC265" s="44"/>
      <c r="PZD265" s="44"/>
      <c r="PZE265" s="44"/>
      <c r="PZF265" s="44"/>
      <c r="PZG265" s="44"/>
      <c r="PZH265" s="44"/>
      <c r="PZI265" s="44"/>
      <c r="PZJ265" s="44"/>
      <c r="PZK265" s="44"/>
      <c r="PZL265" s="44"/>
      <c r="PZM265" s="44"/>
      <c r="PZN265" s="44"/>
      <c r="PZO265" s="44"/>
      <c r="PZP265" s="44"/>
      <c r="PZQ265" s="44"/>
      <c r="PZR265" s="44"/>
      <c r="PZS265" s="44"/>
      <c r="PZT265" s="44"/>
      <c r="PZU265" s="44"/>
      <c r="PZV265" s="44"/>
      <c r="PZW265" s="44"/>
      <c r="PZX265" s="44"/>
      <c r="PZY265" s="44"/>
      <c r="PZZ265" s="44"/>
      <c r="QAA265" s="44"/>
      <c r="QAB265" s="44"/>
      <c r="QAC265" s="44"/>
      <c r="QAD265" s="44"/>
      <c r="QAE265" s="44"/>
      <c r="QAF265" s="44"/>
      <c r="QAG265" s="44"/>
      <c r="QAH265" s="44"/>
      <c r="QAI265" s="44"/>
      <c r="QAJ265" s="44"/>
      <c r="QAK265" s="44"/>
      <c r="QAL265" s="44"/>
      <c r="QAM265" s="44"/>
      <c r="QAN265" s="44"/>
      <c r="QAO265" s="44"/>
      <c r="QAP265" s="44"/>
      <c r="QAQ265" s="44"/>
      <c r="QAR265" s="44"/>
      <c r="QAS265" s="44"/>
      <c r="QAT265" s="44"/>
      <c r="QAU265" s="44"/>
      <c r="QAV265" s="44"/>
      <c r="QAW265" s="44"/>
      <c r="QAX265" s="44"/>
      <c r="QAY265" s="44"/>
      <c r="QAZ265" s="44"/>
      <c r="QBA265" s="44"/>
      <c r="QBB265" s="44"/>
      <c r="QBC265" s="44"/>
      <c r="QBD265" s="44"/>
      <c r="QBE265" s="44"/>
      <c r="QBF265" s="44"/>
      <c r="QBG265" s="44"/>
      <c r="QBH265" s="44"/>
      <c r="QBI265" s="44"/>
      <c r="QBJ265" s="44"/>
      <c r="QBK265" s="44"/>
      <c r="QBL265" s="44"/>
      <c r="QBM265" s="44"/>
      <c r="QBN265" s="44"/>
      <c r="QBO265" s="44"/>
      <c r="QBP265" s="44"/>
      <c r="QBQ265" s="44"/>
      <c r="QBR265" s="44"/>
      <c r="QBS265" s="44"/>
      <c r="QBT265" s="44"/>
      <c r="QBU265" s="44"/>
      <c r="QBV265" s="44"/>
      <c r="QBW265" s="44"/>
      <c r="QBX265" s="44"/>
      <c r="QBY265" s="44"/>
      <c r="QBZ265" s="44"/>
      <c r="QCA265" s="44"/>
      <c r="QCB265" s="44"/>
      <c r="QCC265" s="44"/>
      <c r="QCD265" s="44"/>
      <c r="QCE265" s="44"/>
      <c r="QCF265" s="44"/>
      <c r="QCG265" s="44"/>
      <c r="QCH265" s="44"/>
      <c r="QCI265" s="44"/>
      <c r="QCJ265" s="44"/>
      <c r="QCK265" s="44"/>
      <c r="QCL265" s="44"/>
      <c r="QCM265" s="44"/>
      <c r="QCN265" s="44"/>
      <c r="QCO265" s="44"/>
      <c r="QCP265" s="44"/>
      <c r="QCQ265" s="44"/>
      <c r="QCR265" s="44"/>
      <c r="QCS265" s="44"/>
      <c r="QCT265" s="44"/>
      <c r="QCU265" s="44"/>
      <c r="QCV265" s="44"/>
      <c r="QCW265" s="44"/>
      <c r="QCX265" s="44"/>
      <c r="QCY265" s="44"/>
      <c r="QCZ265" s="44"/>
      <c r="QDA265" s="44"/>
      <c r="QDB265" s="44"/>
      <c r="QDC265" s="44"/>
      <c r="QDD265" s="44"/>
      <c r="QDE265" s="44"/>
      <c r="QDF265" s="44"/>
      <c r="QDG265" s="44"/>
      <c r="QDH265" s="44"/>
      <c r="QDI265" s="44"/>
      <c r="QDJ265" s="44"/>
      <c r="QDK265" s="44"/>
      <c r="QDL265" s="44"/>
      <c r="QDM265" s="44"/>
      <c r="QDN265" s="44"/>
      <c r="QDO265" s="44"/>
      <c r="QDP265" s="44"/>
      <c r="QDQ265" s="44"/>
      <c r="QDR265" s="44"/>
      <c r="QDS265" s="44"/>
      <c r="QDT265" s="44"/>
      <c r="QDU265" s="44"/>
      <c r="QDV265" s="44"/>
      <c r="QDW265" s="44"/>
      <c r="QDX265" s="44"/>
      <c r="QDY265" s="44"/>
      <c r="QDZ265" s="44"/>
      <c r="QEA265" s="44"/>
      <c r="QEB265" s="44"/>
      <c r="QEC265" s="44"/>
      <c r="QED265" s="44"/>
      <c r="QEE265" s="44"/>
      <c r="QEF265" s="44"/>
      <c r="QEG265" s="44"/>
      <c r="QEH265" s="44"/>
      <c r="QEI265" s="44"/>
      <c r="QEJ265" s="44"/>
      <c r="QEK265" s="44"/>
      <c r="QEL265" s="44"/>
      <c r="QEM265" s="44"/>
      <c r="QEN265" s="44"/>
      <c r="QEO265" s="44"/>
      <c r="QEP265" s="44"/>
      <c r="QEQ265" s="44"/>
      <c r="QER265" s="44"/>
      <c r="QES265" s="44"/>
      <c r="QET265" s="44"/>
      <c r="QEU265" s="44"/>
      <c r="QEV265" s="44"/>
      <c r="QEW265" s="44"/>
      <c r="QEX265" s="44"/>
      <c r="QEY265" s="44"/>
      <c r="QEZ265" s="44"/>
      <c r="QFA265" s="44"/>
      <c r="QFB265" s="44"/>
      <c r="QFC265" s="44"/>
      <c r="QFD265" s="44"/>
      <c r="QFE265" s="44"/>
      <c r="QFF265" s="44"/>
      <c r="QFG265" s="44"/>
      <c r="QFH265" s="44"/>
      <c r="QFI265" s="44"/>
      <c r="QFJ265" s="44"/>
      <c r="QFK265" s="44"/>
      <c r="QFL265" s="44"/>
      <c r="QFM265" s="44"/>
      <c r="QFN265" s="44"/>
      <c r="QFO265" s="44"/>
      <c r="QFP265" s="44"/>
      <c r="QFQ265" s="44"/>
      <c r="QFR265" s="44"/>
      <c r="QFS265" s="44"/>
      <c r="QFT265" s="44"/>
      <c r="QFU265" s="44"/>
      <c r="QFV265" s="44"/>
      <c r="QFW265" s="44"/>
      <c r="QFX265" s="44"/>
      <c r="QFY265" s="44"/>
      <c r="QFZ265" s="44"/>
      <c r="QGA265" s="44"/>
      <c r="QGB265" s="44"/>
      <c r="QGC265" s="44"/>
      <c r="QGD265" s="44"/>
      <c r="QGE265" s="44"/>
      <c r="QGF265" s="44"/>
      <c r="QGG265" s="44"/>
      <c r="QGH265" s="44"/>
      <c r="QGI265" s="44"/>
      <c r="QGJ265" s="44"/>
      <c r="QGK265" s="44"/>
      <c r="QGL265" s="44"/>
      <c r="QGM265" s="44"/>
      <c r="QGN265" s="44"/>
      <c r="QGO265" s="44"/>
      <c r="QGP265" s="44"/>
      <c r="QGQ265" s="44"/>
      <c r="QGR265" s="44"/>
      <c r="QGS265" s="44"/>
      <c r="QGT265" s="44"/>
      <c r="QGU265" s="44"/>
      <c r="QGV265" s="44"/>
      <c r="QGW265" s="44"/>
      <c r="QGX265" s="44"/>
      <c r="QGY265" s="44"/>
      <c r="QGZ265" s="44"/>
      <c r="QHA265" s="44"/>
      <c r="QHB265" s="44"/>
      <c r="QHC265" s="44"/>
      <c r="QHD265" s="44"/>
      <c r="QHE265" s="44"/>
      <c r="QHF265" s="44"/>
      <c r="QHG265" s="44"/>
      <c r="QHH265" s="44"/>
      <c r="QHI265" s="44"/>
      <c r="QHJ265" s="44"/>
      <c r="QHK265" s="44"/>
      <c r="QHL265" s="44"/>
      <c r="QHM265" s="44"/>
      <c r="QHN265" s="44"/>
      <c r="QHO265" s="44"/>
      <c r="QHP265" s="44"/>
      <c r="QHQ265" s="44"/>
      <c r="QHR265" s="44"/>
      <c r="QHS265" s="44"/>
      <c r="QHT265" s="44"/>
      <c r="QHU265" s="44"/>
      <c r="QHV265" s="44"/>
      <c r="QHW265" s="44"/>
      <c r="QHX265" s="44"/>
      <c r="QHY265" s="44"/>
      <c r="QHZ265" s="44"/>
      <c r="QIA265" s="44"/>
      <c r="QIB265" s="44"/>
      <c r="QIC265" s="44"/>
      <c r="QID265" s="44"/>
      <c r="QIE265" s="44"/>
      <c r="QIF265" s="44"/>
      <c r="QIG265" s="44"/>
      <c r="QIH265" s="44"/>
      <c r="QII265" s="44"/>
      <c r="QIJ265" s="44"/>
      <c r="QIK265" s="44"/>
      <c r="QIL265" s="44"/>
      <c r="QIM265" s="44"/>
      <c r="QIN265" s="44"/>
      <c r="QIO265" s="44"/>
      <c r="QIP265" s="44"/>
      <c r="QIQ265" s="44"/>
      <c r="QIR265" s="44"/>
      <c r="QIS265" s="44"/>
      <c r="QIT265" s="44"/>
      <c r="QIU265" s="44"/>
      <c r="QIV265" s="44"/>
      <c r="QIW265" s="44"/>
      <c r="QIX265" s="44"/>
      <c r="QIY265" s="44"/>
      <c r="QIZ265" s="44"/>
      <c r="QJA265" s="44"/>
      <c r="QJB265" s="44"/>
      <c r="QJC265" s="44"/>
      <c r="QJD265" s="44"/>
      <c r="QJE265" s="44"/>
      <c r="QJF265" s="44"/>
      <c r="QJG265" s="44"/>
      <c r="QJH265" s="44"/>
      <c r="QJI265" s="44"/>
      <c r="QJJ265" s="44"/>
      <c r="QJK265" s="44"/>
      <c r="QJL265" s="44"/>
      <c r="QJM265" s="44"/>
      <c r="QJN265" s="44"/>
      <c r="QJO265" s="44"/>
      <c r="QJP265" s="44"/>
      <c r="QJQ265" s="44"/>
      <c r="QJR265" s="44"/>
      <c r="QJS265" s="44"/>
      <c r="QJT265" s="44"/>
      <c r="QJU265" s="44"/>
      <c r="QJV265" s="44"/>
      <c r="QJW265" s="44"/>
      <c r="QJX265" s="44"/>
      <c r="QJY265" s="44"/>
      <c r="QJZ265" s="44"/>
      <c r="QKA265" s="44"/>
      <c r="QKB265" s="44"/>
      <c r="QKC265" s="44"/>
      <c r="QKD265" s="44"/>
      <c r="QKE265" s="44"/>
      <c r="QKF265" s="44"/>
      <c r="QKG265" s="44"/>
      <c r="QKH265" s="44"/>
      <c r="QKI265" s="44"/>
      <c r="QKJ265" s="44"/>
      <c r="QKK265" s="44"/>
      <c r="QKL265" s="44"/>
      <c r="QKM265" s="44"/>
      <c r="QKN265" s="44"/>
      <c r="QKO265" s="44"/>
      <c r="QKP265" s="44"/>
      <c r="QKQ265" s="44"/>
      <c r="QKR265" s="44"/>
      <c r="QKS265" s="44"/>
      <c r="QKT265" s="44"/>
      <c r="QKU265" s="44"/>
      <c r="QKV265" s="44"/>
      <c r="QKW265" s="44"/>
      <c r="QKX265" s="44"/>
      <c r="QKY265" s="44"/>
      <c r="QKZ265" s="44"/>
      <c r="QLA265" s="44"/>
      <c r="QLB265" s="44"/>
      <c r="QLC265" s="44"/>
      <c r="QLD265" s="44"/>
      <c r="QLE265" s="44"/>
      <c r="QLF265" s="44"/>
      <c r="QLG265" s="44"/>
      <c r="QLH265" s="44"/>
      <c r="QLI265" s="44"/>
      <c r="QLJ265" s="44"/>
      <c r="QLK265" s="44"/>
      <c r="QLL265" s="44"/>
      <c r="QLM265" s="44"/>
      <c r="QLN265" s="44"/>
      <c r="QLO265" s="44"/>
      <c r="QLP265" s="44"/>
      <c r="QLQ265" s="44"/>
      <c r="QLR265" s="44"/>
      <c r="QLS265" s="44"/>
      <c r="QLT265" s="44"/>
      <c r="QLU265" s="44"/>
      <c r="QLV265" s="44"/>
      <c r="QLW265" s="44"/>
      <c r="QLX265" s="44"/>
      <c r="QLY265" s="44"/>
      <c r="QLZ265" s="44"/>
      <c r="QMA265" s="44"/>
      <c r="QMB265" s="44"/>
      <c r="QMC265" s="44"/>
      <c r="QMD265" s="44"/>
      <c r="QME265" s="44"/>
      <c r="QMF265" s="44"/>
      <c r="QMG265" s="44"/>
      <c r="QMH265" s="44"/>
      <c r="QMI265" s="44"/>
      <c r="QMJ265" s="44"/>
      <c r="QMK265" s="44"/>
      <c r="QML265" s="44"/>
      <c r="QMM265" s="44"/>
      <c r="QMN265" s="44"/>
      <c r="QMO265" s="44"/>
      <c r="QMP265" s="44"/>
      <c r="QMQ265" s="44"/>
      <c r="QMR265" s="44"/>
      <c r="QMS265" s="44"/>
      <c r="QMT265" s="44"/>
      <c r="QMU265" s="44"/>
      <c r="QMV265" s="44"/>
      <c r="QMW265" s="44"/>
      <c r="QMX265" s="44"/>
      <c r="QMY265" s="44"/>
      <c r="QMZ265" s="44"/>
      <c r="QNA265" s="44"/>
      <c r="QNB265" s="44"/>
      <c r="QNC265" s="44"/>
      <c r="QND265" s="44"/>
      <c r="QNE265" s="44"/>
      <c r="QNF265" s="44"/>
      <c r="QNG265" s="44"/>
      <c r="QNH265" s="44"/>
      <c r="QNI265" s="44"/>
      <c r="QNJ265" s="44"/>
      <c r="QNK265" s="44"/>
      <c r="QNL265" s="44"/>
      <c r="QNM265" s="44"/>
      <c r="QNN265" s="44"/>
      <c r="QNO265" s="44"/>
      <c r="QNP265" s="44"/>
      <c r="QNQ265" s="44"/>
      <c r="QNR265" s="44"/>
      <c r="QNS265" s="44"/>
      <c r="QNT265" s="44"/>
      <c r="QNU265" s="44"/>
      <c r="QNV265" s="44"/>
      <c r="QNW265" s="44"/>
      <c r="QNX265" s="44"/>
      <c r="QNY265" s="44"/>
      <c r="QNZ265" s="44"/>
      <c r="QOA265" s="44"/>
      <c r="QOB265" s="44"/>
      <c r="QOC265" s="44"/>
      <c r="QOD265" s="44"/>
      <c r="QOE265" s="44"/>
      <c r="QOF265" s="44"/>
      <c r="QOG265" s="44"/>
      <c r="QOH265" s="44"/>
      <c r="QOI265" s="44"/>
      <c r="QOJ265" s="44"/>
      <c r="QOK265" s="44"/>
      <c r="QOL265" s="44"/>
      <c r="QOM265" s="44"/>
      <c r="QON265" s="44"/>
      <c r="QOO265" s="44"/>
      <c r="QOP265" s="44"/>
      <c r="QOQ265" s="44"/>
      <c r="QOR265" s="44"/>
      <c r="QOS265" s="44"/>
      <c r="QOT265" s="44"/>
      <c r="QOU265" s="44"/>
      <c r="QOV265" s="44"/>
      <c r="QOW265" s="44"/>
      <c r="QOX265" s="44"/>
      <c r="QOY265" s="44"/>
      <c r="QOZ265" s="44"/>
      <c r="QPA265" s="44"/>
      <c r="QPB265" s="44"/>
      <c r="QPC265" s="44"/>
      <c r="QPD265" s="44"/>
      <c r="QPE265" s="44"/>
      <c r="QPF265" s="44"/>
      <c r="QPG265" s="44"/>
      <c r="QPH265" s="44"/>
      <c r="QPI265" s="44"/>
      <c r="QPJ265" s="44"/>
      <c r="QPK265" s="44"/>
      <c r="QPL265" s="44"/>
      <c r="QPM265" s="44"/>
      <c r="QPN265" s="44"/>
      <c r="QPO265" s="44"/>
      <c r="QPP265" s="44"/>
      <c r="QPQ265" s="44"/>
      <c r="QPR265" s="44"/>
      <c r="QPS265" s="44"/>
      <c r="QPT265" s="44"/>
      <c r="QPU265" s="44"/>
      <c r="QPV265" s="44"/>
      <c r="QPW265" s="44"/>
      <c r="QPX265" s="44"/>
      <c r="QPY265" s="44"/>
      <c r="QPZ265" s="44"/>
      <c r="QQA265" s="44"/>
      <c r="QQB265" s="44"/>
      <c r="QQC265" s="44"/>
      <c r="QQD265" s="44"/>
      <c r="QQE265" s="44"/>
      <c r="QQF265" s="44"/>
      <c r="QQG265" s="44"/>
      <c r="QQH265" s="44"/>
      <c r="QQI265" s="44"/>
      <c r="QQJ265" s="44"/>
      <c r="QQK265" s="44"/>
      <c r="QQL265" s="44"/>
      <c r="QQM265" s="44"/>
      <c r="QQN265" s="44"/>
      <c r="QQO265" s="44"/>
      <c r="QQP265" s="44"/>
      <c r="QQQ265" s="44"/>
      <c r="QQR265" s="44"/>
      <c r="QQS265" s="44"/>
      <c r="QQT265" s="44"/>
      <c r="QQU265" s="44"/>
      <c r="QQV265" s="44"/>
      <c r="QQW265" s="44"/>
      <c r="QQX265" s="44"/>
      <c r="QQY265" s="44"/>
      <c r="QQZ265" s="44"/>
      <c r="QRA265" s="44"/>
      <c r="QRB265" s="44"/>
      <c r="QRC265" s="44"/>
      <c r="QRD265" s="44"/>
      <c r="QRE265" s="44"/>
      <c r="QRF265" s="44"/>
      <c r="QRG265" s="44"/>
      <c r="QRH265" s="44"/>
      <c r="QRI265" s="44"/>
      <c r="QRJ265" s="44"/>
      <c r="QRK265" s="44"/>
      <c r="QRL265" s="44"/>
      <c r="QRM265" s="44"/>
      <c r="QRN265" s="44"/>
      <c r="QRO265" s="44"/>
      <c r="QRP265" s="44"/>
      <c r="QRQ265" s="44"/>
      <c r="QRR265" s="44"/>
      <c r="QRS265" s="44"/>
      <c r="QRT265" s="44"/>
      <c r="QRU265" s="44"/>
      <c r="QRV265" s="44"/>
      <c r="QRW265" s="44"/>
      <c r="QRX265" s="44"/>
      <c r="QRY265" s="44"/>
      <c r="QRZ265" s="44"/>
      <c r="QSA265" s="44"/>
      <c r="QSB265" s="44"/>
      <c r="QSC265" s="44"/>
      <c r="QSD265" s="44"/>
      <c r="QSE265" s="44"/>
      <c r="QSF265" s="44"/>
      <c r="QSG265" s="44"/>
      <c r="QSH265" s="44"/>
      <c r="QSI265" s="44"/>
      <c r="QSJ265" s="44"/>
      <c r="QSK265" s="44"/>
      <c r="QSL265" s="44"/>
      <c r="QSM265" s="44"/>
      <c r="QSN265" s="44"/>
      <c r="QSO265" s="44"/>
      <c r="QSP265" s="44"/>
      <c r="QSQ265" s="44"/>
      <c r="QSR265" s="44"/>
      <c r="QSS265" s="44"/>
      <c r="QST265" s="44"/>
      <c r="QSU265" s="44"/>
      <c r="QSV265" s="44"/>
      <c r="QSW265" s="44"/>
      <c r="QSX265" s="44"/>
      <c r="QSY265" s="44"/>
      <c r="QSZ265" s="44"/>
      <c r="QTA265" s="44"/>
      <c r="QTB265" s="44"/>
      <c r="QTC265" s="44"/>
      <c r="QTD265" s="44"/>
      <c r="QTE265" s="44"/>
      <c r="QTF265" s="44"/>
      <c r="QTG265" s="44"/>
      <c r="QTH265" s="44"/>
      <c r="QTI265" s="44"/>
      <c r="QTJ265" s="44"/>
      <c r="QTK265" s="44"/>
      <c r="QTL265" s="44"/>
      <c r="QTM265" s="44"/>
      <c r="QTN265" s="44"/>
      <c r="QTO265" s="44"/>
      <c r="QTP265" s="44"/>
      <c r="QTQ265" s="44"/>
      <c r="QTR265" s="44"/>
      <c r="QTS265" s="44"/>
      <c r="QTT265" s="44"/>
      <c r="QTU265" s="44"/>
      <c r="QTV265" s="44"/>
      <c r="QTW265" s="44"/>
      <c r="QTX265" s="44"/>
      <c r="QTY265" s="44"/>
      <c r="QTZ265" s="44"/>
      <c r="QUA265" s="44"/>
      <c r="QUB265" s="44"/>
      <c r="QUC265" s="44"/>
      <c r="QUD265" s="44"/>
      <c r="QUE265" s="44"/>
      <c r="QUF265" s="44"/>
      <c r="QUG265" s="44"/>
      <c r="QUH265" s="44"/>
      <c r="QUI265" s="44"/>
      <c r="QUJ265" s="44"/>
      <c r="QUK265" s="44"/>
      <c r="QUL265" s="44"/>
      <c r="QUM265" s="44"/>
      <c r="QUN265" s="44"/>
      <c r="QUO265" s="44"/>
      <c r="QUP265" s="44"/>
      <c r="QUQ265" s="44"/>
      <c r="QUR265" s="44"/>
      <c r="QUS265" s="44"/>
      <c r="QUT265" s="44"/>
      <c r="QUU265" s="44"/>
      <c r="QUV265" s="44"/>
      <c r="QUW265" s="44"/>
      <c r="QUX265" s="44"/>
      <c r="QUY265" s="44"/>
      <c r="QUZ265" s="44"/>
      <c r="QVA265" s="44"/>
      <c r="QVB265" s="44"/>
      <c r="QVC265" s="44"/>
      <c r="QVD265" s="44"/>
      <c r="QVE265" s="44"/>
      <c r="QVF265" s="44"/>
      <c r="QVG265" s="44"/>
      <c r="QVH265" s="44"/>
      <c r="QVI265" s="44"/>
      <c r="QVJ265" s="44"/>
      <c r="QVK265" s="44"/>
      <c r="QVL265" s="44"/>
      <c r="QVM265" s="44"/>
      <c r="QVN265" s="44"/>
      <c r="QVO265" s="44"/>
      <c r="QVP265" s="44"/>
      <c r="QVQ265" s="44"/>
      <c r="QVR265" s="44"/>
      <c r="QVS265" s="44"/>
      <c r="QVT265" s="44"/>
      <c r="QVU265" s="44"/>
      <c r="QVV265" s="44"/>
      <c r="QVW265" s="44"/>
      <c r="QVX265" s="44"/>
      <c r="QVY265" s="44"/>
      <c r="QVZ265" s="44"/>
      <c r="QWA265" s="44"/>
      <c r="QWB265" s="44"/>
      <c r="QWC265" s="44"/>
      <c r="QWD265" s="44"/>
      <c r="QWE265" s="44"/>
      <c r="QWF265" s="44"/>
      <c r="QWG265" s="44"/>
      <c r="QWH265" s="44"/>
      <c r="QWI265" s="44"/>
      <c r="QWJ265" s="44"/>
      <c r="QWK265" s="44"/>
      <c r="QWL265" s="44"/>
      <c r="QWM265" s="44"/>
      <c r="QWN265" s="44"/>
      <c r="QWO265" s="44"/>
      <c r="QWP265" s="44"/>
      <c r="QWQ265" s="44"/>
      <c r="QWR265" s="44"/>
      <c r="QWS265" s="44"/>
      <c r="QWT265" s="44"/>
      <c r="QWU265" s="44"/>
      <c r="QWV265" s="44"/>
      <c r="QWW265" s="44"/>
      <c r="QWX265" s="44"/>
      <c r="QWY265" s="44"/>
      <c r="QWZ265" s="44"/>
      <c r="QXA265" s="44"/>
      <c r="QXB265" s="44"/>
      <c r="QXC265" s="44"/>
      <c r="QXD265" s="44"/>
      <c r="QXE265" s="44"/>
      <c r="QXF265" s="44"/>
      <c r="QXG265" s="44"/>
      <c r="QXH265" s="44"/>
      <c r="QXI265" s="44"/>
      <c r="QXJ265" s="44"/>
      <c r="QXK265" s="44"/>
      <c r="QXL265" s="44"/>
      <c r="QXM265" s="44"/>
      <c r="QXN265" s="44"/>
      <c r="QXO265" s="44"/>
      <c r="QXP265" s="44"/>
      <c r="QXQ265" s="44"/>
      <c r="QXR265" s="44"/>
      <c r="QXS265" s="44"/>
      <c r="QXT265" s="44"/>
      <c r="QXU265" s="44"/>
      <c r="QXV265" s="44"/>
      <c r="QXW265" s="44"/>
      <c r="QXX265" s="44"/>
      <c r="QXY265" s="44"/>
      <c r="QXZ265" s="44"/>
      <c r="QYA265" s="44"/>
      <c r="QYB265" s="44"/>
      <c r="QYC265" s="44"/>
      <c r="QYD265" s="44"/>
      <c r="QYE265" s="44"/>
      <c r="QYF265" s="44"/>
      <c r="QYG265" s="44"/>
      <c r="QYH265" s="44"/>
      <c r="QYI265" s="44"/>
      <c r="QYJ265" s="44"/>
      <c r="QYK265" s="44"/>
      <c r="QYL265" s="44"/>
      <c r="QYM265" s="44"/>
      <c r="QYN265" s="44"/>
      <c r="QYO265" s="44"/>
      <c r="QYP265" s="44"/>
      <c r="QYQ265" s="44"/>
      <c r="QYR265" s="44"/>
      <c r="QYS265" s="44"/>
      <c r="QYT265" s="44"/>
      <c r="QYU265" s="44"/>
      <c r="QYV265" s="44"/>
      <c r="QYW265" s="44"/>
      <c r="QYX265" s="44"/>
      <c r="QYY265" s="44"/>
      <c r="QYZ265" s="44"/>
      <c r="QZA265" s="44"/>
      <c r="QZB265" s="44"/>
      <c r="QZC265" s="44"/>
      <c r="QZD265" s="44"/>
      <c r="QZE265" s="44"/>
      <c r="QZF265" s="44"/>
      <c r="QZG265" s="44"/>
      <c r="QZH265" s="44"/>
      <c r="QZI265" s="44"/>
      <c r="QZJ265" s="44"/>
      <c r="QZK265" s="44"/>
      <c r="QZL265" s="44"/>
      <c r="QZM265" s="44"/>
      <c r="QZN265" s="44"/>
      <c r="QZO265" s="44"/>
      <c r="QZP265" s="44"/>
      <c r="QZQ265" s="44"/>
      <c r="QZR265" s="44"/>
      <c r="QZS265" s="44"/>
      <c r="QZT265" s="44"/>
      <c r="QZU265" s="44"/>
      <c r="QZV265" s="44"/>
      <c r="QZW265" s="44"/>
      <c r="QZX265" s="44"/>
      <c r="QZY265" s="44"/>
      <c r="QZZ265" s="44"/>
      <c r="RAA265" s="44"/>
      <c r="RAB265" s="44"/>
      <c r="RAC265" s="44"/>
      <c r="RAD265" s="44"/>
      <c r="RAE265" s="44"/>
      <c r="RAF265" s="44"/>
      <c r="RAG265" s="44"/>
      <c r="RAH265" s="44"/>
      <c r="RAI265" s="44"/>
      <c r="RAJ265" s="44"/>
      <c r="RAK265" s="44"/>
      <c r="RAL265" s="44"/>
      <c r="RAM265" s="44"/>
      <c r="RAN265" s="44"/>
      <c r="RAO265" s="44"/>
      <c r="RAP265" s="44"/>
      <c r="RAQ265" s="44"/>
      <c r="RAR265" s="44"/>
      <c r="RAS265" s="44"/>
      <c r="RAT265" s="44"/>
      <c r="RAU265" s="44"/>
      <c r="RAV265" s="44"/>
      <c r="RAW265" s="44"/>
      <c r="RAX265" s="44"/>
      <c r="RAY265" s="44"/>
      <c r="RAZ265" s="44"/>
      <c r="RBA265" s="44"/>
      <c r="RBB265" s="44"/>
      <c r="RBC265" s="44"/>
      <c r="RBD265" s="44"/>
      <c r="RBE265" s="44"/>
      <c r="RBF265" s="44"/>
      <c r="RBG265" s="44"/>
      <c r="RBH265" s="44"/>
      <c r="RBI265" s="44"/>
      <c r="RBJ265" s="44"/>
      <c r="RBK265" s="44"/>
      <c r="RBL265" s="44"/>
      <c r="RBM265" s="44"/>
      <c r="RBN265" s="44"/>
      <c r="RBO265" s="44"/>
      <c r="RBP265" s="44"/>
      <c r="RBQ265" s="44"/>
      <c r="RBR265" s="44"/>
      <c r="RBS265" s="44"/>
      <c r="RBT265" s="44"/>
      <c r="RBU265" s="44"/>
      <c r="RBV265" s="44"/>
      <c r="RBW265" s="44"/>
      <c r="RBX265" s="44"/>
      <c r="RBY265" s="44"/>
      <c r="RBZ265" s="44"/>
      <c r="RCA265" s="44"/>
      <c r="RCB265" s="44"/>
      <c r="RCC265" s="44"/>
      <c r="RCD265" s="44"/>
      <c r="RCE265" s="44"/>
      <c r="RCF265" s="44"/>
      <c r="RCG265" s="44"/>
      <c r="RCH265" s="44"/>
      <c r="RCI265" s="44"/>
      <c r="RCJ265" s="44"/>
      <c r="RCK265" s="44"/>
      <c r="RCL265" s="44"/>
      <c r="RCM265" s="44"/>
      <c r="RCN265" s="44"/>
      <c r="RCO265" s="44"/>
      <c r="RCP265" s="44"/>
      <c r="RCQ265" s="44"/>
      <c r="RCR265" s="44"/>
      <c r="RCS265" s="44"/>
      <c r="RCT265" s="44"/>
      <c r="RCU265" s="44"/>
      <c r="RCV265" s="44"/>
      <c r="RCW265" s="44"/>
      <c r="RCX265" s="44"/>
      <c r="RCY265" s="44"/>
      <c r="RCZ265" s="44"/>
      <c r="RDA265" s="44"/>
      <c r="RDB265" s="44"/>
      <c r="RDC265" s="44"/>
      <c r="RDD265" s="44"/>
      <c r="RDE265" s="44"/>
      <c r="RDF265" s="44"/>
      <c r="RDG265" s="44"/>
      <c r="RDH265" s="44"/>
      <c r="RDI265" s="44"/>
      <c r="RDJ265" s="44"/>
      <c r="RDK265" s="44"/>
      <c r="RDL265" s="44"/>
      <c r="RDM265" s="44"/>
      <c r="RDN265" s="44"/>
      <c r="RDO265" s="44"/>
      <c r="RDP265" s="44"/>
      <c r="RDQ265" s="44"/>
      <c r="RDR265" s="44"/>
      <c r="RDS265" s="44"/>
      <c r="RDT265" s="44"/>
      <c r="RDU265" s="44"/>
      <c r="RDV265" s="44"/>
      <c r="RDW265" s="44"/>
      <c r="RDX265" s="44"/>
      <c r="RDY265" s="44"/>
      <c r="RDZ265" s="44"/>
      <c r="REA265" s="44"/>
      <c r="REB265" s="44"/>
      <c r="REC265" s="44"/>
      <c r="RED265" s="44"/>
      <c r="REE265" s="44"/>
      <c r="REF265" s="44"/>
      <c r="REG265" s="44"/>
      <c r="REH265" s="44"/>
      <c r="REI265" s="44"/>
      <c r="REJ265" s="44"/>
      <c r="REK265" s="44"/>
      <c r="REL265" s="44"/>
      <c r="REM265" s="44"/>
      <c r="REN265" s="44"/>
      <c r="REO265" s="44"/>
      <c r="REP265" s="44"/>
      <c r="REQ265" s="44"/>
      <c r="RER265" s="44"/>
      <c r="RES265" s="44"/>
      <c r="RET265" s="44"/>
      <c r="REU265" s="44"/>
      <c r="REV265" s="44"/>
      <c r="REW265" s="44"/>
      <c r="REX265" s="44"/>
      <c r="REY265" s="44"/>
      <c r="REZ265" s="44"/>
      <c r="RFA265" s="44"/>
      <c r="RFB265" s="44"/>
      <c r="RFC265" s="44"/>
      <c r="RFD265" s="44"/>
      <c r="RFE265" s="44"/>
      <c r="RFF265" s="44"/>
      <c r="RFG265" s="44"/>
      <c r="RFH265" s="44"/>
      <c r="RFI265" s="44"/>
      <c r="RFJ265" s="44"/>
      <c r="RFK265" s="44"/>
      <c r="RFL265" s="44"/>
      <c r="RFM265" s="44"/>
      <c r="RFN265" s="44"/>
      <c r="RFO265" s="44"/>
      <c r="RFP265" s="44"/>
      <c r="RFQ265" s="44"/>
      <c r="RFR265" s="44"/>
      <c r="RFS265" s="44"/>
      <c r="RFT265" s="44"/>
      <c r="RFU265" s="44"/>
      <c r="RFV265" s="44"/>
      <c r="RFW265" s="44"/>
      <c r="RFX265" s="44"/>
      <c r="RFY265" s="44"/>
      <c r="RFZ265" s="44"/>
      <c r="RGA265" s="44"/>
      <c r="RGB265" s="44"/>
      <c r="RGC265" s="44"/>
      <c r="RGD265" s="44"/>
      <c r="RGE265" s="44"/>
      <c r="RGF265" s="44"/>
      <c r="RGG265" s="44"/>
      <c r="RGH265" s="44"/>
      <c r="RGI265" s="44"/>
      <c r="RGJ265" s="44"/>
      <c r="RGK265" s="44"/>
      <c r="RGL265" s="44"/>
      <c r="RGM265" s="44"/>
      <c r="RGN265" s="44"/>
      <c r="RGO265" s="44"/>
      <c r="RGP265" s="44"/>
      <c r="RGQ265" s="44"/>
      <c r="RGR265" s="44"/>
      <c r="RGS265" s="44"/>
      <c r="RGT265" s="44"/>
      <c r="RGU265" s="44"/>
      <c r="RGV265" s="44"/>
      <c r="RGW265" s="44"/>
      <c r="RGX265" s="44"/>
      <c r="RGY265" s="44"/>
      <c r="RGZ265" s="44"/>
      <c r="RHA265" s="44"/>
      <c r="RHB265" s="44"/>
      <c r="RHC265" s="44"/>
      <c r="RHD265" s="44"/>
      <c r="RHE265" s="44"/>
      <c r="RHF265" s="44"/>
      <c r="RHG265" s="44"/>
      <c r="RHH265" s="44"/>
      <c r="RHI265" s="44"/>
      <c r="RHJ265" s="44"/>
      <c r="RHK265" s="44"/>
      <c r="RHL265" s="44"/>
      <c r="RHM265" s="44"/>
      <c r="RHN265" s="44"/>
      <c r="RHO265" s="44"/>
      <c r="RHP265" s="44"/>
      <c r="RHQ265" s="44"/>
      <c r="RHR265" s="44"/>
      <c r="RHS265" s="44"/>
      <c r="RHT265" s="44"/>
      <c r="RHU265" s="44"/>
      <c r="RHV265" s="44"/>
      <c r="RHW265" s="44"/>
      <c r="RHX265" s="44"/>
      <c r="RHY265" s="44"/>
      <c r="RHZ265" s="44"/>
      <c r="RIA265" s="44"/>
      <c r="RIB265" s="44"/>
      <c r="RIC265" s="44"/>
      <c r="RID265" s="44"/>
      <c r="RIE265" s="44"/>
      <c r="RIF265" s="44"/>
      <c r="RIG265" s="44"/>
      <c r="RIH265" s="44"/>
      <c r="RII265" s="44"/>
      <c r="RIJ265" s="44"/>
      <c r="RIK265" s="44"/>
      <c r="RIL265" s="44"/>
      <c r="RIM265" s="44"/>
      <c r="RIN265" s="44"/>
      <c r="RIO265" s="44"/>
      <c r="RIP265" s="44"/>
      <c r="RIQ265" s="44"/>
      <c r="RIR265" s="44"/>
      <c r="RIS265" s="44"/>
      <c r="RIT265" s="44"/>
      <c r="RIU265" s="44"/>
      <c r="RIV265" s="44"/>
      <c r="RIW265" s="44"/>
      <c r="RIX265" s="44"/>
      <c r="RIY265" s="44"/>
      <c r="RIZ265" s="44"/>
      <c r="RJA265" s="44"/>
      <c r="RJB265" s="44"/>
      <c r="RJC265" s="44"/>
      <c r="RJD265" s="44"/>
      <c r="RJE265" s="44"/>
      <c r="RJF265" s="44"/>
      <c r="RJG265" s="44"/>
      <c r="RJH265" s="44"/>
      <c r="RJI265" s="44"/>
      <c r="RJJ265" s="44"/>
      <c r="RJK265" s="44"/>
      <c r="RJL265" s="44"/>
      <c r="RJM265" s="44"/>
      <c r="RJN265" s="44"/>
      <c r="RJO265" s="44"/>
      <c r="RJP265" s="44"/>
      <c r="RJQ265" s="44"/>
      <c r="RJR265" s="44"/>
      <c r="RJS265" s="44"/>
      <c r="RJT265" s="44"/>
      <c r="RJU265" s="44"/>
      <c r="RJV265" s="44"/>
      <c r="RJW265" s="44"/>
      <c r="RJX265" s="44"/>
      <c r="RJY265" s="44"/>
      <c r="RJZ265" s="44"/>
      <c r="RKA265" s="44"/>
      <c r="RKB265" s="44"/>
      <c r="RKC265" s="44"/>
      <c r="RKD265" s="44"/>
      <c r="RKE265" s="44"/>
      <c r="RKF265" s="44"/>
      <c r="RKG265" s="44"/>
      <c r="RKH265" s="44"/>
      <c r="RKI265" s="44"/>
      <c r="RKJ265" s="44"/>
      <c r="RKK265" s="44"/>
      <c r="RKL265" s="44"/>
      <c r="RKM265" s="44"/>
      <c r="RKN265" s="44"/>
      <c r="RKO265" s="44"/>
      <c r="RKP265" s="44"/>
      <c r="RKQ265" s="44"/>
      <c r="RKR265" s="44"/>
      <c r="RKS265" s="44"/>
      <c r="RKT265" s="44"/>
      <c r="RKU265" s="44"/>
      <c r="RKV265" s="44"/>
      <c r="RKW265" s="44"/>
      <c r="RKX265" s="44"/>
      <c r="RKY265" s="44"/>
      <c r="RKZ265" s="44"/>
      <c r="RLA265" s="44"/>
      <c r="RLB265" s="44"/>
      <c r="RLC265" s="44"/>
      <c r="RLD265" s="44"/>
      <c r="RLE265" s="44"/>
      <c r="RLF265" s="44"/>
      <c r="RLG265" s="44"/>
      <c r="RLH265" s="44"/>
      <c r="RLI265" s="44"/>
      <c r="RLJ265" s="44"/>
      <c r="RLK265" s="44"/>
      <c r="RLL265" s="44"/>
      <c r="RLM265" s="44"/>
      <c r="RLN265" s="44"/>
      <c r="RLO265" s="44"/>
      <c r="RLP265" s="44"/>
      <c r="RLQ265" s="44"/>
      <c r="RLR265" s="44"/>
      <c r="RLS265" s="44"/>
      <c r="RLT265" s="44"/>
      <c r="RLU265" s="44"/>
      <c r="RLV265" s="44"/>
      <c r="RLW265" s="44"/>
      <c r="RLX265" s="44"/>
      <c r="RLY265" s="44"/>
      <c r="RLZ265" s="44"/>
      <c r="RMA265" s="44"/>
      <c r="RMB265" s="44"/>
      <c r="RMC265" s="44"/>
      <c r="RMD265" s="44"/>
      <c r="RME265" s="44"/>
      <c r="RMF265" s="44"/>
      <c r="RMG265" s="44"/>
      <c r="RMH265" s="44"/>
      <c r="RMI265" s="44"/>
      <c r="RMJ265" s="44"/>
      <c r="RMK265" s="44"/>
      <c r="RML265" s="44"/>
      <c r="RMM265" s="44"/>
      <c r="RMN265" s="44"/>
      <c r="RMO265" s="44"/>
      <c r="RMP265" s="44"/>
      <c r="RMQ265" s="44"/>
      <c r="RMR265" s="44"/>
      <c r="RMS265" s="44"/>
      <c r="RMT265" s="44"/>
      <c r="RMU265" s="44"/>
      <c r="RMV265" s="44"/>
      <c r="RMW265" s="44"/>
      <c r="RMX265" s="44"/>
      <c r="RMY265" s="44"/>
      <c r="RMZ265" s="44"/>
      <c r="RNA265" s="44"/>
      <c r="RNB265" s="44"/>
      <c r="RNC265" s="44"/>
      <c r="RND265" s="44"/>
      <c r="RNE265" s="44"/>
      <c r="RNF265" s="44"/>
      <c r="RNG265" s="44"/>
      <c r="RNH265" s="44"/>
      <c r="RNI265" s="44"/>
      <c r="RNJ265" s="44"/>
      <c r="RNK265" s="44"/>
      <c r="RNL265" s="44"/>
      <c r="RNM265" s="44"/>
      <c r="RNN265" s="44"/>
      <c r="RNO265" s="44"/>
      <c r="RNP265" s="44"/>
      <c r="RNQ265" s="44"/>
      <c r="RNR265" s="44"/>
      <c r="RNS265" s="44"/>
      <c r="RNT265" s="44"/>
      <c r="RNU265" s="44"/>
      <c r="RNV265" s="44"/>
      <c r="RNW265" s="44"/>
      <c r="RNX265" s="44"/>
      <c r="RNY265" s="44"/>
      <c r="RNZ265" s="44"/>
      <c r="ROA265" s="44"/>
      <c r="ROB265" s="44"/>
      <c r="ROC265" s="44"/>
      <c r="ROD265" s="44"/>
      <c r="ROE265" s="44"/>
      <c r="ROF265" s="44"/>
      <c r="ROG265" s="44"/>
      <c r="ROH265" s="44"/>
      <c r="ROI265" s="44"/>
      <c r="ROJ265" s="44"/>
      <c r="ROK265" s="44"/>
      <c r="ROL265" s="44"/>
      <c r="ROM265" s="44"/>
      <c r="RON265" s="44"/>
      <c r="ROO265" s="44"/>
      <c r="ROP265" s="44"/>
      <c r="ROQ265" s="44"/>
      <c r="ROR265" s="44"/>
      <c r="ROS265" s="44"/>
      <c r="ROT265" s="44"/>
      <c r="ROU265" s="44"/>
      <c r="ROV265" s="44"/>
      <c r="ROW265" s="44"/>
      <c r="ROX265" s="44"/>
      <c r="ROY265" s="44"/>
      <c r="ROZ265" s="44"/>
      <c r="RPA265" s="44"/>
      <c r="RPB265" s="44"/>
      <c r="RPC265" s="44"/>
      <c r="RPD265" s="44"/>
      <c r="RPE265" s="44"/>
      <c r="RPF265" s="44"/>
      <c r="RPG265" s="44"/>
      <c r="RPH265" s="44"/>
      <c r="RPI265" s="44"/>
      <c r="RPJ265" s="44"/>
      <c r="RPK265" s="44"/>
      <c r="RPL265" s="44"/>
      <c r="RPM265" s="44"/>
      <c r="RPN265" s="44"/>
      <c r="RPO265" s="44"/>
      <c r="RPP265" s="44"/>
      <c r="RPQ265" s="44"/>
      <c r="RPR265" s="44"/>
      <c r="RPS265" s="44"/>
      <c r="RPT265" s="44"/>
      <c r="RPU265" s="44"/>
      <c r="RPV265" s="44"/>
      <c r="RPW265" s="44"/>
      <c r="RPX265" s="44"/>
      <c r="RPY265" s="44"/>
      <c r="RPZ265" s="44"/>
      <c r="RQA265" s="44"/>
      <c r="RQB265" s="44"/>
      <c r="RQC265" s="44"/>
      <c r="RQD265" s="44"/>
      <c r="RQE265" s="44"/>
      <c r="RQF265" s="44"/>
      <c r="RQG265" s="44"/>
      <c r="RQH265" s="44"/>
      <c r="RQI265" s="44"/>
      <c r="RQJ265" s="44"/>
      <c r="RQK265" s="44"/>
      <c r="RQL265" s="44"/>
      <c r="RQM265" s="44"/>
      <c r="RQN265" s="44"/>
      <c r="RQO265" s="44"/>
      <c r="RQP265" s="44"/>
      <c r="RQQ265" s="44"/>
      <c r="RQR265" s="44"/>
      <c r="RQS265" s="44"/>
      <c r="RQT265" s="44"/>
      <c r="RQU265" s="44"/>
      <c r="RQV265" s="44"/>
      <c r="RQW265" s="44"/>
      <c r="RQX265" s="44"/>
      <c r="RQY265" s="44"/>
      <c r="RQZ265" s="44"/>
      <c r="RRA265" s="44"/>
      <c r="RRB265" s="44"/>
      <c r="RRC265" s="44"/>
      <c r="RRD265" s="44"/>
      <c r="RRE265" s="44"/>
      <c r="RRF265" s="44"/>
      <c r="RRG265" s="44"/>
      <c r="RRH265" s="44"/>
      <c r="RRI265" s="44"/>
      <c r="RRJ265" s="44"/>
      <c r="RRK265" s="44"/>
      <c r="RRL265" s="44"/>
      <c r="RRM265" s="44"/>
      <c r="RRN265" s="44"/>
      <c r="RRO265" s="44"/>
      <c r="RRP265" s="44"/>
      <c r="RRQ265" s="44"/>
      <c r="RRR265" s="44"/>
      <c r="RRS265" s="44"/>
      <c r="RRT265" s="44"/>
      <c r="RRU265" s="44"/>
      <c r="RRV265" s="44"/>
      <c r="RRW265" s="44"/>
      <c r="RRX265" s="44"/>
      <c r="RRY265" s="44"/>
      <c r="RRZ265" s="44"/>
      <c r="RSA265" s="44"/>
      <c r="RSB265" s="44"/>
      <c r="RSC265" s="44"/>
      <c r="RSD265" s="44"/>
      <c r="RSE265" s="44"/>
      <c r="RSF265" s="44"/>
      <c r="RSG265" s="44"/>
      <c r="RSH265" s="44"/>
      <c r="RSI265" s="44"/>
      <c r="RSJ265" s="44"/>
      <c r="RSK265" s="44"/>
      <c r="RSL265" s="44"/>
      <c r="RSM265" s="44"/>
      <c r="RSN265" s="44"/>
      <c r="RSO265" s="44"/>
      <c r="RSP265" s="44"/>
      <c r="RSQ265" s="44"/>
      <c r="RSR265" s="44"/>
      <c r="RSS265" s="44"/>
      <c r="RST265" s="44"/>
      <c r="RSU265" s="44"/>
      <c r="RSV265" s="44"/>
      <c r="RSW265" s="44"/>
      <c r="RSX265" s="44"/>
      <c r="RSY265" s="44"/>
      <c r="RSZ265" s="44"/>
      <c r="RTA265" s="44"/>
      <c r="RTB265" s="44"/>
      <c r="RTC265" s="44"/>
      <c r="RTD265" s="44"/>
      <c r="RTE265" s="44"/>
      <c r="RTF265" s="44"/>
      <c r="RTG265" s="44"/>
      <c r="RTH265" s="44"/>
      <c r="RTI265" s="44"/>
      <c r="RTJ265" s="44"/>
      <c r="RTK265" s="44"/>
      <c r="RTL265" s="44"/>
      <c r="RTM265" s="44"/>
      <c r="RTN265" s="44"/>
      <c r="RTO265" s="44"/>
      <c r="RTP265" s="44"/>
      <c r="RTQ265" s="44"/>
      <c r="RTR265" s="44"/>
      <c r="RTS265" s="44"/>
      <c r="RTT265" s="44"/>
      <c r="RTU265" s="44"/>
      <c r="RTV265" s="44"/>
      <c r="RTW265" s="44"/>
      <c r="RTX265" s="44"/>
      <c r="RTY265" s="44"/>
      <c r="RTZ265" s="44"/>
      <c r="RUA265" s="44"/>
      <c r="RUB265" s="44"/>
      <c r="RUC265" s="44"/>
      <c r="RUD265" s="44"/>
      <c r="RUE265" s="44"/>
      <c r="RUF265" s="44"/>
      <c r="RUG265" s="44"/>
      <c r="RUH265" s="44"/>
      <c r="RUI265" s="44"/>
      <c r="RUJ265" s="44"/>
      <c r="RUK265" s="44"/>
      <c r="RUL265" s="44"/>
      <c r="RUM265" s="44"/>
      <c r="RUN265" s="44"/>
      <c r="RUO265" s="44"/>
      <c r="RUP265" s="44"/>
      <c r="RUQ265" s="44"/>
      <c r="RUR265" s="44"/>
      <c r="RUS265" s="44"/>
      <c r="RUT265" s="44"/>
      <c r="RUU265" s="44"/>
      <c r="RUV265" s="44"/>
      <c r="RUW265" s="44"/>
      <c r="RUX265" s="44"/>
      <c r="RUY265" s="44"/>
      <c r="RUZ265" s="44"/>
      <c r="RVA265" s="44"/>
      <c r="RVB265" s="44"/>
      <c r="RVC265" s="44"/>
      <c r="RVD265" s="44"/>
      <c r="RVE265" s="44"/>
      <c r="RVF265" s="44"/>
      <c r="RVG265" s="44"/>
      <c r="RVH265" s="44"/>
      <c r="RVI265" s="44"/>
      <c r="RVJ265" s="44"/>
      <c r="RVK265" s="44"/>
      <c r="RVL265" s="44"/>
      <c r="RVM265" s="44"/>
      <c r="RVN265" s="44"/>
      <c r="RVO265" s="44"/>
      <c r="RVP265" s="44"/>
      <c r="RVQ265" s="44"/>
      <c r="RVR265" s="44"/>
      <c r="RVS265" s="44"/>
      <c r="RVT265" s="44"/>
      <c r="RVU265" s="44"/>
      <c r="RVV265" s="44"/>
      <c r="RVW265" s="44"/>
      <c r="RVX265" s="44"/>
      <c r="RVY265" s="44"/>
      <c r="RVZ265" s="44"/>
      <c r="RWA265" s="44"/>
      <c r="RWB265" s="44"/>
      <c r="RWC265" s="44"/>
      <c r="RWD265" s="44"/>
      <c r="RWE265" s="44"/>
      <c r="RWF265" s="44"/>
      <c r="RWG265" s="44"/>
      <c r="RWH265" s="44"/>
      <c r="RWI265" s="44"/>
      <c r="RWJ265" s="44"/>
      <c r="RWK265" s="44"/>
      <c r="RWL265" s="44"/>
      <c r="RWM265" s="44"/>
      <c r="RWN265" s="44"/>
      <c r="RWO265" s="44"/>
      <c r="RWP265" s="44"/>
      <c r="RWQ265" s="44"/>
      <c r="RWR265" s="44"/>
      <c r="RWS265" s="44"/>
      <c r="RWT265" s="44"/>
      <c r="RWU265" s="44"/>
      <c r="RWV265" s="44"/>
      <c r="RWW265" s="44"/>
      <c r="RWX265" s="44"/>
      <c r="RWY265" s="44"/>
      <c r="RWZ265" s="44"/>
      <c r="RXA265" s="44"/>
      <c r="RXB265" s="44"/>
      <c r="RXC265" s="44"/>
      <c r="RXD265" s="44"/>
      <c r="RXE265" s="44"/>
      <c r="RXF265" s="44"/>
      <c r="RXG265" s="44"/>
      <c r="RXH265" s="44"/>
      <c r="RXI265" s="44"/>
      <c r="RXJ265" s="44"/>
      <c r="RXK265" s="44"/>
      <c r="RXL265" s="44"/>
      <c r="RXM265" s="44"/>
      <c r="RXN265" s="44"/>
      <c r="RXO265" s="44"/>
      <c r="RXP265" s="44"/>
      <c r="RXQ265" s="44"/>
      <c r="RXR265" s="44"/>
      <c r="RXS265" s="44"/>
      <c r="RXT265" s="44"/>
      <c r="RXU265" s="44"/>
      <c r="RXV265" s="44"/>
      <c r="RXW265" s="44"/>
      <c r="RXX265" s="44"/>
      <c r="RXY265" s="44"/>
      <c r="RXZ265" s="44"/>
      <c r="RYA265" s="44"/>
      <c r="RYB265" s="44"/>
      <c r="RYC265" s="44"/>
      <c r="RYD265" s="44"/>
      <c r="RYE265" s="44"/>
      <c r="RYF265" s="44"/>
      <c r="RYG265" s="44"/>
      <c r="RYH265" s="44"/>
      <c r="RYI265" s="44"/>
      <c r="RYJ265" s="44"/>
      <c r="RYK265" s="44"/>
      <c r="RYL265" s="44"/>
      <c r="RYM265" s="44"/>
      <c r="RYN265" s="44"/>
      <c r="RYO265" s="44"/>
      <c r="RYP265" s="44"/>
      <c r="RYQ265" s="44"/>
      <c r="RYR265" s="44"/>
      <c r="RYS265" s="44"/>
      <c r="RYT265" s="44"/>
      <c r="RYU265" s="44"/>
      <c r="RYV265" s="44"/>
      <c r="RYW265" s="44"/>
      <c r="RYX265" s="44"/>
      <c r="RYY265" s="44"/>
      <c r="RYZ265" s="44"/>
      <c r="RZA265" s="44"/>
      <c r="RZB265" s="44"/>
      <c r="RZC265" s="44"/>
      <c r="RZD265" s="44"/>
      <c r="RZE265" s="44"/>
      <c r="RZF265" s="44"/>
      <c r="RZG265" s="44"/>
      <c r="RZH265" s="44"/>
      <c r="RZI265" s="44"/>
      <c r="RZJ265" s="44"/>
      <c r="RZK265" s="44"/>
      <c r="RZL265" s="44"/>
      <c r="RZM265" s="44"/>
      <c r="RZN265" s="44"/>
      <c r="RZO265" s="44"/>
      <c r="RZP265" s="44"/>
      <c r="RZQ265" s="44"/>
      <c r="RZR265" s="44"/>
      <c r="RZS265" s="44"/>
      <c r="RZT265" s="44"/>
      <c r="RZU265" s="44"/>
      <c r="RZV265" s="44"/>
      <c r="RZW265" s="44"/>
      <c r="RZX265" s="44"/>
      <c r="RZY265" s="44"/>
      <c r="RZZ265" s="44"/>
      <c r="SAA265" s="44"/>
      <c r="SAB265" s="44"/>
      <c r="SAC265" s="44"/>
      <c r="SAD265" s="44"/>
      <c r="SAE265" s="44"/>
      <c r="SAF265" s="44"/>
      <c r="SAG265" s="44"/>
      <c r="SAH265" s="44"/>
      <c r="SAI265" s="44"/>
      <c r="SAJ265" s="44"/>
      <c r="SAK265" s="44"/>
      <c r="SAL265" s="44"/>
      <c r="SAM265" s="44"/>
      <c r="SAN265" s="44"/>
      <c r="SAO265" s="44"/>
      <c r="SAP265" s="44"/>
      <c r="SAQ265" s="44"/>
      <c r="SAR265" s="44"/>
      <c r="SAS265" s="44"/>
      <c r="SAT265" s="44"/>
      <c r="SAU265" s="44"/>
      <c r="SAV265" s="44"/>
      <c r="SAW265" s="44"/>
      <c r="SAX265" s="44"/>
      <c r="SAY265" s="44"/>
      <c r="SAZ265" s="44"/>
      <c r="SBA265" s="44"/>
      <c r="SBB265" s="44"/>
      <c r="SBC265" s="44"/>
      <c r="SBD265" s="44"/>
      <c r="SBE265" s="44"/>
      <c r="SBF265" s="44"/>
      <c r="SBG265" s="44"/>
      <c r="SBH265" s="44"/>
      <c r="SBI265" s="44"/>
      <c r="SBJ265" s="44"/>
      <c r="SBK265" s="44"/>
      <c r="SBL265" s="44"/>
      <c r="SBM265" s="44"/>
      <c r="SBN265" s="44"/>
      <c r="SBO265" s="44"/>
      <c r="SBP265" s="44"/>
      <c r="SBQ265" s="44"/>
      <c r="SBR265" s="44"/>
      <c r="SBS265" s="44"/>
      <c r="SBT265" s="44"/>
      <c r="SBU265" s="44"/>
      <c r="SBV265" s="44"/>
      <c r="SBW265" s="44"/>
      <c r="SBX265" s="44"/>
      <c r="SBY265" s="44"/>
      <c r="SBZ265" s="44"/>
      <c r="SCA265" s="44"/>
      <c r="SCB265" s="44"/>
      <c r="SCC265" s="44"/>
      <c r="SCD265" s="44"/>
      <c r="SCE265" s="44"/>
      <c r="SCF265" s="44"/>
      <c r="SCG265" s="44"/>
      <c r="SCH265" s="44"/>
      <c r="SCI265" s="44"/>
      <c r="SCJ265" s="44"/>
      <c r="SCK265" s="44"/>
      <c r="SCL265" s="44"/>
      <c r="SCM265" s="44"/>
      <c r="SCN265" s="44"/>
      <c r="SCO265" s="44"/>
      <c r="SCP265" s="44"/>
      <c r="SCQ265" s="44"/>
      <c r="SCR265" s="44"/>
      <c r="SCS265" s="44"/>
      <c r="SCT265" s="44"/>
      <c r="SCU265" s="44"/>
      <c r="SCV265" s="44"/>
      <c r="SCW265" s="44"/>
      <c r="SCX265" s="44"/>
      <c r="SCY265" s="44"/>
      <c r="SCZ265" s="44"/>
      <c r="SDA265" s="44"/>
      <c r="SDB265" s="44"/>
      <c r="SDC265" s="44"/>
      <c r="SDD265" s="44"/>
      <c r="SDE265" s="44"/>
      <c r="SDF265" s="44"/>
      <c r="SDG265" s="44"/>
      <c r="SDH265" s="44"/>
      <c r="SDI265" s="44"/>
      <c r="SDJ265" s="44"/>
      <c r="SDK265" s="44"/>
      <c r="SDL265" s="44"/>
      <c r="SDM265" s="44"/>
      <c r="SDN265" s="44"/>
      <c r="SDO265" s="44"/>
      <c r="SDP265" s="44"/>
      <c r="SDQ265" s="44"/>
      <c r="SDR265" s="44"/>
      <c r="SDS265" s="44"/>
      <c r="SDT265" s="44"/>
      <c r="SDU265" s="44"/>
      <c r="SDV265" s="44"/>
      <c r="SDW265" s="44"/>
      <c r="SDX265" s="44"/>
      <c r="SDY265" s="44"/>
      <c r="SDZ265" s="44"/>
      <c r="SEA265" s="44"/>
      <c r="SEB265" s="44"/>
      <c r="SEC265" s="44"/>
      <c r="SED265" s="44"/>
      <c r="SEE265" s="44"/>
      <c r="SEF265" s="44"/>
      <c r="SEG265" s="44"/>
      <c r="SEH265" s="44"/>
      <c r="SEI265" s="44"/>
      <c r="SEJ265" s="44"/>
      <c r="SEK265" s="44"/>
      <c r="SEL265" s="44"/>
      <c r="SEM265" s="44"/>
      <c r="SEN265" s="44"/>
      <c r="SEO265" s="44"/>
      <c r="SEP265" s="44"/>
      <c r="SEQ265" s="44"/>
      <c r="SER265" s="44"/>
      <c r="SES265" s="44"/>
      <c r="SET265" s="44"/>
      <c r="SEU265" s="44"/>
      <c r="SEV265" s="44"/>
      <c r="SEW265" s="44"/>
      <c r="SEX265" s="44"/>
      <c r="SEY265" s="44"/>
      <c r="SEZ265" s="44"/>
      <c r="SFA265" s="44"/>
      <c r="SFB265" s="44"/>
      <c r="SFC265" s="44"/>
      <c r="SFD265" s="44"/>
      <c r="SFE265" s="44"/>
      <c r="SFF265" s="44"/>
      <c r="SFG265" s="44"/>
      <c r="SFH265" s="44"/>
      <c r="SFI265" s="44"/>
      <c r="SFJ265" s="44"/>
      <c r="SFK265" s="44"/>
      <c r="SFL265" s="44"/>
      <c r="SFM265" s="44"/>
      <c r="SFN265" s="44"/>
      <c r="SFO265" s="44"/>
      <c r="SFP265" s="44"/>
      <c r="SFQ265" s="44"/>
      <c r="SFR265" s="44"/>
      <c r="SFS265" s="44"/>
      <c r="SFT265" s="44"/>
      <c r="SFU265" s="44"/>
      <c r="SFV265" s="44"/>
      <c r="SFW265" s="44"/>
      <c r="SFX265" s="44"/>
      <c r="SFY265" s="44"/>
      <c r="SFZ265" s="44"/>
      <c r="SGA265" s="44"/>
      <c r="SGB265" s="44"/>
      <c r="SGC265" s="44"/>
      <c r="SGD265" s="44"/>
      <c r="SGE265" s="44"/>
      <c r="SGF265" s="44"/>
      <c r="SGG265" s="44"/>
      <c r="SGH265" s="44"/>
      <c r="SGI265" s="44"/>
      <c r="SGJ265" s="44"/>
      <c r="SGK265" s="44"/>
      <c r="SGL265" s="44"/>
      <c r="SGM265" s="44"/>
      <c r="SGN265" s="44"/>
      <c r="SGO265" s="44"/>
      <c r="SGP265" s="44"/>
      <c r="SGQ265" s="44"/>
      <c r="SGR265" s="44"/>
      <c r="SGS265" s="44"/>
      <c r="SGT265" s="44"/>
      <c r="SGU265" s="44"/>
      <c r="SGV265" s="44"/>
      <c r="SGW265" s="44"/>
      <c r="SGX265" s="44"/>
      <c r="SGY265" s="44"/>
      <c r="SGZ265" s="44"/>
      <c r="SHA265" s="44"/>
      <c r="SHB265" s="44"/>
      <c r="SHC265" s="44"/>
      <c r="SHD265" s="44"/>
      <c r="SHE265" s="44"/>
      <c r="SHF265" s="44"/>
      <c r="SHG265" s="44"/>
      <c r="SHH265" s="44"/>
      <c r="SHI265" s="44"/>
      <c r="SHJ265" s="44"/>
      <c r="SHK265" s="44"/>
      <c r="SHL265" s="44"/>
      <c r="SHM265" s="44"/>
      <c r="SHN265" s="44"/>
      <c r="SHO265" s="44"/>
      <c r="SHP265" s="44"/>
      <c r="SHQ265" s="44"/>
      <c r="SHR265" s="44"/>
      <c r="SHS265" s="44"/>
      <c r="SHT265" s="44"/>
      <c r="SHU265" s="44"/>
      <c r="SHV265" s="44"/>
      <c r="SHW265" s="44"/>
      <c r="SHX265" s="44"/>
      <c r="SHY265" s="44"/>
      <c r="SHZ265" s="44"/>
      <c r="SIA265" s="44"/>
      <c r="SIB265" s="44"/>
      <c r="SIC265" s="44"/>
      <c r="SID265" s="44"/>
      <c r="SIE265" s="44"/>
      <c r="SIF265" s="44"/>
      <c r="SIG265" s="44"/>
      <c r="SIH265" s="44"/>
      <c r="SII265" s="44"/>
      <c r="SIJ265" s="44"/>
      <c r="SIK265" s="44"/>
      <c r="SIL265" s="44"/>
      <c r="SIM265" s="44"/>
      <c r="SIN265" s="44"/>
      <c r="SIO265" s="44"/>
      <c r="SIP265" s="44"/>
      <c r="SIQ265" s="44"/>
      <c r="SIR265" s="44"/>
      <c r="SIS265" s="44"/>
      <c r="SIT265" s="44"/>
      <c r="SIU265" s="44"/>
      <c r="SIV265" s="44"/>
      <c r="SIW265" s="44"/>
      <c r="SIX265" s="44"/>
      <c r="SIY265" s="44"/>
      <c r="SIZ265" s="44"/>
      <c r="SJA265" s="44"/>
      <c r="SJB265" s="44"/>
      <c r="SJC265" s="44"/>
      <c r="SJD265" s="44"/>
      <c r="SJE265" s="44"/>
      <c r="SJF265" s="44"/>
      <c r="SJG265" s="44"/>
      <c r="SJH265" s="44"/>
      <c r="SJI265" s="44"/>
      <c r="SJJ265" s="44"/>
      <c r="SJK265" s="44"/>
      <c r="SJL265" s="44"/>
      <c r="SJM265" s="44"/>
      <c r="SJN265" s="44"/>
      <c r="SJO265" s="44"/>
      <c r="SJP265" s="44"/>
      <c r="SJQ265" s="44"/>
      <c r="SJR265" s="44"/>
      <c r="SJS265" s="44"/>
      <c r="SJT265" s="44"/>
      <c r="SJU265" s="44"/>
      <c r="SJV265" s="44"/>
      <c r="SJW265" s="44"/>
      <c r="SJX265" s="44"/>
      <c r="SJY265" s="44"/>
      <c r="SJZ265" s="44"/>
      <c r="SKA265" s="44"/>
      <c r="SKB265" s="44"/>
      <c r="SKC265" s="44"/>
      <c r="SKD265" s="44"/>
      <c r="SKE265" s="44"/>
      <c r="SKF265" s="44"/>
      <c r="SKG265" s="44"/>
      <c r="SKH265" s="44"/>
      <c r="SKI265" s="44"/>
      <c r="SKJ265" s="44"/>
      <c r="SKK265" s="44"/>
      <c r="SKL265" s="44"/>
      <c r="SKM265" s="44"/>
      <c r="SKN265" s="44"/>
      <c r="SKO265" s="44"/>
      <c r="SKP265" s="44"/>
      <c r="SKQ265" s="44"/>
      <c r="SKR265" s="44"/>
      <c r="SKS265" s="44"/>
      <c r="SKT265" s="44"/>
      <c r="SKU265" s="44"/>
      <c r="SKV265" s="44"/>
      <c r="SKW265" s="44"/>
      <c r="SKX265" s="44"/>
      <c r="SKY265" s="44"/>
      <c r="SKZ265" s="44"/>
      <c r="SLA265" s="44"/>
      <c r="SLB265" s="44"/>
      <c r="SLC265" s="44"/>
      <c r="SLD265" s="44"/>
      <c r="SLE265" s="44"/>
      <c r="SLF265" s="44"/>
      <c r="SLG265" s="44"/>
      <c r="SLH265" s="44"/>
      <c r="SLI265" s="44"/>
      <c r="SLJ265" s="44"/>
      <c r="SLK265" s="44"/>
      <c r="SLL265" s="44"/>
      <c r="SLM265" s="44"/>
      <c r="SLN265" s="44"/>
      <c r="SLO265" s="44"/>
      <c r="SLP265" s="44"/>
      <c r="SLQ265" s="44"/>
      <c r="SLR265" s="44"/>
      <c r="SLS265" s="44"/>
      <c r="SLT265" s="44"/>
      <c r="SLU265" s="44"/>
      <c r="SLV265" s="44"/>
      <c r="SLW265" s="44"/>
      <c r="SLX265" s="44"/>
      <c r="SLY265" s="44"/>
      <c r="SLZ265" s="44"/>
      <c r="SMA265" s="44"/>
      <c r="SMB265" s="44"/>
      <c r="SMC265" s="44"/>
      <c r="SMD265" s="44"/>
      <c r="SME265" s="44"/>
      <c r="SMF265" s="44"/>
      <c r="SMG265" s="44"/>
      <c r="SMH265" s="44"/>
      <c r="SMI265" s="44"/>
      <c r="SMJ265" s="44"/>
      <c r="SMK265" s="44"/>
      <c r="SML265" s="44"/>
      <c r="SMM265" s="44"/>
      <c r="SMN265" s="44"/>
      <c r="SMO265" s="44"/>
      <c r="SMP265" s="44"/>
      <c r="SMQ265" s="44"/>
      <c r="SMR265" s="44"/>
      <c r="SMS265" s="44"/>
      <c r="SMT265" s="44"/>
      <c r="SMU265" s="44"/>
      <c r="SMV265" s="44"/>
      <c r="SMW265" s="44"/>
      <c r="SMX265" s="44"/>
      <c r="SMY265" s="44"/>
      <c r="SMZ265" s="44"/>
      <c r="SNA265" s="44"/>
      <c r="SNB265" s="44"/>
      <c r="SNC265" s="44"/>
      <c r="SND265" s="44"/>
      <c r="SNE265" s="44"/>
      <c r="SNF265" s="44"/>
      <c r="SNG265" s="44"/>
      <c r="SNH265" s="44"/>
      <c r="SNI265" s="44"/>
      <c r="SNJ265" s="44"/>
      <c r="SNK265" s="44"/>
      <c r="SNL265" s="44"/>
      <c r="SNM265" s="44"/>
      <c r="SNN265" s="44"/>
      <c r="SNO265" s="44"/>
      <c r="SNP265" s="44"/>
      <c r="SNQ265" s="44"/>
      <c r="SNR265" s="44"/>
      <c r="SNS265" s="44"/>
      <c r="SNT265" s="44"/>
      <c r="SNU265" s="44"/>
      <c r="SNV265" s="44"/>
      <c r="SNW265" s="44"/>
      <c r="SNX265" s="44"/>
      <c r="SNY265" s="44"/>
      <c r="SNZ265" s="44"/>
      <c r="SOA265" s="44"/>
      <c r="SOB265" s="44"/>
      <c r="SOC265" s="44"/>
      <c r="SOD265" s="44"/>
      <c r="SOE265" s="44"/>
      <c r="SOF265" s="44"/>
      <c r="SOG265" s="44"/>
      <c r="SOH265" s="44"/>
      <c r="SOI265" s="44"/>
      <c r="SOJ265" s="44"/>
      <c r="SOK265" s="44"/>
      <c r="SOL265" s="44"/>
      <c r="SOM265" s="44"/>
      <c r="SON265" s="44"/>
      <c r="SOO265" s="44"/>
      <c r="SOP265" s="44"/>
      <c r="SOQ265" s="44"/>
      <c r="SOR265" s="44"/>
      <c r="SOS265" s="44"/>
      <c r="SOT265" s="44"/>
      <c r="SOU265" s="44"/>
      <c r="SOV265" s="44"/>
      <c r="SOW265" s="44"/>
      <c r="SOX265" s="44"/>
      <c r="SOY265" s="44"/>
      <c r="SOZ265" s="44"/>
      <c r="SPA265" s="44"/>
      <c r="SPB265" s="44"/>
      <c r="SPC265" s="44"/>
      <c r="SPD265" s="44"/>
      <c r="SPE265" s="44"/>
      <c r="SPF265" s="44"/>
      <c r="SPG265" s="44"/>
      <c r="SPH265" s="44"/>
      <c r="SPI265" s="44"/>
      <c r="SPJ265" s="44"/>
      <c r="SPK265" s="44"/>
      <c r="SPL265" s="44"/>
      <c r="SPM265" s="44"/>
      <c r="SPN265" s="44"/>
      <c r="SPO265" s="44"/>
      <c r="SPP265" s="44"/>
      <c r="SPQ265" s="44"/>
      <c r="SPR265" s="44"/>
      <c r="SPS265" s="44"/>
      <c r="SPT265" s="44"/>
      <c r="SPU265" s="44"/>
      <c r="SPV265" s="44"/>
      <c r="SPW265" s="44"/>
      <c r="SPX265" s="44"/>
      <c r="SPY265" s="44"/>
      <c r="SPZ265" s="44"/>
      <c r="SQA265" s="44"/>
      <c r="SQB265" s="44"/>
      <c r="SQC265" s="44"/>
      <c r="SQD265" s="44"/>
      <c r="SQE265" s="44"/>
      <c r="SQF265" s="44"/>
      <c r="SQG265" s="44"/>
      <c r="SQH265" s="44"/>
      <c r="SQI265" s="44"/>
      <c r="SQJ265" s="44"/>
      <c r="SQK265" s="44"/>
      <c r="SQL265" s="44"/>
      <c r="SQM265" s="44"/>
      <c r="SQN265" s="44"/>
      <c r="SQO265" s="44"/>
      <c r="SQP265" s="44"/>
      <c r="SQQ265" s="44"/>
      <c r="SQR265" s="44"/>
      <c r="SQS265" s="44"/>
      <c r="SQT265" s="44"/>
      <c r="SQU265" s="44"/>
      <c r="SQV265" s="44"/>
      <c r="SQW265" s="44"/>
      <c r="SQX265" s="44"/>
      <c r="SQY265" s="44"/>
      <c r="SQZ265" s="44"/>
      <c r="SRA265" s="44"/>
      <c r="SRB265" s="44"/>
      <c r="SRC265" s="44"/>
      <c r="SRD265" s="44"/>
      <c r="SRE265" s="44"/>
      <c r="SRF265" s="44"/>
      <c r="SRG265" s="44"/>
      <c r="SRH265" s="44"/>
      <c r="SRI265" s="44"/>
      <c r="SRJ265" s="44"/>
      <c r="SRK265" s="44"/>
      <c r="SRL265" s="44"/>
      <c r="SRM265" s="44"/>
      <c r="SRN265" s="44"/>
      <c r="SRO265" s="44"/>
      <c r="SRP265" s="44"/>
      <c r="SRQ265" s="44"/>
      <c r="SRR265" s="44"/>
      <c r="SRS265" s="44"/>
      <c r="SRT265" s="44"/>
      <c r="SRU265" s="44"/>
      <c r="SRV265" s="44"/>
      <c r="SRW265" s="44"/>
      <c r="SRX265" s="44"/>
      <c r="SRY265" s="44"/>
      <c r="SRZ265" s="44"/>
      <c r="SSA265" s="44"/>
      <c r="SSB265" s="44"/>
      <c r="SSC265" s="44"/>
      <c r="SSD265" s="44"/>
      <c r="SSE265" s="44"/>
      <c r="SSF265" s="44"/>
      <c r="SSG265" s="44"/>
      <c r="SSH265" s="44"/>
      <c r="SSI265" s="44"/>
      <c r="SSJ265" s="44"/>
      <c r="SSK265" s="44"/>
      <c r="SSL265" s="44"/>
      <c r="SSM265" s="44"/>
      <c r="SSN265" s="44"/>
      <c r="SSO265" s="44"/>
      <c r="SSP265" s="44"/>
      <c r="SSQ265" s="44"/>
      <c r="SSR265" s="44"/>
      <c r="SSS265" s="44"/>
      <c r="SST265" s="44"/>
      <c r="SSU265" s="44"/>
      <c r="SSV265" s="44"/>
      <c r="SSW265" s="44"/>
      <c r="SSX265" s="44"/>
      <c r="SSY265" s="44"/>
      <c r="SSZ265" s="44"/>
      <c r="STA265" s="44"/>
      <c r="STB265" s="44"/>
      <c r="STC265" s="44"/>
      <c r="STD265" s="44"/>
      <c r="STE265" s="44"/>
      <c r="STF265" s="44"/>
      <c r="STG265" s="44"/>
      <c r="STH265" s="44"/>
      <c r="STI265" s="44"/>
      <c r="STJ265" s="44"/>
      <c r="STK265" s="44"/>
      <c r="STL265" s="44"/>
      <c r="STM265" s="44"/>
      <c r="STN265" s="44"/>
      <c r="STO265" s="44"/>
      <c r="STP265" s="44"/>
      <c r="STQ265" s="44"/>
      <c r="STR265" s="44"/>
      <c r="STS265" s="44"/>
      <c r="STT265" s="44"/>
      <c r="STU265" s="44"/>
      <c r="STV265" s="44"/>
      <c r="STW265" s="44"/>
      <c r="STX265" s="44"/>
      <c r="STY265" s="44"/>
      <c r="STZ265" s="44"/>
      <c r="SUA265" s="44"/>
      <c r="SUB265" s="44"/>
      <c r="SUC265" s="44"/>
      <c r="SUD265" s="44"/>
      <c r="SUE265" s="44"/>
      <c r="SUF265" s="44"/>
      <c r="SUG265" s="44"/>
      <c r="SUH265" s="44"/>
      <c r="SUI265" s="44"/>
      <c r="SUJ265" s="44"/>
      <c r="SUK265" s="44"/>
      <c r="SUL265" s="44"/>
      <c r="SUM265" s="44"/>
      <c r="SUN265" s="44"/>
      <c r="SUO265" s="44"/>
      <c r="SUP265" s="44"/>
      <c r="SUQ265" s="44"/>
      <c r="SUR265" s="44"/>
      <c r="SUS265" s="44"/>
      <c r="SUT265" s="44"/>
      <c r="SUU265" s="44"/>
      <c r="SUV265" s="44"/>
      <c r="SUW265" s="44"/>
      <c r="SUX265" s="44"/>
      <c r="SUY265" s="44"/>
      <c r="SUZ265" s="44"/>
      <c r="SVA265" s="44"/>
      <c r="SVB265" s="44"/>
      <c r="SVC265" s="44"/>
      <c r="SVD265" s="44"/>
      <c r="SVE265" s="44"/>
      <c r="SVF265" s="44"/>
      <c r="SVG265" s="44"/>
      <c r="SVH265" s="44"/>
      <c r="SVI265" s="44"/>
      <c r="SVJ265" s="44"/>
      <c r="SVK265" s="44"/>
      <c r="SVL265" s="44"/>
      <c r="SVM265" s="44"/>
      <c r="SVN265" s="44"/>
      <c r="SVO265" s="44"/>
      <c r="SVP265" s="44"/>
      <c r="SVQ265" s="44"/>
      <c r="SVR265" s="44"/>
      <c r="SVS265" s="44"/>
      <c r="SVT265" s="44"/>
      <c r="SVU265" s="44"/>
      <c r="SVV265" s="44"/>
      <c r="SVW265" s="44"/>
      <c r="SVX265" s="44"/>
      <c r="SVY265" s="44"/>
      <c r="SVZ265" s="44"/>
      <c r="SWA265" s="44"/>
      <c r="SWB265" s="44"/>
      <c r="SWC265" s="44"/>
      <c r="SWD265" s="44"/>
      <c r="SWE265" s="44"/>
      <c r="SWF265" s="44"/>
      <c r="SWG265" s="44"/>
      <c r="SWH265" s="44"/>
      <c r="SWI265" s="44"/>
      <c r="SWJ265" s="44"/>
      <c r="SWK265" s="44"/>
      <c r="SWL265" s="44"/>
      <c r="SWM265" s="44"/>
      <c r="SWN265" s="44"/>
      <c r="SWO265" s="44"/>
      <c r="SWP265" s="44"/>
      <c r="SWQ265" s="44"/>
      <c r="SWR265" s="44"/>
      <c r="SWS265" s="44"/>
      <c r="SWT265" s="44"/>
      <c r="SWU265" s="44"/>
      <c r="SWV265" s="44"/>
      <c r="SWW265" s="44"/>
      <c r="SWX265" s="44"/>
      <c r="SWY265" s="44"/>
      <c r="SWZ265" s="44"/>
      <c r="SXA265" s="44"/>
      <c r="SXB265" s="44"/>
      <c r="SXC265" s="44"/>
      <c r="SXD265" s="44"/>
      <c r="SXE265" s="44"/>
      <c r="SXF265" s="44"/>
      <c r="SXG265" s="44"/>
      <c r="SXH265" s="44"/>
      <c r="SXI265" s="44"/>
      <c r="SXJ265" s="44"/>
      <c r="SXK265" s="44"/>
      <c r="SXL265" s="44"/>
      <c r="SXM265" s="44"/>
      <c r="SXN265" s="44"/>
      <c r="SXO265" s="44"/>
      <c r="SXP265" s="44"/>
      <c r="SXQ265" s="44"/>
      <c r="SXR265" s="44"/>
      <c r="SXS265" s="44"/>
      <c r="SXT265" s="44"/>
      <c r="SXU265" s="44"/>
      <c r="SXV265" s="44"/>
      <c r="SXW265" s="44"/>
      <c r="SXX265" s="44"/>
      <c r="SXY265" s="44"/>
      <c r="SXZ265" s="44"/>
      <c r="SYA265" s="44"/>
      <c r="SYB265" s="44"/>
      <c r="SYC265" s="44"/>
      <c r="SYD265" s="44"/>
      <c r="SYE265" s="44"/>
      <c r="SYF265" s="44"/>
      <c r="SYG265" s="44"/>
      <c r="SYH265" s="44"/>
      <c r="SYI265" s="44"/>
      <c r="SYJ265" s="44"/>
      <c r="SYK265" s="44"/>
      <c r="SYL265" s="44"/>
      <c r="SYM265" s="44"/>
      <c r="SYN265" s="44"/>
      <c r="SYO265" s="44"/>
      <c r="SYP265" s="44"/>
      <c r="SYQ265" s="44"/>
      <c r="SYR265" s="44"/>
      <c r="SYS265" s="44"/>
      <c r="SYT265" s="44"/>
      <c r="SYU265" s="44"/>
      <c r="SYV265" s="44"/>
      <c r="SYW265" s="44"/>
      <c r="SYX265" s="44"/>
      <c r="SYY265" s="44"/>
      <c r="SYZ265" s="44"/>
      <c r="SZA265" s="44"/>
      <c r="SZB265" s="44"/>
      <c r="SZC265" s="44"/>
      <c r="SZD265" s="44"/>
      <c r="SZE265" s="44"/>
      <c r="SZF265" s="44"/>
      <c r="SZG265" s="44"/>
      <c r="SZH265" s="44"/>
      <c r="SZI265" s="44"/>
      <c r="SZJ265" s="44"/>
      <c r="SZK265" s="44"/>
      <c r="SZL265" s="44"/>
      <c r="SZM265" s="44"/>
      <c r="SZN265" s="44"/>
      <c r="SZO265" s="44"/>
      <c r="SZP265" s="44"/>
      <c r="SZQ265" s="44"/>
      <c r="SZR265" s="44"/>
      <c r="SZS265" s="44"/>
      <c r="SZT265" s="44"/>
      <c r="SZU265" s="44"/>
      <c r="SZV265" s="44"/>
      <c r="SZW265" s="44"/>
      <c r="SZX265" s="44"/>
      <c r="SZY265" s="44"/>
      <c r="SZZ265" s="44"/>
      <c r="TAA265" s="44"/>
      <c r="TAB265" s="44"/>
      <c r="TAC265" s="44"/>
      <c r="TAD265" s="44"/>
      <c r="TAE265" s="44"/>
      <c r="TAF265" s="44"/>
      <c r="TAG265" s="44"/>
      <c r="TAH265" s="44"/>
      <c r="TAI265" s="44"/>
      <c r="TAJ265" s="44"/>
      <c r="TAK265" s="44"/>
      <c r="TAL265" s="44"/>
      <c r="TAM265" s="44"/>
      <c r="TAN265" s="44"/>
      <c r="TAO265" s="44"/>
      <c r="TAP265" s="44"/>
      <c r="TAQ265" s="44"/>
      <c r="TAR265" s="44"/>
      <c r="TAS265" s="44"/>
      <c r="TAT265" s="44"/>
      <c r="TAU265" s="44"/>
      <c r="TAV265" s="44"/>
      <c r="TAW265" s="44"/>
      <c r="TAX265" s="44"/>
      <c r="TAY265" s="44"/>
      <c r="TAZ265" s="44"/>
      <c r="TBA265" s="44"/>
      <c r="TBB265" s="44"/>
      <c r="TBC265" s="44"/>
      <c r="TBD265" s="44"/>
      <c r="TBE265" s="44"/>
      <c r="TBF265" s="44"/>
      <c r="TBG265" s="44"/>
      <c r="TBH265" s="44"/>
      <c r="TBI265" s="44"/>
      <c r="TBJ265" s="44"/>
      <c r="TBK265" s="44"/>
      <c r="TBL265" s="44"/>
      <c r="TBM265" s="44"/>
      <c r="TBN265" s="44"/>
      <c r="TBO265" s="44"/>
      <c r="TBP265" s="44"/>
      <c r="TBQ265" s="44"/>
      <c r="TBR265" s="44"/>
      <c r="TBS265" s="44"/>
      <c r="TBT265" s="44"/>
      <c r="TBU265" s="44"/>
      <c r="TBV265" s="44"/>
      <c r="TBW265" s="44"/>
      <c r="TBX265" s="44"/>
      <c r="TBY265" s="44"/>
      <c r="TBZ265" s="44"/>
      <c r="TCA265" s="44"/>
      <c r="TCB265" s="44"/>
      <c r="TCC265" s="44"/>
      <c r="TCD265" s="44"/>
      <c r="TCE265" s="44"/>
      <c r="TCF265" s="44"/>
      <c r="TCG265" s="44"/>
      <c r="TCH265" s="44"/>
      <c r="TCI265" s="44"/>
      <c r="TCJ265" s="44"/>
      <c r="TCK265" s="44"/>
      <c r="TCL265" s="44"/>
      <c r="TCM265" s="44"/>
      <c r="TCN265" s="44"/>
      <c r="TCO265" s="44"/>
      <c r="TCP265" s="44"/>
      <c r="TCQ265" s="44"/>
      <c r="TCR265" s="44"/>
      <c r="TCS265" s="44"/>
      <c r="TCT265" s="44"/>
      <c r="TCU265" s="44"/>
      <c r="TCV265" s="44"/>
      <c r="TCW265" s="44"/>
      <c r="TCX265" s="44"/>
      <c r="TCY265" s="44"/>
      <c r="TCZ265" s="44"/>
      <c r="TDA265" s="44"/>
      <c r="TDB265" s="44"/>
      <c r="TDC265" s="44"/>
      <c r="TDD265" s="44"/>
      <c r="TDE265" s="44"/>
      <c r="TDF265" s="44"/>
      <c r="TDG265" s="44"/>
      <c r="TDH265" s="44"/>
      <c r="TDI265" s="44"/>
      <c r="TDJ265" s="44"/>
      <c r="TDK265" s="44"/>
      <c r="TDL265" s="44"/>
      <c r="TDM265" s="44"/>
      <c r="TDN265" s="44"/>
      <c r="TDO265" s="44"/>
      <c r="TDP265" s="44"/>
      <c r="TDQ265" s="44"/>
      <c r="TDR265" s="44"/>
      <c r="TDS265" s="44"/>
      <c r="TDT265" s="44"/>
      <c r="TDU265" s="44"/>
      <c r="TDV265" s="44"/>
      <c r="TDW265" s="44"/>
      <c r="TDX265" s="44"/>
      <c r="TDY265" s="44"/>
      <c r="TDZ265" s="44"/>
      <c r="TEA265" s="44"/>
      <c r="TEB265" s="44"/>
      <c r="TEC265" s="44"/>
      <c r="TED265" s="44"/>
      <c r="TEE265" s="44"/>
      <c r="TEF265" s="44"/>
      <c r="TEG265" s="44"/>
      <c r="TEH265" s="44"/>
      <c r="TEI265" s="44"/>
      <c r="TEJ265" s="44"/>
      <c r="TEK265" s="44"/>
      <c r="TEL265" s="44"/>
      <c r="TEM265" s="44"/>
      <c r="TEN265" s="44"/>
      <c r="TEO265" s="44"/>
      <c r="TEP265" s="44"/>
      <c r="TEQ265" s="44"/>
      <c r="TER265" s="44"/>
      <c r="TES265" s="44"/>
      <c r="TET265" s="44"/>
      <c r="TEU265" s="44"/>
      <c r="TEV265" s="44"/>
      <c r="TEW265" s="44"/>
      <c r="TEX265" s="44"/>
      <c r="TEY265" s="44"/>
      <c r="TEZ265" s="44"/>
      <c r="TFA265" s="44"/>
      <c r="TFB265" s="44"/>
      <c r="TFC265" s="44"/>
      <c r="TFD265" s="44"/>
      <c r="TFE265" s="44"/>
      <c r="TFF265" s="44"/>
      <c r="TFG265" s="44"/>
      <c r="TFH265" s="44"/>
      <c r="TFI265" s="44"/>
      <c r="TFJ265" s="44"/>
      <c r="TFK265" s="44"/>
      <c r="TFL265" s="44"/>
      <c r="TFM265" s="44"/>
      <c r="TFN265" s="44"/>
      <c r="TFO265" s="44"/>
      <c r="TFP265" s="44"/>
      <c r="TFQ265" s="44"/>
      <c r="TFR265" s="44"/>
      <c r="TFS265" s="44"/>
      <c r="TFT265" s="44"/>
      <c r="TFU265" s="44"/>
      <c r="TFV265" s="44"/>
      <c r="TFW265" s="44"/>
      <c r="TFX265" s="44"/>
      <c r="TFY265" s="44"/>
      <c r="TFZ265" s="44"/>
      <c r="TGA265" s="44"/>
      <c r="TGB265" s="44"/>
      <c r="TGC265" s="44"/>
      <c r="TGD265" s="44"/>
      <c r="TGE265" s="44"/>
      <c r="TGF265" s="44"/>
      <c r="TGG265" s="44"/>
      <c r="TGH265" s="44"/>
      <c r="TGI265" s="44"/>
      <c r="TGJ265" s="44"/>
      <c r="TGK265" s="44"/>
      <c r="TGL265" s="44"/>
      <c r="TGM265" s="44"/>
      <c r="TGN265" s="44"/>
      <c r="TGO265" s="44"/>
      <c r="TGP265" s="44"/>
      <c r="TGQ265" s="44"/>
      <c r="TGR265" s="44"/>
      <c r="TGS265" s="44"/>
      <c r="TGT265" s="44"/>
      <c r="TGU265" s="44"/>
      <c r="TGV265" s="44"/>
      <c r="TGW265" s="44"/>
      <c r="TGX265" s="44"/>
      <c r="TGY265" s="44"/>
      <c r="TGZ265" s="44"/>
      <c r="THA265" s="44"/>
      <c r="THB265" s="44"/>
      <c r="THC265" s="44"/>
      <c r="THD265" s="44"/>
      <c r="THE265" s="44"/>
      <c r="THF265" s="44"/>
      <c r="THG265" s="44"/>
      <c r="THH265" s="44"/>
      <c r="THI265" s="44"/>
      <c r="THJ265" s="44"/>
      <c r="THK265" s="44"/>
      <c r="THL265" s="44"/>
      <c r="THM265" s="44"/>
      <c r="THN265" s="44"/>
      <c r="THO265" s="44"/>
      <c r="THP265" s="44"/>
      <c r="THQ265" s="44"/>
      <c r="THR265" s="44"/>
      <c r="THS265" s="44"/>
      <c r="THT265" s="44"/>
      <c r="THU265" s="44"/>
      <c r="THV265" s="44"/>
      <c r="THW265" s="44"/>
      <c r="THX265" s="44"/>
      <c r="THY265" s="44"/>
      <c r="THZ265" s="44"/>
      <c r="TIA265" s="44"/>
      <c r="TIB265" s="44"/>
      <c r="TIC265" s="44"/>
      <c r="TID265" s="44"/>
      <c r="TIE265" s="44"/>
      <c r="TIF265" s="44"/>
      <c r="TIG265" s="44"/>
      <c r="TIH265" s="44"/>
      <c r="TII265" s="44"/>
      <c r="TIJ265" s="44"/>
      <c r="TIK265" s="44"/>
      <c r="TIL265" s="44"/>
      <c r="TIM265" s="44"/>
      <c r="TIN265" s="44"/>
      <c r="TIO265" s="44"/>
      <c r="TIP265" s="44"/>
      <c r="TIQ265" s="44"/>
      <c r="TIR265" s="44"/>
      <c r="TIS265" s="44"/>
      <c r="TIT265" s="44"/>
      <c r="TIU265" s="44"/>
      <c r="TIV265" s="44"/>
      <c r="TIW265" s="44"/>
      <c r="TIX265" s="44"/>
      <c r="TIY265" s="44"/>
      <c r="TIZ265" s="44"/>
      <c r="TJA265" s="44"/>
      <c r="TJB265" s="44"/>
      <c r="TJC265" s="44"/>
      <c r="TJD265" s="44"/>
      <c r="TJE265" s="44"/>
      <c r="TJF265" s="44"/>
      <c r="TJG265" s="44"/>
      <c r="TJH265" s="44"/>
      <c r="TJI265" s="44"/>
      <c r="TJJ265" s="44"/>
      <c r="TJK265" s="44"/>
      <c r="TJL265" s="44"/>
      <c r="TJM265" s="44"/>
      <c r="TJN265" s="44"/>
      <c r="TJO265" s="44"/>
      <c r="TJP265" s="44"/>
      <c r="TJQ265" s="44"/>
      <c r="TJR265" s="44"/>
      <c r="TJS265" s="44"/>
      <c r="TJT265" s="44"/>
      <c r="TJU265" s="44"/>
      <c r="TJV265" s="44"/>
      <c r="TJW265" s="44"/>
      <c r="TJX265" s="44"/>
      <c r="TJY265" s="44"/>
      <c r="TJZ265" s="44"/>
      <c r="TKA265" s="44"/>
      <c r="TKB265" s="44"/>
      <c r="TKC265" s="44"/>
      <c r="TKD265" s="44"/>
      <c r="TKE265" s="44"/>
      <c r="TKF265" s="44"/>
      <c r="TKG265" s="44"/>
      <c r="TKH265" s="44"/>
      <c r="TKI265" s="44"/>
      <c r="TKJ265" s="44"/>
      <c r="TKK265" s="44"/>
      <c r="TKL265" s="44"/>
      <c r="TKM265" s="44"/>
      <c r="TKN265" s="44"/>
      <c r="TKO265" s="44"/>
      <c r="TKP265" s="44"/>
      <c r="TKQ265" s="44"/>
      <c r="TKR265" s="44"/>
      <c r="TKS265" s="44"/>
      <c r="TKT265" s="44"/>
      <c r="TKU265" s="44"/>
      <c r="TKV265" s="44"/>
      <c r="TKW265" s="44"/>
      <c r="TKX265" s="44"/>
      <c r="TKY265" s="44"/>
      <c r="TKZ265" s="44"/>
      <c r="TLA265" s="44"/>
      <c r="TLB265" s="44"/>
      <c r="TLC265" s="44"/>
      <c r="TLD265" s="44"/>
      <c r="TLE265" s="44"/>
      <c r="TLF265" s="44"/>
      <c r="TLG265" s="44"/>
      <c r="TLH265" s="44"/>
      <c r="TLI265" s="44"/>
      <c r="TLJ265" s="44"/>
      <c r="TLK265" s="44"/>
      <c r="TLL265" s="44"/>
      <c r="TLM265" s="44"/>
      <c r="TLN265" s="44"/>
      <c r="TLO265" s="44"/>
      <c r="TLP265" s="44"/>
      <c r="TLQ265" s="44"/>
      <c r="TLR265" s="44"/>
      <c r="TLS265" s="44"/>
      <c r="TLT265" s="44"/>
      <c r="TLU265" s="44"/>
      <c r="TLV265" s="44"/>
      <c r="TLW265" s="44"/>
      <c r="TLX265" s="44"/>
      <c r="TLY265" s="44"/>
      <c r="TLZ265" s="44"/>
      <c r="TMA265" s="44"/>
      <c r="TMB265" s="44"/>
      <c r="TMC265" s="44"/>
      <c r="TMD265" s="44"/>
      <c r="TME265" s="44"/>
      <c r="TMF265" s="44"/>
      <c r="TMG265" s="44"/>
      <c r="TMH265" s="44"/>
      <c r="TMI265" s="44"/>
      <c r="TMJ265" s="44"/>
      <c r="TMK265" s="44"/>
      <c r="TML265" s="44"/>
      <c r="TMM265" s="44"/>
      <c r="TMN265" s="44"/>
      <c r="TMO265" s="44"/>
      <c r="TMP265" s="44"/>
      <c r="TMQ265" s="44"/>
      <c r="TMR265" s="44"/>
      <c r="TMS265" s="44"/>
      <c r="TMT265" s="44"/>
      <c r="TMU265" s="44"/>
      <c r="TMV265" s="44"/>
      <c r="TMW265" s="44"/>
      <c r="TMX265" s="44"/>
      <c r="TMY265" s="44"/>
      <c r="TMZ265" s="44"/>
      <c r="TNA265" s="44"/>
      <c r="TNB265" s="44"/>
      <c r="TNC265" s="44"/>
      <c r="TND265" s="44"/>
      <c r="TNE265" s="44"/>
      <c r="TNF265" s="44"/>
      <c r="TNG265" s="44"/>
      <c r="TNH265" s="44"/>
      <c r="TNI265" s="44"/>
      <c r="TNJ265" s="44"/>
      <c r="TNK265" s="44"/>
      <c r="TNL265" s="44"/>
      <c r="TNM265" s="44"/>
      <c r="TNN265" s="44"/>
      <c r="TNO265" s="44"/>
      <c r="TNP265" s="44"/>
      <c r="TNQ265" s="44"/>
      <c r="TNR265" s="44"/>
      <c r="TNS265" s="44"/>
      <c r="TNT265" s="44"/>
      <c r="TNU265" s="44"/>
      <c r="TNV265" s="44"/>
      <c r="TNW265" s="44"/>
      <c r="TNX265" s="44"/>
      <c r="TNY265" s="44"/>
      <c r="TNZ265" s="44"/>
      <c r="TOA265" s="44"/>
      <c r="TOB265" s="44"/>
      <c r="TOC265" s="44"/>
      <c r="TOD265" s="44"/>
      <c r="TOE265" s="44"/>
      <c r="TOF265" s="44"/>
      <c r="TOG265" s="44"/>
      <c r="TOH265" s="44"/>
      <c r="TOI265" s="44"/>
      <c r="TOJ265" s="44"/>
      <c r="TOK265" s="44"/>
      <c r="TOL265" s="44"/>
      <c r="TOM265" s="44"/>
      <c r="TON265" s="44"/>
      <c r="TOO265" s="44"/>
      <c r="TOP265" s="44"/>
      <c r="TOQ265" s="44"/>
      <c r="TOR265" s="44"/>
      <c r="TOS265" s="44"/>
      <c r="TOT265" s="44"/>
      <c r="TOU265" s="44"/>
      <c r="TOV265" s="44"/>
      <c r="TOW265" s="44"/>
      <c r="TOX265" s="44"/>
      <c r="TOY265" s="44"/>
      <c r="TOZ265" s="44"/>
      <c r="TPA265" s="44"/>
      <c r="TPB265" s="44"/>
      <c r="TPC265" s="44"/>
      <c r="TPD265" s="44"/>
      <c r="TPE265" s="44"/>
      <c r="TPF265" s="44"/>
      <c r="TPG265" s="44"/>
      <c r="TPH265" s="44"/>
      <c r="TPI265" s="44"/>
      <c r="TPJ265" s="44"/>
      <c r="TPK265" s="44"/>
      <c r="TPL265" s="44"/>
      <c r="TPM265" s="44"/>
      <c r="TPN265" s="44"/>
      <c r="TPO265" s="44"/>
      <c r="TPP265" s="44"/>
      <c r="TPQ265" s="44"/>
      <c r="TPR265" s="44"/>
      <c r="TPS265" s="44"/>
      <c r="TPT265" s="44"/>
      <c r="TPU265" s="44"/>
      <c r="TPV265" s="44"/>
      <c r="TPW265" s="44"/>
      <c r="TPX265" s="44"/>
      <c r="TPY265" s="44"/>
      <c r="TPZ265" s="44"/>
      <c r="TQA265" s="44"/>
      <c r="TQB265" s="44"/>
      <c r="TQC265" s="44"/>
      <c r="TQD265" s="44"/>
      <c r="TQE265" s="44"/>
      <c r="TQF265" s="44"/>
      <c r="TQG265" s="44"/>
      <c r="TQH265" s="44"/>
      <c r="TQI265" s="44"/>
      <c r="TQJ265" s="44"/>
      <c r="TQK265" s="44"/>
      <c r="TQL265" s="44"/>
      <c r="TQM265" s="44"/>
      <c r="TQN265" s="44"/>
      <c r="TQO265" s="44"/>
      <c r="TQP265" s="44"/>
      <c r="TQQ265" s="44"/>
      <c r="TQR265" s="44"/>
      <c r="TQS265" s="44"/>
      <c r="TQT265" s="44"/>
      <c r="TQU265" s="44"/>
      <c r="TQV265" s="44"/>
      <c r="TQW265" s="44"/>
      <c r="TQX265" s="44"/>
      <c r="TQY265" s="44"/>
      <c r="TQZ265" s="44"/>
      <c r="TRA265" s="44"/>
      <c r="TRB265" s="44"/>
      <c r="TRC265" s="44"/>
      <c r="TRD265" s="44"/>
      <c r="TRE265" s="44"/>
      <c r="TRF265" s="44"/>
      <c r="TRG265" s="44"/>
      <c r="TRH265" s="44"/>
      <c r="TRI265" s="44"/>
      <c r="TRJ265" s="44"/>
      <c r="TRK265" s="44"/>
      <c r="TRL265" s="44"/>
      <c r="TRM265" s="44"/>
      <c r="TRN265" s="44"/>
      <c r="TRO265" s="44"/>
      <c r="TRP265" s="44"/>
      <c r="TRQ265" s="44"/>
      <c r="TRR265" s="44"/>
      <c r="TRS265" s="44"/>
      <c r="TRT265" s="44"/>
      <c r="TRU265" s="44"/>
      <c r="TRV265" s="44"/>
      <c r="TRW265" s="44"/>
      <c r="TRX265" s="44"/>
      <c r="TRY265" s="44"/>
      <c r="TRZ265" s="44"/>
      <c r="TSA265" s="44"/>
      <c r="TSB265" s="44"/>
      <c r="TSC265" s="44"/>
      <c r="TSD265" s="44"/>
      <c r="TSE265" s="44"/>
      <c r="TSF265" s="44"/>
      <c r="TSG265" s="44"/>
      <c r="TSH265" s="44"/>
      <c r="TSI265" s="44"/>
      <c r="TSJ265" s="44"/>
      <c r="TSK265" s="44"/>
      <c r="TSL265" s="44"/>
      <c r="TSM265" s="44"/>
      <c r="TSN265" s="44"/>
      <c r="TSO265" s="44"/>
      <c r="TSP265" s="44"/>
      <c r="TSQ265" s="44"/>
      <c r="TSR265" s="44"/>
      <c r="TSS265" s="44"/>
      <c r="TST265" s="44"/>
      <c r="TSU265" s="44"/>
      <c r="TSV265" s="44"/>
      <c r="TSW265" s="44"/>
      <c r="TSX265" s="44"/>
      <c r="TSY265" s="44"/>
      <c r="TSZ265" s="44"/>
      <c r="TTA265" s="44"/>
      <c r="TTB265" s="44"/>
      <c r="TTC265" s="44"/>
      <c r="TTD265" s="44"/>
      <c r="TTE265" s="44"/>
      <c r="TTF265" s="44"/>
      <c r="TTG265" s="44"/>
      <c r="TTH265" s="44"/>
      <c r="TTI265" s="44"/>
      <c r="TTJ265" s="44"/>
      <c r="TTK265" s="44"/>
      <c r="TTL265" s="44"/>
      <c r="TTM265" s="44"/>
      <c r="TTN265" s="44"/>
      <c r="TTO265" s="44"/>
      <c r="TTP265" s="44"/>
      <c r="TTQ265" s="44"/>
      <c r="TTR265" s="44"/>
      <c r="TTS265" s="44"/>
      <c r="TTT265" s="44"/>
      <c r="TTU265" s="44"/>
      <c r="TTV265" s="44"/>
      <c r="TTW265" s="44"/>
      <c r="TTX265" s="44"/>
      <c r="TTY265" s="44"/>
      <c r="TTZ265" s="44"/>
      <c r="TUA265" s="44"/>
      <c r="TUB265" s="44"/>
      <c r="TUC265" s="44"/>
      <c r="TUD265" s="44"/>
      <c r="TUE265" s="44"/>
      <c r="TUF265" s="44"/>
      <c r="TUG265" s="44"/>
      <c r="TUH265" s="44"/>
      <c r="TUI265" s="44"/>
      <c r="TUJ265" s="44"/>
      <c r="TUK265" s="44"/>
      <c r="TUL265" s="44"/>
      <c r="TUM265" s="44"/>
      <c r="TUN265" s="44"/>
      <c r="TUO265" s="44"/>
      <c r="TUP265" s="44"/>
      <c r="TUQ265" s="44"/>
      <c r="TUR265" s="44"/>
      <c r="TUS265" s="44"/>
      <c r="TUT265" s="44"/>
      <c r="TUU265" s="44"/>
      <c r="TUV265" s="44"/>
      <c r="TUW265" s="44"/>
      <c r="TUX265" s="44"/>
      <c r="TUY265" s="44"/>
      <c r="TUZ265" s="44"/>
      <c r="TVA265" s="44"/>
      <c r="TVB265" s="44"/>
      <c r="TVC265" s="44"/>
      <c r="TVD265" s="44"/>
      <c r="TVE265" s="44"/>
      <c r="TVF265" s="44"/>
      <c r="TVG265" s="44"/>
      <c r="TVH265" s="44"/>
      <c r="TVI265" s="44"/>
      <c r="TVJ265" s="44"/>
      <c r="TVK265" s="44"/>
      <c r="TVL265" s="44"/>
      <c r="TVM265" s="44"/>
      <c r="TVN265" s="44"/>
      <c r="TVO265" s="44"/>
      <c r="TVP265" s="44"/>
      <c r="TVQ265" s="44"/>
      <c r="TVR265" s="44"/>
      <c r="TVS265" s="44"/>
      <c r="TVT265" s="44"/>
      <c r="TVU265" s="44"/>
      <c r="TVV265" s="44"/>
      <c r="TVW265" s="44"/>
      <c r="TVX265" s="44"/>
      <c r="TVY265" s="44"/>
      <c r="TVZ265" s="44"/>
      <c r="TWA265" s="44"/>
      <c r="TWB265" s="44"/>
      <c r="TWC265" s="44"/>
      <c r="TWD265" s="44"/>
      <c r="TWE265" s="44"/>
      <c r="TWF265" s="44"/>
      <c r="TWG265" s="44"/>
      <c r="TWH265" s="44"/>
      <c r="TWI265" s="44"/>
      <c r="TWJ265" s="44"/>
      <c r="TWK265" s="44"/>
      <c r="TWL265" s="44"/>
      <c r="TWM265" s="44"/>
      <c r="TWN265" s="44"/>
      <c r="TWO265" s="44"/>
      <c r="TWP265" s="44"/>
      <c r="TWQ265" s="44"/>
      <c r="TWR265" s="44"/>
      <c r="TWS265" s="44"/>
      <c r="TWT265" s="44"/>
      <c r="TWU265" s="44"/>
      <c r="TWV265" s="44"/>
      <c r="TWW265" s="44"/>
      <c r="TWX265" s="44"/>
      <c r="TWY265" s="44"/>
      <c r="TWZ265" s="44"/>
      <c r="TXA265" s="44"/>
      <c r="TXB265" s="44"/>
      <c r="TXC265" s="44"/>
      <c r="TXD265" s="44"/>
      <c r="TXE265" s="44"/>
      <c r="TXF265" s="44"/>
      <c r="TXG265" s="44"/>
      <c r="TXH265" s="44"/>
      <c r="TXI265" s="44"/>
      <c r="TXJ265" s="44"/>
      <c r="TXK265" s="44"/>
      <c r="TXL265" s="44"/>
      <c r="TXM265" s="44"/>
      <c r="TXN265" s="44"/>
      <c r="TXO265" s="44"/>
      <c r="TXP265" s="44"/>
      <c r="TXQ265" s="44"/>
      <c r="TXR265" s="44"/>
      <c r="TXS265" s="44"/>
      <c r="TXT265" s="44"/>
      <c r="TXU265" s="44"/>
      <c r="TXV265" s="44"/>
      <c r="TXW265" s="44"/>
      <c r="TXX265" s="44"/>
      <c r="TXY265" s="44"/>
      <c r="TXZ265" s="44"/>
      <c r="TYA265" s="44"/>
      <c r="TYB265" s="44"/>
      <c r="TYC265" s="44"/>
      <c r="TYD265" s="44"/>
      <c r="TYE265" s="44"/>
      <c r="TYF265" s="44"/>
      <c r="TYG265" s="44"/>
      <c r="TYH265" s="44"/>
      <c r="TYI265" s="44"/>
      <c r="TYJ265" s="44"/>
      <c r="TYK265" s="44"/>
      <c r="TYL265" s="44"/>
      <c r="TYM265" s="44"/>
      <c r="TYN265" s="44"/>
      <c r="TYO265" s="44"/>
      <c r="TYP265" s="44"/>
      <c r="TYQ265" s="44"/>
      <c r="TYR265" s="44"/>
      <c r="TYS265" s="44"/>
      <c r="TYT265" s="44"/>
      <c r="TYU265" s="44"/>
      <c r="TYV265" s="44"/>
      <c r="TYW265" s="44"/>
      <c r="TYX265" s="44"/>
      <c r="TYY265" s="44"/>
      <c r="TYZ265" s="44"/>
      <c r="TZA265" s="44"/>
      <c r="TZB265" s="44"/>
      <c r="TZC265" s="44"/>
      <c r="TZD265" s="44"/>
      <c r="TZE265" s="44"/>
      <c r="TZF265" s="44"/>
      <c r="TZG265" s="44"/>
      <c r="TZH265" s="44"/>
      <c r="TZI265" s="44"/>
      <c r="TZJ265" s="44"/>
      <c r="TZK265" s="44"/>
      <c r="TZL265" s="44"/>
      <c r="TZM265" s="44"/>
      <c r="TZN265" s="44"/>
      <c r="TZO265" s="44"/>
      <c r="TZP265" s="44"/>
      <c r="TZQ265" s="44"/>
      <c r="TZR265" s="44"/>
      <c r="TZS265" s="44"/>
      <c r="TZT265" s="44"/>
      <c r="TZU265" s="44"/>
      <c r="TZV265" s="44"/>
      <c r="TZW265" s="44"/>
      <c r="TZX265" s="44"/>
      <c r="TZY265" s="44"/>
      <c r="TZZ265" s="44"/>
      <c r="UAA265" s="44"/>
      <c r="UAB265" s="44"/>
      <c r="UAC265" s="44"/>
      <c r="UAD265" s="44"/>
      <c r="UAE265" s="44"/>
      <c r="UAF265" s="44"/>
      <c r="UAG265" s="44"/>
      <c r="UAH265" s="44"/>
      <c r="UAI265" s="44"/>
      <c r="UAJ265" s="44"/>
      <c r="UAK265" s="44"/>
      <c r="UAL265" s="44"/>
      <c r="UAM265" s="44"/>
      <c r="UAN265" s="44"/>
      <c r="UAO265" s="44"/>
      <c r="UAP265" s="44"/>
      <c r="UAQ265" s="44"/>
      <c r="UAR265" s="44"/>
      <c r="UAS265" s="44"/>
      <c r="UAT265" s="44"/>
      <c r="UAU265" s="44"/>
      <c r="UAV265" s="44"/>
      <c r="UAW265" s="44"/>
      <c r="UAX265" s="44"/>
      <c r="UAY265" s="44"/>
      <c r="UAZ265" s="44"/>
      <c r="UBA265" s="44"/>
      <c r="UBB265" s="44"/>
      <c r="UBC265" s="44"/>
      <c r="UBD265" s="44"/>
      <c r="UBE265" s="44"/>
      <c r="UBF265" s="44"/>
      <c r="UBG265" s="44"/>
      <c r="UBH265" s="44"/>
      <c r="UBI265" s="44"/>
      <c r="UBJ265" s="44"/>
      <c r="UBK265" s="44"/>
      <c r="UBL265" s="44"/>
      <c r="UBM265" s="44"/>
      <c r="UBN265" s="44"/>
      <c r="UBO265" s="44"/>
      <c r="UBP265" s="44"/>
      <c r="UBQ265" s="44"/>
      <c r="UBR265" s="44"/>
      <c r="UBS265" s="44"/>
      <c r="UBT265" s="44"/>
      <c r="UBU265" s="44"/>
      <c r="UBV265" s="44"/>
      <c r="UBW265" s="44"/>
      <c r="UBX265" s="44"/>
      <c r="UBY265" s="44"/>
      <c r="UBZ265" s="44"/>
      <c r="UCA265" s="44"/>
      <c r="UCB265" s="44"/>
      <c r="UCC265" s="44"/>
      <c r="UCD265" s="44"/>
      <c r="UCE265" s="44"/>
      <c r="UCF265" s="44"/>
      <c r="UCG265" s="44"/>
      <c r="UCH265" s="44"/>
      <c r="UCI265" s="44"/>
      <c r="UCJ265" s="44"/>
      <c r="UCK265" s="44"/>
      <c r="UCL265" s="44"/>
      <c r="UCM265" s="44"/>
      <c r="UCN265" s="44"/>
      <c r="UCO265" s="44"/>
      <c r="UCP265" s="44"/>
      <c r="UCQ265" s="44"/>
      <c r="UCR265" s="44"/>
      <c r="UCS265" s="44"/>
      <c r="UCT265" s="44"/>
      <c r="UCU265" s="44"/>
      <c r="UCV265" s="44"/>
      <c r="UCW265" s="44"/>
      <c r="UCX265" s="44"/>
      <c r="UCY265" s="44"/>
      <c r="UCZ265" s="44"/>
      <c r="UDA265" s="44"/>
      <c r="UDB265" s="44"/>
      <c r="UDC265" s="44"/>
      <c r="UDD265" s="44"/>
      <c r="UDE265" s="44"/>
      <c r="UDF265" s="44"/>
      <c r="UDG265" s="44"/>
      <c r="UDH265" s="44"/>
      <c r="UDI265" s="44"/>
      <c r="UDJ265" s="44"/>
      <c r="UDK265" s="44"/>
      <c r="UDL265" s="44"/>
      <c r="UDM265" s="44"/>
      <c r="UDN265" s="44"/>
      <c r="UDO265" s="44"/>
      <c r="UDP265" s="44"/>
      <c r="UDQ265" s="44"/>
      <c r="UDR265" s="44"/>
      <c r="UDS265" s="44"/>
      <c r="UDT265" s="44"/>
      <c r="UDU265" s="44"/>
      <c r="UDV265" s="44"/>
      <c r="UDW265" s="44"/>
      <c r="UDX265" s="44"/>
      <c r="UDY265" s="44"/>
      <c r="UDZ265" s="44"/>
      <c r="UEA265" s="44"/>
      <c r="UEB265" s="44"/>
      <c r="UEC265" s="44"/>
      <c r="UED265" s="44"/>
      <c r="UEE265" s="44"/>
      <c r="UEF265" s="44"/>
      <c r="UEG265" s="44"/>
      <c r="UEH265" s="44"/>
      <c r="UEI265" s="44"/>
      <c r="UEJ265" s="44"/>
      <c r="UEK265" s="44"/>
      <c r="UEL265" s="44"/>
      <c r="UEM265" s="44"/>
      <c r="UEN265" s="44"/>
      <c r="UEO265" s="44"/>
      <c r="UEP265" s="44"/>
      <c r="UEQ265" s="44"/>
      <c r="UER265" s="44"/>
      <c r="UES265" s="44"/>
      <c r="UET265" s="44"/>
      <c r="UEU265" s="44"/>
      <c r="UEV265" s="44"/>
      <c r="UEW265" s="44"/>
      <c r="UEX265" s="44"/>
      <c r="UEY265" s="44"/>
      <c r="UEZ265" s="44"/>
      <c r="UFA265" s="44"/>
      <c r="UFB265" s="44"/>
      <c r="UFC265" s="44"/>
      <c r="UFD265" s="44"/>
      <c r="UFE265" s="44"/>
      <c r="UFF265" s="44"/>
      <c r="UFG265" s="44"/>
      <c r="UFH265" s="44"/>
      <c r="UFI265" s="44"/>
      <c r="UFJ265" s="44"/>
      <c r="UFK265" s="44"/>
      <c r="UFL265" s="44"/>
      <c r="UFM265" s="44"/>
      <c r="UFN265" s="44"/>
      <c r="UFO265" s="44"/>
      <c r="UFP265" s="44"/>
      <c r="UFQ265" s="44"/>
      <c r="UFR265" s="44"/>
      <c r="UFS265" s="44"/>
      <c r="UFT265" s="44"/>
      <c r="UFU265" s="44"/>
      <c r="UFV265" s="44"/>
      <c r="UFW265" s="44"/>
      <c r="UFX265" s="44"/>
      <c r="UFY265" s="44"/>
      <c r="UFZ265" s="44"/>
      <c r="UGA265" s="44"/>
      <c r="UGB265" s="44"/>
      <c r="UGC265" s="44"/>
      <c r="UGD265" s="44"/>
      <c r="UGE265" s="44"/>
      <c r="UGF265" s="44"/>
      <c r="UGG265" s="44"/>
      <c r="UGH265" s="44"/>
      <c r="UGI265" s="44"/>
      <c r="UGJ265" s="44"/>
      <c r="UGK265" s="44"/>
      <c r="UGL265" s="44"/>
      <c r="UGM265" s="44"/>
      <c r="UGN265" s="44"/>
      <c r="UGO265" s="44"/>
      <c r="UGP265" s="44"/>
      <c r="UGQ265" s="44"/>
      <c r="UGR265" s="44"/>
      <c r="UGS265" s="44"/>
      <c r="UGT265" s="44"/>
      <c r="UGU265" s="44"/>
      <c r="UGV265" s="44"/>
      <c r="UGW265" s="44"/>
      <c r="UGX265" s="44"/>
      <c r="UGY265" s="44"/>
      <c r="UGZ265" s="44"/>
      <c r="UHA265" s="44"/>
      <c r="UHB265" s="44"/>
      <c r="UHC265" s="44"/>
      <c r="UHD265" s="44"/>
      <c r="UHE265" s="44"/>
      <c r="UHF265" s="44"/>
      <c r="UHG265" s="44"/>
      <c r="UHH265" s="44"/>
      <c r="UHI265" s="44"/>
      <c r="UHJ265" s="44"/>
      <c r="UHK265" s="44"/>
      <c r="UHL265" s="44"/>
      <c r="UHM265" s="44"/>
      <c r="UHN265" s="44"/>
      <c r="UHO265" s="44"/>
      <c r="UHP265" s="44"/>
      <c r="UHQ265" s="44"/>
      <c r="UHR265" s="44"/>
      <c r="UHS265" s="44"/>
      <c r="UHT265" s="44"/>
      <c r="UHU265" s="44"/>
      <c r="UHV265" s="44"/>
      <c r="UHW265" s="44"/>
      <c r="UHX265" s="44"/>
      <c r="UHY265" s="44"/>
      <c r="UHZ265" s="44"/>
      <c r="UIA265" s="44"/>
      <c r="UIB265" s="44"/>
      <c r="UIC265" s="44"/>
      <c r="UID265" s="44"/>
      <c r="UIE265" s="44"/>
      <c r="UIF265" s="44"/>
      <c r="UIG265" s="44"/>
      <c r="UIH265" s="44"/>
      <c r="UII265" s="44"/>
      <c r="UIJ265" s="44"/>
      <c r="UIK265" s="44"/>
      <c r="UIL265" s="44"/>
      <c r="UIM265" s="44"/>
      <c r="UIN265" s="44"/>
      <c r="UIO265" s="44"/>
      <c r="UIP265" s="44"/>
      <c r="UIQ265" s="44"/>
      <c r="UIR265" s="44"/>
      <c r="UIS265" s="44"/>
      <c r="UIT265" s="44"/>
      <c r="UIU265" s="44"/>
      <c r="UIV265" s="44"/>
      <c r="UIW265" s="44"/>
      <c r="UIX265" s="44"/>
      <c r="UIY265" s="44"/>
      <c r="UIZ265" s="44"/>
      <c r="UJA265" s="44"/>
      <c r="UJB265" s="44"/>
      <c r="UJC265" s="44"/>
      <c r="UJD265" s="44"/>
      <c r="UJE265" s="44"/>
      <c r="UJF265" s="44"/>
      <c r="UJG265" s="44"/>
      <c r="UJH265" s="44"/>
      <c r="UJI265" s="44"/>
      <c r="UJJ265" s="44"/>
      <c r="UJK265" s="44"/>
      <c r="UJL265" s="44"/>
      <c r="UJM265" s="44"/>
      <c r="UJN265" s="44"/>
      <c r="UJO265" s="44"/>
      <c r="UJP265" s="44"/>
      <c r="UJQ265" s="44"/>
      <c r="UJR265" s="44"/>
      <c r="UJS265" s="44"/>
      <c r="UJT265" s="44"/>
      <c r="UJU265" s="44"/>
      <c r="UJV265" s="44"/>
      <c r="UJW265" s="44"/>
      <c r="UJX265" s="44"/>
      <c r="UJY265" s="44"/>
      <c r="UJZ265" s="44"/>
      <c r="UKA265" s="44"/>
      <c r="UKB265" s="44"/>
      <c r="UKC265" s="44"/>
      <c r="UKD265" s="44"/>
      <c r="UKE265" s="44"/>
      <c r="UKF265" s="44"/>
      <c r="UKG265" s="44"/>
      <c r="UKH265" s="44"/>
      <c r="UKI265" s="44"/>
      <c r="UKJ265" s="44"/>
      <c r="UKK265" s="44"/>
      <c r="UKL265" s="44"/>
      <c r="UKM265" s="44"/>
      <c r="UKN265" s="44"/>
      <c r="UKO265" s="44"/>
      <c r="UKP265" s="44"/>
      <c r="UKQ265" s="44"/>
      <c r="UKR265" s="44"/>
      <c r="UKS265" s="44"/>
      <c r="UKT265" s="44"/>
      <c r="UKU265" s="44"/>
      <c r="UKV265" s="44"/>
      <c r="UKW265" s="44"/>
      <c r="UKX265" s="44"/>
      <c r="UKY265" s="44"/>
      <c r="UKZ265" s="44"/>
      <c r="ULA265" s="44"/>
      <c r="ULB265" s="44"/>
      <c r="ULC265" s="44"/>
      <c r="ULD265" s="44"/>
      <c r="ULE265" s="44"/>
      <c r="ULF265" s="44"/>
      <c r="ULG265" s="44"/>
      <c r="ULH265" s="44"/>
      <c r="ULI265" s="44"/>
      <c r="ULJ265" s="44"/>
      <c r="ULK265" s="44"/>
      <c r="ULL265" s="44"/>
      <c r="ULM265" s="44"/>
      <c r="ULN265" s="44"/>
      <c r="ULO265" s="44"/>
      <c r="ULP265" s="44"/>
      <c r="ULQ265" s="44"/>
      <c r="ULR265" s="44"/>
      <c r="ULS265" s="44"/>
      <c r="ULT265" s="44"/>
      <c r="ULU265" s="44"/>
      <c r="ULV265" s="44"/>
      <c r="ULW265" s="44"/>
      <c r="ULX265" s="44"/>
      <c r="ULY265" s="44"/>
      <c r="ULZ265" s="44"/>
      <c r="UMA265" s="44"/>
      <c r="UMB265" s="44"/>
      <c r="UMC265" s="44"/>
      <c r="UMD265" s="44"/>
      <c r="UME265" s="44"/>
      <c r="UMF265" s="44"/>
      <c r="UMG265" s="44"/>
      <c r="UMH265" s="44"/>
      <c r="UMI265" s="44"/>
      <c r="UMJ265" s="44"/>
      <c r="UMK265" s="44"/>
      <c r="UML265" s="44"/>
      <c r="UMM265" s="44"/>
      <c r="UMN265" s="44"/>
      <c r="UMO265" s="44"/>
      <c r="UMP265" s="44"/>
      <c r="UMQ265" s="44"/>
      <c r="UMR265" s="44"/>
      <c r="UMS265" s="44"/>
      <c r="UMT265" s="44"/>
      <c r="UMU265" s="44"/>
      <c r="UMV265" s="44"/>
      <c r="UMW265" s="44"/>
      <c r="UMX265" s="44"/>
      <c r="UMY265" s="44"/>
      <c r="UMZ265" s="44"/>
      <c r="UNA265" s="44"/>
      <c r="UNB265" s="44"/>
      <c r="UNC265" s="44"/>
      <c r="UND265" s="44"/>
      <c r="UNE265" s="44"/>
      <c r="UNF265" s="44"/>
      <c r="UNG265" s="44"/>
      <c r="UNH265" s="44"/>
      <c r="UNI265" s="44"/>
      <c r="UNJ265" s="44"/>
      <c r="UNK265" s="44"/>
      <c r="UNL265" s="44"/>
      <c r="UNM265" s="44"/>
      <c r="UNN265" s="44"/>
      <c r="UNO265" s="44"/>
      <c r="UNP265" s="44"/>
      <c r="UNQ265" s="44"/>
      <c r="UNR265" s="44"/>
      <c r="UNS265" s="44"/>
      <c r="UNT265" s="44"/>
      <c r="UNU265" s="44"/>
      <c r="UNV265" s="44"/>
      <c r="UNW265" s="44"/>
      <c r="UNX265" s="44"/>
      <c r="UNY265" s="44"/>
      <c r="UNZ265" s="44"/>
      <c r="UOA265" s="44"/>
      <c r="UOB265" s="44"/>
      <c r="UOC265" s="44"/>
      <c r="UOD265" s="44"/>
      <c r="UOE265" s="44"/>
      <c r="UOF265" s="44"/>
      <c r="UOG265" s="44"/>
      <c r="UOH265" s="44"/>
      <c r="UOI265" s="44"/>
      <c r="UOJ265" s="44"/>
      <c r="UOK265" s="44"/>
      <c r="UOL265" s="44"/>
      <c r="UOM265" s="44"/>
      <c r="UON265" s="44"/>
      <c r="UOO265" s="44"/>
      <c r="UOP265" s="44"/>
      <c r="UOQ265" s="44"/>
      <c r="UOR265" s="44"/>
      <c r="UOS265" s="44"/>
      <c r="UOT265" s="44"/>
      <c r="UOU265" s="44"/>
      <c r="UOV265" s="44"/>
      <c r="UOW265" s="44"/>
      <c r="UOX265" s="44"/>
      <c r="UOY265" s="44"/>
      <c r="UOZ265" s="44"/>
      <c r="UPA265" s="44"/>
      <c r="UPB265" s="44"/>
      <c r="UPC265" s="44"/>
      <c r="UPD265" s="44"/>
      <c r="UPE265" s="44"/>
      <c r="UPF265" s="44"/>
      <c r="UPG265" s="44"/>
      <c r="UPH265" s="44"/>
      <c r="UPI265" s="44"/>
      <c r="UPJ265" s="44"/>
      <c r="UPK265" s="44"/>
      <c r="UPL265" s="44"/>
      <c r="UPM265" s="44"/>
      <c r="UPN265" s="44"/>
      <c r="UPO265" s="44"/>
      <c r="UPP265" s="44"/>
      <c r="UPQ265" s="44"/>
      <c r="UPR265" s="44"/>
      <c r="UPS265" s="44"/>
      <c r="UPT265" s="44"/>
      <c r="UPU265" s="44"/>
      <c r="UPV265" s="44"/>
      <c r="UPW265" s="44"/>
      <c r="UPX265" s="44"/>
      <c r="UPY265" s="44"/>
      <c r="UPZ265" s="44"/>
      <c r="UQA265" s="44"/>
      <c r="UQB265" s="44"/>
      <c r="UQC265" s="44"/>
      <c r="UQD265" s="44"/>
      <c r="UQE265" s="44"/>
      <c r="UQF265" s="44"/>
      <c r="UQG265" s="44"/>
      <c r="UQH265" s="44"/>
      <c r="UQI265" s="44"/>
      <c r="UQJ265" s="44"/>
      <c r="UQK265" s="44"/>
      <c r="UQL265" s="44"/>
      <c r="UQM265" s="44"/>
      <c r="UQN265" s="44"/>
      <c r="UQO265" s="44"/>
      <c r="UQP265" s="44"/>
      <c r="UQQ265" s="44"/>
      <c r="UQR265" s="44"/>
      <c r="UQS265" s="44"/>
      <c r="UQT265" s="44"/>
      <c r="UQU265" s="44"/>
      <c r="UQV265" s="44"/>
      <c r="UQW265" s="44"/>
      <c r="UQX265" s="44"/>
      <c r="UQY265" s="44"/>
      <c r="UQZ265" s="44"/>
      <c r="URA265" s="44"/>
      <c r="URB265" s="44"/>
      <c r="URC265" s="44"/>
      <c r="URD265" s="44"/>
      <c r="URE265" s="44"/>
      <c r="URF265" s="44"/>
      <c r="URG265" s="44"/>
      <c r="URH265" s="44"/>
      <c r="URI265" s="44"/>
      <c r="URJ265" s="44"/>
      <c r="URK265" s="44"/>
      <c r="URL265" s="44"/>
      <c r="URM265" s="44"/>
      <c r="URN265" s="44"/>
      <c r="URO265" s="44"/>
      <c r="URP265" s="44"/>
      <c r="URQ265" s="44"/>
      <c r="URR265" s="44"/>
      <c r="URS265" s="44"/>
      <c r="URT265" s="44"/>
      <c r="URU265" s="44"/>
      <c r="URV265" s="44"/>
      <c r="URW265" s="44"/>
      <c r="URX265" s="44"/>
      <c r="URY265" s="44"/>
      <c r="URZ265" s="44"/>
      <c r="USA265" s="44"/>
      <c r="USB265" s="44"/>
      <c r="USC265" s="44"/>
      <c r="USD265" s="44"/>
      <c r="USE265" s="44"/>
      <c r="USF265" s="44"/>
      <c r="USG265" s="44"/>
      <c r="USH265" s="44"/>
      <c r="USI265" s="44"/>
      <c r="USJ265" s="44"/>
      <c r="USK265" s="44"/>
      <c r="USL265" s="44"/>
      <c r="USM265" s="44"/>
      <c r="USN265" s="44"/>
      <c r="USO265" s="44"/>
      <c r="USP265" s="44"/>
      <c r="USQ265" s="44"/>
      <c r="USR265" s="44"/>
      <c r="USS265" s="44"/>
      <c r="UST265" s="44"/>
      <c r="USU265" s="44"/>
      <c r="USV265" s="44"/>
      <c r="USW265" s="44"/>
      <c r="USX265" s="44"/>
      <c r="USY265" s="44"/>
      <c r="USZ265" s="44"/>
      <c r="UTA265" s="44"/>
      <c r="UTB265" s="44"/>
      <c r="UTC265" s="44"/>
      <c r="UTD265" s="44"/>
      <c r="UTE265" s="44"/>
      <c r="UTF265" s="44"/>
      <c r="UTG265" s="44"/>
      <c r="UTH265" s="44"/>
      <c r="UTI265" s="44"/>
      <c r="UTJ265" s="44"/>
      <c r="UTK265" s="44"/>
      <c r="UTL265" s="44"/>
      <c r="UTM265" s="44"/>
      <c r="UTN265" s="44"/>
      <c r="UTO265" s="44"/>
      <c r="UTP265" s="44"/>
      <c r="UTQ265" s="44"/>
      <c r="UTR265" s="44"/>
      <c r="UTS265" s="44"/>
      <c r="UTT265" s="44"/>
      <c r="UTU265" s="44"/>
      <c r="UTV265" s="44"/>
      <c r="UTW265" s="44"/>
      <c r="UTX265" s="44"/>
      <c r="UTY265" s="44"/>
      <c r="UTZ265" s="44"/>
      <c r="UUA265" s="44"/>
      <c r="UUB265" s="44"/>
      <c r="UUC265" s="44"/>
      <c r="UUD265" s="44"/>
      <c r="UUE265" s="44"/>
      <c r="UUF265" s="44"/>
      <c r="UUG265" s="44"/>
      <c r="UUH265" s="44"/>
      <c r="UUI265" s="44"/>
      <c r="UUJ265" s="44"/>
      <c r="UUK265" s="44"/>
      <c r="UUL265" s="44"/>
      <c r="UUM265" s="44"/>
      <c r="UUN265" s="44"/>
      <c r="UUO265" s="44"/>
      <c r="UUP265" s="44"/>
      <c r="UUQ265" s="44"/>
      <c r="UUR265" s="44"/>
      <c r="UUS265" s="44"/>
      <c r="UUT265" s="44"/>
      <c r="UUU265" s="44"/>
      <c r="UUV265" s="44"/>
      <c r="UUW265" s="44"/>
      <c r="UUX265" s="44"/>
      <c r="UUY265" s="44"/>
      <c r="UUZ265" s="44"/>
      <c r="UVA265" s="44"/>
      <c r="UVB265" s="44"/>
      <c r="UVC265" s="44"/>
      <c r="UVD265" s="44"/>
      <c r="UVE265" s="44"/>
      <c r="UVF265" s="44"/>
      <c r="UVG265" s="44"/>
      <c r="UVH265" s="44"/>
      <c r="UVI265" s="44"/>
      <c r="UVJ265" s="44"/>
      <c r="UVK265" s="44"/>
      <c r="UVL265" s="44"/>
      <c r="UVM265" s="44"/>
      <c r="UVN265" s="44"/>
      <c r="UVO265" s="44"/>
      <c r="UVP265" s="44"/>
      <c r="UVQ265" s="44"/>
      <c r="UVR265" s="44"/>
      <c r="UVS265" s="44"/>
      <c r="UVT265" s="44"/>
      <c r="UVU265" s="44"/>
      <c r="UVV265" s="44"/>
      <c r="UVW265" s="44"/>
      <c r="UVX265" s="44"/>
      <c r="UVY265" s="44"/>
      <c r="UVZ265" s="44"/>
      <c r="UWA265" s="44"/>
      <c r="UWB265" s="44"/>
      <c r="UWC265" s="44"/>
      <c r="UWD265" s="44"/>
      <c r="UWE265" s="44"/>
      <c r="UWF265" s="44"/>
      <c r="UWG265" s="44"/>
      <c r="UWH265" s="44"/>
      <c r="UWI265" s="44"/>
      <c r="UWJ265" s="44"/>
      <c r="UWK265" s="44"/>
      <c r="UWL265" s="44"/>
      <c r="UWM265" s="44"/>
      <c r="UWN265" s="44"/>
      <c r="UWO265" s="44"/>
      <c r="UWP265" s="44"/>
      <c r="UWQ265" s="44"/>
      <c r="UWR265" s="44"/>
      <c r="UWS265" s="44"/>
      <c r="UWT265" s="44"/>
      <c r="UWU265" s="44"/>
      <c r="UWV265" s="44"/>
      <c r="UWW265" s="44"/>
      <c r="UWX265" s="44"/>
      <c r="UWY265" s="44"/>
      <c r="UWZ265" s="44"/>
      <c r="UXA265" s="44"/>
      <c r="UXB265" s="44"/>
      <c r="UXC265" s="44"/>
      <c r="UXD265" s="44"/>
      <c r="UXE265" s="44"/>
      <c r="UXF265" s="44"/>
      <c r="UXG265" s="44"/>
      <c r="UXH265" s="44"/>
      <c r="UXI265" s="44"/>
      <c r="UXJ265" s="44"/>
      <c r="UXK265" s="44"/>
      <c r="UXL265" s="44"/>
      <c r="UXM265" s="44"/>
      <c r="UXN265" s="44"/>
      <c r="UXO265" s="44"/>
      <c r="UXP265" s="44"/>
      <c r="UXQ265" s="44"/>
      <c r="UXR265" s="44"/>
      <c r="UXS265" s="44"/>
      <c r="UXT265" s="44"/>
      <c r="UXU265" s="44"/>
      <c r="UXV265" s="44"/>
      <c r="UXW265" s="44"/>
      <c r="UXX265" s="44"/>
      <c r="UXY265" s="44"/>
      <c r="UXZ265" s="44"/>
      <c r="UYA265" s="44"/>
      <c r="UYB265" s="44"/>
      <c r="UYC265" s="44"/>
      <c r="UYD265" s="44"/>
      <c r="UYE265" s="44"/>
      <c r="UYF265" s="44"/>
      <c r="UYG265" s="44"/>
      <c r="UYH265" s="44"/>
      <c r="UYI265" s="44"/>
      <c r="UYJ265" s="44"/>
      <c r="UYK265" s="44"/>
      <c r="UYL265" s="44"/>
      <c r="UYM265" s="44"/>
      <c r="UYN265" s="44"/>
      <c r="UYO265" s="44"/>
      <c r="UYP265" s="44"/>
      <c r="UYQ265" s="44"/>
      <c r="UYR265" s="44"/>
      <c r="UYS265" s="44"/>
      <c r="UYT265" s="44"/>
      <c r="UYU265" s="44"/>
      <c r="UYV265" s="44"/>
      <c r="UYW265" s="44"/>
      <c r="UYX265" s="44"/>
      <c r="UYY265" s="44"/>
      <c r="UYZ265" s="44"/>
      <c r="UZA265" s="44"/>
      <c r="UZB265" s="44"/>
      <c r="UZC265" s="44"/>
      <c r="UZD265" s="44"/>
      <c r="UZE265" s="44"/>
      <c r="UZF265" s="44"/>
      <c r="UZG265" s="44"/>
      <c r="UZH265" s="44"/>
      <c r="UZI265" s="44"/>
      <c r="UZJ265" s="44"/>
      <c r="UZK265" s="44"/>
      <c r="UZL265" s="44"/>
      <c r="UZM265" s="44"/>
      <c r="UZN265" s="44"/>
      <c r="UZO265" s="44"/>
      <c r="UZP265" s="44"/>
      <c r="UZQ265" s="44"/>
      <c r="UZR265" s="44"/>
      <c r="UZS265" s="44"/>
      <c r="UZT265" s="44"/>
      <c r="UZU265" s="44"/>
      <c r="UZV265" s="44"/>
      <c r="UZW265" s="44"/>
      <c r="UZX265" s="44"/>
      <c r="UZY265" s="44"/>
      <c r="UZZ265" s="44"/>
      <c r="VAA265" s="44"/>
      <c r="VAB265" s="44"/>
      <c r="VAC265" s="44"/>
      <c r="VAD265" s="44"/>
      <c r="VAE265" s="44"/>
      <c r="VAF265" s="44"/>
      <c r="VAG265" s="44"/>
      <c r="VAH265" s="44"/>
      <c r="VAI265" s="44"/>
      <c r="VAJ265" s="44"/>
      <c r="VAK265" s="44"/>
      <c r="VAL265" s="44"/>
      <c r="VAM265" s="44"/>
      <c r="VAN265" s="44"/>
      <c r="VAO265" s="44"/>
      <c r="VAP265" s="44"/>
      <c r="VAQ265" s="44"/>
      <c r="VAR265" s="44"/>
      <c r="VAS265" s="44"/>
      <c r="VAT265" s="44"/>
      <c r="VAU265" s="44"/>
      <c r="VAV265" s="44"/>
      <c r="VAW265" s="44"/>
      <c r="VAX265" s="44"/>
      <c r="VAY265" s="44"/>
      <c r="VAZ265" s="44"/>
      <c r="VBA265" s="44"/>
      <c r="VBB265" s="44"/>
      <c r="VBC265" s="44"/>
      <c r="VBD265" s="44"/>
      <c r="VBE265" s="44"/>
      <c r="VBF265" s="44"/>
      <c r="VBG265" s="44"/>
      <c r="VBH265" s="44"/>
      <c r="VBI265" s="44"/>
      <c r="VBJ265" s="44"/>
      <c r="VBK265" s="44"/>
      <c r="VBL265" s="44"/>
      <c r="VBM265" s="44"/>
      <c r="VBN265" s="44"/>
      <c r="VBO265" s="44"/>
      <c r="VBP265" s="44"/>
      <c r="VBQ265" s="44"/>
      <c r="VBR265" s="44"/>
      <c r="VBS265" s="44"/>
      <c r="VBT265" s="44"/>
      <c r="VBU265" s="44"/>
      <c r="VBV265" s="44"/>
      <c r="VBW265" s="44"/>
      <c r="VBX265" s="44"/>
      <c r="VBY265" s="44"/>
      <c r="VBZ265" s="44"/>
      <c r="VCA265" s="44"/>
      <c r="VCB265" s="44"/>
      <c r="VCC265" s="44"/>
      <c r="VCD265" s="44"/>
      <c r="VCE265" s="44"/>
      <c r="VCF265" s="44"/>
      <c r="VCG265" s="44"/>
      <c r="VCH265" s="44"/>
      <c r="VCI265" s="44"/>
      <c r="VCJ265" s="44"/>
      <c r="VCK265" s="44"/>
      <c r="VCL265" s="44"/>
      <c r="VCM265" s="44"/>
      <c r="VCN265" s="44"/>
      <c r="VCO265" s="44"/>
      <c r="VCP265" s="44"/>
      <c r="VCQ265" s="44"/>
      <c r="VCR265" s="44"/>
      <c r="VCS265" s="44"/>
      <c r="VCT265" s="44"/>
      <c r="VCU265" s="44"/>
      <c r="VCV265" s="44"/>
      <c r="VCW265" s="44"/>
      <c r="VCX265" s="44"/>
      <c r="VCY265" s="44"/>
      <c r="VCZ265" s="44"/>
      <c r="VDA265" s="44"/>
      <c r="VDB265" s="44"/>
      <c r="VDC265" s="44"/>
      <c r="VDD265" s="44"/>
      <c r="VDE265" s="44"/>
      <c r="VDF265" s="44"/>
      <c r="VDG265" s="44"/>
      <c r="VDH265" s="44"/>
      <c r="VDI265" s="44"/>
      <c r="VDJ265" s="44"/>
      <c r="VDK265" s="44"/>
      <c r="VDL265" s="44"/>
      <c r="VDM265" s="44"/>
      <c r="VDN265" s="44"/>
      <c r="VDO265" s="44"/>
      <c r="VDP265" s="44"/>
      <c r="VDQ265" s="44"/>
      <c r="VDR265" s="44"/>
      <c r="VDS265" s="44"/>
      <c r="VDT265" s="44"/>
      <c r="VDU265" s="44"/>
      <c r="VDV265" s="44"/>
      <c r="VDW265" s="44"/>
      <c r="VDX265" s="44"/>
      <c r="VDY265" s="44"/>
      <c r="VDZ265" s="44"/>
      <c r="VEA265" s="44"/>
      <c r="VEB265" s="44"/>
      <c r="VEC265" s="44"/>
      <c r="VED265" s="44"/>
      <c r="VEE265" s="44"/>
      <c r="VEF265" s="44"/>
      <c r="VEG265" s="44"/>
      <c r="VEH265" s="44"/>
      <c r="VEI265" s="44"/>
      <c r="VEJ265" s="44"/>
      <c r="VEK265" s="44"/>
      <c r="VEL265" s="44"/>
      <c r="VEM265" s="44"/>
      <c r="VEN265" s="44"/>
      <c r="VEO265" s="44"/>
      <c r="VEP265" s="44"/>
      <c r="VEQ265" s="44"/>
      <c r="VER265" s="44"/>
      <c r="VES265" s="44"/>
      <c r="VET265" s="44"/>
      <c r="VEU265" s="44"/>
      <c r="VEV265" s="44"/>
      <c r="VEW265" s="44"/>
      <c r="VEX265" s="44"/>
      <c r="VEY265" s="44"/>
      <c r="VEZ265" s="44"/>
      <c r="VFA265" s="44"/>
      <c r="VFB265" s="44"/>
      <c r="VFC265" s="44"/>
      <c r="VFD265" s="44"/>
      <c r="VFE265" s="44"/>
      <c r="VFF265" s="44"/>
      <c r="VFG265" s="44"/>
      <c r="VFH265" s="44"/>
      <c r="VFI265" s="44"/>
      <c r="VFJ265" s="44"/>
      <c r="VFK265" s="44"/>
      <c r="VFL265" s="44"/>
      <c r="VFM265" s="44"/>
      <c r="VFN265" s="44"/>
      <c r="VFO265" s="44"/>
      <c r="VFP265" s="44"/>
      <c r="VFQ265" s="44"/>
      <c r="VFR265" s="44"/>
      <c r="VFS265" s="44"/>
      <c r="VFT265" s="44"/>
      <c r="VFU265" s="44"/>
      <c r="VFV265" s="44"/>
      <c r="VFW265" s="44"/>
      <c r="VFX265" s="44"/>
      <c r="VFY265" s="44"/>
      <c r="VFZ265" s="44"/>
      <c r="VGA265" s="44"/>
      <c r="VGB265" s="44"/>
      <c r="VGC265" s="44"/>
      <c r="VGD265" s="44"/>
      <c r="VGE265" s="44"/>
      <c r="VGF265" s="44"/>
      <c r="VGG265" s="44"/>
      <c r="VGH265" s="44"/>
      <c r="VGI265" s="44"/>
      <c r="VGJ265" s="44"/>
      <c r="VGK265" s="44"/>
      <c r="VGL265" s="44"/>
      <c r="VGM265" s="44"/>
      <c r="VGN265" s="44"/>
      <c r="VGO265" s="44"/>
      <c r="VGP265" s="44"/>
      <c r="VGQ265" s="44"/>
      <c r="VGR265" s="44"/>
      <c r="VGS265" s="44"/>
      <c r="VGT265" s="44"/>
      <c r="VGU265" s="44"/>
      <c r="VGV265" s="44"/>
      <c r="VGW265" s="44"/>
      <c r="VGX265" s="44"/>
      <c r="VGY265" s="44"/>
      <c r="VGZ265" s="44"/>
      <c r="VHA265" s="44"/>
      <c r="VHB265" s="44"/>
      <c r="VHC265" s="44"/>
      <c r="VHD265" s="44"/>
      <c r="VHE265" s="44"/>
      <c r="VHF265" s="44"/>
      <c r="VHG265" s="44"/>
      <c r="VHH265" s="44"/>
      <c r="VHI265" s="44"/>
      <c r="VHJ265" s="44"/>
      <c r="VHK265" s="44"/>
      <c r="VHL265" s="44"/>
      <c r="VHM265" s="44"/>
      <c r="VHN265" s="44"/>
      <c r="VHO265" s="44"/>
      <c r="VHP265" s="44"/>
      <c r="VHQ265" s="44"/>
      <c r="VHR265" s="44"/>
      <c r="VHS265" s="44"/>
      <c r="VHT265" s="44"/>
      <c r="VHU265" s="44"/>
      <c r="VHV265" s="44"/>
      <c r="VHW265" s="44"/>
      <c r="VHX265" s="44"/>
      <c r="VHY265" s="44"/>
      <c r="VHZ265" s="44"/>
      <c r="VIA265" s="44"/>
      <c r="VIB265" s="44"/>
      <c r="VIC265" s="44"/>
      <c r="VID265" s="44"/>
      <c r="VIE265" s="44"/>
      <c r="VIF265" s="44"/>
      <c r="VIG265" s="44"/>
      <c r="VIH265" s="44"/>
      <c r="VII265" s="44"/>
      <c r="VIJ265" s="44"/>
      <c r="VIK265" s="44"/>
      <c r="VIL265" s="44"/>
      <c r="VIM265" s="44"/>
      <c r="VIN265" s="44"/>
      <c r="VIO265" s="44"/>
      <c r="VIP265" s="44"/>
      <c r="VIQ265" s="44"/>
      <c r="VIR265" s="44"/>
      <c r="VIS265" s="44"/>
      <c r="VIT265" s="44"/>
      <c r="VIU265" s="44"/>
      <c r="VIV265" s="44"/>
      <c r="VIW265" s="44"/>
      <c r="VIX265" s="44"/>
      <c r="VIY265" s="44"/>
      <c r="VIZ265" s="44"/>
      <c r="VJA265" s="44"/>
      <c r="VJB265" s="44"/>
      <c r="VJC265" s="44"/>
      <c r="VJD265" s="44"/>
      <c r="VJE265" s="44"/>
      <c r="VJF265" s="44"/>
      <c r="VJG265" s="44"/>
      <c r="VJH265" s="44"/>
      <c r="VJI265" s="44"/>
      <c r="VJJ265" s="44"/>
      <c r="VJK265" s="44"/>
      <c r="VJL265" s="44"/>
      <c r="VJM265" s="44"/>
      <c r="VJN265" s="44"/>
      <c r="VJO265" s="44"/>
      <c r="VJP265" s="44"/>
      <c r="VJQ265" s="44"/>
      <c r="VJR265" s="44"/>
      <c r="VJS265" s="44"/>
      <c r="VJT265" s="44"/>
      <c r="VJU265" s="44"/>
      <c r="VJV265" s="44"/>
      <c r="VJW265" s="44"/>
      <c r="VJX265" s="44"/>
      <c r="VJY265" s="44"/>
      <c r="VJZ265" s="44"/>
      <c r="VKA265" s="44"/>
      <c r="VKB265" s="44"/>
      <c r="VKC265" s="44"/>
      <c r="VKD265" s="44"/>
      <c r="VKE265" s="44"/>
      <c r="VKF265" s="44"/>
      <c r="VKG265" s="44"/>
      <c r="VKH265" s="44"/>
      <c r="VKI265" s="44"/>
      <c r="VKJ265" s="44"/>
      <c r="VKK265" s="44"/>
      <c r="VKL265" s="44"/>
      <c r="VKM265" s="44"/>
      <c r="VKN265" s="44"/>
      <c r="VKO265" s="44"/>
      <c r="VKP265" s="44"/>
      <c r="VKQ265" s="44"/>
      <c r="VKR265" s="44"/>
      <c r="VKS265" s="44"/>
      <c r="VKT265" s="44"/>
      <c r="VKU265" s="44"/>
      <c r="VKV265" s="44"/>
      <c r="VKW265" s="44"/>
      <c r="VKX265" s="44"/>
      <c r="VKY265" s="44"/>
      <c r="VKZ265" s="44"/>
      <c r="VLA265" s="44"/>
      <c r="VLB265" s="44"/>
      <c r="VLC265" s="44"/>
      <c r="VLD265" s="44"/>
      <c r="VLE265" s="44"/>
      <c r="VLF265" s="44"/>
      <c r="VLG265" s="44"/>
      <c r="VLH265" s="44"/>
      <c r="VLI265" s="44"/>
      <c r="VLJ265" s="44"/>
      <c r="VLK265" s="44"/>
      <c r="VLL265" s="44"/>
      <c r="VLM265" s="44"/>
      <c r="VLN265" s="44"/>
      <c r="VLO265" s="44"/>
      <c r="VLP265" s="44"/>
      <c r="VLQ265" s="44"/>
      <c r="VLR265" s="44"/>
      <c r="VLS265" s="44"/>
      <c r="VLT265" s="44"/>
      <c r="VLU265" s="44"/>
      <c r="VLV265" s="44"/>
      <c r="VLW265" s="44"/>
      <c r="VLX265" s="44"/>
      <c r="VLY265" s="44"/>
      <c r="VLZ265" s="44"/>
      <c r="VMA265" s="44"/>
      <c r="VMB265" s="44"/>
      <c r="VMC265" s="44"/>
      <c r="VMD265" s="44"/>
      <c r="VME265" s="44"/>
      <c r="VMF265" s="44"/>
      <c r="VMG265" s="44"/>
      <c r="VMH265" s="44"/>
      <c r="VMI265" s="44"/>
      <c r="VMJ265" s="44"/>
      <c r="VMK265" s="44"/>
      <c r="VML265" s="44"/>
      <c r="VMM265" s="44"/>
      <c r="VMN265" s="44"/>
      <c r="VMO265" s="44"/>
      <c r="VMP265" s="44"/>
      <c r="VMQ265" s="44"/>
      <c r="VMR265" s="44"/>
      <c r="VMS265" s="44"/>
      <c r="VMT265" s="44"/>
      <c r="VMU265" s="44"/>
      <c r="VMV265" s="44"/>
      <c r="VMW265" s="44"/>
      <c r="VMX265" s="44"/>
      <c r="VMY265" s="44"/>
      <c r="VMZ265" s="44"/>
      <c r="VNA265" s="44"/>
      <c r="VNB265" s="44"/>
      <c r="VNC265" s="44"/>
      <c r="VND265" s="44"/>
      <c r="VNE265" s="44"/>
      <c r="VNF265" s="44"/>
      <c r="VNG265" s="44"/>
      <c r="VNH265" s="44"/>
      <c r="VNI265" s="44"/>
      <c r="VNJ265" s="44"/>
      <c r="VNK265" s="44"/>
      <c r="VNL265" s="44"/>
      <c r="VNM265" s="44"/>
      <c r="VNN265" s="44"/>
      <c r="VNO265" s="44"/>
      <c r="VNP265" s="44"/>
      <c r="VNQ265" s="44"/>
      <c r="VNR265" s="44"/>
      <c r="VNS265" s="44"/>
      <c r="VNT265" s="44"/>
      <c r="VNU265" s="44"/>
      <c r="VNV265" s="44"/>
      <c r="VNW265" s="44"/>
      <c r="VNX265" s="44"/>
      <c r="VNY265" s="44"/>
      <c r="VNZ265" s="44"/>
      <c r="VOA265" s="44"/>
      <c r="VOB265" s="44"/>
      <c r="VOC265" s="44"/>
      <c r="VOD265" s="44"/>
      <c r="VOE265" s="44"/>
      <c r="VOF265" s="44"/>
      <c r="VOG265" s="44"/>
      <c r="VOH265" s="44"/>
      <c r="VOI265" s="44"/>
      <c r="VOJ265" s="44"/>
      <c r="VOK265" s="44"/>
      <c r="VOL265" s="44"/>
      <c r="VOM265" s="44"/>
      <c r="VON265" s="44"/>
      <c r="VOO265" s="44"/>
      <c r="VOP265" s="44"/>
      <c r="VOQ265" s="44"/>
      <c r="VOR265" s="44"/>
      <c r="VOS265" s="44"/>
      <c r="VOT265" s="44"/>
      <c r="VOU265" s="44"/>
      <c r="VOV265" s="44"/>
      <c r="VOW265" s="44"/>
      <c r="VOX265" s="44"/>
      <c r="VOY265" s="44"/>
      <c r="VOZ265" s="44"/>
      <c r="VPA265" s="44"/>
      <c r="VPB265" s="44"/>
      <c r="VPC265" s="44"/>
      <c r="VPD265" s="44"/>
      <c r="VPE265" s="44"/>
      <c r="VPF265" s="44"/>
      <c r="VPG265" s="44"/>
      <c r="VPH265" s="44"/>
      <c r="VPI265" s="44"/>
      <c r="VPJ265" s="44"/>
      <c r="VPK265" s="44"/>
      <c r="VPL265" s="44"/>
      <c r="VPM265" s="44"/>
      <c r="VPN265" s="44"/>
      <c r="VPO265" s="44"/>
      <c r="VPP265" s="44"/>
      <c r="VPQ265" s="44"/>
      <c r="VPR265" s="44"/>
      <c r="VPS265" s="44"/>
      <c r="VPT265" s="44"/>
      <c r="VPU265" s="44"/>
      <c r="VPV265" s="44"/>
      <c r="VPW265" s="44"/>
      <c r="VPX265" s="44"/>
      <c r="VPY265" s="44"/>
      <c r="VPZ265" s="44"/>
      <c r="VQA265" s="44"/>
      <c r="VQB265" s="44"/>
      <c r="VQC265" s="44"/>
      <c r="VQD265" s="44"/>
      <c r="VQE265" s="44"/>
      <c r="VQF265" s="44"/>
      <c r="VQG265" s="44"/>
      <c r="VQH265" s="44"/>
      <c r="VQI265" s="44"/>
      <c r="VQJ265" s="44"/>
      <c r="VQK265" s="44"/>
      <c r="VQL265" s="44"/>
      <c r="VQM265" s="44"/>
      <c r="VQN265" s="44"/>
      <c r="VQO265" s="44"/>
      <c r="VQP265" s="44"/>
      <c r="VQQ265" s="44"/>
      <c r="VQR265" s="44"/>
      <c r="VQS265" s="44"/>
      <c r="VQT265" s="44"/>
      <c r="VQU265" s="44"/>
      <c r="VQV265" s="44"/>
      <c r="VQW265" s="44"/>
      <c r="VQX265" s="44"/>
      <c r="VQY265" s="44"/>
      <c r="VQZ265" s="44"/>
      <c r="VRA265" s="44"/>
      <c r="VRB265" s="44"/>
      <c r="VRC265" s="44"/>
      <c r="VRD265" s="44"/>
      <c r="VRE265" s="44"/>
      <c r="VRF265" s="44"/>
      <c r="VRG265" s="44"/>
      <c r="VRH265" s="44"/>
      <c r="VRI265" s="44"/>
      <c r="VRJ265" s="44"/>
      <c r="VRK265" s="44"/>
      <c r="VRL265" s="44"/>
      <c r="VRM265" s="44"/>
      <c r="VRN265" s="44"/>
      <c r="VRO265" s="44"/>
      <c r="VRP265" s="44"/>
      <c r="VRQ265" s="44"/>
      <c r="VRR265" s="44"/>
      <c r="VRS265" s="44"/>
      <c r="VRT265" s="44"/>
      <c r="VRU265" s="44"/>
      <c r="VRV265" s="44"/>
      <c r="VRW265" s="44"/>
      <c r="VRX265" s="44"/>
      <c r="VRY265" s="44"/>
      <c r="VRZ265" s="44"/>
      <c r="VSA265" s="44"/>
      <c r="VSB265" s="44"/>
      <c r="VSC265" s="44"/>
      <c r="VSD265" s="44"/>
      <c r="VSE265" s="44"/>
      <c r="VSF265" s="44"/>
      <c r="VSG265" s="44"/>
      <c r="VSH265" s="44"/>
      <c r="VSI265" s="44"/>
      <c r="VSJ265" s="44"/>
      <c r="VSK265" s="44"/>
      <c r="VSL265" s="44"/>
      <c r="VSM265" s="44"/>
      <c r="VSN265" s="44"/>
      <c r="VSO265" s="44"/>
      <c r="VSP265" s="44"/>
      <c r="VSQ265" s="44"/>
      <c r="VSR265" s="44"/>
      <c r="VSS265" s="44"/>
      <c r="VST265" s="44"/>
      <c r="VSU265" s="44"/>
      <c r="VSV265" s="44"/>
      <c r="VSW265" s="44"/>
      <c r="VSX265" s="44"/>
      <c r="VSY265" s="44"/>
      <c r="VSZ265" s="44"/>
      <c r="VTA265" s="44"/>
      <c r="VTB265" s="44"/>
      <c r="VTC265" s="44"/>
      <c r="VTD265" s="44"/>
      <c r="VTE265" s="44"/>
      <c r="VTF265" s="44"/>
      <c r="VTG265" s="44"/>
      <c r="VTH265" s="44"/>
      <c r="VTI265" s="44"/>
      <c r="VTJ265" s="44"/>
      <c r="VTK265" s="44"/>
      <c r="VTL265" s="44"/>
      <c r="VTM265" s="44"/>
      <c r="VTN265" s="44"/>
      <c r="VTO265" s="44"/>
      <c r="VTP265" s="44"/>
      <c r="VTQ265" s="44"/>
      <c r="VTR265" s="44"/>
      <c r="VTS265" s="44"/>
      <c r="VTT265" s="44"/>
      <c r="VTU265" s="44"/>
      <c r="VTV265" s="44"/>
      <c r="VTW265" s="44"/>
      <c r="VTX265" s="44"/>
      <c r="VTY265" s="44"/>
      <c r="VTZ265" s="44"/>
      <c r="VUA265" s="44"/>
      <c r="VUB265" s="44"/>
      <c r="VUC265" s="44"/>
      <c r="VUD265" s="44"/>
      <c r="VUE265" s="44"/>
      <c r="VUF265" s="44"/>
      <c r="VUG265" s="44"/>
      <c r="VUH265" s="44"/>
      <c r="VUI265" s="44"/>
      <c r="VUJ265" s="44"/>
      <c r="VUK265" s="44"/>
      <c r="VUL265" s="44"/>
      <c r="VUM265" s="44"/>
      <c r="VUN265" s="44"/>
      <c r="VUO265" s="44"/>
      <c r="VUP265" s="44"/>
      <c r="VUQ265" s="44"/>
      <c r="VUR265" s="44"/>
      <c r="VUS265" s="44"/>
      <c r="VUT265" s="44"/>
      <c r="VUU265" s="44"/>
      <c r="VUV265" s="44"/>
      <c r="VUW265" s="44"/>
      <c r="VUX265" s="44"/>
      <c r="VUY265" s="44"/>
      <c r="VUZ265" s="44"/>
      <c r="VVA265" s="44"/>
      <c r="VVB265" s="44"/>
      <c r="VVC265" s="44"/>
      <c r="VVD265" s="44"/>
      <c r="VVE265" s="44"/>
      <c r="VVF265" s="44"/>
      <c r="VVG265" s="44"/>
      <c r="VVH265" s="44"/>
      <c r="VVI265" s="44"/>
      <c r="VVJ265" s="44"/>
      <c r="VVK265" s="44"/>
      <c r="VVL265" s="44"/>
      <c r="VVM265" s="44"/>
      <c r="VVN265" s="44"/>
      <c r="VVO265" s="44"/>
      <c r="VVP265" s="44"/>
      <c r="VVQ265" s="44"/>
      <c r="VVR265" s="44"/>
      <c r="VVS265" s="44"/>
      <c r="VVT265" s="44"/>
      <c r="VVU265" s="44"/>
      <c r="VVV265" s="44"/>
      <c r="VVW265" s="44"/>
      <c r="VVX265" s="44"/>
      <c r="VVY265" s="44"/>
      <c r="VVZ265" s="44"/>
      <c r="VWA265" s="44"/>
      <c r="VWB265" s="44"/>
      <c r="VWC265" s="44"/>
      <c r="VWD265" s="44"/>
      <c r="VWE265" s="44"/>
      <c r="VWF265" s="44"/>
      <c r="VWG265" s="44"/>
      <c r="VWH265" s="44"/>
      <c r="VWI265" s="44"/>
      <c r="VWJ265" s="44"/>
      <c r="VWK265" s="44"/>
      <c r="VWL265" s="44"/>
      <c r="VWM265" s="44"/>
      <c r="VWN265" s="44"/>
      <c r="VWO265" s="44"/>
      <c r="VWP265" s="44"/>
      <c r="VWQ265" s="44"/>
      <c r="VWR265" s="44"/>
      <c r="VWS265" s="44"/>
      <c r="VWT265" s="44"/>
      <c r="VWU265" s="44"/>
      <c r="VWV265" s="44"/>
      <c r="VWW265" s="44"/>
      <c r="VWX265" s="44"/>
      <c r="VWY265" s="44"/>
      <c r="VWZ265" s="44"/>
      <c r="VXA265" s="44"/>
      <c r="VXB265" s="44"/>
      <c r="VXC265" s="44"/>
      <c r="VXD265" s="44"/>
      <c r="VXE265" s="44"/>
      <c r="VXF265" s="44"/>
      <c r="VXG265" s="44"/>
      <c r="VXH265" s="44"/>
      <c r="VXI265" s="44"/>
      <c r="VXJ265" s="44"/>
      <c r="VXK265" s="44"/>
      <c r="VXL265" s="44"/>
      <c r="VXM265" s="44"/>
      <c r="VXN265" s="44"/>
      <c r="VXO265" s="44"/>
      <c r="VXP265" s="44"/>
      <c r="VXQ265" s="44"/>
      <c r="VXR265" s="44"/>
      <c r="VXS265" s="44"/>
      <c r="VXT265" s="44"/>
      <c r="VXU265" s="44"/>
      <c r="VXV265" s="44"/>
      <c r="VXW265" s="44"/>
      <c r="VXX265" s="44"/>
      <c r="VXY265" s="44"/>
      <c r="VXZ265" s="44"/>
      <c r="VYA265" s="44"/>
      <c r="VYB265" s="44"/>
      <c r="VYC265" s="44"/>
      <c r="VYD265" s="44"/>
      <c r="VYE265" s="44"/>
      <c r="VYF265" s="44"/>
      <c r="VYG265" s="44"/>
      <c r="VYH265" s="44"/>
      <c r="VYI265" s="44"/>
      <c r="VYJ265" s="44"/>
      <c r="VYK265" s="44"/>
      <c r="VYL265" s="44"/>
      <c r="VYM265" s="44"/>
      <c r="VYN265" s="44"/>
      <c r="VYO265" s="44"/>
      <c r="VYP265" s="44"/>
      <c r="VYQ265" s="44"/>
      <c r="VYR265" s="44"/>
      <c r="VYS265" s="44"/>
      <c r="VYT265" s="44"/>
      <c r="VYU265" s="44"/>
      <c r="VYV265" s="44"/>
      <c r="VYW265" s="44"/>
      <c r="VYX265" s="44"/>
      <c r="VYY265" s="44"/>
      <c r="VYZ265" s="44"/>
      <c r="VZA265" s="44"/>
      <c r="VZB265" s="44"/>
      <c r="VZC265" s="44"/>
      <c r="VZD265" s="44"/>
      <c r="VZE265" s="44"/>
      <c r="VZF265" s="44"/>
      <c r="VZG265" s="44"/>
      <c r="VZH265" s="44"/>
      <c r="VZI265" s="44"/>
      <c r="VZJ265" s="44"/>
      <c r="VZK265" s="44"/>
      <c r="VZL265" s="44"/>
      <c r="VZM265" s="44"/>
      <c r="VZN265" s="44"/>
      <c r="VZO265" s="44"/>
      <c r="VZP265" s="44"/>
      <c r="VZQ265" s="44"/>
      <c r="VZR265" s="44"/>
      <c r="VZS265" s="44"/>
      <c r="VZT265" s="44"/>
      <c r="VZU265" s="44"/>
      <c r="VZV265" s="44"/>
      <c r="VZW265" s="44"/>
      <c r="VZX265" s="44"/>
      <c r="VZY265" s="44"/>
      <c r="VZZ265" s="44"/>
      <c r="WAA265" s="44"/>
      <c r="WAB265" s="44"/>
      <c r="WAC265" s="44"/>
      <c r="WAD265" s="44"/>
      <c r="WAE265" s="44"/>
      <c r="WAF265" s="44"/>
      <c r="WAG265" s="44"/>
      <c r="WAH265" s="44"/>
      <c r="WAI265" s="44"/>
      <c r="WAJ265" s="44"/>
      <c r="WAK265" s="44"/>
      <c r="WAL265" s="44"/>
      <c r="WAM265" s="44"/>
      <c r="WAN265" s="44"/>
      <c r="WAO265" s="44"/>
      <c r="WAP265" s="44"/>
      <c r="WAQ265" s="44"/>
      <c r="WAR265" s="44"/>
      <c r="WAS265" s="44"/>
      <c r="WAT265" s="44"/>
      <c r="WAU265" s="44"/>
      <c r="WAV265" s="44"/>
      <c r="WAW265" s="44"/>
      <c r="WAX265" s="44"/>
      <c r="WAY265" s="44"/>
      <c r="WAZ265" s="44"/>
      <c r="WBA265" s="44"/>
      <c r="WBB265" s="44"/>
      <c r="WBC265" s="44"/>
      <c r="WBD265" s="44"/>
      <c r="WBE265" s="44"/>
      <c r="WBF265" s="44"/>
      <c r="WBG265" s="44"/>
      <c r="WBH265" s="44"/>
      <c r="WBI265" s="44"/>
      <c r="WBJ265" s="44"/>
      <c r="WBK265" s="44"/>
      <c r="WBL265" s="44"/>
      <c r="WBM265" s="44"/>
      <c r="WBN265" s="44"/>
      <c r="WBO265" s="44"/>
      <c r="WBP265" s="44"/>
      <c r="WBQ265" s="44"/>
      <c r="WBR265" s="44"/>
      <c r="WBS265" s="44"/>
      <c r="WBT265" s="44"/>
      <c r="WBU265" s="44"/>
      <c r="WBV265" s="44"/>
      <c r="WBW265" s="44"/>
      <c r="WBX265" s="44"/>
      <c r="WBY265" s="44"/>
      <c r="WBZ265" s="44"/>
      <c r="WCA265" s="44"/>
      <c r="WCB265" s="44"/>
      <c r="WCC265" s="44"/>
      <c r="WCD265" s="44"/>
      <c r="WCE265" s="44"/>
      <c r="WCF265" s="44"/>
      <c r="WCG265" s="44"/>
      <c r="WCH265" s="44"/>
      <c r="WCI265" s="44"/>
      <c r="WCJ265" s="44"/>
      <c r="WCK265" s="44"/>
      <c r="WCL265" s="44"/>
      <c r="WCM265" s="44"/>
      <c r="WCN265" s="44"/>
      <c r="WCO265" s="44"/>
      <c r="WCP265" s="44"/>
      <c r="WCQ265" s="44"/>
      <c r="WCR265" s="44"/>
      <c r="WCS265" s="44"/>
      <c r="WCT265" s="44"/>
      <c r="WCU265" s="44"/>
      <c r="WCV265" s="44"/>
      <c r="WCW265" s="44"/>
      <c r="WCX265" s="44"/>
      <c r="WCY265" s="44"/>
      <c r="WCZ265" s="44"/>
      <c r="WDA265" s="44"/>
      <c r="WDB265" s="44"/>
      <c r="WDC265" s="44"/>
      <c r="WDD265" s="44"/>
      <c r="WDE265" s="44"/>
      <c r="WDF265" s="44"/>
      <c r="WDG265" s="44"/>
      <c r="WDH265" s="44"/>
      <c r="WDI265" s="44"/>
      <c r="WDJ265" s="44"/>
      <c r="WDK265" s="44"/>
      <c r="WDL265" s="44"/>
      <c r="WDM265" s="44"/>
      <c r="WDN265" s="44"/>
      <c r="WDO265" s="44"/>
      <c r="WDP265" s="44"/>
      <c r="WDQ265" s="44"/>
      <c r="WDR265" s="44"/>
      <c r="WDS265" s="44"/>
      <c r="WDT265" s="44"/>
      <c r="WDU265" s="44"/>
      <c r="WDV265" s="44"/>
      <c r="WDW265" s="44"/>
      <c r="WDX265" s="44"/>
      <c r="WDY265" s="44"/>
      <c r="WDZ265" s="44"/>
      <c r="WEA265" s="44"/>
      <c r="WEB265" s="44"/>
      <c r="WEC265" s="44"/>
      <c r="WED265" s="44"/>
      <c r="WEE265" s="44"/>
      <c r="WEF265" s="44"/>
      <c r="WEG265" s="44"/>
      <c r="WEH265" s="44"/>
      <c r="WEI265" s="44"/>
      <c r="WEJ265" s="44"/>
      <c r="WEK265" s="44"/>
      <c r="WEL265" s="44"/>
      <c r="WEM265" s="44"/>
      <c r="WEN265" s="44"/>
      <c r="WEO265" s="44"/>
      <c r="WEP265" s="44"/>
      <c r="WEQ265" s="44"/>
      <c r="WER265" s="44"/>
      <c r="WES265" s="44"/>
      <c r="WET265" s="44"/>
      <c r="WEU265" s="44"/>
      <c r="WEV265" s="44"/>
      <c r="WEW265" s="44"/>
      <c r="WEX265" s="44"/>
      <c r="WEY265" s="44"/>
      <c r="WEZ265" s="44"/>
      <c r="WFA265" s="44"/>
      <c r="WFB265" s="44"/>
      <c r="WFC265" s="44"/>
      <c r="WFD265" s="44"/>
      <c r="WFE265" s="44"/>
      <c r="WFF265" s="44"/>
      <c r="WFG265" s="44"/>
      <c r="WFH265" s="44"/>
      <c r="WFI265" s="44"/>
      <c r="WFJ265" s="44"/>
      <c r="WFK265" s="44"/>
      <c r="WFL265" s="44"/>
      <c r="WFM265" s="44"/>
      <c r="WFN265" s="44"/>
      <c r="WFO265" s="44"/>
      <c r="WFP265" s="44"/>
      <c r="WFQ265" s="44"/>
      <c r="WFR265" s="44"/>
      <c r="WFS265" s="44"/>
      <c r="WFT265" s="44"/>
      <c r="WFU265" s="44"/>
      <c r="WFV265" s="44"/>
      <c r="WFW265" s="44"/>
      <c r="WFX265" s="44"/>
      <c r="WFY265" s="44"/>
      <c r="WFZ265" s="44"/>
      <c r="WGA265" s="44"/>
      <c r="WGB265" s="44"/>
      <c r="WGC265" s="44"/>
      <c r="WGD265" s="44"/>
      <c r="WGE265" s="44"/>
      <c r="WGF265" s="44"/>
      <c r="WGG265" s="44"/>
      <c r="WGH265" s="44"/>
      <c r="WGI265" s="44"/>
      <c r="WGJ265" s="44"/>
      <c r="WGK265" s="44"/>
      <c r="WGL265" s="44"/>
      <c r="WGM265" s="44"/>
      <c r="WGN265" s="44"/>
      <c r="WGO265" s="44"/>
      <c r="WGP265" s="44"/>
      <c r="WGQ265" s="44"/>
      <c r="WGR265" s="44"/>
      <c r="WGS265" s="44"/>
      <c r="WGT265" s="44"/>
      <c r="WGU265" s="44"/>
      <c r="WGV265" s="44"/>
      <c r="WGW265" s="44"/>
      <c r="WGX265" s="44"/>
      <c r="WGY265" s="44"/>
      <c r="WGZ265" s="44"/>
      <c r="WHA265" s="44"/>
      <c r="WHB265" s="44"/>
      <c r="WHC265" s="44"/>
      <c r="WHD265" s="44"/>
      <c r="WHE265" s="44"/>
      <c r="WHF265" s="44"/>
      <c r="WHG265" s="44"/>
      <c r="WHH265" s="44"/>
      <c r="WHI265" s="44"/>
      <c r="WHJ265" s="44"/>
      <c r="WHK265" s="44"/>
      <c r="WHL265" s="44"/>
      <c r="WHM265" s="44"/>
      <c r="WHN265" s="44"/>
      <c r="WHO265" s="44"/>
      <c r="WHP265" s="44"/>
      <c r="WHQ265" s="44"/>
      <c r="WHR265" s="44"/>
      <c r="WHS265" s="44"/>
      <c r="WHT265" s="44"/>
      <c r="WHU265" s="44"/>
      <c r="WHV265" s="44"/>
      <c r="WHW265" s="44"/>
      <c r="WHX265" s="44"/>
      <c r="WHY265" s="44"/>
      <c r="WHZ265" s="44"/>
      <c r="WIA265" s="44"/>
      <c r="WIB265" s="44"/>
      <c r="WIC265" s="44"/>
      <c r="WID265" s="44"/>
      <c r="WIE265" s="44"/>
      <c r="WIF265" s="44"/>
      <c r="WIG265" s="44"/>
      <c r="WIH265" s="44"/>
      <c r="WII265" s="44"/>
      <c r="WIJ265" s="44"/>
      <c r="WIK265" s="44"/>
      <c r="WIL265" s="44"/>
      <c r="WIM265" s="44"/>
      <c r="WIN265" s="44"/>
      <c r="WIO265" s="44"/>
      <c r="WIP265" s="44"/>
      <c r="WIQ265" s="44"/>
      <c r="WIR265" s="44"/>
      <c r="WIS265" s="44"/>
      <c r="WIT265" s="44"/>
      <c r="WIU265" s="44"/>
      <c r="WIV265" s="44"/>
      <c r="WIW265" s="44"/>
      <c r="WIX265" s="44"/>
      <c r="WIY265" s="44"/>
      <c r="WIZ265" s="44"/>
      <c r="WJA265" s="44"/>
      <c r="WJB265" s="44"/>
      <c r="WJC265" s="44"/>
      <c r="WJD265" s="44"/>
      <c r="WJE265" s="44"/>
      <c r="WJF265" s="44"/>
      <c r="WJG265" s="44"/>
      <c r="WJH265" s="44"/>
      <c r="WJI265" s="44"/>
      <c r="WJJ265" s="44"/>
      <c r="WJK265" s="44"/>
      <c r="WJL265" s="44"/>
      <c r="WJM265" s="44"/>
      <c r="WJN265" s="44"/>
      <c r="WJO265" s="44"/>
      <c r="WJP265" s="44"/>
      <c r="WJQ265" s="44"/>
      <c r="WJR265" s="44"/>
      <c r="WJS265" s="44"/>
      <c r="WJT265" s="44"/>
      <c r="WJU265" s="44"/>
      <c r="WJV265" s="44"/>
      <c r="WJW265" s="44"/>
      <c r="WJX265" s="44"/>
      <c r="WJY265" s="44"/>
      <c r="WJZ265" s="44"/>
      <c r="WKA265" s="44"/>
      <c r="WKB265" s="44"/>
      <c r="WKC265" s="44"/>
      <c r="WKD265" s="44"/>
      <c r="WKE265" s="44"/>
      <c r="WKF265" s="44"/>
      <c r="WKG265" s="44"/>
      <c r="WKH265" s="44"/>
      <c r="WKI265" s="44"/>
      <c r="WKJ265" s="44"/>
      <c r="WKK265" s="44"/>
      <c r="WKL265" s="44"/>
      <c r="WKM265" s="44"/>
      <c r="WKN265" s="44"/>
      <c r="WKO265" s="44"/>
      <c r="WKP265" s="44"/>
      <c r="WKQ265" s="44"/>
      <c r="WKR265" s="44"/>
      <c r="WKS265" s="44"/>
      <c r="WKT265" s="44"/>
      <c r="WKU265" s="44"/>
      <c r="WKV265" s="44"/>
      <c r="WKW265" s="44"/>
      <c r="WKX265" s="44"/>
      <c r="WKY265" s="44"/>
      <c r="WKZ265" s="44"/>
      <c r="WLA265" s="44"/>
      <c r="WLB265" s="44"/>
      <c r="WLC265" s="44"/>
      <c r="WLD265" s="44"/>
      <c r="WLE265" s="44"/>
      <c r="WLF265" s="44"/>
      <c r="WLG265" s="44"/>
      <c r="WLH265" s="44"/>
      <c r="WLI265" s="44"/>
      <c r="WLJ265" s="44"/>
      <c r="WLK265" s="44"/>
      <c r="WLL265" s="44"/>
      <c r="WLM265" s="44"/>
      <c r="WLN265" s="44"/>
      <c r="WLO265" s="44"/>
      <c r="WLP265" s="44"/>
      <c r="WLQ265" s="44"/>
      <c r="WLR265" s="44"/>
      <c r="WLS265" s="44"/>
      <c r="WLT265" s="44"/>
      <c r="WLU265" s="44"/>
      <c r="WLV265" s="44"/>
      <c r="WLW265" s="44"/>
      <c r="WLX265" s="44"/>
      <c r="WLY265" s="44"/>
      <c r="WLZ265" s="44"/>
      <c r="WMA265" s="44"/>
      <c r="WMB265" s="44"/>
      <c r="WMC265" s="44"/>
      <c r="WMD265" s="44"/>
      <c r="WME265" s="44"/>
      <c r="WMF265" s="44"/>
      <c r="WMG265" s="44"/>
      <c r="WMH265" s="44"/>
      <c r="WMI265" s="44"/>
      <c r="WMJ265" s="44"/>
      <c r="WMK265" s="44"/>
      <c r="WML265" s="44"/>
      <c r="WMM265" s="44"/>
      <c r="WMN265" s="44"/>
      <c r="WMO265" s="44"/>
      <c r="WMP265" s="44"/>
      <c r="WMQ265" s="44"/>
      <c r="WMR265" s="44"/>
      <c r="WMS265" s="44"/>
      <c r="WMT265" s="44"/>
      <c r="WMU265" s="44"/>
      <c r="WMV265" s="44"/>
      <c r="WMW265" s="44"/>
      <c r="WMX265" s="44"/>
      <c r="WMY265" s="44"/>
      <c r="WMZ265" s="44"/>
      <c r="WNA265" s="44"/>
      <c r="WNB265" s="44"/>
      <c r="WNC265" s="44"/>
      <c r="WND265" s="44"/>
      <c r="WNE265" s="44"/>
      <c r="WNF265" s="44"/>
      <c r="WNG265" s="44"/>
      <c r="WNH265" s="44"/>
      <c r="WNI265" s="44"/>
      <c r="WNJ265" s="44"/>
      <c r="WNK265" s="44"/>
      <c r="WNL265" s="44"/>
      <c r="WNM265" s="44"/>
      <c r="WNN265" s="44"/>
      <c r="WNO265" s="44"/>
      <c r="WNP265" s="44"/>
      <c r="WNQ265" s="44"/>
      <c r="WNR265" s="44"/>
      <c r="WNS265" s="44"/>
      <c r="WNT265" s="44"/>
      <c r="WNU265" s="44"/>
      <c r="WNV265" s="44"/>
      <c r="WNW265" s="44"/>
      <c r="WNX265" s="44"/>
      <c r="WNY265" s="44"/>
      <c r="WNZ265" s="44"/>
      <c r="WOA265" s="44"/>
      <c r="WOB265" s="44"/>
      <c r="WOC265" s="44"/>
      <c r="WOD265" s="44"/>
      <c r="WOE265" s="44"/>
      <c r="WOF265" s="44"/>
      <c r="WOG265" s="44"/>
      <c r="WOH265" s="44"/>
      <c r="WOI265" s="44"/>
      <c r="WOJ265" s="44"/>
      <c r="WOK265" s="44"/>
      <c r="WOL265" s="44"/>
      <c r="WOM265" s="44"/>
      <c r="WON265" s="44"/>
      <c r="WOO265" s="44"/>
      <c r="WOP265" s="44"/>
      <c r="WOQ265" s="44"/>
      <c r="WOR265" s="44"/>
      <c r="WOS265" s="44"/>
      <c r="WOT265" s="44"/>
      <c r="WOU265" s="44"/>
      <c r="WOV265" s="44"/>
      <c r="WOW265" s="44"/>
      <c r="WOX265" s="44"/>
      <c r="WOY265" s="44"/>
      <c r="WOZ265" s="44"/>
      <c r="WPA265" s="44"/>
      <c r="WPB265" s="44"/>
      <c r="WPC265" s="44"/>
      <c r="WPD265" s="44"/>
      <c r="WPE265" s="44"/>
      <c r="WPF265" s="44"/>
      <c r="WPG265" s="44"/>
      <c r="WPH265" s="44"/>
      <c r="WPI265" s="44"/>
      <c r="WPJ265" s="44"/>
      <c r="WPK265" s="44"/>
      <c r="WPL265" s="44"/>
      <c r="WPM265" s="44"/>
      <c r="WPN265" s="44"/>
      <c r="WPO265" s="44"/>
      <c r="WPP265" s="44"/>
      <c r="WPQ265" s="44"/>
      <c r="WPR265" s="44"/>
      <c r="WPS265" s="44"/>
      <c r="WPT265" s="44"/>
      <c r="WPU265" s="44"/>
      <c r="WPV265" s="44"/>
      <c r="WPW265" s="44"/>
      <c r="WPX265" s="44"/>
      <c r="WPY265" s="44"/>
      <c r="WPZ265" s="44"/>
      <c r="WQA265" s="44"/>
      <c r="WQB265" s="44"/>
      <c r="WQC265" s="44"/>
      <c r="WQD265" s="44"/>
      <c r="WQE265" s="44"/>
      <c r="WQF265" s="44"/>
      <c r="WQG265" s="44"/>
      <c r="WQH265" s="44"/>
      <c r="WQI265" s="44"/>
      <c r="WQJ265" s="44"/>
      <c r="WQK265" s="44"/>
      <c r="WQL265" s="44"/>
      <c r="WQM265" s="44"/>
      <c r="WQN265" s="44"/>
      <c r="WQO265" s="44"/>
      <c r="WQP265" s="44"/>
      <c r="WQQ265" s="44"/>
      <c r="WQR265" s="44"/>
      <c r="WQS265" s="44"/>
      <c r="WQT265" s="44"/>
      <c r="WQU265" s="44"/>
      <c r="WQV265" s="44"/>
      <c r="WQW265" s="44"/>
      <c r="WQX265" s="44"/>
      <c r="WQY265" s="44"/>
      <c r="WQZ265" s="44"/>
      <c r="WRA265" s="44"/>
      <c r="WRB265" s="44"/>
      <c r="WRC265" s="44"/>
      <c r="WRD265" s="44"/>
      <c r="WRE265" s="44"/>
      <c r="WRF265" s="44"/>
      <c r="WRG265" s="44"/>
      <c r="WRH265" s="44"/>
      <c r="WRI265" s="44"/>
      <c r="WRJ265" s="44"/>
      <c r="WRK265" s="44"/>
      <c r="WRL265" s="44"/>
      <c r="WRM265" s="44"/>
      <c r="WRN265" s="44"/>
      <c r="WRO265" s="44"/>
      <c r="WRP265" s="44"/>
      <c r="WRQ265" s="44"/>
      <c r="WRR265" s="44"/>
      <c r="WRS265" s="44"/>
      <c r="WRT265" s="44"/>
      <c r="WRU265" s="44"/>
      <c r="WRV265" s="44"/>
      <c r="WRW265" s="44"/>
      <c r="WRX265" s="44"/>
      <c r="WRY265" s="44"/>
      <c r="WRZ265" s="44"/>
      <c r="WSA265" s="44"/>
      <c r="WSB265" s="44"/>
      <c r="WSC265" s="44"/>
      <c r="WSD265" s="44"/>
      <c r="WSE265" s="44"/>
      <c r="WSF265" s="44"/>
      <c r="WSG265" s="44"/>
      <c r="WSH265" s="44"/>
      <c r="WSI265" s="44"/>
      <c r="WSJ265" s="44"/>
      <c r="WSK265" s="44"/>
      <c r="WSL265" s="44"/>
      <c r="WSM265" s="44"/>
      <c r="WSN265" s="44"/>
      <c r="WSO265" s="44"/>
      <c r="WSP265" s="44"/>
      <c r="WSQ265" s="44"/>
      <c r="WSR265" s="44"/>
      <c r="WSS265" s="44"/>
      <c r="WST265" s="44"/>
      <c r="WSU265" s="44"/>
      <c r="WSV265" s="44"/>
      <c r="WSW265" s="44"/>
      <c r="WSX265" s="44"/>
      <c r="WSY265" s="44"/>
      <c r="WSZ265" s="44"/>
      <c r="WTA265" s="44"/>
      <c r="WTB265" s="44"/>
      <c r="WTC265" s="44"/>
      <c r="WTD265" s="44"/>
      <c r="WTE265" s="44"/>
      <c r="WTF265" s="44"/>
      <c r="WTG265" s="44"/>
      <c r="WTH265" s="44"/>
      <c r="WTI265" s="44"/>
      <c r="WTJ265" s="44"/>
      <c r="WTK265" s="44"/>
      <c r="WTL265" s="44"/>
      <c r="WTM265" s="44"/>
      <c r="WTN265" s="44"/>
      <c r="WTO265" s="44"/>
      <c r="WTP265" s="44"/>
      <c r="WTQ265" s="44"/>
      <c r="WTR265" s="44"/>
      <c r="WTS265" s="44"/>
      <c r="WTT265" s="44"/>
      <c r="WTU265" s="44"/>
      <c r="WTV265" s="44"/>
      <c r="WTW265" s="44"/>
      <c r="WTX265" s="44"/>
      <c r="WTY265" s="44"/>
      <c r="WTZ265" s="44"/>
      <c r="WUA265" s="44"/>
      <c r="WUB265" s="44"/>
      <c r="WUC265" s="44"/>
      <c r="WUD265" s="44"/>
      <c r="WUE265" s="44"/>
      <c r="WUF265" s="44"/>
      <c r="WUG265" s="44"/>
      <c r="WUH265" s="44"/>
      <c r="WUI265" s="44"/>
      <c r="WUJ265" s="44"/>
      <c r="WUK265" s="44"/>
      <c r="WUL265" s="44"/>
      <c r="WUM265" s="44"/>
      <c r="WUN265" s="44"/>
      <c r="WUO265" s="44"/>
      <c r="WUP265" s="44"/>
      <c r="WUQ265" s="44"/>
      <c r="WUR265" s="44"/>
      <c r="WUS265" s="44"/>
      <c r="WUT265" s="44"/>
      <c r="WUU265" s="44"/>
      <c r="WUV265" s="44"/>
      <c r="WUW265" s="44"/>
      <c r="WUX265" s="44"/>
      <c r="WUY265" s="44"/>
      <c r="WUZ265" s="44"/>
      <c r="WVA265" s="44"/>
      <c r="WVB265" s="44"/>
      <c r="WVC265" s="44"/>
      <c r="WVD265" s="44"/>
      <c r="WVE265" s="44"/>
      <c r="WVF265" s="44"/>
      <c r="WVG265" s="44"/>
      <c r="WVH265" s="44"/>
      <c r="WVI265" s="44"/>
      <c r="WVJ265" s="44"/>
      <c r="WVK265" s="44"/>
      <c r="WVL265" s="44"/>
      <c r="WVM265" s="44"/>
      <c r="WVN265" s="44"/>
      <c r="WVO265" s="44"/>
      <c r="WVP265" s="44"/>
      <c r="WVQ265" s="44"/>
      <c r="WVR265" s="44"/>
      <c r="WVS265" s="44"/>
      <c r="WVT265" s="44"/>
      <c r="WVU265" s="44"/>
      <c r="WVV265" s="44"/>
      <c r="WVW265" s="44"/>
      <c r="WVX265" s="44"/>
      <c r="WVY265" s="44"/>
      <c r="WVZ265" s="44"/>
      <c r="WWA265" s="44"/>
      <c r="WWB265" s="44"/>
      <c r="WWC265" s="44"/>
      <c r="WWD265" s="44"/>
      <c r="WWE265" s="44"/>
      <c r="WWF265" s="44"/>
      <c r="WWG265" s="44"/>
      <c r="WWH265" s="44"/>
      <c r="WWI265" s="44"/>
      <c r="WWJ265" s="44"/>
      <c r="WWK265" s="44"/>
      <c r="WWL265" s="44"/>
      <c r="WWM265" s="44"/>
      <c r="WWN265" s="44"/>
      <c r="WWO265" s="44"/>
      <c r="WWP265" s="44"/>
      <c r="WWQ265" s="44"/>
      <c r="WWR265" s="44"/>
      <c r="WWS265" s="44"/>
      <c r="WWT265" s="44"/>
      <c r="WWU265" s="44"/>
      <c r="WWV265" s="44"/>
      <c r="WWW265" s="44"/>
      <c r="WWX265" s="44"/>
      <c r="WWY265" s="44"/>
      <c r="WWZ265" s="44"/>
      <c r="WXA265" s="44"/>
      <c r="WXB265" s="44"/>
      <c r="WXC265" s="44"/>
      <c r="WXD265" s="44"/>
      <c r="WXE265" s="44"/>
      <c r="WXF265" s="44"/>
      <c r="WXG265" s="44"/>
      <c r="WXH265" s="44"/>
      <c r="WXI265" s="44"/>
      <c r="WXJ265" s="44"/>
      <c r="WXK265" s="44"/>
      <c r="WXL265" s="44"/>
      <c r="WXM265" s="44"/>
      <c r="WXN265" s="44"/>
      <c r="WXO265" s="44"/>
      <c r="WXP265" s="44"/>
      <c r="WXQ265" s="44"/>
      <c r="WXR265" s="44"/>
      <c r="WXS265" s="44"/>
      <c r="WXT265" s="44"/>
      <c r="WXU265" s="44"/>
      <c r="WXV265" s="44"/>
      <c r="WXW265" s="44"/>
      <c r="WXX265" s="44"/>
      <c r="WXY265" s="44"/>
      <c r="WXZ265" s="44"/>
      <c r="WYA265" s="44"/>
      <c r="WYB265" s="44"/>
      <c r="WYC265" s="44"/>
      <c r="WYD265" s="44"/>
      <c r="WYE265" s="44"/>
      <c r="WYF265" s="44"/>
      <c r="WYG265" s="44"/>
      <c r="WYH265" s="44"/>
      <c r="WYI265" s="44"/>
      <c r="WYJ265" s="44"/>
      <c r="WYK265" s="44"/>
      <c r="WYL265" s="44"/>
      <c r="WYM265" s="44"/>
      <c r="WYN265" s="44"/>
      <c r="WYO265" s="44"/>
      <c r="WYP265" s="44"/>
      <c r="WYQ265" s="44"/>
      <c r="WYR265" s="44"/>
      <c r="WYS265" s="44"/>
      <c r="WYT265" s="44"/>
      <c r="WYU265" s="44"/>
      <c r="WYV265" s="44"/>
      <c r="WYW265" s="44"/>
      <c r="WYX265" s="44"/>
      <c r="WYY265" s="44"/>
      <c r="WYZ265" s="44"/>
      <c r="WZA265" s="44"/>
      <c r="WZB265" s="44"/>
      <c r="WZC265" s="44"/>
      <c r="WZD265" s="44"/>
      <c r="WZE265" s="44"/>
      <c r="WZF265" s="44"/>
      <c r="WZG265" s="44"/>
      <c r="WZH265" s="44"/>
      <c r="WZI265" s="44"/>
      <c r="WZJ265" s="44"/>
      <c r="WZK265" s="44"/>
      <c r="WZL265" s="44"/>
      <c r="WZM265" s="44"/>
      <c r="WZN265" s="44"/>
      <c r="WZO265" s="44"/>
      <c r="WZP265" s="44"/>
      <c r="WZQ265" s="44"/>
      <c r="WZR265" s="44"/>
      <c r="WZS265" s="44"/>
      <c r="WZT265" s="44"/>
      <c r="WZU265" s="44"/>
      <c r="WZV265" s="44"/>
      <c r="WZW265" s="44"/>
      <c r="WZX265" s="44"/>
      <c r="WZY265" s="44"/>
      <c r="WZZ265" s="44"/>
      <c r="XAA265" s="44"/>
      <c r="XAB265" s="44"/>
      <c r="XAC265" s="44"/>
      <c r="XAD265" s="44"/>
      <c r="XAE265" s="44"/>
      <c r="XAF265" s="44"/>
      <c r="XAG265" s="44"/>
      <c r="XAH265" s="44"/>
      <c r="XAI265" s="44"/>
      <c r="XAJ265" s="44"/>
      <c r="XAK265" s="44"/>
      <c r="XAL265" s="44"/>
      <c r="XAM265" s="44"/>
      <c r="XAN265" s="44"/>
      <c r="XAO265" s="44"/>
      <c r="XAP265" s="44"/>
      <c r="XAQ265" s="44"/>
      <c r="XAR265" s="44"/>
      <c r="XAS265" s="44"/>
      <c r="XAT265" s="44"/>
      <c r="XAU265" s="44"/>
      <c r="XAV265" s="44"/>
      <c r="XAW265" s="44"/>
      <c r="XAX265" s="44"/>
      <c r="XAY265" s="44"/>
      <c r="XAZ265" s="44"/>
      <c r="XBA265" s="44"/>
      <c r="XBB265" s="44"/>
      <c r="XBC265" s="44"/>
      <c r="XBD265" s="44"/>
      <c r="XBE265" s="44"/>
      <c r="XBF265" s="44"/>
      <c r="XBG265" s="44"/>
      <c r="XBH265" s="44"/>
      <c r="XBI265" s="44"/>
      <c r="XBJ265" s="44"/>
      <c r="XBK265" s="44"/>
      <c r="XBL265" s="44"/>
      <c r="XBM265" s="44"/>
      <c r="XBN265" s="44"/>
      <c r="XBO265" s="44"/>
      <c r="XBP265" s="44"/>
      <c r="XBQ265" s="44"/>
      <c r="XBR265" s="44"/>
      <c r="XBS265" s="44"/>
      <c r="XBT265" s="44"/>
      <c r="XBU265" s="44"/>
      <c r="XBV265" s="44"/>
      <c r="XBW265" s="44"/>
      <c r="XBX265" s="44"/>
      <c r="XBY265" s="44"/>
      <c r="XBZ265" s="44"/>
      <c r="XCA265" s="44"/>
      <c r="XCB265" s="44"/>
      <c r="XCC265" s="44"/>
      <c r="XCD265" s="44"/>
      <c r="XCE265" s="44"/>
      <c r="XCF265" s="44"/>
      <c r="XCG265" s="44"/>
      <c r="XCH265" s="44"/>
      <c r="XCI265" s="44"/>
      <c r="XCJ265" s="44"/>
      <c r="XCK265" s="44"/>
      <c r="XCL265" s="44"/>
      <c r="XCM265" s="44"/>
      <c r="XCN265" s="44"/>
      <c r="XCO265" s="44"/>
      <c r="XCP265" s="44"/>
      <c r="XCQ265" s="44"/>
      <c r="XCR265" s="44"/>
      <c r="XCS265" s="44"/>
      <c r="XCT265" s="44"/>
      <c r="XCU265" s="44"/>
      <c r="XCV265" s="44"/>
      <c r="XCW265" s="44"/>
      <c r="XCX265" s="44"/>
      <c r="XCY265" s="44"/>
      <c r="XCZ265" s="44"/>
      <c r="XDA265" s="44"/>
      <c r="XDB265" s="44"/>
      <c r="XDC265" s="44"/>
      <c r="XDD265" s="44"/>
      <c r="XDE265" s="44"/>
      <c r="XDF265" s="44"/>
      <c r="XDG265" s="44"/>
      <c r="XDH265" s="44"/>
      <c r="XDI265" s="44"/>
      <c r="XDJ265" s="44"/>
      <c r="XDK265" s="44"/>
      <c r="XDL265" s="44"/>
      <c r="XDM265" s="44"/>
      <c r="XDN265" s="44"/>
      <c r="XDO265" s="44"/>
      <c r="XDP265" s="44"/>
      <c r="XDQ265" s="44"/>
      <c r="XDR265" s="44"/>
      <c r="XDS265" s="44"/>
      <c r="XDT265" s="44"/>
      <c r="XDU265" s="44"/>
      <c r="XDV265" s="44"/>
      <c r="XDW265" s="44"/>
      <c r="XDX265" s="44"/>
      <c r="XDY265" s="44"/>
      <c r="XDZ265" s="44"/>
      <c r="XEA265" s="44"/>
      <c r="XEB265" s="44"/>
      <c r="XEC265" s="44"/>
      <c r="XED265" s="44"/>
      <c r="XEE265" s="44"/>
      <c r="XEF265" s="44"/>
      <c r="XEG265" s="44"/>
      <c r="XEH265" s="44"/>
      <c r="XEI265" s="44"/>
      <c r="XEJ265" s="44"/>
      <c r="XEK265" s="44"/>
      <c r="XEL265" s="44"/>
      <c r="XEM265" s="44"/>
      <c r="XEN265" s="44"/>
      <c r="XEO265" s="44"/>
      <c r="XEP265" s="44"/>
      <c r="XEQ265" s="44"/>
      <c r="XER265" s="44"/>
      <c r="XES265" s="44"/>
      <c r="XET265" s="44"/>
      <c r="XEU265" s="44"/>
      <c r="XEV265" s="44"/>
      <c r="XEW265" s="44"/>
      <c r="XEX265" s="44"/>
      <c r="XEY265" s="44"/>
      <c r="XEZ265" s="44"/>
    </row>
    <row r="266" spans="1:16380" ht="38.25">
      <c r="A266" s="36">
        <v>5</v>
      </c>
      <c r="B266" s="36" t="s">
        <v>629</v>
      </c>
      <c r="C266" s="41" t="s">
        <v>348</v>
      </c>
      <c r="D266" s="37" t="s">
        <v>268</v>
      </c>
      <c r="E266" s="37" t="s">
        <v>627</v>
      </c>
      <c r="F266" s="18">
        <v>2054396.62</v>
      </c>
      <c r="G266" s="41" t="s">
        <v>638</v>
      </c>
      <c r="H266" s="38">
        <v>43766</v>
      </c>
      <c r="I266" s="18">
        <v>2044050</v>
      </c>
      <c r="J266" s="36" t="s">
        <v>639</v>
      </c>
      <c r="K266" s="18">
        <v>10346.620000000112</v>
      </c>
      <c r="L266" s="19">
        <v>0.503633032651706</v>
      </c>
      <c r="M266" s="42">
        <v>1</v>
      </c>
      <c r="N266" s="42">
        <v>0</v>
      </c>
      <c r="O266" s="43"/>
      <c r="P266" s="73">
        <v>31908369095</v>
      </c>
      <c r="Q266" s="74" t="s">
        <v>640</v>
      </c>
      <c r="R266" s="44"/>
      <c r="S266" s="44"/>
      <c r="T266" s="44"/>
      <c r="U266" s="44"/>
      <c r="V266" s="44"/>
      <c r="W266" s="44"/>
      <c r="X266" s="44"/>
      <c r="Y266" s="44"/>
      <c r="Z266" s="44"/>
      <c r="AA266" s="44"/>
      <c r="AB266" s="44"/>
      <c r="AC266" s="44"/>
      <c r="AD266" s="44"/>
      <c r="AE266" s="44"/>
      <c r="AF266" s="44"/>
      <c r="AG266" s="44"/>
      <c r="AH266" s="44"/>
      <c r="AI266" s="44"/>
      <c r="AJ266" s="44"/>
      <c r="AK266" s="44"/>
      <c r="AL266" s="44"/>
      <c r="AM266" s="44"/>
      <c r="AN266" s="44"/>
      <c r="AO266" s="44"/>
      <c r="AP266" s="44"/>
      <c r="AQ266" s="44"/>
      <c r="AR266" s="44"/>
      <c r="AS266" s="44"/>
      <c r="AT266" s="44"/>
      <c r="AU266" s="44"/>
      <c r="AV266" s="44"/>
      <c r="AW266" s="44"/>
      <c r="AX266" s="44"/>
      <c r="AY266" s="44"/>
      <c r="AZ266" s="44"/>
      <c r="BA266" s="44"/>
      <c r="BB266" s="44"/>
      <c r="BC266" s="44"/>
      <c r="BD266" s="44"/>
      <c r="BE266" s="44"/>
      <c r="BF266" s="44"/>
      <c r="BG266" s="44"/>
      <c r="BH266" s="44"/>
      <c r="BI266" s="44"/>
      <c r="BJ266" s="44"/>
      <c r="BK266" s="44"/>
      <c r="BL266" s="44"/>
      <c r="BM266" s="44"/>
      <c r="BN266" s="44"/>
      <c r="BO266" s="44"/>
      <c r="BP266" s="44"/>
      <c r="BQ266" s="44"/>
      <c r="BR266" s="44"/>
      <c r="BS266" s="44"/>
      <c r="BT266" s="44"/>
      <c r="BU266" s="44"/>
      <c r="BV266" s="44"/>
      <c r="BW266" s="44"/>
      <c r="BX266" s="44"/>
      <c r="BY266" s="44"/>
      <c r="BZ266" s="44"/>
      <c r="CA266" s="44"/>
      <c r="CB266" s="44"/>
      <c r="CC266" s="44"/>
      <c r="CD266" s="44"/>
      <c r="CE266" s="44"/>
      <c r="CF266" s="44"/>
      <c r="CG266" s="44"/>
      <c r="CH266" s="44"/>
      <c r="CI266" s="44"/>
      <c r="CJ266" s="44"/>
      <c r="CK266" s="44"/>
      <c r="CL266" s="44"/>
      <c r="CM266" s="44"/>
      <c r="CN266" s="44"/>
      <c r="CO266" s="44"/>
      <c r="CP266" s="44"/>
      <c r="CQ266" s="44"/>
      <c r="CR266" s="44"/>
      <c r="CS266" s="44"/>
      <c r="CT266" s="44"/>
      <c r="CU266" s="44"/>
      <c r="CV266" s="44"/>
      <c r="CW266" s="44"/>
      <c r="CX266" s="44"/>
      <c r="CY266" s="44"/>
      <c r="CZ266" s="44"/>
      <c r="DA266" s="44"/>
      <c r="DB266" s="44"/>
      <c r="DC266" s="44"/>
      <c r="DD266" s="44"/>
      <c r="DE266" s="44"/>
      <c r="DF266" s="44"/>
      <c r="DG266" s="44"/>
      <c r="DH266" s="44"/>
      <c r="DI266" s="44"/>
      <c r="DJ266" s="44"/>
      <c r="DK266" s="44"/>
      <c r="DL266" s="44"/>
      <c r="DM266" s="44"/>
      <c r="DN266" s="44"/>
      <c r="DO266" s="44"/>
      <c r="DP266" s="44"/>
      <c r="DQ266" s="44"/>
      <c r="DR266" s="44"/>
      <c r="DS266" s="44"/>
      <c r="DT266" s="44"/>
      <c r="DU266" s="44"/>
      <c r="DV266" s="44"/>
      <c r="DW266" s="44"/>
      <c r="DX266" s="44"/>
      <c r="DY266" s="44"/>
      <c r="DZ266" s="44"/>
      <c r="EA266" s="44"/>
      <c r="EB266" s="44"/>
      <c r="EC266" s="44"/>
      <c r="ED266" s="44"/>
      <c r="EE266" s="44"/>
      <c r="EF266" s="44"/>
      <c r="EG266" s="44"/>
      <c r="EH266" s="44"/>
      <c r="EI266" s="44"/>
      <c r="EJ266" s="44"/>
      <c r="EK266" s="44"/>
      <c r="EL266" s="44"/>
      <c r="EM266" s="44"/>
      <c r="EN266" s="44"/>
      <c r="EO266" s="44"/>
      <c r="EP266" s="44"/>
      <c r="EQ266" s="44"/>
      <c r="ER266" s="44"/>
      <c r="ES266" s="44"/>
      <c r="ET266" s="44"/>
      <c r="EU266" s="44"/>
      <c r="EV266" s="44"/>
      <c r="EW266" s="44"/>
      <c r="EX266" s="44"/>
      <c r="EY266" s="44"/>
      <c r="EZ266" s="44"/>
      <c r="FA266" s="44"/>
      <c r="FB266" s="44"/>
      <c r="FC266" s="44"/>
      <c r="FD266" s="44"/>
      <c r="FE266" s="44"/>
      <c r="FF266" s="44"/>
      <c r="FG266" s="44"/>
      <c r="FH266" s="44"/>
      <c r="FI266" s="44"/>
      <c r="FJ266" s="44"/>
      <c r="FK266" s="44"/>
      <c r="FL266" s="44"/>
      <c r="FM266" s="44"/>
      <c r="FN266" s="44"/>
      <c r="FO266" s="44"/>
      <c r="FP266" s="44"/>
      <c r="FQ266" s="44"/>
      <c r="FR266" s="44"/>
      <c r="FS266" s="44"/>
      <c r="FT266" s="44"/>
      <c r="FU266" s="44"/>
      <c r="FV266" s="44"/>
      <c r="FW266" s="44"/>
      <c r="FX266" s="44"/>
      <c r="FY266" s="44"/>
      <c r="FZ266" s="44"/>
      <c r="GA266" s="44"/>
      <c r="GB266" s="44"/>
      <c r="GC266" s="44"/>
      <c r="GD266" s="44"/>
      <c r="GE266" s="44"/>
      <c r="GF266" s="44"/>
      <c r="GG266" s="44"/>
      <c r="GH266" s="44"/>
      <c r="GI266" s="44"/>
      <c r="GJ266" s="44"/>
      <c r="GK266" s="44"/>
      <c r="GL266" s="44"/>
      <c r="GM266" s="44"/>
      <c r="GN266" s="44"/>
      <c r="GO266" s="44"/>
      <c r="GP266" s="44"/>
      <c r="GQ266" s="44"/>
      <c r="GR266" s="44"/>
      <c r="GS266" s="44"/>
      <c r="GT266" s="44"/>
      <c r="GU266" s="44"/>
      <c r="GV266" s="44"/>
      <c r="GW266" s="44"/>
      <c r="GX266" s="44"/>
      <c r="GY266" s="44"/>
      <c r="GZ266" s="44"/>
      <c r="HA266" s="44"/>
      <c r="HB266" s="44"/>
      <c r="HC266" s="44"/>
      <c r="HD266" s="44"/>
      <c r="HE266" s="44"/>
      <c r="HF266" s="44"/>
      <c r="HG266" s="44"/>
      <c r="HH266" s="44"/>
      <c r="HI266" s="44"/>
      <c r="HJ266" s="44"/>
      <c r="HK266" s="44"/>
      <c r="HL266" s="44"/>
      <c r="HM266" s="44"/>
      <c r="HN266" s="44"/>
      <c r="HO266" s="44"/>
      <c r="HP266" s="44"/>
      <c r="HQ266" s="44"/>
      <c r="HR266" s="44"/>
      <c r="HS266" s="44"/>
      <c r="HT266" s="44"/>
      <c r="HU266" s="44"/>
      <c r="HV266" s="44"/>
      <c r="HW266" s="44"/>
      <c r="HX266" s="44"/>
      <c r="HY266" s="44"/>
      <c r="HZ266" s="44"/>
      <c r="IA266" s="44"/>
      <c r="IB266" s="44"/>
      <c r="IC266" s="44"/>
      <c r="ID266" s="44"/>
      <c r="IE266" s="44"/>
      <c r="IF266" s="44"/>
      <c r="IG266" s="44"/>
      <c r="IH266" s="44"/>
      <c r="II266" s="44"/>
      <c r="IJ266" s="44"/>
      <c r="IK266" s="44"/>
      <c r="IL266" s="44"/>
      <c r="IM266" s="44"/>
      <c r="IN266" s="44"/>
      <c r="IO266" s="44"/>
      <c r="IP266" s="44"/>
      <c r="IQ266" s="44"/>
      <c r="IR266" s="44"/>
      <c r="IS266" s="44"/>
      <c r="IT266" s="44"/>
      <c r="IU266" s="44"/>
      <c r="IV266" s="44"/>
      <c r="IW266" s="44"/>
      <c r="IX266" s="44"/>
      <c r="IY266" s="44"/>
      <c r="IZ266" s="44"/>
      <c r="JA266" s="44"/>
      <c r="JB266" s="44"/>
      <c r="JC266" s="44"/>
      <c r="JD266" s="44"/>
      <c r="JE266" s="44"/>
      <c r="JF266" s="44"/>
      <c r="JG266" s="44"/>
      <c r="JH266" s="44"/>
      <c r="JI266" s="44"/>
      <c r="JJ266" s="44"/>
      <c r="JK266" s="44"/>
      <c r="JL266" s="44"/>
      <c r="JM266" s="44"/>
      <c r="JN266" s="44"/>
      <c r="JO266" s="44"/>
      <c r="JP266" s="44"/>
      <c r="JQ266" s="44"/>
      <c r="JR266" s="44"/>
      <c r="JS266" s="44"/>
      <c r="JT266" s="44"/>
      <c r="JU266" s="44"/>
      <c r="JV266" s="44"/>
      <c r="JW266" s="44"/>
      <c r="JX266" s="44"/>
      <c r="JY266" s="44"/>
      <c r="JZ266" s="44"/>
      <c r="KA266" s="44"/>
      <c r="KB266" s="44"/>
      <c r="KC266" s="44"/>
      <c r="KD266" s="44"/>
      <c r="KE266" s="44"/>
      <c r="KF266" s="44"/>
      <c r="KG266" s="44"/>
      <c r="KH266" s="44"/>
      <c r="KI266" s="44"/>
      <c r="KJ266" s="44"/>
      <c r="KK266" s="44"/>
      <c r="KL266" s="44"/>
      <c r="KM266" s="44"/>
      <c r="KN266" s="44"/>
      <c r="KO266" s="44"/>
      <c r="KP266" s="44"/>
      <c r="KQ266" s="44"/>
      <c r="KR266" s="44"/>
      <c r="KS266" s="44"/>
      <c r="KT266" s="44"/>
      <c r="KU266" s="44"/>
      <c r="KV266" s="44"/>
      <c r="KW266" s="44"/>
      <c r="KX266" s="44"/>
      <c r="KY266" s="44"/>
      <c r="KZ266" s="44"/>
      <c r="LA266" s="44"/>
      <c r="LB266" s="44"/>
      <c r="LC266" s="44"/>
      <c r="LD266" s="44"/>
      <c r="LE266" s="44"/>
      <c r="LF266" s="44"/>
      <c r="LG266" s="44"/>
      <c r="LH266" s="44"/>
      <c r="LI266" s="44"/>
      <c r="LJ266" s="44"/>
      <c r="LK266" s="44"/>
      <c r="LL266" s="44"/>
      <c r="LM266" s="44"/>
      <c r="LN266" s="44"/>
      <c r="LO266" s="44"/>
      <c r="LP266" s="44"/>
      <c r="LQ266" s="44"/>
      <c r="LR266" s="44"/>
      <c r="LS266" s="44"/>
      <c r="LT266" s="44"/>
      <c r="LU266" s="44"/>
      <c r="LV266" s="44"/>
      <c r="LW266" s="44"/>
      <c r="LX266" s="44"/>
      <c r="LY266" s="44"/>
      <c r="LZ266" s="44"/>
      <c r="MA266" s="44"/>
      <c r="MB266" s="44"/>
      <c r="MC266" s="44"/>
      <c r="MD266" s="44"/>
      <c r="ME266" s="44"/>
      <c r="MF266" s="44"/>
      <c r="MG266" s="44"/>
      <c r="MH266" s="44"/>
      <c r="MI266" s="44"/>
      <c r="MJ266" s="44"/>
      <c r="MK266" s="44"/>
      <c r="ML266" s="44"/>
      <c r="MM266" s="44"/>
      <c r="MN266" s="44"/>
      <c r="MO266" s="44"/>
      <c r="MP266" s="44"/>
      <c r="MQ266" s="44"/>
      <c r="MR266" s="44"/>
      <c r="MS266" s="44"/>
      <c r="MT266" s="44"/>
      <c r="MU266" s="44"/>
      <c r="MV266" s="44"/>
      <c r="MW266" s="44"/>
      <c r="MX266" s="44"/>
      <c r="MY266" s="44"/>
      <c r="MZ266" s="44"/>
      <c r="NA266" s="44"/>
      <c r="NB266" s="44"/>
      <c r="NC266" s="44"/>
      <c r="ND266" s="44"/>
      <c r="NE266" s="44"/>
      <c r="NF266" s="44"/>
      <c r="NG266" s="44"/>
      <c r="NH266" s="44"/>
      <c r="NI266" s="44"/>
      <c r="NJ266" s="44"/>
      <c r="NK266" s="44"/>
      <c r="NL266" s="44"/>
      <c r="NM266" s="44"/>
      <c r="NN266" s="44"/>
      <c r="NO266" s="44"/>
      <c r="NP266" s="44"/>
      <c r="NQ266" s="44"/>
      <c r="NR266" s="44"/>
      <c r="NS266" s="44"/>
      <c r="NT266" s="44"/>
      <c r="NU266" s="44"/>
      <c r="NV266" s="44"/>
      <c r="NW266" s="44"/>
      <c r="NX266" s="44"/>
      <c r="NY266" s="44"/>
      <c r="NZ266" s="44"/>
      <c r="OA266" s="44"/>
      <c r="OB266" s="44"/>
      <c r="OC266" s="44"/>
      <c r="OD266" s="44"/>
      <c r="OE266" s="44"/>
      <c r="OF266" s="44"/>
      <c r="OG266" s="44"/>
      <c r="OH266" s="44"/>
      <c r="OI266" s="44"/>
      <c r="OJ266" s="44"/>
      <c r="OK266" s="44"/>
      <c r="OL266" s="44"/>
      <c r="OM266" s="44"/>
      <c r="ON266" s="44"/>
      <c r="OO266" s="44"/>
      <c r="OP266" s="44"/>
      <c r="OQ266" s="44"/>
      <c r="OR266" s="44"/>
      <c r="OS266" s="44"/>
      <c r="OT266" s="44"/>
      <c r="OU266" s="44"/>
      <c r="OV266" s="44"/>
      <c r="OW266" s="44"/>
      <c r="OX266" s="44"/>
      <c r="OY266" s="44"/>
      <c r="OZ266" s="44"/>
      <c r="PA266" s="44"/>
      <c r="PB266" s="44"/>
      <c r="PC266" s="44"/>
      <c r="PD266" s="44"/>
      <c r="PE266" s="44"/>
      <c r="PF266" s="44"/>
      <c r="PG266" s="44"/>
      <c r="PH266" s="44"/>
      <c r="PI266" s="44"/>
      <c r="PJ266" s="44"/>
      <c r="PK266" s="44"/>
      <c r="PL266" s="44"/>
      <c r="PM266" s="44"/>
      <c r="PN266" s="44"/>
      <c r="PO266" s="44"/>
      <c r="PP266" s="44"/>
      <c r="PQ266" s="44"/>
      <c r="PR266" s="44"/>
      <c r="PS266" s="44"/>
      <c r="PT266" s="44"/>
      <c r="PU266" s="44"/>
      <c r="PV266" s="44"/>
      <c r="PW266" s="44"/>
      <c r="PX266" s="44"/>
      <c r="PY266" s="44"/>
      <c r="PZ266" s="44"/>
      <c r="QA266" s="44"/>
      <c r="QB266" s="44"/>
      <c r="QC266" s="44"/>
      <c r="QD266" s="44"/>
      <c r="QE266" s="44"/>
      <c r="QF266" s="44"/>
      <c r="QG266" s="44"/>
      <c r="QH266" s="44"/>
      <c r="QI266" s="44"/>
      <c r="QJ266" s="44"/>
      <c r="QK266" s="44"/>
      <c r="QL266" s="44"/>
      <c r="QM266" s="44"/>
      <c r="QN266" s="44"/>
      <c r="QO266" s="44"/>
      <c r="QP266" s="44"/>
      <c r="QQ266" s="44"/>
      <c r="QR266" s="44"/>
      <c r="QS266" s="44"/>
      <c r="QT266" s="44"/>
      <c r="QU266" s="44"/>
      <c r="QV266" s="44"/>
      <c r="QW266" s="44"/>
      <c r="QX266" s="44"/>
      <c r="QY266" s="44"/>
      <c r="QZ266" s="44"/>
      <c r="RA266" s="44"/>
      <c r="RB266" s="44"/>
      <c r="RC266" s="44"/>
      <c r="RD266" s="44"/>
      <c r="RE266" s="44"/>
      <c r="RF266" s="44"/>
      <c r="RG266" s="44"/>
      <c r="RH266" s="44"/>
      <c r="RI266" s="44"/>
      <c r="RJ266" s="44"/>
      <c r="RK266" s="44"/>
      <c r="RL266" s="44"/>
      <c r="RM266" s="44"/>
      <c r="RN266" s="44"/>
      <c r="RO266" s="44"/>
      <c r="RP266" s="44"/>
      <c r="RQ266" s="44"/>
      <c r="RR266" s="44"/>
      <c r="RS266" s="44"/>
      <c r="RT266" s="44"/>
      <c r="RU266" s="44"/>
      <c r="RV266" s="44"/>
      <c r="RW266" s="44"/>
      <c r="RX266" s="44"/>
      <c r="RY266" s="44"/>
      <c r="RZ266" s="44"/>
      <c r="SA266" s="44"/>
      <c r="SB266" s="44"/>
      <c r="SC266" s="44"/>
      <c r="SD266" s="44"/>
      <c r="SE266" s="44"/>
      <c r="SF266" s="44"/>
      <c r="SG266" s="44"/>
      <c r="SH266" s="44"/>
      <c r="SI266" s="44"/>
      <c r="SJ266" s="44"/>
      <c r="SK266" s="44"/>
      <c r="SL266" s="44"/>
      <c r="SM266" s="44"/>
      <c r="SN266" s="44"/>
      <c r="SO266" s="44"/>
      <c r="SP266" s="44"/>
      <c r="SQ266" s="44"/>
      <c r="SR266" s="44"/>
      <c r="SS266" s="44"/>
      <c r="ST266" s="44"/>
      <c r="SU266" s="44"/>
      <c r="SV266" s="44"/>
      <c r="SW266" s="44"/>
      <c r="SX266" s="44"/>
      <c r="SY266" s="44"/>
      <c r="SZ266" s="44"/>
      <c r="TA266" s="44"/>
      <c r="TB266" s="44"/>
      <c r="TC266" s="44"/>
      <c r="TD266" s="44"/>
      <c r="TE266" s="44"/>
      <c r="TF266" s="44"/>
      <c r="TG266" s="44"/>
      <c r="TH266" s="44"/>
      <c r="TI266" s="44"/>
      <c r="TJ266" s="44"/>
      <c r="TK266" s="44"/>
      <c r="TL266" s="44"/>
      <c r="TM266" s="44"/>
      <c r="TN266" s="44"/>
      <c r="TO266" s="44"/>
      <c r="TP266" s="44"/>
      <c r="TQ266" s="44"/>
      <c r="TR266" s="44"/>
      <c r="TS266" s="44"/>
      <c r="TT266" s="44"/>
      <c r="TU266" s="44"/>
      <c r="TV266" s="44"/>
      <c r="TW266" s="44"/>
      <c r="TX266" s="44"/>
      <c r="TY266" s="44"/>
      <c r="TZ266" s="44"/>
      <c r="UA266" s="44"/>
      <c r="UB266" s="44"/>
      <c r="UC266" s="44"/>
      <c r="UD266" s="44"/>
      <c r="UE266" s="44"/>
      <c r="UF266" s="44"/>
      <c r="UG266" s="44"/>
      <c r="UH266" s="44"/>
      <c r="UI266" s="44"/>
      <c r="UJ266" s="44"/>
      <c r="UK266" s="44"/>
      <c r="UL266" s="44"/>
      <c r="UM266" s="44"/>
      <c r="UN266" s="44"/>
      <c r="UO266" s="44"/>
      <c r="UP266" s="44"/>
      <c r="UQ266" s="44"/>
      <c r="UR266" s="44"/>
      <c r="US266" s="44"/>
      <c r="UT266" s="44"/>
      <c r="UU266" s="44"/>
      <c r="UV266" s="44"/>
      <c r="UW266" s="44"/>
      <c r="UX266" s="44"/>
      <c r="UY266" s="44"/>
      <c r="UZ266" s="44"/>
      <c r="VA266" s="44"/>
      <c r="VB266" s="44"/>
      <c r="VC266" s="44"/>
      <c r="VD266" s="44"/>
      <c r="VE266" s="44"/>
      <c r="VF266" s="44"/>
      <c r="VG266" s="44"/>
      <c r="VH266" s="44"/>
      <c r="VI266" s="44"/>
      <c r="VJ266" s="44"/>
      <c r="VK266" s="44"/>
      <c r="VL266" s="44"/>
      <c r="VM266" s="44"/>
      <c r="VN266" s="44"/>
      <c r="VO266" s="44"/>
      <c r="VP266" s="44"/>
      <c r="VQ266" s="44"/>
      <c r="VR266" s="44"/>
      <c r="VS266" s="44"/>
      <c r="VT266" s="44"/>
      <c r="VU266" s="44"/>
      <c r="VV266" s="44"/>
      <c r="VW266" s="44"/>
      <c r="VX266" s="44"/>
      <c r="VY266" s="44"/>
      <c r="VZ266" s="44"/>
      <c r="WA266" s="44"/>
      <c r="WB266" s="44"/>
      <c r="WC266" s="44"/>
      <c r="WD266" s="44"/>
      <c r="WE266" s="44"/>
      <c r="WF266" s="44"/>
      <c r="WG266" s="44"/>
      <c r="WH266" s="44"/>
      <c r="WI266" s="44"/>
      <c r="WJ266" s="44"/>
      <c r="WK266" s="44"/>
      <c r="WL266" s="44"/>
      <c r="WM266" s="44"/>
      <c r="WN266" s="44"/>
      <c r="WO266" s="44"/>
      <c r="WP266" s="44"/>
      <c r="WQ266" s="44"/>
      <c r="WR266" s="44"/>
      <c r="WS266" s="44"/>
      <c r="WT266" s="44"/>
      <c r="WU266" s="44"/>
      <c r="WV266" s="44"/>
      <c r="WW266" s="44"/>
      <c r="WX266" s="44"/>
      <c r="WY266" s="44"/>
      <c r="WZ266" s="44"/>
      <c r="XA266" s="44"/>
      <c r="XB266" s="44"/>
      <c r="XC266" s="44"/>
      <c r="XD266" s="44"/>
      <c r="XE266" s="44"/>
      <c r="XF266" s="44"/>
      <c r="XG266" s="44"/>
      <c r="XH266" s="44"/>
      <c r="XI266" s="44"/>
      <c r="XJ266" s="44"/>
      <c r="XK266" s="44"/>
      <c r="XL266" s="44"/>
      <c r="XM266" s="44"/>
      <c r="XN266" s="44"/>
      <c r="XO266" s="44"/>
      <c r="XP266" s="44"/>
      <c r="XQ266" s="44"/>
      <c r="XR266" s="44"/>
      <c r="XS266" s="44"/>
      <c r="XT266" s="44"/>
      <c r="XU266" s="44"/>
      <c r="XV266" s="44"/>
      <c r="XW266" s="44"/>
      <c r="XX266" s="44"/>
      <c r="XY266" s="44"/>
      <c r="XZ266" s="44"/>
      <c r="YA266" s="44"/>
      <c r="YB266" s="44"/>
      <c r="YC266" s="44"/>
      <c r="YD266" s="44"/>
      <c r="YE266" s="44"/>
      <c r="YF266" s="44"/>
      <c r="YG266" s="44"/>
      <c r="YH266" s="44"/>
      <c r="YI266" s="44"/>
      <c r="YJ266" s="44"/>
      <c r="YK266" s="44"/>
      <c r="YL266" s="44"/>
      <c r="YM266" s="44"/>
      <c r="YN266" s="44"/>
      <c r="YO266" s="44"/>
      <c r="YP266" s="44"/>
      <c r="YQ266" s="44"/>
      <c r="YR266" s="44"/>
      <c r="YS266" s="44"/>
      <c r="YT266" s="44"/>
      <c r="YU266" s="44"/>
      <c r="YV266" s="44"/>
      <c r="YW266" s="44"/>
      <c r="YX266" s="44"/>
      <c r="YY266" s="44"/>
      <c r="YZ266" s="44"/>
      <c r="ZA266" s="44"/>
      <c r="ZB266" s="44"/>
      <c r="ZC266" s="44"/>
      <c r="ZD266" s="44"/>
      <c r="ZE266" s="44"/>
      <c r="ZF266" s="44"/>
      <c r="ZG266" s="44"/>
      <c r="ZH266" s="44"/>
      <c r="ZI266" s="44"/>
      <c r="ZJ266" s="44"/>
      <c r="ZK266" s="44"/>
      <c r="ZL266" s="44"/>
      <c r="ZM266" s="44"/>
      <c r="ZN266" s="44"/>
      <c r="ZO266" s="44"/>
      <c r="ZP266" s="44"/>
      <c r="ZQ266" s="44"/>
      <c r="ZR266" s="44"/>
      <c r="ZS266" s="44"/>
      <c r="ZT266" s="44"/>
      <c r="ZU266" s="44"/>
      <c r="ZV266" s="44"/>
      <c r="ZW266" s="44"/>
      <c r="ZX266" s="44"/>
      <c r="ZY266" s="44"/>
      <c r="ZZ266" s="44"/>
      <c r="AAA266" s="44"/>
      <c r="AAB266" s="44"/>
      <c r="AAC266" s="44"/>
      <c r="AAD266" s="44"/>
      <c r="AAE266" s="44"/>
      <c r="AAF266" s="44"/>
      <c r="AAG266" s="44"/>
      <c r="AAH266" s="44"/>
      <c r="AAI266" s="44"/>
      <c r="AAJ266" s="44"/>
      <c r="AAK266" s="44"/>
      <c r="AAL266" s="44"/>
      <c r="AAM266" s="44"/>
      <c r="AAN266" s="44"/>
      <c r="AAO266" s="44"/>
      <c r="AAP266" s="44"/>
      <c r="AAQ266" s="44"/>
      <c r="AAR266" s="44"/>
      <c r="AAS266" s="44"/>
      <c r="AAT266" s="44"/>
      <c r="AAU266" s="44"/>
      <c r="AAV266" s="44"/>
      <c r="AAW266" s="44"/>
      <c r="AAX266" s="44"/>
      <c r="AAY266" s="44"/>
      <c r="AAZ266" s="44"/>
      <c r="ABA266" s="44"/>
      <c r="ABB266" s="44"/>
      <c r="ABC266" s="44"/>
      <c r="ABD266" s="44"/>
      <c r="ABE266" s="44"/>
      <c r="ABF266" s="44"/>
      <c r="ABG266" s="44"/>
      <c r="ABH266" s="44"/>
      <c r="ABI266" s="44"/>
      <c r="ABJ266" s="44"/>
      <c r="ABK266" s="44"/>
      <c r="ABL266" s="44"/>
      <c r="ABM266" s="44"/>
      <c r="ABN266" s="44"/>
      <c r="ABO266" s="44"/>
      <c r="ABP266" s="44"/>
      <c r="ABQ266" s="44"/>
      <c r="ABR266" s="44"/>
      <c r="ABS266" s="44"/>
      <c r="ABT266" s="44"/>
      <c r="ABU266" s="44"/>
      <c r="ABV266" s="44"/>
      <c r="ABW266" s="44"/>
      <c r="ABX266" s="44"/>
      <c r="ABY266" s="44"/>
      <c r="ABZ266" s="44"/>
      <c r="ACA266" s="44"/>
      <c r="ACB266" s="44"/>
      <c r="ACC266" s="44"/>
      <c r="ACD266" s="44"/>
      <c r="ACE266" s="44"/>
      <c r="ACF266" s="44"/>
      <c r="ACG266" s="44"/>
      <c r="ACH266" s="44"/>
      <c r="ACI266" s="44"/>
      <c r="ACJ266" s="44"/>
      <c r="ACK266" s="44"/>
      <c r="ACL266" s="44"/>
      <c r="ACM266" s="44"/>
      <c r="ACN266" s="44"/>
      <c r="ACO266" s="44"/>
      <c r="ACP266" s="44"/>
      <c r="ACQ266" s="44"/>
      <c r="ACR266" s="44"/>
      <c r="ACS266" s="44"/>
      <c r="ACT266" s="44"/>
      <c r="ACU266" s="44"/>
      <c r="ACV266" s="44"/>
      <c r="ACW266" s="44"/>
      <c r="ACX266" s="44"/>
      <c r="ACY266" s="44"/>
      <c r="ACZ266" s="44"/>
      <c r="ADA266" s="44"/>
      <c r="ADB266" s="44"/>
      <c r="ADC266" s="44"/>
      <c r="ADD266" s="44"/>
      <c r="ADE266" s="44"/>
      <c r="ADF266" s="44"/>
      <c r="ADG266" s="44"/>
      <c r="ADH266" s="44"/>
      <c r="ADI266" s="44"/>
      <c r="ADJ266" s="44"/>
      <c r="ADK266" s="44"/>
      <c r="ADL266" s="44"/>
      <c r="ADM266" s="44"/>
      <c r="ADN266" s="44"/>
      <c r="ADO266" s="44"/>
      <c r="ADP266" s="44"/>
      <c r="ADQ266" s="44"/>
      <c r="ADR266" s="44"/>
      <c r="ADS266" s="44"/>
      <c r="ADT266" s="44"/>
      <c r="ADU266" s="44"/>
      <c r="ADV266" s="44"/>
      <c r="ADW266" s="44"/>
      <c r="ADX266" s="44"/>
      <c r="ADY266" s="44"/>
      <c r="ADZ266" s="44"/>
      <c r="AEA266" s="44"/>
      <c r="AEB266" s="44"/>
      <c r="AEC266" s="44"/>
      <c r="AED266" s="44"/>
      <c r="AEE266" s="44"/>
      <c r="AEF266" s="44"/>
      <c r="AEG266" s="44"/>
      <c r="AEH266" s="44"/>
      <c r="AEI266" s="44"/>
      <c r="AEJ266" s="44"/>
      <c r="AEK266" s="44"/>
      <c r="AEL266" s="44"/>
      <c r="AEM266" s="44"/>
      <c r="AEN266" s="44"/>
      <c r="AEO266" s="44"/>
      <c r="AEP266" s="44"/>
      <c r="AEQ266" s="44"/>
      <c r="AER266" s="44"/>
      <c r="AES266" s="44"/>
      <c r="AET266" s="44"/>
      <c r="AEU266" s="44"/>
      <c r="AEV266" s="44"/>
      <c r="AEW266" s="44"/>
      <c r="AEX266" s="44"/>
      <c r="AEY266" s="44"/>
      <c r="AEZ266" s="44"/>
      <c r="AFA266" s="44"/>
      <c r="AFB266" s="44"/>
      <c r="AFC266" s="44"/>
      <c r="AFD266" s="44"/>
      <c r="AFE266" s="44"/>
      <c r="AFF266" s="44"/>
      <c r="AFG266" s="44"/>
      <c r="AFH266" s="44"/>
      <c r="AFI266" s="44"/>
      <c r="AFJ266" s="44"/>
      <c r="AFK266" s="44"/>
      <c r="AFL266" s="44"/>
      <c r="AFM266" s="44"/>
      <c r="AFN266" s="44"/>
      <c r="AFO266" s="44"/>
      <c r="AFP266" s="44"/>
      <c r="AFQ266" s="44"/>
      <c r="AFR266" s="44"/>
      <c r="AFS266" s="44"/>
      <c r="AFT266" s="44"/>
      <c r="AFU266" s="44"/>
      <c r="AFV266" s="44"/>
      <c r="AFW266" s="44"/>
      <c r="AFX266" s="44"/>
      <c r="AFY266" s="44"/>
      <c r="AFZ266" s="44"/>
      <c r="AGA266" s="44"/>
      <c r="AGB266" s="44"/>
      <c r="AGC266" s="44"/>
      <c r="AGD266" s="44"/>
      <c r="AGE266" s="44"/>
      <c r="AGF266" s="44"/>
      <c r="AGG266" s="44"/>
      <c r="AGH266" s="44"/>
      <c r="AGI266" s="44"/>
      <c r="AGJ266" s="44"/>
      <c r="AGK266" s="44"/>
      <c r="AGL266" s="44"/>
      <c r="AGM266" s="44"/>
      <c r="AGN266" s="44"/>
      <c r="AGO266" s="44"/>
      <c r="AGP266" s="44"/>
      <c r="AGQ266" s="44"/>
      <c r="AGR266" s="44"/>
      <c r="AGS266" s="44"/>
      <c r="AGT266" s="44"/>
      <c r="AGU266" s="44"/>
      <c r="AGV266" s="44"/>
      <c r="AGW266" s="44"/>
      <c r="AGX266" s="44"/>
      <c r="AGY266" s="44"/>
      <c r="AGZ266" s="44"/>
      <c r="AHA266" s="44"/>
      <c r="AHB266" s="44"/>
      <c r="AHC266" s="44"/>
      <c r="AHD266" s="44"/>
      <c r="AHE266" s="44"/>
      <c r="AHF266" s="44"/>
      <c r="AHG266" s="44"/>
      <c r="AHH266" s="44"/>
      <c r="AHI266" s="44"/>
      <c r="AHJ266" s="44"/>
      <c r="AHK266" s="44"/>
      <c r="AHL266" s="44"/>
      <c r="AHM266" s="44"/>
      <c r="AHN266" s="44"/>
      <c r="AHO266" s="44"/>
      <c r="AHP266" s="44"/>
      <c r="AHQ266" s="44"/>
      <c r="AHR266" s="44"/>
      <c r="AHS266" s="44"/>
      <c r="AHT266" s="44"/>
      <c r="AHU266" s="44"/>
      <c r="AHV266" s="44"/>
      <c r="AHW266" s="44"/>
      <c r="AHX266" s="44"/>
      <c r="AHY266" s="44"/>
      <c r="AHZ266" s="44"/>
      <c r="AIA266" s="44"/>
      <c r="AIB266" s="44"/>
      <c r="AIC266" s="44"/>
      <c r="AID266" s="44"/>
      <c r="AIE266" s="44"/>
      <c r="AIF266" s="44"/>
      <c r="AIG266" s="44"/>
      <c r="AIH266" s="44"/>
      <c r="AII266" s="44"/>
      <c r="AIJ266" s="44"/>
      <c r="AIK266" s="44"/>
      <c r="AIL266" s="44"/>
      <c r="AIM266" s="44"/>
      <c r="AIN266" s="44"/>
      <c r="AIO266" s="44"/>
      <c r="AIP266" s="44"/>
      <c r="AIQ266" s="44"/>
      <c r="AIR266" s="44"/>
      <c r="AIS266" s="44"/>
      <c r="AIT266" s="44"/>
      <c r="AIU266" s="44"/>
      <c r="AIV266" s="44"/>
      <c r="AIW266" s="44"/>
      <c r="AIX266" s="44"/>
      <c r="AIY266" s="44"/>
      <c r="AIZ266" s="44"/>
      <c r="AJA266" s="44"/>
      <c r="AJB266" s="44"/>
      <c r="AJC266" s="44"/>
      <c r="AJD266" s="44"/>
      <c r="AJE266" s="44"/>
      <c r="AJF266" s="44"/>
      <c r="AJG266" s="44"/>
      <c r="AJH266" s="44"/>
      <c r="AJI266" s="44"/>
      <c r="AJJ266" s="44"/>
      <c r="AJK266" s="44"/>
      <c r="AJL266" s="44"/>
      <c r="AJM266" s="44"/>
      <c r="AJN266" s="44"/>
      <c r="AJO266" s="44"/>
      <c r="AJP266" s="44"/>
      <c r="AJQ266" s="44"/>
      <c r="AJR266" s="44"/>
      <c r="AJS266" s="44"/>
      <c r="AJT266" s="44"/>
      <c r="AJU266" s="44"/>
      <c r="AJV266" s="44"/>
      <c r="AJW266" s="44"/>
      <c r="AJX266" s="44"/>
      <c r="AJY266" s="44"/>
      <c r="AJZ266" s="44"/>
      <c r="AKA266" s="44"/>
      <c r="AKB266" s="44"/>
      <c r="AKC266" s="44"/>
      <c r="AKD266" s="44"/>
      <c r="AKE266" s="44"/>
      <c r="AKF266" s="44"/>
      <c r="AKG266" s="44"/>
      <c r="AKH266" s="44"/>
      <c r="AKI266" s="44"/>
      <c r="AKJ266" s="44"/>
      <c r="AKK266" s="44"/>
      <c r="AKL266" s="44"/>
      <c r="AKM266" s="44"/>
      <c r="AKN266" s="44"/>
      <c r="AKO266" s="44"/>
      <c r="AKP266" s="44"/>
      <c r="AKQ266" s="44"/>
      <c r="AKR266" s="44"/>
      <c r="AKS266" s="44"/>
      <c r="AKT266" s="44"/>
      <c r="AKU266" s="44"/>
      <c r="AKV266" s="44"/>
      <c r="AKW266" s="44"/>
      <c r="AKX266" s="44"/>
      <c r="AKY266" s="44"/>
      <c r="AKZ266" s="44"/>
      <c r="ALA266" s="44"/>
      <c r="ALB266" s="44"/>
      <c r="ALC266" s="44"/>
      <c r="ALD266" s="44"/>
      <c r="ALE266" s="44"/>
      <c r="ALF266" s="44"/>
      <c r="ALG266" s="44"/>
      <c r="ALH266" s="44"/>
      <c r="ALI266" s="44"/>
      <c r="ALJ266" s="44"/>
      <c r="ALK266" s="44"/>
      <c r="ALL266" s="44"/>
      <c r="ALM266" s="44"/>
      <c r="ALN266" s="44"/>
      <c r="ALO266" s="44"/>
      <c r="ALP266" s="44"/>
      <c r="ALQ266" s="44"/>
      <c r="ALR266" s="44"/>
      <c r="ALS266" s="44"/>
      <c r="ALT266" s="44"/>
      <c r="ALU266" s="44"/>
      <c r="ALV266" s="44"/>
      <c r="ALW266" s="44"/>
      <c r="ALX266" s="44"/>
      <c r="ALY266" s="44"/>
      <c r="ALZ266" s="44"/>
      <c r="AMA266" s="44"/>
      <c r="AMB266" s="44"/>
      <c r="AMC266" s="44"/>
      <c r="AMD266" s="44"/>
      <c r="AME266" s="44"/>
      <c r="AMF266" s="44"/>
      <c r="AMG266" s="44"/>
      <c r="AMH266" s="44"/>
      <c r="AMI266" s="44"/>
      <c r="AMJ266" s="44"/>
      <c r="AMK266" s="44"/>
      <c r="AML266" s="44"/>
      <c r="AMM266" s="44"/>
      <c r="AMN266" s="44"/>
      <c r="AMO266" s="44"/>
      <c r="AMP266" s="44"/>
      <c r="AMQ266" s="44"/>
      <c r="AMR266" s="44"/>
      <c r="AMS266" s="44"/>
      <c r="AMT266" s="44"/>
      <c r="AMU266" s="44"/>
      <c r="AMV266" s="44"/>
      <c r="AMW266" s="44"/>
      <c r="AMX266" s="44"/>
      <c r="AMY266" s="44"/>
      <c r="AMZ266" s="44"/>
      <c r="ANA266" s="44"/>
      <c r="ANB266" s="44"/>
      <c r="ANC266" s="44"/>
      <c r="AND266" s="44"/>
      <c r="ANE266" s="44"/>
      <c r="ANF266" s="44"/>
      <c r="ANG266" s="44"/>
      <c r="ANH266" s="44"/>
      <c r="ANI266" s="44"/>
      <c r="ANJ266" s="44"/>
      <c r="ANK266" s="44"/>
      <c r="ANL266" s="44"/>
      <c r="ANM266" s="44"/>
      <c r="ANN266" s="44"/>
      <c r="ANO266" s="44"/>
      <c r="ANP266" s="44"/>
      <c r="ANQ266" s="44"/>
      <c r="ANR266" s="44"/>
      <c r="ANS266" s="44"/>
      <c r="ANT266" s="44"/>
      <c r="ANU266" s="44"/>
      <c r="ANV266" s="44"/>
      <c r="ANW266" s="44"/>
      <c r="ANX266" s="44"/>
      <c r="ANY266" s="44"/>
      <c r="ANZ266" s="44"/>
      <c r="AOA266" s="44"/>
      <c r="AOB266" s="44"/>
      <c r="AOC266" s="44"/>
      <c r="AOD266" s="44"/>
      <c r="AOE266" s="44"/>
      <c r="AOF266" s="44"/>
      <c r="AOG266" s="44"/>
      <c r="AOH266" s="44"/>
      <c r="AOI266" s="44"/>
      <c r="AOJ266" s="44"/>
      <c r="AOK266" s="44"/>
      <c r="AOL266" s="44"/>
      <c r="AOM266" s="44"/>
      <c r="AON266" s="44"/>
      <c r="AOO266" s="44"/>
      <c r="AOP266" s="44"/>
      <c r="AOQ266" s="44"/>
      <c r="AOR266" s="44"/>
      <c r="AOS266" s="44"/>
      <c r="AOT266" s="44"/>
      <c r="AOU266" s="44"/>
      <c r="AOV266" s="44"/>
      <c r="AOW266" s="44"/>
      <c r="AOX266" s="44"/>
      <c r="AOY266" s="44"/>
      <c r="AOZ266" s="44"/>
      <c r="APA266" s="44"/>
      <c r="APB266" s="44"/>
      <c r="APC266" s="44"/>
      <c r="APD266" s="44"/>
      <c r="APE266" s="44"/>
      <c r="APF266" s="44"/>
      <c r="APG266" s="44"/>
      <c r="APH266" s="44"/>
      <c r="API266" s="44"/>
      <c r="APJ266" s="44"/>
      <c r="APK266" s="44"/>
      <c r="APL266" s="44"/>
      <c r="APM266" s="44"/>
      <c r="APN266" s="44"/>
      <c r="APO266" s="44"/>
      <c r="APP266" s="44"/>
      <c r="APQ266" s="44"/>
      <c r="APR266" s="44"/>
      <c r="APS266" s="44"/>
      <c r="APT266" s="44"/>
      <c r="APU266" s="44"/>
      <c r="APV266" s="44"/>
      <c r="APW266" s="44"/>
      <c r="APX266" s="44"/>
      <c r="APY266" s="44"/>
      <c r="APZ266" s="44"/>
      <c r="AQA266" s="44"/>
      <c r="AQB266" s="44"/>
      <c r="AQC266" s="44"/>
      <c r="AQD266" s="44"/>
      <c r="AQE266" s="44"/>
      <c r="AQF266" s="44"/>
      <c r="AQG266" s="44"/>
      <c r="AQH266" s="44"/>
      <c r="AQI266" s="44"/>
      <c r="AQJ266" s="44"/>
      <c r="AQK266" s="44"/>
      <c r="AQL266" s="44"/>
      <c r="AQM266" s="44"/>
      <c r="AQN266" s="44"/>
      <c r="AQO266" s="44"/>
      <c r="AQP266" s="44"/>
      <c r="AQQ266" s="44"/>
      <c r="AQR266" s="44"/>
      <c r="AQS266" s="44"/>
      <c r="AQT266" s="44"/>
      <c r="AQU266" s="44"/>
      <c r="AQV266" s="44"/>
      <c r="AQW266" s="44"/>
      <c r="AQX266" s="44"/>
      <c r="AQY266" s="44"/>
      <c r="AQZ266" s="44"/>
      <c r="ARA266" s="44"/>
      <c r="ARB266" s="44"/>
      <c r="ARC266" s="44"/>
      <c r="ARD266" s="44"/>
      <c r="ARE266" s="44"/>
      <c r="ARF266" s="44"/>
      <c r="ARG266" s="44"/>
      <c r="ARH266" s="44"/>
      <c r="ARI266" s="44"/>
      <c r="ARJ266" s="44"/>
      <c r="ARK266" s="44"/>
      <c r="ARL266" s="44"/>
      <c r="ARM266" s="44"/>
      <c r="ARN266" s="44"/>
      <c r="ARO266" s="44"/>
      <c r="ARP266" s="44"/>
      <c r="ARQ266" s="44"/>
      <c r="ARR266" s="44"/>
      <c r="ARS266" s="44"/>
      <c r="ART266" s="44"/>
      <c r="ARU266" s="44"/>
      <c r="ARV266" s="44"/>
      <c r="ARW266" s="44"/>
      <c r="ARX266" s="44"/>
      <c r="ARY266" s="44"/>
      <c r="ARZ266" s="44"/>
      <c r="ASA266" s="44"/>
      <c r="ASB266" s="44"/>
      <c r="ASC266" s="44"/>
      <c r="ASD266" s="44"/>
      <c r="ASE266" s="44"/>
      <c r="ASF266" s="44"/>
      <c r="ASG266" s="44"/>
      <c r="ASH266" s="44"/>
      <c r="ASI266" s="44"/>
      <c r="ASJ266" s="44"/>
      <c r="ASK266" s="44"/>
      <c r="ASL266" s="44"/>
      <c r="ASM266" s="44"/>
      <c r="ASN266" s="44"/>
      <c r="ASO266" s="44"/>
      <c r="ASP266" s="44"/>
      <c r="ASQ266" s="44"/>
      <c r="ASR266" s="44"/>
      <c r="ASS266" s="44"/>
      <c r="AST266" s="44"/>
      <c r="ASU266" s="44"/>
      <c r="ASV266" s="44"/>
      <c r="ASW266" s="44"/>
      <c r="ASX266" s="44"/>
      <c r="ASY266" s="44"/>
      <c r="ASZ266" s="44"/>
      <c r="ATA266" s="44"/>
      <c r="ATB266" s="44"/>
      <c r="ATC266" s="44"/>
      <c r="ATD266" s="44"/>
      <c r="ATE266" s="44"/>
      <c r="ATF266" s="44"/>
      <c r="ATG266" s="44"/>
      <c r="ATH266" s="44"/>
      <c r="ATI266" s="44"/>
      <c r="ATJ266" s="44"/>
      <c r="ATK266" s="44"/>
      <c r="ATL266" s="44"/>
      <c r="ATM266" s="44"/>
      <c r="ATN266" s="44"/>
      <c r="ATO266" s="44"/>
      <c r="ATP266" s="44"/>
      <c r="ATQ266" s="44"/>
      <c r="ATR266" s="44"/>
      <c r="ATS266" s="44"/>
      <c r="ATT266" s="44"/>
      <c r="ATU266" s="44"/>
      <c r="ATV266" s="44"/>
      <c r="ATW266" s="44"/>
      <c r="ATX266" s="44"/>
      <c r="ATY266" s="44"/>
      <c r="ATZ266" s="44"/>
      <c r="AUA266" s="44"/>
      <c r="AUB266" s="44"/>
      <c r="AUC266" s="44"/>
      <c r="AUD266" s="44"/>
      <c r="AUE266" s="44"/>
      <c r="AUF266" s="44"/>
      <c r="AUG266" s="44"/>
      <c r="AUH266" s="44"/>
      <c r="AUI266" s="44"/>
      <c r="AUJ266" s="44"/>
      <c r="AUK266" s="44"/>
      <c r="AUL266" s="44"/>
      <c r="AUM266" s="44"/>
      <c r="AUN266" s="44"/>
      <c r="AUO266" s="44"/>
      <c r="AUP266" s="44"/>
      <c r="AUQ266" s="44"/>
      <c r="AUR266" s="44"/>
      <c r="AUS266" s="44"/>
      <c r="AUT266" s="44"/>
      <c r="AUU266" s="44"/>
      <c r="AUV266" s="44"/>
      <c r="AUW266" s="44"/>
      <c r="AUX266" s="44"/>
      <c r="AUY266" s="44"/>
      <c r="AUZ266" s="44"/>
      <c r="AVA266" s="44"/>
      <c r="AVB266" s="44"/>
      <c r="AVC266" s="44"/>
      <c r="AVD266" s="44"/>
      <c r="AVE266" s="44"/>
      <c r="AVF266" s="44"/>
      <c r="AVG266" s="44"/>
      <c r="AVH266" s="44"/>
      <c r="AVI266" s="44"/>
      <c r="AVJ266" s="44"/>
      <c r="AVK266" s="44"/>
      <c r="AVL266" s="44"/>
      <c r="AVM266" s="44"/>
      <c r="AVN266" s="44"/>
      <c r="AVO266" s="44"/>
      <c r="AVP266" s="44"/>
      <c r="AVQ266" s="44"/>
      <c r="AVR266" s="44"/>
      <c r="AVS266" s="44"/>
      <c r="AVT266" s="44"/>
      <c r="AVU266" s="44"/>
      <c r="AVV266" s="44"/>
      <c r="AVW266" s="44"/>
      <c r="AVX266" s="44"/>
      <c r="AVY266" s="44"/>
      <c r="AVZ266" s="44"/>
      <c r="AWA266" s="44"/>
      <c r="AWB266" s="44"/>
      <c r="AWC266" s="44"/>
      <c r="AWD266" s="44"/>
      <c r="AWE266" s="44"/>
      <c r="AWF266" s="44"/>
      <c r="AWG266" s="44"/>
      <c r="AWH266" s="44"/>
      <c r="AWI266" s="44"/>
      <c r="AWJ266" s="44"/>
      <c r="AWK266" s="44"/>
      <c r="AWL266" s="44"/>
      <c r="AWM266" s="44"/>
      <c r="AWN266" s="44"/>
      <c r="AWO266" s="44"/>
      <c r="AWP266" s="44"/>
      <c r="AWQ266" s="44"/>
      <c r="AWR266" s="44"/>
      <c r="AWS266" s="44"/>
      <c r="AWT266" s="44"/>
      <c r="AWU266" s="44"/>
      <c r="AWV266" s="44"/>
      <c r="AWW266" s="44"/>
      <c r="AWX266" s="44"/>
      <c r="AWY266" s="44"/>
      <c r="AWZ266" s="44"/>
      <c r="AXA266" s="44"/>
      <c r="AXB266" s="44"/>
      <c r="AXC266" s="44"/>
      <c r="AXD266" s="44"/>
      <c r="AXE266" s="44"/>
      <c r="AXF266" s="44"/>
      <c r="AXG266" s="44"/>
      <c r="AXH266" s="44"/>
      <c r="AXI266" s="44"/>
      <c r="AXJ266" s="44"/>
      <c r="AXK266" s="44"/>
      <c r="AXL266" s="44"/>
      <c r="AXM266" s="44"/>
      <c r="AXN266" s="44"/>
      <c r="AXO266" s="44"/>
      <c r="AXP266" s="44"/>
      <c r="AXQ266" s="44"/>
      <c r="AXR266" s="44"/>
      <c r="AXS266" s="44"/>
      <c r="AXT266" s="44"/>
      <c r="AXU266" s="44"/>
      <c r="AXV266" s="44"/>
      <c r="AXW266" s="44"/>
      <c r="AXX266" s="44"/>
      <c r="AXY266" s="44"/>
      <c r="AXZ266" s="44"/>
      <c r="AYA266" s="44"/>
      <c r="AYB266" s="44"/>
      <c r="AYC266" s="44"/>
      <c r="AYD266" s="44"/>
      <c r="AYE266" s="44"/>
      <c r="AYF266" s="44"/>
      <c r="AYG266" s="44"/>
      <c r="AYH266" s="44"/>
      <c r="AYI266" s="44"/>
      <c r="AYJ266" s="44"/>
      <c r="AYK266" s="44"/>
      <c r="AYL266" s="44"/>
      <c r="AYM266" s="44"/>
      <c r="AYN266" s="44"/>
      <c r="AYO266" s="44"/>
      <c r="AYP266" s="44"/>
      <c r="AYQ266" s="44"/>
      <c r="AYR266" s="44"/>
      <c r="AYS266" s="44"/>
      <c r="AYT266" s="44"/>
      <c r="AYU266" s="44"/>
      <c r="AYV266" s="44"/>
      <c r="AYW266" s="44"/>
      <c r="AYX266" s="44"/>
      <c r="AYY266" s="44"/>
      <c r="AYZ266" s="44"/>
      <c r="AZA266" s="44"/>
      <c r="AZB266" s="44"/>
      <c r="AZC266" s="44"/>
      <c r="AZD266" s="44"/>
      <c r="AZE266" s="44"/>
      <c r="AZF266" s="44"/>
      <c r="AZG266" s="44"/>
      <c r="AZH266" s="44"/>
      <c r="AZI266" s="44"/>
      <c r="AZJ266" s="44"/>
      <c r="AZK266" s="44"/>
      <c r="AZL266" s="44"/>
      <c r="AZM266" s="44"/>
      <c r="AZN266" s="44"/>
      <c r="AZO266" s="44"/>
      <c r="AZP266" s="44"/>
      <c r="AZQ266" s="44"/>
      <c r="AZR266" s="44"/>
      <c r="AZS266" s="44"/>
      <c r="AZT266" s="44"/>
      <c r="AZU266" s="44"/>
      <c r="AZV266" s="44"/>
      <c r="AZW266" s="44"/>
      <c r="AZX266" s="44"/>
      <c r="AZY266" s="44"/>
      <c r="AZZ266" s="44"/>
      <c r="BAA266" s="44"/>
      <c r="BAB266" s="44"/>
      <c r="BAC266" s="44"/>
      <c r="BAD266" s="44"/>
      <c r="BAE266" s="44"/>
      <c r="BAF266" s="44"/>
      <c r="BAG266" s="44"/>
      <c r="BAH266" s="44"/>
      <c r="BAI266" s="44"/>
      <c r="BAJ266" s="44"/>
      <c r="BAK266" s="44"/>
      <c r="BAL266" s="44"/>
      <c r="BAM266" s="44"/>
      <c r="BAN266" s="44"/>
      <c r="BAO266" s="44"/>
      <c r="BAP266" s="44"/>
      <c r="BAQ266" s="44"/>
      <c r="BAR266" s="44"/>
      <c r="BAS266" s="44"/>
      <c r="BAT266" s="44"/>
      <c r="BAU266" s="44"/>
      <c r="BAV266" s="44"/>
      <c r="BAW266" s="44"/>
      <c r="BAX266" s="44"/>
      <c r="BAY266" s="44"/>
      <c r="BAZ266" s="44"/>
      <c r="BBA266" s="44"/>
      <c r="BBB266" s="44"/>
      <c r="BBC266" s="44"/>
      <c r="BBD266" s="44"/>
      <c r="BBE266" s="44"/>
      <c r="BBF266" s="44"/>
      <c r="BBG266" s="44"/>
      <c r="BBH266" s="44"/>
      <c r="BBI266" s="44"/>
      <c r="BBJ266" s="44"/>
      <c r="BBK266" s="44"/>
      <c r="BBL266" s="44"/>
      <c r="BBM266" s="44"/>
      <c r="BBN266" s="44"/>
      <c r="BBO266" s="44"/>
      <c r="BBP266" s="44"/>
      <c r="BBQ266" s="44"/>
      <c r="BBR266" s="44"/>
      <c r="BBS266" s="44"/>
      <c r="BBT266" s="44"/>
      <c r="BBU266" s="44"/>
      <c r="BBV266" s="44"/>
      <c r="BBW266" s="44"/>
      <c r="BBX266" s="44"/>
      <c r="BBY266" s="44"/>
      <c r="BBZ266" s="44"/>
      <c r="BCA266" s="44"/>
      <c r="BCB266" s="44"/>
      <c r="BCC266" s="44"/>
      <c r="BCD266" s="44"/>
      <c r="BCE266" s="44"/>
      <c r="BCF266" s="44"/>
      <c r="BCG266" s="44"/>
      <c r="BCH266" s="44"/>
      <c r="BCI266" s="44"/>
      <c r="BCJ266" s="44"/>
      <c r="BCK266" s="44"/>
      <c r="BCL266" s="44"/>
      <c r="BCM266" s="44"/>
      <c r="BCN266" s="44"/>
      <c r="BCO266" s="44"/>
      <c r="BCP266" s="44"/>
      <c r="BCQ266" s="44"/>
      <c r="BCR266" s="44"/>
      <c r="BCS266" s="44"/>
      <c r="BCT266" s="44"/>
      <c r="BCU266" s="44"/>
      <c r="BCV266" s="44"/>
      <c r="BCW266" s="44"/>
      <c r="BCX266" s="44"/>
      <c r="BCY266" s="44"/>
      <c r="BCZ266" s="44"/>
      <c r="BDA266" s="44"/>
      <c r="BDB266" s="44"/>
      <c r="BDC266" s="44"/>
      <c r="BDD266" s="44"/>
      <c r="BDE266" s="44"/>
      <c r="BDF266" s="44"/>
      <c r="BDG266" s="44"/>
      <c r="BDH266" s="44"/>
      <c r="BDI266" s="44"/>
      <c r="BDJ266" s="44"/>
      <c r="BDK266" s="44"/>
      <c r="BDL266" s="44"/>
      <c r="BDM266" s="44"/>
      <c r="BDN266" s="44"/>
      <c r="BDO266" s="44"/>
      <c r="BDP266" s="44"/>
      <c r="BDQ266" s="44"/>
      <c r="BDR266" s="44"/>
      <c r="BDS266" s="44"/>
      <c r="BDT266" s="44"/>
      <c r="BDU266" s="44"/>
      <c r="BDV266" s="44"/>
      <c r="BDW266" s="44"/>
      <c r="BDX266" s="44"/>
      <c r="BDY266" s="44"/>
      <c r="BDZ266" s="44"/>
      <c r="BEA266" s="44"/>
      <c r="BEB266" s="44"/>
      <c r="BEC266" s="44"/>
      <c r="BED266" s="44"/>
      <c r="BEE266" s="44"/>
      <c r="BEF266" s="44"/>
      <c r="BEG266" s="44"/>
      <c r="BEH266" s="44"/>
      <c r="BEI266" s="44"/>
      <c r="BEJ266" s="44"/>
      <c r="BEK266" s="44"/>
      <c r="BEL266" s="44"/>
      <c r="BEM266" s="44"/>
      <c r="BEN266" s="44"/>
      <c r="BEO266" s="44"/>
      <c r="BEP266" s="44"/>
      <c r="BEQ266" s="44"/>
      <c r="BER266" s="44"/>
      <c r="BES266" s="44"/>
      <c r="BET266" s="44"/>
      <c r="BEU266" s="44"/>
      <c r="BEV266" s="44"/>
      <c r="BEW266" s="44"/>
      <c r="BEX266" s="44"/>
      <c r="BEY266" s="44"/>
      <c r="BEZ266" s="44"/>
      <c r="BFA266" s="44"/>
      <c r="BFB266" s="44"/>
      <c r="BFC266" s="44"/>
      <c r="BFD266" s="44"/>
      <c r="BFE266" s="44"/>
      <c r="BFF266" s="44"/>
      <c r="BFG266" s="44"/>
      <c r="BFH266" s="44"/>
      <c r="BFI266" s="44"/>
      <c r="BFJ266" s="44"/>
      <c r="BFK266" s="44"/>
      <c r="BFL266" s="44"/>
      <c r="BFM266" s="44"/>
      <c r="BFN266" s="44"/>
      <c r="BFO266" s="44"/>
      <c r="BFP266" s="44"/>
      <c r="BFQ266" s="44"/>
      <c r="BFR266" s="44"/>
      <c r="BFS266" s="44"/>
      <c r="BFT266" s="44"/>
      <c r="BFU266" s="44"/>
      <c r="BFV266" s="44"/>
      <c r="BFW266" s="44"/>
      <c r="BFX266" s="44"/>
      <c r="BFY266" s="44"/>
      <c r="BFZ266" s="44"/>
      <c r="BGA266" s="44"/>
      <c r="BGB266" s="44"/>
      <c r="BGC266" s="44"/>
      <c r="BGD266" s="44"/>
      <c r="BGE266" s="44"/>
      <c r="BGF266" s="44"/>
      <c r="BGG266" s="44"/>
      <c r="BGH266" s="44"/>
      <c r="BGI266" s="44"/>
      <c r="BGJ266" s="44"/>
      <c r="BGK266" s="44"/>
      <c r="BGL266" s="44"/>
      <c r="BGM266" s="44"/>
      <c r="BGN266" s="44"/>
      <c r="BGO266" s="44"/>
      <c r="BGP266" s="44"/>
      <c r="BGQ266" s="44"/>
      <c r="BGR266" s="44"/>
      <c r="BGS266" s="44"/>
      <c r="BGT266" s="44"/>
      <c r="BGU266" s="44"/>
      <c r="BGV266" s="44"/>
      <c r="BGW266" s="44"/>
      <c r="BGX266" s="44"/>
      <c r="BGY266" s="44"/>
      <c r="BGZ266" s="44"/>
      <c r="BHA266" s="44"/>
      <c r="BHB266" s="44"/>
      <c r="BHC266" s="44"/>
      <c r="BHD266" s="44"/>
      <c r="BHE266" s="44"/>
      <c r="BHF266" s="44"/>
      <c r="BHG266" s="44"/>
      <c r="BHH266" s="44"/>
      <c r="BHI266" s="44"/>
      <c r="BHJ266" s="44"/>
      <c r="BHK266" s="44"/>
      <c r="BHL266" s="44"/>
      <c r="BHM266" s="44"/>
      <c r="BHN266" s="44"/>
      <c r="BHO266" s="44"/>
      <c r="BHP266" s="44"/>
      <c r="BHQ266" s="44"/>
      <c r="BHR266" s="44"/>
      <c r="BHS266" s="44"/>
      <c r="BHT266" s="44"/>
      <c r="BHU266" s="44"/>
      <c r="BHV266" s="44"/>
      <c r="BHW266" s="44"/>
      <c r="BHX266" s="44"/>
      <c r="BHY266" s="44"/>
      <c r="BHZ266" s="44"/>
      <c r="BIA266" s="44"/>
      <c r="BIB266" s="44"/>
      <c r="BIC266" s="44"/>
      <c r="BID266" s="44"/>
      <c r="BIE266" s="44"/>
      <c r="BIF266" s="44"/>
      <c r="BIG266" s="44"/>
      <c r="BIH266" s="44"/>
      <c r="BII266" s="44"/>
      <c r="BIJ266" s="44"/>
      <c r="BIK266" s="44"/>
      <c r="BIL266" s="44"/>
      <c r="BIM266" s="44"/>
      <c r="BIN266" s="44"/>
      <c r="BIO266" s="44"/>
      <c r="BIP266" s="44"/>
      <c r="BIQ266" s="44"/>
      <c r="BIR266" s="44"/>
      <c r="BIS266" s="44"/>
      <c r="BIT266" s="44"/>
      <c r="BIU266" s="44"/>
      <c r="BIV266" s="44"/>
      <c r="BIW266" s="44"/>
      <c r="BIX266" s="44"/>
      <c r="BIY266" s="44"/>
      <c r="BIZ266" s="44"/>
      <c r="BJA266" s="44"/>
      <c r="BJB266" s="44"/>
      <c r="BJC266" s="44"/>
      <c r="BJD266" s="44"/>
      <c r="BJE266" s="44"/>
      <c r="BJF266" s="44"/>
      <c r="BJG266" s="44"/>
      <c r="BJH266" s="44"/>
      <c r="BJI266" s="44"/>
      <c r="BJJ266" s="44"/>
      <c r="BJK266" s="44"/>
      <c r="BJL266" s="44"/>
      <c r="BJM266" s="44"/>
      <c r="BJN266" s="44"/>
      <c r="BJO266" s="44"/>
      <c r="BJP266" s="44"/>
      <c r="BJQ266" s="44"/>
      <c r="BJR266" s="44"/>
      <c r="BJS266" s="44"/>
      <c r="BJT266" s="44"/>
      <c r="BJU266" s="44"/>
      <c r="BJV266" s="44"/>
      <c r="BJW266" s="44"/>
      <c r="BJX266" s="44"/>
      <c r="BJY266" s="44"/>
      <c r="BJZ266" s="44"/>
      <c r="BKA266" s="44"/>
      <c r="BKB266" s="44"/>
      <c r="BKC266" s="44"/>
      <c r="BKD266" s="44"/>
      <c r="BKE266" s="44"/>
      <c r="BKF266" s="44"/>
      <c r="BKG266" s="44"/>
      <c r="BKH266" s="44"/>
      <c r="BKI266" s="44"/>
      <c r="BKJ266" s="44"/>
      <c r="BKK266" s="44"/>
      <c r="BKL266" s="44"/>
      <c r="BKM266" s="44"/>
      <c r="BKN266" s="44"/>
      <c r="BKO266" s="44"/>
      <c r="BKP266" s="44"/>
      <c r="BKQ266" s="44"/>
      <c r="BKR266" s="44"/>
      <c r="BKS266" s="44"/>
      <c r="BKT266" s="44"/>
      <c r="BKU266" s="44"/>
      <c r="BKV266" s="44"/>
      <c r="BKW266" s="44"/>
      <c r="BKX266" s="44"/>
      <c r="BKY266" s="44"/>
      <c r="BKZ266" s="44"/>
      <c r="BLA266" s="44"/>
      <c r="BLB266" s="44"/>
      <c r="BLC266" s="44"/>
      <c r="BLD266" s="44"/>
      <c r="BLE266" s="44"/>
      <c r="BLF266" s="44"/>
      <c r="BLG266" s="44"/>
      <c r="BLH266" s="44"/>
      <c r="BLI266" s="44"/>
      <c r="BLJ266" s="44"/>
      <c r="BLK266" s="44"/>
      <c r="BLL266" s="44"/>
      <c r="BLM266" s="44"/>
      <c r="BLN266" s="44"/>
      <c r="BLO266" s="44"/>
      <c r="BLP266" s="44"/>
      <c r="BLQ266" s="44"/>
      <c r="BLR266" s="44"/>
      <c r="BLS266" s="44"/>
      <c r="BLT266" s="44"/>
      <c r="BLU266" s="44"/>
      <c r="BLV266" s="44"/>
      <c r="BLW266" s="44"/>
      <c r="BLX266" s="44"/>
      <c r="BLY266" s="44"/>
      <c r="BLZ266" s="44"/>
      <c r="BMA266" s="44"/>
      <c r="BMB266" s="44"/>
      <c r="BMC266" s="44"/>
      <c r="BMD266" s="44"/>
      <c r="BME266" s="44"/>
      <c r="BMF266" s="44"/>
      <c r="BMG266" s="44"/>
      <c r="BMH266" s="44"/>
      <c r="BMI266" s="44"/>
      <c r="BMJ266" s="44"/>
      <c r="BMK266" s="44"/>
      <c r="BML266" s="44"/>
      <c r="BMM266" s="44"/>
      <c r="BMN266" s="44"/>
      <c r="BMO266" s="44"/>
      <c r="BMP266" s="44"/>
      <c r="BMQ266" s="44"/>
      <c r="BMR266" s="44"/>
      <c r="BMS266" s="44"/>
      <c r="BMT266" s="44"/>
      <c r="BMU266" s="44"/>
      <c r="BMV266" s="44"/>
      <c r="BMW266" s="44"/>
      <c r="BMX266" s="44"/>
      <c r="BMY266" s="44"/>
      <c r="BMZ266" s="44"/>
      <c r="BNA266" s="44"/>
      <c r="BNB266" s="44"/>
      <c r="BNC266" s="44"/>
      <c r="BND266" s="44"/>
      <c r="BNE266" s="44"/>
      <c r="BNF266" s="44"/>
      <c r="BNG266" s="44"/>
      <c r="BNH266" s="44"/>
      <c r="BNI266" s="44"/>
      <c r="BNJ266" s="44"/>
      <c r="BNK266" s="44"/>
      <c r="BNL266" s="44"/>
      <c r="BNM266" s="44"/>
      <c r="BNN266" s="44"/>
      <c r="BNO266" s="44"/>
      <c r="BNP266" s="44"/>
      <c r="BNQ266" s="44"/>
      <c r="BNR266" s="44"/>
      <c r="BNS266" s="44"/>
      <c r="BNT266" s="44"/>
      <c r="BNU266" s="44"/>
      <c r="BNV266" s="44"/>
      <c r="BNW266" s="44"/>
      <c r="BNX266" s="44"/>
      <c r="BNY266" s="44"/>
      <c r="BNZ266" s="44"/>
      <c r="BOA266" s="44"/>
      <c r="BOB266" s="44"/>
      <c r="BOC266" s="44"/>
      <c r="BOD266" s="44"/>
      <c r="BOE266" s="44"/>
      <c r="BOF266" s="44"/>
      <c r="BOG266" s="44"/>
      <c r="BOH266" s="44"/>
      <c r="BOI266" s="44"/>
      <c r="BOJ266" s="44"/>
      <c r="BOK266" s="44"/>
      <c r="BOL266" s="44"/>
      <c r="BOM266" s="44"/>
      <c r="BON266" s="44"/>
      <c r="BOO266" s="44"/>
      <c r="BOP266" s="44"/>
      <c r="BOQ266" s="44"/>
      <c r="BOR266" s="44"/>
      <c r="BOS266" s="44"/>
      <c r="BOT266" s="44"/>
      <c r="BOU266" s="44"/>
      <c r="BOV266" s="44"/>
      <c r="BOW266" s="44"/>
      <c r="BOX266" s="44"/>
      <c r="BOY266" s="44"/>
      <c r="BOZ266" s="44"/>
      <c r="BPA266" s="44"/>
      <c r="BPB266" s="44"/>
      <c r="BPC266" s="44"/>
      <c r="BPD266" s="44"/>
      <c r="BPE266" s="44"/>
      <c r="BPF266" s="44"/>
      <c r="BPG266" s="44"/>
      <c r="BPH266" s="44"/>
      <c r="BPI266" s="44"/>
      <c r="BPJ266" s="44"/>
      <c r="BPK266" s="44"/>
      <c r="BPL266" s="44"/>
      <c r="BPM266" s="44"/>
      <c r="BPN266" s="44"/>
      <c r="BPO266" s="44"/>
      <c r="BPP266" s="44"/>
      <c r="BPQ266" s="44"/>
      <c r="BPR266" s="44"/>
      <c r="BPS266" s="44"/>
      <c r="BPT266" s="44"/>
      <c r="BPU266" s="44"/>
      <c r="BPV266" s="44"/>
      <c r="BPW266" s="44"/>
      <c r="BPX266" s="44"/>
      <c r="BPY266" s="44"/>
      <c r="BPZ266" s="44"/>
      <c r="BQA266" s="44"/>
      <c r="BQB266" s="44"/>
      <c r="BQC266" s="44"/>
      <c r="BQD266" s="44"/>
      <c r="BQE266" s="44"/>
      <c r="BQF266" s="44"/>
      <c r="BQG266" s="44"/>
      <c r="BQH266" s="44"/>
      <c r="BQI266" s="44"/>
      <c r="BQJ266" s="44"/>
      <c r="BQK266" s="44"/>
      <c r="BQL266" s="44"/>
      <c r="BQM266" s="44"/>
      <c r="BQN266" s="44"/>
      <c r="BQO266" s="44"/>
      <c r="BQP266" s="44"/>
      <c r="BQQ266" s="44"/>
      <c r="BQR266" s="44"/>
      <c r="BQS266" s="44"/>
      <c r="BQT266" s="44"/>
      <c r="BQU266" s="44"/>
      <c r="BQV266" s="44"/>
      <c r="BQW266" s="44"/>
      <c r="BQX266" s="44"/>
      <c r="BQY266" s="44"/>
      <c r="BQZ266" s="44"/>
      <c r="BRA266" s="44"/>
      <c r="BRB266" s="44"/>
      <c r="BRC266" s="44"/>
      <c r="BRD266" s="44"/>
      <c r="BRE266" s="44"/>
      <c r="BRF266" s="44"/>
      <c r="BRG266" s="44"/>
      <c r="BRH266" s="44"/>
      <c r="BRI266" s="44"/>
      <c r="BRJ266" s="44"/>
      <c r="BRK266" s="44"/>
      <c r="BRL266" s="44"/>
      <c r="BRM266" s="44"/>
      <c r="BRN266" s="44"/>
      <c r="BRO266" s="44"/>
      <c r="BRP266" s="44"/>
      <c r="BRQ266" s="44"/>
      <c r="BRR266" s="44"/>
      <c r="BRS266" s="44"/>
      <c r="BRT266" s="44"/>
      <c r="BRU266" s="44"/>
      <c r="BRV266" s="44"/>
      <c r="BRW266" s="44"/>
      <c r="BRX266" s="44"/>
      <c r="BRY266" s="44"/>
      <c r="BRZ266" s="44"/>
      <c r="BSA266" s="44"/>
      <c r="BSB266" s="44"/>
      <c r="BSC266" s="44"/>
      <c r="BSD266" s="44"/>
      <c r="BSE266" s="44"/>
      <c r="BSF266" s="44"/>
      <c r="BSG266" s="44"/>
      <c r="BSH266" s="44"/>
      <c r="BSI266" s="44"/>
      <c r="BSJ266" s="44"/>
      <c r="BSK266" s="44"/>
      <c r="BSL266" s="44"/>
      <c r="BSM266" s="44"/>
      <c r="BSN266" s="44"/>
      <c r="BSO266" s="44"/>
      <c r="BSP266" s="44"/>
      <c r="BSQ266" s="44"/>
      <c r="BSR266" s="44"/>
      <c r="BSS266" s="44"/>
      <c r="BST266" s="44"/>
      <c r="BSU266" s="44"/>
      <c r="BSV266" s="44"/>
      <c r="BSW266" s="44"/>
      <c r="BSX266" s="44"/>
      <c r="BSY266" s="44"/>
      <c r="BSZ266" s="44"/>
      <c r="BTA266" s="44"/>
      <c r="BTB266" s="44"/>
      <c r="BTC266" s="44"/>
      <c r="BTD266" s="44"/>
      <c r="BTE266" s="44"/>
      <c r="BTF266" s="44"/>
      <c r="BTG266" s="44"/>
      <c r="BTH266" s="44"/>
      <c r="BTI266" s="44"/>
      <c r="BTJ266" s="44"/>
      <c r="BTK266" s="44"/>
      <c r="BTL266" s="44"/>
      <c r="BTM266" s="44"/>
      <c r="BTN266" s="44"/>
      <c r="BTO266" s="44"/>
      <c r="BTP266" s="44"/>
      <c r="BTQ266" s="44"/>
      <c r="BTR266" s="44"/>
      <c r="BTS266" s="44"/>
      <c r="BTT266" s="44"/>
      <c r="BTU266" s="44"/>
      <c r="BTV266" s="44"/>
      <c r="BTW266" s="44"/>
      <c r="BTX266" s="44"/>
      <c r="BTY266" s="44"/>
      <c r="BTZ266" s="44"/>
      <c r="BUA266" s="44"/>
      <c r="BUB266" s="44"/>
      <c r="BUC266" s="44"/>
      <c r="BUD266" s="44"/>
      <c r="BUE266" s="44"/>
      <c r="BUF266" s="44"/>
      <c r="BUG266" s="44"/>
      <c r="BUH266" s="44"/>
      <c r="BUI266" s="44"/>
      <c r="BUJ266" s="44"/>
      <c r="BUK266" s="44"/>
      <c r="BUL266" s="44"/>
      <c r="BUM266" s="44"/>
      <c r="BUN266" s="44"/>
      <c r="BUO266" s="44"/>
      <c r="BUP266" s="44"/>
      <c r="BUQ266" s="44"/>
      <c r="BUR266" s="44"/>
      <c r="BUS266" s="44"/>
      <c r="BUT266" s="44"/>
      <c r="BUU266" s="44"/>
      <c r="BUV266" s="44"/>
      <c r="BUW266" s="44"/>
      <c r="BUX266" s="44"/>
      <c r="BUY266" s="44"/>
      <c r="BUZ266" s="44"/>
      <c r="BVA266" s="44"/>
      <c r="BVB266" s="44"/>
      <c r="BVC266" s="44"/>
      <c r="BVD266" s="44"/>
      <c r="BVE266" s="44"/>
      <c r="BVF266" s="44"/>
      <c r="BVG266" s="44"/>
      <c r="BVH266" s="44"/>
      <c r="BVI266" s="44"/>
      <c r="BVJ266" s="44"/>
      <c r="BVK266" s="44"/>
      <c r="BVL266" s="44"/>
      <c r="BVM266" s="44"/>
      <c r="BVN266" s="44"/>
      <c r="BVO266" s="44"/>
      <c r="BVP266" s="44"/>
      <c r="BVQ266" s="44"/>
      <c r="BVR266" s="44"/>
      <c r="BVS266" s="44"/>
      <c r="BVT266" s="44"/>
      <c r="BVU266" s="44"/>
      <c r="BVV266" s="44"/>
      <c r="BVW266" s="44"/>
      <c r="BVX266" s="44"/>
      <c r="BVY266" s="44"/>
      <c r="BVZ266" s="44"/>
      <c r="BWA266" s="44"/>
      <c r="BWB266" s="44"/>
      <c r="BWC266" s="44"/>
      <c r="BWD266" s="44"/>
      <c r="BWE266" s="44"/>
      <c r="BWF266" s="44"/>
      <c r="BWG266" s="44"/>
      <c r="BWH266" s="44"/>
      <c r="BWI266" s="44"/>
      <c r="BWJ266" s="44"/>
      <c r="BWK266" s="44"/>
      <c r="BWL266" s="44"/>
      <c r="BWM266" s="44"/>
      <c r="BWN266" s="44"/>
      <c r="BWO266" s="44"/>
      <c r="BWP266" s="44"/>
      <c r="BWQ266" s="44"/>
      <c r="BWR266" s="44"/>
      <c r="BWS266" s="44"/>
      <c r="BWT266" s="44"/>
      <c r="BWU266" s="44"/>
      <c r="BWV266" s="44"/>
      <c r="BWW266" s="44"/>
      <c r="BWX266" s="44"/>
      <c r="BWY266" s="44"/>
      <c r="BWZ266" s="44"/>
      <c r="BXA266" s="44"/>
      <c r="BXB266" s="44"/>
      <c r="BXC266" s="44"/>
      <c r="BXD266" s="44"/>
      <c r="BXE266" s="44"/>
      <c r="BXF266" s="44"/>
      <c r="BXG266" s="44"/>
      <c r="BXH266" s="44"/>
      <c r="BXI266" s="44"/>
      <c r="BXJ266" s="44"/>
      <c r="BXK266" s="44"/>
      <c r="BXL266" s="44"/>
      <c r="BXM266" s="44"/>
      <c r="BXN266" s="44"/>
      <c r="BXO266" s="44"/>
      <c r="BXP266" s="44"/>
      <c r="BXQ266" s="44"/>
      <c r="BXR266" s="44"/>
      <c r="BXS266" s="44"/>
      <c r="BXT266" s="44"/>
      <c r="BXU266" s="44"/>
      <c r="BXV266" s="44"/>
      <c r="BXW266" s="44"/>
      <c r="BXX266" s="44"/>
      <c r="BXY266" s="44"/>
      <c r="BXZ266" s="44"/>
      <c r="BYA266" s="44"/>
      <c r="BYB266" s="44"/>
      <c r="BYC266" s="44"/>
      <c r="BYD266" s="44"/>
      <c r="BYE266" s="44"/>
      <c r="BYF266" s="44"/>
      <c r="BYG266" s="44"/>
      <c r="BYH266" s="44"/>
      <c r="BYI266" s="44"/>
      <c r="BYJ266" s="44"/>
      <c r="BYK266" s="44"/>
      <c r="BYL266" s="44"/>
      <c r="BYM266" s="44"/>
      <c r="BYN266" s="44"/>
      <c r="BYO266" s="44"/>
      <c r="BYP266" s="44"/>
      <c r="BYQ266" s="44"/>
      <c r="BYR266" s="44"/>
      <c r="BYS266" s="44"/>
      <c r="BYT266" s="44"/>
      <c r="BYU266" s="44"/>
      <c r="BYV266" s="44"/>
      <c r="BYW266" s="44"/>
      <c r="BYX266" s="44"/>
      <c r="BYY266" s="44"/>
      <c r="BYZ266" s="44"/>
      <c r="BZA266" s="44"/>
      <c r="BZB266" s="44"/>
      <c r="BZC266" s="44"/>
      <c r="BZD266" s="44"/>
      <c r="BZE266" s="44"/>
      <c r="BZF266" s="44"/>
      <c r="BZG266" s="44"/>
      <c r="BZH266" s="44"/>
      <c r="BZI266" s="44"/>
      <c r="BZJ266" s="44"/>
      <c r="BZK266" s="44"/>
      <c r="BZL266" s="44"/>
      <c r="BZM266" s="44"/>
      <c r="BZN266" s="44"/>
      <c r="BZO266" s="44"/>
      <c r="BZP266" s="44"/>
      <c r="BZQ266" s="44"/>
      <c r="BZR266" s="44"/>
      <c r="BZS266" s="44"/>
      <c r="BZT266" s="44"/>
      <c r="BZU266" s="44"/>
      <c r="BZV266" s="44"/>
      <c r="BZW266" s="44"/>
      <c r="BZX266" s="44"/>
      <c r="BZY266" s="44"/>
      <c r="BZZ266" s="44"/>
      <c r="CAA266" s="44"/>
      <c r="CAB266" s="44"/>
      <c r="CAC266" s="44"/>
      <c r="CAD266" s="44"/>
      <c r="CAE266" s="44"/>
      <c r="CAF266" s="44"/>
      <c r="CAG266" s="44"/>
      <c r="CAH266" s="44"/>
      <c r="CAI266" s="44"/>
      <c r="CAJ266" s="44"/>
      <c r="CAK266" s="44"/>
      <c r="CAL266" s="44"/>
      <c r="CAM266" s="44"/>
      <c r="CAN266" s="44"/>
      <c r="CAO266" s="44"/>
      <c r="CAP266" s="44"/>
      <c r="CAQ266" s="44"/>
      <c r="CAR266" s="44"/>
      <c r="CAS266" s="44"/>
      <c r="CAT266" s="44"/>
      <c r="CAU266" s="44"/>
      <c r="CAV266" s="44"/>
      <c r="CAW266" s="44"/>
      <c r="CAX266" s="44"/>
      <c r="CAY266" s="44"/>
      <c r="CAZ266" s="44"/>
      <c r="CBA266" s="44"/>
      <c r="CBB266" s="44"/>
      <c r="CBC266" s="44"/>
      <c r="CBD266" s="44"/>
      <c r="CBE266" s="44"/>
      <c r="CBF266" s="44"/>
      <c r="CBG266" s="44"/>
      <c r="CBH266" s="44"/>
      <c r="CBI266" s="44"/>
      <c r="CBJ266" s="44"/>
      <c r="CBK266" s="44"/>
      <c r="CBL266" s="44"/>
      <c r="CBM266" s="44"/>
      <c r="CBN266" s="44"/>
      <c r="CBO266" s="44"/>
      <c r="CBP266" s="44"/>
      <c r="CBQ266" s="44"/>
      <c r="CBR266" s="44"/>
      <c r="CBS266" s="44"/>
      <c r="CBT266" s="44"/>
      <c r="CBU266" s="44"/>
      <c r="CBV266" s="44"/>
      <c r="CBW266" s="44"/>
      <c r="CBX266" s="44"/>
      <c r="CBY266" s="44"/>
      <c r="CBZ266" s="44"/>
      <c r="CCA266" s="44"/>
      <c r="CCB266" s="44"/>
      <c r="CCC266" s="44"/>
      <c r="CCD266" s="44"/>
      <c r="CCE266" s="44"/>
      <c r="CCF266" s="44"/>
      <c r="CCG266" s="44"/>
      <c r="CCH266" s="44"/>
      <c r="CCI266" s="44"/>
      <c r="CCJ266" s="44"/>
      <c r="CCK266" s="44"/>
      <c r="CCL266" s="44"/>
      <c r="CCM266" s="44"/>
      <c r="CCN266" s="44"/>
      <c r="CCO266" s="44"/>
      <c r="CCP266" s="44"/>
      <c r="CCQ266" s="44"/>
      <c r="CCR266" s="44"/>
      <c r="CCS266" s="44"/>
      <c r="CCT266" s="44"/>
      <c r="CCU266" s="44"/>
      <c r="CCV266" s="44"/>
      <c r="CCW266" s="44"/>
      <c r="CCX266" s="44"/>
      <c r="CCY266" s="44"/>
      <c r="CCZ266" s="44"/>
      <c r="CDA266" s="44"/>
      <c r="CDB266" s="44"/>
      <c r="CDC266" s="44"/>
      <c r="CDD266" s="44"/>
      <c r="CDE266" s="44"/>
      <c r="CDF266" s="44"/>
      <c r="CDG266" s="44"/>
      <c r="CDH266" s="44"/>
      <c r="CDI266" s="44"/>
      <c r="CDJ266" s="44"/>
      <c r="CDK266" s="44"/>
      <c r="CDL266" s="44"/>
      <c r="CDM266" s="44"/>
      <c r="CDN266" s="44"/>
      <c r="CDO266" s="44"/>
      <c r="CDP266" s="44"/>
      <c r="CDQ266" s="44"/>
      <c r="CDR266" s="44"/>
      <c r="CDS266" s="44"/>
      <c r="CDT266" s="44"/>
      <c r="CDU266" s="44"/>
      <c r="CDV266" s="44"/>
      <c r="CDW266" s="44"/>
      <c r="CDX266" s="44"/>
      <c r="CDY266" s="44"/>
      <c r="CDZ266" s="44"/>
      <c r="CEA266" s="44"/>
      <c r="CEB266" s="44"/>
      <c r="CEC266" s="44"/>
      <c r="CED266" s="44"/>
      <c r="CEE266" s="44"/>
      <c r="CEF266" s="44"/>
      <c r="CEG266" s="44"/>
      <c r="CEH266" s="44"/>
      <c r="CEI266" s="44"/>
      <c r="CEJ266" s="44"/>
      <c r="CEK266" s="44"/>
      <c r="CEL266" s="44"/>
      <c r="CEM266" s="44"/>
      <c r="CEN266" s="44"/>
      <c r="CEO266" s="44"/>
      <c r="CEP266" s="44"/>
      <c r="CEQ266" s="44"/>
      <c r="CER266" s="44"/>
      <c r="CES266" s="44"/>
      <c r="CET266" s="44"/>
      <c r="CEU266" s="44"/>
      <c r="CEV266" s="44"/>
      <c r="CEW266" s="44"/>
      <c r="CEX266" s="44"/>
      <c r="CEY266" s="44"/>
      <c r="CEZ266" s="44"/>
      <c r="CFA266" s="44"/>
      <c r="CFB266" s="44"/>
      <c r="CFC266" s="44"/>
      <c r="CFD266" s="44"/>
      <c r="CFE266" s="44"/>
      <c r="CFF266" s="44"/>
      <c r="CFG266" s="44"/>
      <c r="CFH266" s="44"/>
      <c r="CFI266" s="44"/>
      <c r="CFJ266" s="44"/>
      <c r="CFK266" s="44"/>
      <c r="CFL266" s="44"/>
      <c r="CFM266" s="44"/>
      <c r="CFN266" s="44"/>
      <c r="CFO266" s="44"/>
      <c r="CFP266" s="44"/>
      <c r="CFQ266" s="44"/>
      <c r="CFR266" s="44"/>
      <c r="CFS266" s="44"/>
      <c r="CFT266" s="44"/>
      <c r="CFU266" s="44"/>
      <c r="CFV266" s="44"/>
      <c r="CFW266" s="44"/>
      <c r="CFX266" s="44"/>
      <c r="CFY266" s="44"/>
      <c r="CFZ266" s="44"/>
      <c r="CGA266" s="44"/>
      <c r="CGB266" s="44"/>
      <c r="CGC266" s="44"/>
      <c r="CGD266" s="44"/>
      <c r="CGE266" s="44"/>
      <c r="CGF266" s="44"/>
      <c r="CGG266" s="44"/>
      <c r="CGH266" s="44"/>
      <c r="CGI266" s="44"/>
      <c r="CGJ266" s="44"/>
      <c r="CGK266" s="44"/>
      <c r="CGL266" s="44"/>
      <c r="CGM266" s="44"/>
      <c r="CGN266" s="44"/>
      <c r="CGO266" s="44"/>
      <c r="CGP266" s="44"/>
      <c r="CGQ266" s="44"/>
      <c r="CGR266" s="44"/>
      <c r="CGS266" s="44"/>
      <c r="CGT266" s="44"/>
      <c r="CGU266" s="44"/>
      <c r="CGV266" s="44"/>
      <c r="CGW266" s="44"/>
      <c r="CGX266" s="44"/>
      <c r="CGY266" s="44"/>
      <c r="CGZ266" s="44"/>
      <c r="CHA266" s="44"/>
      <c r="CHB266" s="44"/>
      <c r="CHC266" s="44"/>
      <c r="CHD266" s="44"/>
      <c r="CHE266" s="44"/>
      <c r="CHF266" s="44"/>
      <c r="CHG266" s="44"/>
      <c r="CHH266" s="44"/>
      <c r="CHI266" s="44"/>
      <c r="CHJ266" s="44"/>
      <c r="CHK266" s="44"/>
      <c r="CHL266" s="44"/>
      <c r="CHM266" s="44"/>
      <c r="CHN266" s="44"/>
      <c r="CHO266" s="44"/>
      <c r="CHP266" s="44"/>
      <c r="CHQ266" s="44"/>
      <c r="CHR266" s="44"/>
      <c r="CHS266" s="44"/>
      <c r="CHT266" s="44"/>
      <c r="CHU266" s="44"/>
      <c r="CHV266" s="44"/>
      <c r="CHW266" s="44"/>
      <c r="CHX266" s="44"/>
      <c r="CHY266" s="44"/>
      <c r="CHZ266" s="44"/>
      <c r="CIA266" s="44"/>
      <c r="CIB266" s="44"/>
      <c r="CIC266" s="44"/>
      <c r="CID266" s="44"/>
      <c r="CIE266" s="44"/>
      <c r="CIF266" s="44"/>
      <c r="CIG266" s="44"/>
      <c r="CIH266" s="44"/>
      <c r="CII266" s="44"/>
      <c r="CIJ266" s="44"/>
      <c r="CIK266" s="44"/>
      <c r="CIL266" s="44"/>
      <c r="CIM266" s="44"/>
      <c r="CIN266" s="44"/>
      <c r="CIO266" s="44"/>
      <c r="CIP266" s="44"/>
      <c r="CIQ266" s="44"/>
      <c r="CIR266" s="44"/>
      <c r="CIS266" s="44"/>
      <c r="CIT266" s="44"/>
      <c r="CIU266" s="44"/>
      <c r="CIV266" s="44"/>
      <c r="CIW266" s="44"/>
      <c r="CIX266" s="44"/>
      <c r="CIY266" s="44"/>
      <c r="CIZ266" s="44"/>
      <c r="CJA266" s="44"/>
      <c r="CJB266" s="44"/>
      <c r="CJC266" s="44"/>
      <c r="CJD266" s="44"/>
      <c r="CJE266" s="44"/>
      <c r="CJF266" s="44"/>
      <c r="CJG266" s="44"/>
      <c r="CJH266" s="44"/>
      <c r="CJI266" s="44"/>
      <c r="CJJ266" s="44"/>
      <c r="CJK266" s="44"/>
      <c r="CJL266" s="44"/>
      <c r="CJM266" s="44"/>
      <c r="CJN266" s="44"/>
      <c r="CJO266" s="44"/>
      <c r="CJP266" s="44"/>
      <c r="CJQ266" s="44"/>
      <c r="CJR266" s="44"/>
      <c r="CJS266" s="44"/>
      <c r="CJT266" s="44"/>
      <c r="CJU266" s="44"/>
      <c r="CJV266" s="44"/>
      <c r="CJW266" s="44"/>
      <c r="CJX266" s="44"/>
      <c r="CJY266" s="44"/>
      <c r="CJZ266" s="44"/>
      <c r="CKA266" s="44"/>
      <c r="CKB266" s="44"/>
      <c r="CKC266" s="44"/>
      <c r="CKD266" s="44"/>
      <c r="CKE266" s="44"/>
      <c r="CKF266" s="44"/>
      <c r="CKG266" s="44"/>
      <c r="CKH266" s="44"/>
      <c r="CKI266" s="44"/>
      <c r="CKJ266" s="44"/>
      <c r="CKK266" s="44"/>
      <c r="CKL266" s="44"/>
      <c r="CKM266" s="44"/>
      <c r="CKN266" s="44"/>
      <c r="CKO266" s="44"/>
      <c r="CKP266" s="44"/>
      <c r="CKQ266" s="44"/>
      <c r="CKR266" s="44"/>
      <c r="CKS266" s="44"/>
      <c r="CKT266" s="44"/>
      <c r="CKU266" s="44"/>
      <c r="CKV266" s="44"/>
      <c r="CKW266" s="44"/>
      <c r="CKX266" s="44"/>
      <c r="CKY266" s="44"/>
      <c r="CKZ266" s="44"/>
      <c r="CLA266" s="44"/>
      <c r="CLB266" s="44"/>
      <c r="CLC266" s="44"/>
      <c r="CLD266" s="44"/>
      <c r="CLE266" s="44"/>
      <c r="CLF266" s="44"/>
      <c r="CLG266" s="44"/>
      <c r="CLH266" s="44"/>
      <c r="CLI266" s="44"/>
      <c r="CLJ266" s="44"/>
      <c r="CLK266" s="44"/>
      <c r="CLL266" s="44"/>
      <c r="CLM266" s="44"/>
      <c r="CLN266" s="44"/>
      <c r="CLO266" s="44"/>
      <c r="CLP266" s="44"/>
      <c r="CLQ266" s="44"/>
      <c r="CLR266" s="44"/>
      <c r="CLS266" s="44"/>
      <c r="CLT266" s="44"/>
      <c r="CLU266" s="44"/>
      <c r="CLV266" s="44"/>
      <c r="CLW266" s="44"/>
      <c r="CLX266" s="44"/>
      <c r="CLY266" s="44"/>
      <c r="CLZ266" s="44"/>
      <c r="CMA266" s="44"/>
      <c r="CMB266" s="44"/>
      <c r="CMC266" s="44"/>
      <c r="CMD266" s="44"/>
      <c r="CME266" s="44"/>
      <c r="CMF266" s="44"/>
      <c r="CMG266" s="44"/>
      <c r="CMH266" s="44"/>
      <c r="CMI266" s="44"/>
      <c r="CMJ266" s="44"/>
      <c r="CMK266" s="44"/>
      <c r="CML266" s="44"/>
      <c r="CMM266" s="44"/>
      <c r="CMN266" s="44"/>
      <c r="CMO266" s="44"/>
      <c r="CMP266" s="44"/>
      <c r="CMQ266" s="44"/>
      <c r="CMR266" s="44"/>
      <c r="CMS266" s="44"/>
      <c r="CMT266" s="44"/>
      <c r="CMU266" s="44"/>
      <c r="CMV266" s="44"/>
      <c r="CMW266" s="44"/>
      <c r="CMX266" s="44"/>
      <c r="CMY266" s="44"/>
      <c r="CMZ266" s="44"/>
      <c r="CNA266" s="44"/>
      <c r="CNB266" s="44"/>
      <c r="CNC266" s="44"/>
      <c r="CND266" s="44"/>
      <c r="CNE266" s="44"/>
      <c r="CNF266" s="44"/>
      <c r="CNG266" s="44"/>
      <c r="CNH266" s="44"/>
      <c r="CNI266" s="44"/>
      <c r="CNJ266" s="44"/>
      <c r="CNK266" s="44"/>
      <c r="CNL266" s="44"/>
      <c r="CNM266" s="44"/>
      <c r="CNN266" s="44"/>
      <c r="CNO266" s="44"/>
      <c r="CNP266" s="44"/>
      <c r="CNQ266" s="44"/>
      <c r="CNR266" s="44"/>
      <c r="CNS266" s="44"/>
      <c r="CNT266" s="44"/>
      <c r="CNU266" s="44"/>
      <c r="CNV266" s="44"/>
      <c r="CNW266" s="44"/>
      <c r="CNX266" s="44"/>
      <c r="CNY266" s="44"/>
      <c r="CNZ266" s="44"/>
      <c r="COA266" s="44"/>
      <c r="COB266" s="44"/>
      <c r="COC266" s="44"/>
      <c r="COD266" s="44"/>
      <c r="COE266" s="44"/>
      <c r="COF266" s="44"/>
      <c r="COG266" s="44"/>
      <c r="COH266" s="44"/>
      <c r="COI266" s="44"/>
      <c r="COJ266" s="44"/>
      <c r="COK266" s="44"/>
      <c r="COL266" s="44"/>
      <c r="COM266" s="44"/>
      <c r="CON266" s="44"/>
      <c r="COO266" s="44"/>
      <c r="COP266" s="44"/>
      <c r="COQ266" s="44"/>
      <c r="COR266" s="44"/>
      <c r="COS266" s="44"/>
      <c r="COT266" s="44"/>
      <c r="COU266" s="44"/>
      <c r="COV266" s="44"/>
      <c r="COW266" s="44"/>
      <c r="COX266" s="44"/>
      <c r="COY266" s="44"/>
      <c r="COZ266" s="44"/>
      <c r="CPA266" s="44"/>
      <c r="CPB266" s="44"/>
      <c r="CPC266" s="44"/>
      <c r="CPD266" s="44"/>
      <c r="CPE266" s="44"/>
      <c r="CPF266" s="44"/>
      <c r="CPG266" s="44"/>
      <c r="CPH266" s="44"/>
      <c r="CPI266" s="44"/>
      <c r="CPJ266" s="44"/>
      <c r="CPK266" s="44"/>
      <c r="CPL266" s="44"/>
      <c r="CPM266" s="44"/>
      <c r="CPN266" s="44"/>
      <c r="CPO266" s="44"/>
      <c r="CPP266" s="44"/>
      <c r="CPQ266" s="44"/>
      <c r="CPR266" s="44"/>
      <c r="CPS266" s="44"/>
      <c r="CPT266" s="44"/>
      <c r="CPU266" s="44"/>
      <c r="CPV266" s="44"/>
      <c r="CPW266" s="44"/>
      <c r="CPX266" s="44"/>
      <c r="CPY266" s="44"/>
      <c r="CPZ266" s="44"/>
      <c r="CQA266" s="44"/>
      <c r="CQB266" s="44"/>
      <c r="CQC266" s="44"/>
      <c r="CQD266" s="44"/>
      <c r="CQE266" s="44"/>
      <c r="CQF266" s="44"/>
      <c r="CQG266" s="44"/>
      <c r="CQH266" s="44"/>
      <c r="CQI266" s="44"/>
      <c r="CQJ266" s="44"/>
      <c r="CQK266" s="44"/>
      <c r="CQL266" s="44"/>
      <c r="CQM266" s="44"/>
      <c r="CQN266" s="44"/>
      <c r="CQO266" s="44"/>
      <c r="CQP266" s="44"/>
      <c r="CQQ266" s="44"/>
      <c r="CQR266" s="44"/>
      <c r="CQS266" s="44"/>
      <c r="CQT266" s="44"/>
      <c r="CQU266" s="44"/>
      <c r="CQV266" s="44"/>
      <c r="CQW266" s="44"/>
      <c r="CQX266" s="44"/>
      <c r="CQY266" s="44"/>
      <c r="CQZ266" s="44"/>
      <c r="CRA266" s="44"/>
      <c r="CRB266" s="44"/>
      <c r="CRC266" s="44"/>
      <c r="CRD266" s="44"/>
      <c r="CRE266" s="44"/>
      <c r="CRF266" s="44"/>
      <c r="CRG266" s="44"/>
      <c r="CRH266" s="44"/>
      <c r="CRI266" s="44"/>
      <c r="CRJ266" s="44"/>
      <c r="CRK266" s="44"/>
      <c r="CRL266" s="44"/>
      <c r="CRM266" s="44"/>
      <c r="CRN266" s="44"/>
      <c r="CRO266" s="44"/>
      <c r="CRP266" s="44"/>
      <c r="CRQ266" s="44"/>
      <c r="CRR266" s="44"/>
      <c r="CRS266" s="44"/>
      <c r="CRT266" s="44"/>
      <c r="CRU266" s="44"/>
      <c r="CRV266" s="44"/>
      <c r="CRW266" s="44"/>
      <c r="CRX266" s="44"/>
      <c r="CRY266" s="44"/>
      <c r="CRZ266" s="44"/>
      <c r="CSA266" s="44"/>
      <c r="CSB266" s="44"/>
      <c r="CSC266" s="44"/>
      <c r="CSD266" s="44"/>
      <c r="CSE266" s="44"/>
      <c r="CSF266" s="44"/>
      <c r="CSG266" s="44"/>
      <c r="CSH266" s="44"/>
      <c r="CSI266" s="44"/>
      <c r="CSJ266" s="44"/>
      <c r="CSK266" s="44"/>
      <c r="CSL266" s="44"/>
      <c r="CSM266" s="44"/>
      <c r="CSN266" s="44"/>
      <c r="CSO266" s="44"/>
      <c r="CSP266" s="44"/>
      <c r="CSQ266" s="44"/>
      <c r="CSR266" s="44"/>
      <c r="CSS266" s="44"/>
      <c r="CST266" s="44"/>
      <c r="CSU266" s="44"/>
      <c r="CSV266" s="44"/>
      <c r="CSW266" s="44"/>
      <c r="CSX266" s="44"/>
      <c r="CSY266" s="44"/>
      <c r="CSZ266" s="44"/>
      <c r="CTA266" s="44"/>
      <c r="CTB266" s="44"/>
      <c r="CTC266" s="44"/>
      <c r="CTD266" s="44"/>
      <c r="CTE266" s="44"/>
      <c r="CTF266" s="44"/>
      <c r="CTG266" s="44"/>
      <c r="CTH266" s="44"/>
      <c r="CTI266" s="44"/>
      <c r="CTJ266" s="44"/>
      <c r="CTK266" s="44"/>
      <c r="CTL266" s="44"/>
      <c r="CTM266" s="44"/>
      <c r="CTN266" s="44"/>
      <c r="CTO266" s="44"/>
      <c r="CTP266" s="44"/>
      <c r="CTQ266" s="44"/>
      <c r="CTR266" s="44"/>
      <c r="CTS266" s="44"/>
      <c r="CTT266" s="44"/>
      <c r="CTU266" s="44"/>
      <c r="CTV266" s="44"/>
      <c r="CTW266" s="44"/>
      <c r="CTX266" s="44"/>
      <c r="CTY266" s="44"/>
      <c r="CTZ266" s="44"/>
      <c r="CUA266" s="44"/>
      <c r="CUB266" s="44"/>
      <c r="CUC266" s="44"/>
      <c r="CUD266" s="44"/>
      <c r="CUE266" s="44"/>
      <c r="CUF266" s="44"/>
      <c r="CUG266" s="44"/>
      <c r="CUH266" s="44"/>
      <c r="CUI266" s="44"/>
      <c r="CUJ266" s="44"/>
      <c r="CUK266" s="44"/>
      <c r="CUL266" s="44"/>
      <c r="CUM266" s="44"/>
      <c r="CUN266" s="44"/>
      <c r="CUO266" s="44"/>
      <c r="CUP266" s="44"/>
      <c r="CUQ266" s="44"/>
      <c r="CUR266" s="44"/>
      <c r="CUS266" s="44"/>
      <c r="CUT266" s="44"/>
      <c r="CUU266" s="44"/>
      <c r="CUV266" s="44"/>
      <c r="CUW266" s="44"/>
      <c r="CUX266" s="44"/>
      <c r="CUY266" s="44"/>
      <c r="CUZ266" s="44"/>
      <c r="CVA266" s="44"/>
      <c r="CVB266" s="44"/>
      <c r="CVC266" s="44"/>
      <c r="CVD266" s="44"/>
      <c r="CVE266" s="44"/>
      <c r="CVF266" s="44"/>
      <c r="CVG266" s="44"/>
      <c r="CVH266" s="44"/>
      <c r="CVI266" s="44"/>
      <c r="CVJ266" s="44"/>
      <c r="CVK266" s="44"/>
      <c r="CVL266" s="44"/>
      <c r="CVM266" s="44"/>
      <c r="CVN266" s="44"/>
      <c r="CVO266" s="44"/>
      <c r="CVP266" s="44"/>
      <c r="CVQ266" s="44"/>
      <c r="CVR266" s="44"/>
      <c r="CVS266" s="44"/>
      <c r="CVT266" s="44"/>
      <c r="CVU266" s="44"/>
      <c r="CVV266" s="44"/>
      <c r="CVW266" s="44"/>
      <c r="CVX266" s="44"/>
      <c r="CVY266" s="44"/>
      <c r="CVZ266" s="44"/>
      <c r="CWA266" s="44"/>
      <c r="CWB266" s="44"/>
      <c r="CWC266" s="44"/>
      <c r="CWD266" s="44"/>
      <c r="CWE266" s="44"/>
      <c r="CWF266" s="44"/>
      <c r="CWG266" s="44"/>
      <c r="CWH266" s="44"/>
      <c r="CWI266" s="44"/>
      <c r="CWJ266" s="44"/>
      <c r="CWK266" s="44"/>
      <c r="CWL266" s="44"/>
      <c r="CWM266" s="44"/>
      <c r="CWN266" s="44"/>
      <c r="CWO266" s="44"/>
      <c r="CWP266" s="44"/>
      <c r="CWQ266" s="44"/>
      <c r="CWR266" s="44"/>
      <c r="CWS266" s="44"/>
      <c r="CWT266" s="44"/>
      <c r="CWU266" s="44"/>
      <c r="CWV266" s="44"/>
      <c r="CWW266" s="44"/>
      <c r="CWX266" s="44"/>
      <c r="CWY266" s="44"/>
      <c r="CWZ266" s="44"/>
      <c r="CXA266" s="44"/>
      <c r="CXB266" s="44"/>
      <c r="CXC266" s="44"/>
      <c r="CXD266" s="44"/>
      <c r="CXE266" s="44"/>
      <c r="CXF266" s="44"/>
      <c r="CXG266" s="44"/>
      <c r="CXH266" s="44"/>
      <c r="CXI266" s="44"/>
      <c r="CXJ266" s="44"/>
      <c r="CXK266" s="44"/>
      <c r="CXL266" s="44"/>
      <c r="CXM266" s="44"/>
      <c r="CXN266" s="44"/>
      <c r="CXO266" s="44"/>
      <c r="CXP266" s="44"/>
      <c r="CXQ266" s="44"/>
      <c r="CXR266" s="44"/>
      <c r="CXS266" s="44"/>
      <c r="CXT266" s="44"/>
      <c r="CXU266" s="44"/>
      <c r="CXV266" s="44"/>
      <c r="CXW266" s="44"/>
      <c r="CXX266" s="44"/>
      <c r="CXY266" s="44"/>
      <c r="CXZ266" s="44"/>
      <c r="CYA266" s="44"/>
      <c r="CYB266" s="44"/>
      <c r="CYC266" s="44"/>
      <c r="CYD266" s="44"/>
      <c r="CYE266" s="44"/>
      <c r="CYF266" s="44"/>
      <c r="CYG266" s="44"/>
      <c r="CYH266" s="44"/>
      <c r="CYI266" s="44"/>
      <c r="CYJ266" s="44"/>
      <c r="CYK266" s="44"/>
      <c r="CYL266" s="44"/>
      <c r="CYM266" s="44"/>
      <c r="CYN266" s="44"/>
      <c r="CYO266" s="44"/>
      <c r="CYP266" s="44"/>
      <c r="CYQ266" s="44"/>
      <c r="CYR266" s="44"/>
      <c r="CYS266" s="44"/>
      <c r="CYT266" s="44"/>
      <c r="CYU266" s="44"/>
      <c r="CYV266" s="44"/>
      <c r="CYW266" s="44"/>
      <c r="CYX266" s="44"/>
      <c r="CYY266" s="44"/>
      <c r="CYZ266" s="44"/>
      <c r="CZA266" s="44"/>
      <c r="CZB266" s="44"/>
      <c r="CZC266" s="44"/>
      <c r="CZD266" s="44"/>
      <c r="CZE266" s="44"/>
      <c r="CZF266" s="44"/>
      <c r="CZG266" s="44"/>
      <c r="CZH266" s="44"/>
      <c r="CZI266" s="44"/>
      <c r="CZJ266" s="44"/>
      <c r="CZK266" s="44"/>
      <c r="CZL266" s="44"/>
      <c r="CZM266" s="44"/>
      <c r="CZN266" s="44"/>
      <c r="CZO266" s="44"/>
      <c r="CZP266" s="44"/>
      <c r="CZQ266" s="44"/>
      <c r="CZR266" s="44"/>
      <c r="CZS266" s="44"/>
      <c r="CZT266" s="44"/>
      <c r="CZU266" s="44"/>
      <c r="CZV266" s="44"/>
      <c r="CZW266" s="44"/>
      <c r="CZX266" s="44"/>
      <c r="CZY266" s="44"/>
      <c r="CZZ266" s="44"/>
      <c r="DAA266" s="44"/>
      <c r="DAB266" s="44"/>
      <c r="DAC266" s="44"/>
      <c r="DAD266" s="44"/>
      <c r="DAE266" s="44"/>
      <c r="DAF266" s="44"/>
      <c r="DAG266" s="44"/>
      <c r="DAH266" s="44"/>
      <c r="DAI266" s="44"/>
      <c r="DAJ266" s="44"/>
      <c r="DAK266" s="44"/>
      <c r="DAL266" s="44"/>
      <c r="DAM266" s="44"/>
      <c r="DAN266" s="44"/>
      <c r="DAO266" s="44"/>
      <c r="DAP266" s="44"/>
      <c r="DAQ266" s="44"/>
      <c r="DAR266" s="44"/>
      <c r="DAS266" s="44"/>
      <c r="DAT266" s="44"/>
      <c r="DAU266" s="44"/>
      <c r="DAV266" s="44"/>
      <c r="DAW266" s="44"/>
      <c r="DAX266" s="44"/>
      <c r="DAY266" s="44"/>
      <c r="DAZ266" s="44"/>
      <c r="DBA266" s="44"/>
      <c r="DBB266" s="44"/>
      <c r="DBC266" s="44"/>
      <c r="DBD266" s="44"/>
      <c r="DBE266" s="44"/>
      <c r="DBF266" s="44"/>
      <c r="DBG266" s="44"/>
      <c r="DBH266" s="44"/>
      <c r="DBI266" s="44"/>
      <c r="DBJ266" s="44"/>
      <c r="DBK266" s="44"/>
      <c r="DBL266" s="44"/>
      <c r="DBM266" s="44"/>
      <c r="DBN266" s="44"/>
      <c r="DBO266" s="44"/>
      <c r="DBP266" s="44"/>
      <c r="DBQ266" s="44"/>
      <c r="DBR266" s="44"/>
      <c r="DBS266" s="44"/>
      <c r="DBT266" s="44"/>
      <c r="DBU266" s="44"/>
      <c r="DBV266" s="44"/>
      <c r="DBW266" s="44"/>
      <c r="DBX266" s="44"/>
      <c r="DBY266" s="44"/>
      <c r="DBZ266" s="44"/>
      <c r="DCA266" s="44"/>
      <c r="DCB266" s="44"/>
      <c r="DCC266" s="44"/>
      <c r="DCD266" s="44"/>
      <c r="DCE266" s="44"/>
      <c r="DCF266" s="44"/>
      <c r="DCG266" s="44"/>
      <c r="DCH266" s="44"/>
      <c r="DCI266" s="44"/>
      <c r="DCJ266" s="44"/>
      <c r="DCK266" s="44"/>
      <c r="DCL266" s="44"/>
      <c r="DCM266" s="44"/>
      <c r="DCN266" s="44"/>
      <c r="DCO266" s="44"/>
      <c r="DCP266" s="44"/>
      <c r="DCQ266" s="44"/>
      <c r="DCR266" s="44"/>
      <c r="DCS266" s="44"/>
      <c r="DCT266" s="44"/>
      <c r="DCU266" s="44"/>
      <c r="DCV266" s="44"/>
      <c r="DCW266" s="44"/>
      <c r="DCX266" s="44"/>
      <c r="DCY266" s="44"/>
      <c r="DCZ266" s="44"/>
      <c r="DDA266" s="44"/>
      <c r="DDB266" s="44"/>
      <c r="DDC266" s="44"/>
      <c r="DDD266" s="44"/>
      <c r="DDE266" s="44"/>
      <c r="DDF266" s="44"/>
      <c r="DDG266" s="44"/>
      <c r="DDH266" s="44"/>
      <c r="DDI266" s="44"/>
      <c r="DDJ266" s="44"/>
      <c r="DDK266" s="44"/>
      <c r="DDL266" s="44"/>
      <c r="DDM266" s="44"/>
      <c r="DDN266" s="44"/>
      <c r="DDO266" s="44"/>
      <c r="DDP266" s="44"/>
      <c r="DDQ266" s="44"/>
      <c r="DDR266" s="44"/>
      <c r="DDS266" s="44"/>
      <c r="DDT266" s="44"/>
      <c r="DDU266" s="44"/>
      <c r="DDV266" s="44"/>
      <c r="DDW266" s="44"/>
      <c r="DDX266" s="44"/>
      <c r="DDY266" s="44"/>
      <c r="DDZ266" s="44"/>
      <c r="DEA266" s="44"/>
      <c r="DEB266" s="44"/>
      <c r="DEC266" s="44"/>
      <c r="DED266" s="44"/>
      <c r="DEE266" s="44"/>
      <c r="DEF266" s="44"/>
      <c r="DEG266" s="44"/>
      <c r="DEH266" s="44"/>
      <c r="DEI266" s="44"/>
      <c r="DEJ266" s="44"/>
      <c r="DEK266" s="44"/>
      <c r="DEL266" s="44"/>
      <c r="DEM266" s="44"/>
      <c r="DEN266" s="44"/>
      <c r="DEO266" s="44"/>
      <c r="DEP266" s="44"/>
      <c r="DEQ266" s="44"/>
      <c r="DER266" s="44"/>
      <c r="DES266" s="44"/>
      <c r="DET266" s="44"/>
      <c r="DEU266" s="44"/>
      <c r="DEV266" s="44"/>
      <c r="DEW266" s="44"/>
      <c r="DEX266" s="44"/>
      <c r="DEY266" s="44"/>
      <c r="DEZ266" s="44"/>
      <c r="DFA266" s="44"/>
      <c r="DFB266" s="44"/>
      <c r="DFC266" s="44"/>
      <c r="DFD266" s="44"/>
      <c r="DFE266" s="44"/>
      <c r="DFF266" s="44"/>
      <c r="DFG266" s="44"/>
      <c r="DFH266" s="44"/>
      <c r="DFI266" s="44"/>
      <c r="DFJ266" s="44"/>
      <c r="DFK266" s="44"/>
      <c r="DFL266" s="44"/>
      <c r="DFM266" s="44"/>
      <c r="DFN266" s="44"/>
      <c r="DFO266" s="44"/>
      <c r="DFP266" s="44"/>
      <c r="DFQ266" s="44"/>
      <c r="DFR266" s="44"/>
      <c r="DFS266" s="44"/>
      <c r="DFT266" s="44"/>
      <c r="DFU266" s="44"/>
      <c r="DFV266" s="44"/>
      <c r="DFW266" s="44"/>
      <c r="DFX266" s="44"/>
      <c r="DFY266" s="44"/>
      <c r="DFZ266" s="44"/>
      <c r="DGA266" s="44"/>
      <c r="DGB266" s="44"/>
      <c r="DGC266" s="44"/>
      <c r="DGD266" s="44"/>
      <c r="DGE266" s="44"/>
      <c r="DGF266" s="44"/>
      <c r="DGG266" s="44"/>
      <c r="DGH266" s="44"/>
      <c r="DGI266" s="44"/>
      <c r="DGJ266" s="44"/>
      <c r="DGK266" s="44"/>
      <c r="DGL266" s="44"/>
      <c r="DGM266" s="44"/>
      <c r="DGN266" s="44"/>
      <c r="DGO266" s="44"/>
      <c r="DGP266" s="44"/>
      <c r="DGQ266" s="44"/>
      <c r="DGR266" s="44"/>
      <c r="DGS266" s="44"/>
      <c r="DGT266" s="44"/>
      <c r="DGU266" s="44"/>
      <c r="DGV266" s="44"/>
      <c r="DGW266" s="44"/>
      <c r="DGX266" s="44"/>
      <c r="DGY266" s="44"/>
      <c r="DGZ266" s="44"/>
      <c r="DHA266" s="44"/>
      <c r="DHB266" s="44"/>
      <c r="DHC266" s="44"/>
      <c r="DHD266" s="44"/>
      <c r="DHE266" s="44"/>
      <c r="DHF266" s="44"/>
      <c r="DHG266" s="44"/>
      <c r="DHH266" s="44"/>
      <c r="DHI266" s="44"/>
      <c r="DHJ266" s="44"/>
      <c r="DHK266" s="44"/>
      <c r="DHL266" s="44"/>
      <c r="DHM266" s="44"/>
      <c r="DHN266" s="44"/>
      <c r="DHO266" s="44"/>
      <c r="DHP266" s="44"/>
      <c r="DHQ266" s="44"/>
      <c r="DHR266" s="44"/>
      <c r="DHS266" s="44"/>
      <c r="DHT266" s="44"/>
      <c r="DHU266" s="44"/>
      <c r="DHV266" s="44"/>
      <c r="DHW266" s="44"/>
      <c r="DHX266" s="44"/>
      <c r="DHY266" s="44"/>
      <c r="DHZ266" s="44"/>
      <c r="DIA266" s="44"/>
      <c r="DIB266" s="44"/>
      <c r="DIC266" s="44"/>
      <c r="DID266" s="44"/>
      <c r="DIE266" s="44"/>
      <c r="DIF266" s="44"/>
      <c r="DIG266" s="44"/>
      <c r="DIH266" s="44"/>
      <c r="DII266" s="44"/>
      <c r="DIJ266" s="44"/>
      <c r="DIK266" s="44"/>
      <c r="DIL266" s="44"/>
      <c r="DIM266" s="44"/>
      <c r="DIN266" s="44"/>
      <c r="DIO266" s="44"/>
      <c r="DIP266" s="44"/>
      <c r="DIQ266" s="44"/>
      <c r="DIR266" s="44"/>
      <c r="DIS266" s="44"/>
      <c r="DIT266" s="44"/>
      <c r="DIU266" s="44"/>
      <c r="DIV266" s="44"/>
      <c r="DIW266" s="44"/>
      <c r="DIX266" s="44"/>
      <c r="DIY266" s="44"/>
      <c r="DIZ266" s="44"/>
      <c r="DJA266" s="44"/>
      <c r="DJB266" s="44"/>
      <c r="DJC266" s="44"/>
      <c r="DJD266" s="44"/>
      <c r="DJE266" s="44"/>
      <c r="DJF266" s="44"/>
      <c r="DJG266" s="44"/>
      <c r="DJH266" s="44"/>
      <c r="DJI266" s="44"/>
      <c r="DJJ266" s="44"/>
      <c r="DJK266" s="44"/>
      <c r="DJL266" s="44"/>
      <c r="DJM266" s="44"/>
      <c r="DJN266" s="44"/>
      <c r="DJO266" s="44"/>
      <c r="DJP266" s="44"/>
      <c r="DJQ266" s="44"/>
      <c r="DJR266" s="44"/>
      <c r="DJS266" s="44"/>
      <c r="DJT266" s="44"/>
      <c r="DJU266" s="44"/>
      <c r="DJV266" s="44"/>
      <c r="DJW266" s="44"/>
      <c r="DJX266" s="44"/>
      <c r="DJY266" s="44"/>
      <c r="DJZ266" s="44"/>
      <c r="DKA266" s="44"/>
      <c r="DKB266" s="44"/>
      <c r="DKC266" s="44"/>
      <c r="DKD266" s="44"/>
      <c r="DKE266" s="44"/>
      <c r="DKF266" s="44"/>
      <c r="DKG266" s="44"/>
      <c r="DKH266" s="44"/>
      <c r="DKI266" s="44"/>
      <c r="DKJ266" s="44"/>
      <c r="DKK266" s="44"/>
      <c r="DKL266" s="44"/>
      <c r="DKM266" s="44"/>
      <c r="DKN266" s="44"/>
      <c r="DKO266" s="44"/>
      <c r="DKP266" s="44"/>
      <c r="DKQ266" s="44"/>
      <c r="DKR266" s="44"/>
      <c r="DKS266" s="44"/>
      <c r="DKT266" s="44"/>
      <c r="DKU266" s="44"/>
      <c r="DKV266" s="44"/>
      <c r="DKW266" s="44"/>
      <c r="DKX266" s="44"/>
      <c r="DKY266" s="44"/>
      <c r="DKZ266" s="44"/>
      <c r="DLA266" s="44"/>
      <c r="DLB266" s="44"/>
      <c r="DLC266" s="44"/>
      <c r="DLD266" s="44"/>
      <c r="DLE266" s="44"/>
      <c r="DLF266" s="44"/>
      <c r="DLG266" s="44"/>
      <c r="DLH266" s="44"/>
      <c r="DLI266" s="44"/>
      <c r="DLJ266" s="44"/>
      <c r="DLK266" s="44"/>
      <c r="DLL266" s="44"/>
      <c r="DLM266" s="44"/>
      <c r="DLN266" s="44"/>
      <c r="DLO266" s="44"/>
      <c r="DLP266" s="44"/>
      <c r="DLQ266" s="44"/>
      <c r="DLR266" s="44"/>
      <c r="DLS266" s="44"/>
      <c r="DLT266" s="44"/>
      <c r="DLU266" s="44"/>
      <c r="DLV266" s="44"/>
      <c r="DLW266" s="44"/>
      <c r="DLX266" s="44"/>
      <c r="DLY266" s="44"/>
      <c r="DLZ266" s="44"/>
      <c r="DMA266" s="44"/>
      <c r="DMB266" s="44"/>
      <c r="DMC266" s="44"/>
      <c r="DMD266" s="44"/>
      <c r="DME266" s="44"/>
      <c r="DMF266" s="44"/>
      <c r="DMG266" s="44"/>
      <c r="DMH266" s="44"/>
      <c r="DMI266" s="44"/>
      <c r="DMJ266" s="44"/>
      <c r="DMK266" s="44"/>
      <c r="DML266" s="44"/>
      <c r="DMM266" s="44"/>
      <c r="DMN266" s="44"/>
      <c r="DMO266" s="44"/>
      <c r="DMP266" s="44"/>
      <c r="DMQ266" s="44"/>
      <c r="DMR266" s="44"/>
      <c r="DMS266" s="44"/>
      <c r="DMT266" s="44"/>
      <c r="DMU266" s="44"/>
      <c r="DMV266" s="44"/>
      <c r="DMW266" s="44"/>
      <c r="DMX266" s="44"/>
      <c r="DMY266" s="44"/>
      <c r="DMZ266" s="44"/>
      <c r="DNA266" s="44"/>
      <c r="DNB266" s="44"/>
      <c r="DNC266" s="44"/>
      <c r="DND266" s="44"/>
      <c r="DNE266" s="44"/>
      <c r="DNF266" s="44"/>
      <c r="DNG266" s="44"/>
      <c r="DNH266" s="44"/>
      <c r="DNI266" s="44"/>
      <c r="DNJ266" s="44"/>
      <c r="DNK266" s="44"/>
      <c r="DNL266" s="44"/>
      <c r="DNM266" s="44"/>
      <c r="DNN266" s="44"/>
      <c r="DNO266" s="44"/>
      <c r="DNP266" s="44"/>
      <c r="DNQ266" s="44"/>
      <c r="DNR266" s="44"/>
      <c r="DNS266" s="44"/>
      <c r="DNT266" s="44"/>
      <c r="DNU266" s="44"/>
      <c r="DNV266" s="44"/>
      <c r="DNW266" s="44"/>
      <c r="DNX266" s="44"/>
      <c r="DNY266" s="44"/>
      <c r="DNZ266" s="44"/>
      <c r="DOA266" s="44"/>
      <c r="DOB266" s="44"/>
      <c r="DOC266" s="44"/>
      <c r="DOD266" s="44"/>
      <c r="DOE266" s="44"/>
      <c r="DOF266" s="44"/>
      <c r="DOG266" s="44"/>
      <c r="DOH266" s="44"/>
      <c r="DOI266" s="44"/>
      <c r="DOJ266" s="44"/>
      <c r="DOK266" s="44"/>
      <c r="DOL266" s="44"/>
      <c r="DOM266" s="44"/>
      <c r="DON266" s="44"/>
      <c r="DOO266" s="44"/>
      <c r="DOP266" s="44"/>
      <c r="DOQ266" s="44"/>
      <c r="DOR266" s="44"/>
      <c r="DOS266" s="44"/>
      <c r="DOT266" s="44"/>
      <c r="DOU266" s="44"/>
      <c r="DOV266" s="44"/>
      <c r="DOW266" s="44"/>
      <c r="DOX266" s="44"/>
      <c r="DOY266" s="44"/>
      <c r="DOZ266" s="44"/>
      <c r="DPA266" s="44"/>
      <c r="DPB266" s="44"/>
      <c r="DPC266" s="44"/>
      <c r="DPD266" s="44"/>
      <c r="DPE266" s="44"/>
      <c r="DPF266" s="44"/>
      <c r="DPG266" s="44"/>
      <c r="DPH266" s="44"/>
      <c r="DPI266" s="44"/>
      <c r="DPJ266" s="44"/>
      <c r="DPK266" s="44"/>
      <c r="DPL266" s="44"/>
      <c r="DPM266" s="44"/>
      <c r="DPN266" s="44"/>
      <c r="DPO266" s="44"/>
      <c r="DPP266" s="44"/>
      <c r="DPQ266" s="44"/>
      <c r="DPR266" s="44"/>
      <c r="DPS266" s="44"/>
      <c r="DPT266" s="44"/>
      <c r="DPU266" s="44"/>
      <c r="DPV266" s="44"/>
      <c r="DPW266" s="44"/>
      <c r="DPX266" s="44"/>
      <c r="DPY266" s="44"/>
      <c r="DPZ266" s="44"/>
      <c r="DQA266" s="44"/>
      <c r="DQB266" s="44"/>
      <c r="DQC266" s="44"/>
      <c r="DQD266" s="44"/>
      <c r="DQE266" s="44"/>
      <c r="DQF266" s="44"/>
      <c r="DQG266" s="44"/>
      <c r="DQH266" s="44"/>
      <c r="DQI266" s="44"/>
      <c r="DQJ266" s="44"/>
      <c r="DQK266" s="44"/>
      <c r="DQL266" s="44"/>
      <c r="DQM266" s="44"/>
      <c r="DQN266" s="44"/>
      <c r="DQO266" s="44"/>
      <c r="DQP266" s="44"/>
      <c r="DQQ266" s="44"/>
      <c r="DQR266" s="44"/>
      <c r="DQS266" s="44"/>
      <c r="DQT266" s="44"/>
      <c r="DQU266" s="44"/>
      <c r="DQV266" s="44"/>
      <c r="DQW266" s="44"/>
      <c r="DQX266" s="44"/>
      <c r="DQY266" s="44"/>
      <c r="DQZ266" s="44"/>
      <c r="DRA266" s="44"/>
      <c r="DRB266" s="44"/>
      <c r="DRC266" s="44"/>
      <c r="DRD266" s="44"/>
      <c r="DRE266" s="44"/>
      <c r="DRF266" s="44"/>
      <c r="DRG266" s="44"/>
      <c r="DRH266" s="44"/>
      <c r="DRI266" s="44"/>
      <c r="DRJ266" s="44"/>
      <c r="DRK266" s="44"/>
      <c r="DRL266" s="44"/>
      <c r="DRM266" s="44"/>
      <c r="DRN266" s="44"/>
      <c r="DRO266" s="44"/>
      <c r="DRP266" s="44"/>
      <c r="DRQ266" s="44"/>
      <c r="DRR266" s="44"/>
      <c r="DRS266" s="44"/>
      <c r="DRT266" s="44"/>
      <c r="DRU266" s="44"/>
      <c r="DRV266" s="44"/>
      <c r="DRW266" s="44"/>
      <c r="DRX266" s="44"/>
      <c r="DRY266" s="44"/>
      <c r="DRZ266" s="44"/>
      <c r="DSA266" s="44"/>
      <c r="DSB266" s="44"/>
      <c r="DSC266" s="44"/>
      <c r="DSD266" s="44"/>
      <c r="DSE266" s="44"/>
      <c r="DSF266" s="44"/>
      <c r="DSG266" s="44"/>
      <c r="DSH266" s="44"/>
      <c r="DSI266" s="44"/>
      <c r="DSJ266" s="44"/>
      <c r="DSK266" s="44"/>
      <c r="DSL266" s="44"/>
      <c r="DSM266" s="44"/>
      <c r="DSN266" s="44"/>
      <c r="DSO266" s="44"/>
      <c r="DSP266" s="44"/>
      <c r="DSQ266" s="44"/>
      <c r="DSR266" s="44"/>
      <c r="DSS266" s="44"/>
      <c r="DST266" s="44"/>
      <c r="DSU266" s="44"/>
      <c r="DSV266" s="44"/>
      <c r="DSW266" s="44"/>
      <c r="DSX266" s="44"/>
      <c r="DSY266" s="44"/>
      <c r="DSZ266" s="44"/>
      <c r="DTA266" s="44"/>
      <c r="DTB266" s="44"/>
      <c r="DTC266" s="44"/>
      <c r="DTD266" s="44"/>
      <c r="DTE266" s="44"/>
      <c r="DTF266" s="44"/>
      <c r="DTG266" s="44"/>
      <c r="DTH266" s="44"/>
      <c r="DTI266" s="44"/>
      <c r="DTJ266" s="44"/>
      <c r="DTK266" s="44"/>
      <c r="DTL266" s="44"/>
      <c r="DTM266" s="44"/>
      <c r="DTN266" s="44"/>
      <c r="DTO266" s="44"/>
      <c r="DTP266" s="44"/>
      <c r="DTQ266" s="44"/>
      <c r="DTR266" s="44"/>
      <c r="DTS266" s="44"/>
      <c r="DTT266" s="44"/>
      <c r="DTU266" s="44"/>
      <c r="DTV266" s="44"/>
      <c r="DTW266" s="44"/>
      <c r="DTX266" s="44"/>
      <c r="DTY266" s="44"/>
      <c r="DTZ266" s="44"/>
      <c r="DUA266" s="44"/>
      <c r="DUB266" s="44"/>
      <c r="DUC266" s="44"/>
      <c r="DUD266" s="44"/>
      <c r="DUE266" s="44"/>
      <c r="DUF266" s="44"/>
      <c r="DUG266" s="44"/>
      <c r="DUH266" s="44"/>
      <c r="DUI266" s="44"/>
      <c r="DUJ266" s="44"/>
      <c r="DUK266" s="44"/>
      <c r="DUL266" s="44"/>
      <c r="DUM266" s="44"/>
      <c r="DUN266" s="44"/>
      <c r="DUO266" s="44"/>
      <c r="DUP266" s="44"/>
      <c r="DUQ266" s="44"/>
      <c r="DUR266" s="44"/>
      <c r="DUS266" s="44"/>
      <c r="DUT266" s="44"/>
      <c r="DUU266" s="44"/>
      <c r="DUV266" s="44"/>
      <c r="DUW266" s="44"/>
      <c r="DUX266" s="44"/>
      <c r="DUY266" s="44"/>
      <c r="DUZ266" s="44"/>
      <c r="DVA266" s="44"/>
      <c r="DVB266" s="44"/>
      <c r="DVC266" s="44"/>
      <c r="DVD266" s="44"/>
      <c r="DVE266" s="44"/>
      <c r="DVF266" s="44"/>
      <c r="DVG266" s="44"/>
      <c r="DVH266" s="44"/>
      <c r="DVI266" s="44"/>
      <c r="DVJ266" s="44"/>
      <c r="DVK266" s="44"/>
      <c r="DVL266" s="44"/>
      <c r="DVM266" s="44"/>
      <c r="DVN266" s="44"/>
      <c r="DVO266" s="44"/>
      <c r="DVP266" s="44"/>
      <c r="DVQ266" s="44"/>
      <c r="DVR266" s="44"/>
      <c r="DVS266" s="44"/>
      <c r="DVT266" s="44"/>
      <c r="DVU266" s="44"/>
      <c r="DVV266" s="44"/>
      <c r="DVW266" s="44"/>
      <c r="DVX266" s="44"/>
      <c r="DVY266" s="44"/>
      <c r="DVZ266" s="44"/>
      <c r="DWA266" s="44"/>
      <c r="DWB266" s="44"/>
      <c r="DWC266" s="44"/>
      <c r="DWD266" s="44"/>
      <c r="DWE266" s="44"/>
      <c r="DWF266" s="44"/>
      <c r="DWG266" s="44"/>
      <c r="DWH266" s="44"/>
      <c r="DWI266" s="44"/>
      <c r="DWJ266" s="44"/>
      <c r="DWK266" s="44"/>
      <c r="DWL266" s="44"/>
      <c r="DWM266" s="44"/>
      <c r="DWN266" s="44"/>
      <c r="DWO266" s="44"/>
      <c r="DWP266" s="44"/>
      <c r="DWQ266" s="44"/>
      <c r="DWR266" s="44"/>
      <c r="DWS266" s="44"/>
      <c r="DWT266" s="44"/>
      <c r="DWU266" s="44"/>
      <c r="DWV266" s="44"/>
      <c r="DWW266" s="44"/>
      <c r="DWX266" s="44"/>
      <c r="DWY266" s="44"/>
      <c r="DWZ266" s="44"/>
      <c r="DXA266" s="44"/>
      <c r="DXB266" s="44"/>
      <c r="DXC266" s="44"/>
      <c r="DXD266" s="44"/>
      <c r="DXE266" s="44"/>
      <c r="DXF266" s="44"/>
      <c r="DXG266" s="44"/>
      <c r="DXH266" s="44"/>
      <c r="DXI266" s="44"/>
      <c r="DXJ266" s="44"/>
      <c r="DXK266" s="44"/>
      <c r="DXL266" s="44"/>
      <c r="DXM266" s="44"/>
      <c r="DXN266" s="44"/>
      <c r="DXO266" s="44"/>
      <c r="DXP266" s="44"/>
      <c r="DXQ266" s="44"/>
      <c r="DXR266" s="44"/>
      <c r="DXS266" s="44"/>
      <c r="DXT266" s="44"/>
      <c r="DXU266" s="44"/>
      <c r="DXV266" s="44"/>
      <c r="DXW266" s="44"/>
      <c r="DXX266" s="44"/>
      <c r="DXY266" s="44"/>
      <c r="DXZ266" s="44"/>
      <c r="DYA266" s="44"/>
      <c r="DYB266" s="44"/>
      <c r="DYC266" s="44"/>
      <c r="DYD266" s="44"/>
      <c r="DYE266" s="44"/>
      <c r="DYF266" s="44"/>
      <c r="DYG266" s="44"/>
      <c r="DYH266" s="44"/>
      <c r="DYI266" s="44"/>
      <c r="DYJ266" s="44"/>
      <c r="DYK266" s="44"/>
      <c r="DYL266" s="44"/>
      <c r="DYM266" s="44"/>
      <c r="DYN266" s="44"/>
      <c r="DYO266" s="44"/>
      <c r="DYP266" s="44"/>
      <c r="DYQ266" s="44"/>
      <c r="DYR266" s="44"/>
      <c r="DYS266" s="44"/>
      <c r="DYT266" s="44"/>
      <c r="DYU266" s="44"/>
      <c r="DYV266" s="44"/>
      <c r="DYW266" s="44"/>
      <c r="DYX266" s="44"/>
      <c r="DYY266" s="44"/>
      <c r="DYZ266" s="44"/>
      <c r="DZA266" s="44"/>
      <c r="DZB266" s="44"/>
      <c r="DZC266" s="44"/>
      <c r="DZD266" s="44"/>
      <c r="DZE266" s="44"/>
      <c r="DZF266" s="44"/>
      <c r="DZG266" s="44"/>
      <c r="DZH266" s="44"/>
      <c r="DZI266" s="44"/>
      <c r="DZJ266" s="44"/>
      <c r="DZK266" s="44"/>
      <c r="DZL266" s="44"/>
      <c r="DZM266" s="44"/>
      <c r="DZN266" s="44"/>
      <c r="DZO266" s="44"/>
      <c r="DZP266" s="44"/>
      <c r="DZQ266" s="44"/>
      <c r="DZR266" s="44"/>
      <c r="DZS266" s="44"/>
      <c r="DZT266" s="44"/>
      <c r="DZU266" s="44"/>
      <c r="DZV266" s="44"/>
      <c r="DZW266" s="44"/>
      <c r="DZX266" s="44"/>
      <c r="DZY266" s="44"/>
      <c r="DZZ266" s="44"/>
      <c r="EAA266" s="44"/>
      <c r="EAB266" s="44"/>
      <c r="EAC266" s="44"/>
      <c r="EAD266" s="44"/>
      <c r="EAE266" s="44"/>
      <c r="EAF266" s="44"/>
      <c r="EAG266" s="44"/>
      <c r="EAH266" s="44"/>
      <c r="EAI266" s="44"/>
      <c r="EAJ266" s="44"/>
      <c r="EAK266" s="44"/>
      <c r="EAL266" s="44"/>
      <c r="EAM266" s="44"/>
      <c r="EAN266" s="44"/>
      <c r="EAO266" s="44"/>
      <c r="EAP266" s="44"/>
      <c r="EAQ266" s="44"/>
      <c r="EAR266" s="44"/>
      <c r="EAS266" s="44"/>
      <c r="EAT266" s="44"/>
      <c r="EAU266" s="44"/>
      <c r="EAV266" s="44"/>
      <c r="EAW266" s="44"/>
      <c r="EAX266" s="44"/>
      <c r="EAY266" s="44"/>
      <c r="EAZ266" s="44"/>
      <c r="EBA266" s="44"/>
      <c r="EBB266" s="44"/>
      <c r="EBC266" s="44"/>
      <c r="EBD266" s="44"/>
      <c r="EBE266" s="44"/>
      <c r="EBF266" s="44"/>
      <c r="EBG266" s="44"/>
      <c r="EBH266" s="44"/>
      <c r="EBI266" s="44"/>
      <c r="EBJ266" s="44"/>
      <c r="EBK266" s="44"/>
      <c r="EBL266" s="44"/>
      <c r="EBM266" s="44"/>
      <c r="EBN266" s="44"/>
      <c r="EBO266" s="44"/>
      <c r="EBP266" s="44"/>
      <c r="EBQ266" s="44"/>
      <c r="EBR266" s="44"/>
      <c r="EBS266" s="44"/>
      <c r="EBT266" s="44"/>
      <c r="EBU266" s="44"/>
      <c r="EBV266" s="44"/>
      <c r="EBW266" s="44"/>
      <c r="EBX266" s="44"/>
      <c r="EBY266" s="44"/>
      <c r="EBZ266" s="44"/>
      <c r="ECA266" s="44"/>
      <c r="ECB266" s="44"/>
      <c r="ECC266" s="44"/>
      <c r="ECD266" s="44"/>
      <c r="ECE266" s="44"/>
      <c r="ECF266" s="44"/>
      <c r="ECG266" s="44"/>
      <c r="ECH266" s="44"/>
      <c r="ECI266" s="44"/>
      <c r="ECJ266" s="44"/>
      <c r="ECK266" s="44"/>
      <c r="ECL266" s="44"/>
      <c r="ECM266" s="44"/>
      <c r="ECN266" s="44"/>
      <c r="ECO266" s="44"/>
      <c r="ECP266" s="44"/>
      <c r="ECQ266" s="44"/>
      <c r="ECR266" s="44"/>
      <c r="ECS266" s="44"/>
      <c r="ECT266" s="44"/>
      <c r="ECU266" s="44"/>
      <c r="ECV266" s="44"/>
      <c r="ECW266" s="44"/>
      <c r="ECX266" s="44"/>
      <c r="ECY266" s="44"/>
      <c r="ECZ266" s="44"/>
      <c r="EDA266" s="44"/>
      <c r="EDB266" s="44"/>
      <c r="EDC266" s="44"/>
      <c r="EDD266" s="44"/>
      <c r="EDE266" s="44"/>
      <c r="EDF266" s="44"/>
      <c r="EDG266" s="44"/>
      <c r="EDH266" s="44"/>
      <c r="EDI266" s="44"/>
      <c r="EDJ266" s="44"/>
      <c r="EDK266" s="44"/>
      <c r="EDL266" s="44"/>
      <c r="EDM266" s="44"/>
      <c r="EDN266" s="44"/>
      <c r="EDO266" s="44"/>
      <c r="EDP266" s="44"/>
      <c r="EDQ266" s="44"/>
      <c r="EDR266" s="44"/>
      <c r="EDS266" s="44"/>
      <c r="EDT266" s="44"/>
      <c r="EDU266" s="44"/>
      <c r="EDV266" s="44"/>
      <c r="EDW266" s="44"/>
      <c r="EDX266" s="44"/>
      <c r="EDY266" s="44"/>
      <c r="EDZ266" s="44"/>
      <c r="EEA266" s="44"/>
      <c r="EEB266" s="44"/>
      <c r="EEC266" s="44"/>
      <c r="EED266" s="44"/>
      <c r="EEE266" s="44"/>
      <c r="EEF266" s="44"/>
      <c r="EEG266" s="44"/>
      <c r="EEH266" s="44"/>
      <c r="EEI266" s="44"/>
      <c r="EEJ266" s="44"/>
      <c r="EEK266" s="44"/>
      <c r="EEL266" s="44"/>
      <c r="EEM266" s="44"/>
      <c r="EEN266" s="44"/>
      <c r="EEO266" s="44"/>
      <c r="EEP266" s="44"/>
      <c r="EEQ266" s="44"/>
      <c r="EER266" s="44"/>
      <c r="EES266" s="44"/>
      <c r="EET266" s="44"/>
      <c r="EEU266" s="44"/>
      <c r="EEV266" s="44"/>
      <c r="EEW266" s="44"/>
      <c r="EEX266" s="44"/>
      <c r="EEY266" s="44"/>
      <c r="EEZ266" s="44"/>
      <c r="EFA266" s="44"/>
      <c r="EFB266" s="44"/>
      <c r="EFC266" s="44"/>
      <c r="EFD266" s="44"/>
      <c r="EFE266" s="44"/>
      <c r="EFF266" s="44"/>
      <c r="EFG266" s="44"/>
      <c r="EFH266" s="44"/>
      <c r="EFI266" s="44"/>
      <c r="EFJ266" s="44"/>
      <c r="EFK266" s="44"/>
      <c r="EFL266" s="44"/>
      <c r="EFM266" s="44"/>
      <c r="EFN266" s="44"/>
      <c r="EFO266" s="44"/>
      <c r="EFP266" s="44"/>
      <c r="EFQ266" s="44"/>
      <c r="EFR266" s="44"/>
      <c r="EFS266" s="44"/>
      <c r="EFT266" s="44"/>
      <c r="EFU266" s="44"/>
      <c r="EFV266" s="44"/>
      <c r="EFW266" s="44"/>
      <c r="EFX266" s="44"/>
      <c r="EFY266" s="44"/>
      <c r="EFZ266" s="44"/>
      <c r="EGA266" s="44"/>
      <c r="EGB266" s="44"/>
      <c r="EGC266" s="44"/>
      <c r="EGD266" s="44"/>
      <c r="EGE266" s="44"/>
      <c r="EGF266" s="44"/>
      <c r="EGG266" s="44"/>
      <c r="EGH266" s="44"/>
      <c r="EGI266" s="44"/>
      <c r="EGJ266" s="44"/>
      <c r="EGK266" s="44"/>
      <c r="EGL266" s="44"/>
      <c r="EGM266" s="44"/>
      <c r="EGN266" s="44"/>
      <c r="EGO266" s="44"/>
      <c r="EGP266" s="44"/>
      <c r="EGQ266" s="44"/>
      <c r="EGR266" s="44"/>
      <c r="EGS266" s="44"/>
      <c r="EGT266" s="44"/>
      <c r="EGU266" s="44"/>
      <c r="EGV266" s="44"/>
      <c r="EGW266" s="44"/>
      <c r="EGX266" s="44"/>
      <c r="EGY266" s="44"/>
      <c r="EGZ266" s="44"/>
      <c r="EHA266" s="44"/>
      <c r="EHB266" s="44"/>
      <c r="EHC266" s="44"/>
      <c r="EHD266" s="44"/>
      <c r="EHE266" s="44"/>
      <c r="EHF266" s="44"/>
      <c r="EHG266" s="44"/>
      <c r="EHH266" s="44"/>
      <c r="EHI266" s="44"/>
      <c r="EHJ266" s="44"/>
      <c r="EHK266" s="44"/>
      <c r="EHL266" s="44"/>
      <c r="EHM266" s="44"/>
      <c r="EHN266" s="44"/>
      <c r="EHO266" s="44"/>
      <c r="EHP266" s="44"/>
      <c r="EHQ266" s="44"/>
      <c r="EHR266" s="44"/>
      <c r="EHS266" s="44"/>
      <c r="EHT266" s="44"/>
      <c r="EHU266" s="44"/>
      <c r="EHV266" s="44"/>
      <c r="EHW266" s="44"/>
      <c r="EHX266" s="44"/>
      <c r="EHY266" s="44"/>
      <c r="EHZ266" s="44"/>
      <c r="EIA266" s="44"/>
      <c r="EIB266" s="44"/>
      <c r="EIC266" s="44"/>
      <c r="EID266" s="44"/>
      <c r="EIE266" s="44"/>
      <c r="EIF266" s="44"/>
      <c r="EIG266" s="44"/>
      <c r="EIH266" s="44"/>
      <c r="EII266" s="44"/>
      <c r="EIJ266" s="44"/>
      <c r="EIK266" s="44"/>
      <c r="EIL266" s="44"/>
      <c r="EIM266" s="44"/>
      <c r="EIN266" s="44"/>
      <c r="EIO266" s="44"/>
      <c r="EIP266" s="44"/>
      <c r="EIQ266" s="44"/>
      <c r="EIR266" s="44"/>
      <c r="EIS266" s="44"/>
      <c r="EIT266" s="44"/>
      <c r="EIU266" s="44"/>
      <c r="EIV266" s="44"/>
      <c r="EIW266" s="44"/>
      <c r="EIX266" s="44"/>
      <c r="EIY266" s="44"/>
      <c r="EIZ266" s="44"/>
      <c r="EJA266" s="44"/>
      <c r="EJB266" s="44"/>
      <c r="EJC266" s="44"/>
      <c r="EJD266" s="44"/>
      <c r="EJE266" s="44"/>
      <c r="EJF266" s="44"/>
      <c r="EJG266" s="44"/>
      <c r="EJH266" s="44"/>
      <c r="EJI266" s="44"/>
      <c r="EJJ266" s="44"/>
      <c r="EJK266" s="44"/>
      <c r="EJL266" s="44"/>
      <c r="EJM266" s="44"/>
      <c r="EJN266" s="44"/>
      <c r="EJO266" s="44"/>
      <c r="EJP266" s="44"/>
      <c r="EJQ266" s="44"/>
      <c r="EJR266" s="44"/>
      <c r="EJS266" s="44"/>
      <c r="EJT266" s="44"/>
      <c r="EJU266" s="44"/>
      <c r="EJV266" s="44"/>
      <c r="EJW266" s="44"/>
      <c r="EJX266" s="44"/>
      <c r="EJY266" s="44"/>
      <c r="EJZ266" s="44"/>
      <c r="EKA266" s="44"/>
      <c r="EKB266" s="44"/>
      <c r="EKC266" s="44"/>
      <c r="EKD266" s="44"/>
      <c r="EKE266" s="44"/>
      <c r="EKF266" s="44"/>
      <c r="EKG266" s="44"/>
      <c r="EKH266" s="44"/>
      <c r="EKI266" s="44"/>
      <c r="EKJ266" s="44"/>
      <c r="EKK266" s="44"/>
      <c r="EKL266" s="44"/>
      <c r="EKM266" s="44"/>
      <c r="EKN266" s="44"/>
      <c r="EKO266" s="44"/>
      <c r="EKP266" s="44"/>
      <c r="EKQ266" s="44"/>
      <c r="EKR266" s="44"/>
      <c r="EKS266" s="44"/>
      <c r="EKT266" s="44"/>
      <c r="EKU266" s="44"/>
      <c r="EKV266" s="44"/>
      <c r="EKW266" s="44"/>
      <c r="EKX266" s="44"/>
      <c r="EKY266" s="44"/>
      <c r="EKZ266" s="44"/>
      <c r="ELA266" s="44"/>
      <c r="ELB266" s="44"/>
      <c r="ELC266" s="44"/>
      <c r="ELD266" s="44"/>
      <c r="ELE266" s="44"/>
      <c r="ELF266" s="44"/>
      <c r="ELG266" s="44"/>
      <c r="ELH266" s="44"/>
      <c r="ELI266" s="44"/>
      <c r="ELJ266" s="44"/>
      <c r="ELK266" s="44"/>
      <c r="ELL266" s="44"/>
      <c r="ELM266" s="44"/>
      <c r="ELN266" s="44"/>
      <c r="ELO266" s="44"/>
      <c r="ELP266" s="44"/>
      <c r="ELQ266" s="44"/>
      <c r="ELR266" s="44"/>
      <c r="ELS266" s="44"/>
      <c r="ELT266" s="44"/>
      <c r="ELU266" s="44"/>
      <c r="ELV266" s="44"/>
      <c r="ELW266" s="44"/>
      <c r="ELX266" s="44"/>
      <c r="ELY266" s="44"/>
      <c r="ELZ266" s="44"/>
      <c r="EMA266" s="44"/>
      <c r="EMB266" s="44"/>
      <c r="EMC266" s="44"/>
      <c r="EMD266" s="44"/>
      <c r="EME266" s="44"/>
      <c r="EMF266" s="44"/>
      <c r="EMG266" s="44"/>
      <c r="EMH266" s="44"/>
      <c r="EMI266" s="44"/>
      <c r="EMJ266" s="44"/>
      <c r="EMK266" s="44"/>
      <c r="EML266" s="44"/>
      <c r="EMM266" s="44"/>
      <c r="EMN266" s="44"/>
      <c r="EMO266" s="44"/>
      <c r="EMP266" s="44"/>
      <c r="EMQ266" s="44"/>
      <c r="EMR266" s="44"/>
      <c r="EMS266" s="44"/>
      <c r="EMT266" s="44"/>
      <c r="EMU266" s="44"/>
      <c r="EMV266" s="44"/>
      <c r="EMW266" s="44"/>
      <c r="EMX266" s="44"/>
      <c r="EMY266" s="44"/>
      <c r="EMZ266" s="44"/>
      <c r="ENA266" s="44"/>
      <c r="ENB266" s="44"/>
      <c r="ENC266" s="44"/>
      <c r="END266" s="44"/>
      <c r="ENE266" s="44"/>
      <c r="ENF266" s="44"/>
      <c r="ENG266" s="44"/>
      <c r="ENH266" s="44"/>
      <c r="ENI266" s="44"/>
      <c r="ENJ266" s="44"/>
      <c r="ENK266" s="44"/>
      <c r="ENL266" s="44"/>
      <c r="ENM266" s="44"/>
      <c r="ENN266" s="44"/>
      <c r="ENO266" s="44"/>
      <c r="ENP266" s="44"/>
      <c r="ENQ266" s="44"/>
      <c r="ENR266" s="44"/>
      <c r="ENS266" s="44"/>
      <c r="ENT266" s="44"/>
      <c r="ENU266" s="44"/>
      <c r="ENV266" s="44"/>
      <c r="ENW266" s="44"/>
      <c r="ENX266" s="44"/>
      <c r="ENY266" s="44"/>
      <c r="ENZ266" s="44"/>
      <c r="EOA266" s="44"/>
      <c r="EOB266" s="44"/>
      <c r="EOC266" s="44"/>
      <c r="EOD266" s="44"/>
      <c r="EOE266" s="44"/>
      <c r="EOF266" s="44"/>
      <c r="EOG266" s="44"/>
      <c r="EOH266" s="44"/>
      <c r="EOI266" s="44"/>
      <c r="EOJ266" s="44"/>
      <c r="EOK266" s="44"/>
      <c r="EOL266" s="44"/>
      <c r="EOM266" s="44"/>
      <c r="EON266" s="44"/>
      <c r="EOO266" s="44"/>
      <c r="EOP266" s="44"/>
      <c r="EOQ266" s="44"/>
      <c r="EOR266" s="44"/>
      <c r="EOS266" s="44"/>
      <c r="EOT266" s="44"/>
      <c r="EOU266" s="44"/>
      <c r="EOV266" s="44"/>
      <c r="EOW266" s="44"/>
      <c r="EOX266" s="44"/>
      <c r="EOY266" s="44"/>
      <c r="EOZ266" s="44"/>
      <c r="EPA266" s="44"/>
      <c r="EPB266" s="44"/>
      <c r="EPC266" s="44"/>
      <c r="EPD266" s="44"/>
      <c r="EPE266" s="44"/>
      <c r="EPF266" s="44"/>
      <c r="EPG266" s="44"/>
      <c r="EPH266" s="44"/>
      <c r="EPI266" s="44"/>
      <c r="EPJ266" s="44"/>
      <c r="EPK266" s="44"/>
      <c r="EPL266" s="44"/>
      <c r="EPM266" s="44"/>
      <c r="EPN266" s="44"/>
      <c r="EPO266" s="44"/>
      <c r="EPP266" s="44"/>
      <c r="EPQ266" s="44"/>
      <c r="EPR266" s="44"/>
      <c r="EPS266" s="44"/>
      <c r="EPT266" s="44"/>
      <c r="EPU266" s="44"/>
      <c r="EPV266" s="44"/>
      <c r="EPW266" s="44"/>
      <c r="EPX266" s="44"/>
      <c r="EPY266" s="44"/>
      <c r="EPZ266" s="44"/>
      <c r="EQA266" s="44"/>
      <c r="EQB266" s="44"/>
      <c r="EQC266" s="44"/>
      <c r="EQD266" s="44"/>
      <c r="EQE266" s="44"/>
      <c r="EQF266" s="44"/>
      <c r="EQG266" s="44"/>
      <c r="EQH266" s="44"/>
      <c r="EQI266" s="44"/>
      <c r="EQJ266" s="44"/>
      <c r="EQK266" s="44"/>
      <c r="EQL266" s="44"/>
      <c r="EQM266" s="44"/>
      <c r="EQN266" s="44"/>
      <c r="EQO266" s="44"/>
      <c r="EQP266" s="44"/>
      <c r="EQQ266" s="44"/>
      <c r="EQR266" s="44"/>
      <c r="EQS266" s="44"/>
      <c r="EQT266" s="44"/>
      <c r="EQU266" s="44"/>
      <c r="EQV266" s="44"/>
      <c r="EQW266" s="44"/>
      <c r="EQX266" s="44"/>
      <c r="EQY266" s="44"/>
      <c r="EQZ266" s="44"/>
      <c r="ERA266" s="44"/>
      <c r="ERB266" s="44"/>
      <c r="ERC266" s="44"/>
      <c r="ERD266" s="44"/>
      <c r="ERE266" s="44"/>
      <c r="ERF266" s="44"/>
      <c r="ERG266" s="44"/>
      <c r="ERH266" s="44"/>
      <c r="ERI266" s="44"/>
      <c r="ERJ266" s="44"/>
      <c r="ERK266" s="44"/>
      <c r="ERL266" s="44"/>
      <c r="ERM266" s="44"/>
      <c r="ERN266" s="44"/>
      <c r="ERO266" s="44"/>
      <c r="ERP266" s="44"/>
      <c r="ERQ266" s="44"/>
      <c r="ERR266" s="44"/>
      <c r="ERS266" s="44"/>
      <c r="ERT266" s="44"/>
      <c r="ERU266" s="44"/>
      <c r="ERV266" s="44"/>
      <c r="ERW266" s="44"/>
      <c r="ERX266" s="44"/>
      <c r="ERY266" s="44"/>
      <c r="ERZ266" s="44"/>
      <c r="ESA266" s="44"/>
      <c r="ESB266" s="44"/>
      <c r="ESC266" s="44"/>
      <c r="ESD266" s="44"/>
      <c r="ESE266" s="44"/>
      <c r="ESF266" s="44"/>
      <c r="ESG266" s="44"/>
      <c r="ESH266" s="44"/>
      <c r="ESI266" s="44"/>
      <c r="ESJ266" s="44"/>
      <c r="ESK266" s="44"/>
      <c r="ESL266" s="44"/>
      <c r="ESM266" s="44"/>
      <c r="ESN266" s="44"/>
      <c r="ESO266" s="44"/>
      <c r="ESP266" s="44"/>
      <c r="ESQ266" s="44"/>
      <c r="ESR266" s="44"/>
      <c r="ESS266" s="44"/>
      <c r="EST266" s="44"/>
      <c r="ESU266" s="44"/>
      <c r="ESV266" s="44"/>
      <c r="ESW266" s="44"/>
      <c r="ESX266" s="44"/>
      <c r="ESY266" s="44"/>
      <c r="ESZ266" s="44"/>
      <c r="ETA266" s="44"/>
      <c r="ETB266" s="44"/>
      <c r="ETC266" s="44"/>
      <c r="ETD266" s="44"/>
      <c r="ETE266" s="44"/>
      <c r="ETF266" s="44"/>
      <c r="ETG266" s="44"/>
      <c r="ETH266" s="44"/>
      <c r="ETI266" s="44"/>
      <c r="ETJ266" s="44"/>
      <c r="ETK266" s="44"/>
      <c r="ETL266" s="44"/>
      <c r="ETM266" s="44"/>
      <c r="ETN266" s="44"/>
      <c r="ETO266" s="44"/>
      <c r="ETP266" s="44"/>
      <c r="ETQ266" s="44"/>
      <c r="ETR266" s="44"/>
      <c r="ETS266" s="44"/>
      <c r="ETT266" s="44"/>
      <c r="ETU266" s="44"/>
      <c r="ETV266" s="44"/>
      <c r="ETW266" s="44"/>
      <c r="ETX266" s="44"/>
      <c r="ETY266" s="44"/>
      <c r="ETZ266" s="44"/>
      <c r="EUA266" s="44"/>
      <c r="EUB266" s="44"/>
      <c r="EUC266" s="44"/>
      <c r="EUD266" s="44"/>
      <c r="EUE266" s="44"/>
      <c r="EUF266" s="44"/>
      <c r="EUG266" s="44"/>
      <c r="EUH266" s="44"/>
      <c r="EUI266" s="44"/>
      <c r="EUJ266" s="44"/>
      <c r="EUK266" s="44"/>
      <c r="EUL266" s="44"/>
      <c r="EUM266" s="44"/>
      <c r="EUN266" s="44"/>
      <c r="EUO266" s="44"/>
      <c r="EUP266" s="44"/>
      <c r="EUQ266" s="44"/>
      <c r="EUR266" s="44"/>
      <c r="EUS266" s="44"/>
      <c r="EUT266" s="44"/>
      <c r="EUU266" s="44"/>
      <c r="EUV266" s="44"/>
      <c r="EUW266" s="44"/>
      <c r="EUX266" s="44"/>
      <c r="EUY266" s="44"/>
      <c r="EUZ266" s="44"/>
      <c r="EVA266" s="44"/>
      <c r="EVB266" s="44"/>
      <c r="EVC266" s="44"/>
      <c r="EVD266" s="44"/>
      <c r="EVE266" s="44"/>
      <c r="EVF266" s="44"/>
      <c r="EVG266" s="44"/>
      <c r="EVH266" s="44"/>
      <c r="EVI266" s="44"/>
      <c r="EVJ266" s="44"/>
      <c r="EVK266" s="44"/>
      <c r="EVL266" s="44"/>
      <c r="EVM266" s="44"/>
      <c r="EVN266" s="44"/>
      <c r="EVO266" s="44"/>
      <c r="EVP266" s="44"/>
      <c r="EVQ266" s="44"/>
      <c r="EVR266" s="44"/>
      <c r="EVS266" s="44"/>
      <c r="EVT266" s="44"/>
      <c r="EVU266" s="44"/>
      <c r="EVV266" s="44"/>
      <c r="EVW266" s="44"/>
      <c r="EVX266" s="44"/>
      <c r="EVY266" s="44"/>
      <c r="EVZ266" s="44"/>
      <c r="EWA266" s="44"/>
      <c r="EWB266" s="44"/>
      <c r="EWC266" s="44"/>
      <c r="EWD266" s="44"/>
      <c r="EWE266" s="44"/>
      <c r="EWF266" s="44"/>
      <c r="EWG266" s="44"/>
      <c r="EWH266" s="44"/>
      <c r="EWI266" s="44"/>
      <c r="EWJ266" s="44"/>
      <c r="EWK266" s="44"/>
      <c r="EWL266" s="44"/>
      <c r="EWM266" s="44"/>
      <c r="EWN266" s="44"/>
      <c r="EWO266" s="44"/>
      <c r="EWP266" s="44"/>
      <c r="EWQ266" s="44"/>
      <c r="EWR266" s="44"/>
      <c r="EWS266" s="44"/>
      <c r="EWT266" s="44"/>
      <c r="EWU266" s="44"/>
      <c r="EWV266" s="44"/>
      <c r="EWW266" s="44"/>
      <c r="EWX266" s="44"/>
      <c r="EWY266" s="44"/>
      <c r="EWZ266" s="44"/>
      <c r="EXA266" s="44"/>
      <c r="EXB266" s="44"/>
      <c r="EXC266" s="44"/>
      <c r="EXD266" s="44"/>
      <c r="EXE266" s="44"/>
      <c r="EXF266" s="44"/>
      <c r="EXG266" s="44"/>
      <c r="EXH266" s="44"/>
      <c r="EXI266" s="44"/>
      <c r="EXJ266" s="44"/>
      <c r="EXK266" s="44"/>
      <c r="EXL266" s="44"/>
      <c r="EXM266" s="44"/>
      <c r="EXN266" s="44"/>
      <c r="EXO266" s="44"/>
      <c r="EXP266" s="44"/>
      <c r="EXQ266" s="44"/>
      <c r="EXR266" s="44"/>
      <c r="EXS266" s="44"/>
      <c r="EXT266" s="44"/>
      <c r="EXU266" s="44"/>
      <c r="EXV266" s="44"/>
      <c r="EXW266" s="44"/>
      <c r="EXX266" s="44"/>
      <c r="EXY266" s="44"/>
      <c r="EXZ266" s="44"/>
      <c r="EYA266" s="44"/>
      <c r="EYB266" s="44"/>
      <c r="EYC266" s="44"/>
      <c r="EYD266" s="44"/>
      <c r="EYE266" s="44"/>
      <c r="EYF266" s="44"/>
      <c r="EYG266" s="44"/>
      <c r="EYH266" s="44"/>
      <c r="EYI266" s="44"/>
      <c r="EYJ266" s="44"/>
      <c r="EYK266" s="44"/>
      <c r="EYL266" s="44"/>
      <c r="EYM266" s="44"/>
      <c r="EYN266" s="44"/>
      <c r="EYO266" s="44"/>
      <c r="EYP266" s="44"/>
      <c r="EYQ266" s="44"/>
      <c r="EYR266" s="44"/>
      <c r="EYS266" s="44"/>
      <c r="EYT266" s="44"/>
      <c r="EYU266" s="44"/>
      <c r="EYV266" s="44"/>
      <c r="EYW266" s="44"/>
      <c r="EYX266" s="44"/>
      <c r="EYY266" s="44"/>
      <c r="EYZ266" s="44"/>
      <c r="EZA266" s="44"/>
      <c r="EZB266" s="44"/>
      <c r="EZC266" s="44"/>
      <c r="EZD266" s="44"/>
      <c r="EZE266" s="44"/>
      <c r="EZF266" s="44"/>
      <c r="EZG266" s="44"/>
      <c r="EZH266" s="44"/>
      <c r="EZI266" s="44"/>
      <c r="EZJ266" s="44"/>
      <c r="EZK266" s="44"/>
      <c r="EZL266" s="44"/>
      <c r="EZM266" s="44"/>
      <c r="EZN266" s="44"/>
      <c r="EZO266" s="44"/>
      <c r="EZP266" s="44"/>
      <c r="EZQ266" s="44"/>
      <c r="EZR266" s="44"/>
      <c r="EZS266" s="44"/>
      <c r="EZT266" s="44"/>
      <c r="EZU266" s="44"/>
      <c r="EZV266" s="44"/>
      <c r="EZW266" s="44"/>
      <c r="EZX266" s="44"/>
      <c r="EZY266" s="44"/>
      <c r="EZZ266" s="44"/>
      <c r="FAA266" s="44"/>
      <c r="FAB266" s="44"/>
      <c r="FAC266" s="44"/>
      <c r="FAD266" s="44"/>
      <c r="FAE266" s="44"/>
      <c r="FAF266" s="44"/>
      <c r="FAG266" s="44"/>
      <c r="FAH266" s="44"/>
      <c r="FAI266" s="44"/>
      <c r="FAJ266" s="44"/>
      <c r="FAK266" s="44"/>
      <c r="FAL266" s="44"/>
      <c r="FAM266" s="44"/>
      <c r="FAN266" s="44"/>
      <c r="FAO266" s="44"/>
      <c r="FAP266" s="44"/>
      <c r="FAQ266" s="44"/>
      <c r="FAR266" s="44"/>
      <c r="FAS266" s="44"/>
      <c r="FAT266" s="44"/>
      <c r="FAU266" s="44"/>
      <c r="FAV266" s="44"/>
      <c r="FAW266" s="44"/>
      <c r="FAX266" s="44"/>
      <c r="FAY266" s="44"/>
      <c r="FAZ266" s="44"/>
      <c r="FBA266" s="44"/>
      <c r="FBB266" s="44"/>
      <c r="FBC266" s="44"/>
      <c r="FBD266" s="44"/>
      <c r="FBE266" s="44"/>
      <c r="FBF266" s="44"/>
      <c r="FBG266" s="44"/>
      <c r="FBH266" s="44"/>
      <c r="FBI266" s="44"/>
      <c r="FBJ266" s="44"/>
      <c r="FBK266" s="44"/>
      <c r="FBL266" s="44"/>
      <c r="FBM266" s="44"/>
      <c r="FBN266" s="44"/>
      <c r="FBO266" s="44"/>
      <c r="FBP266" s="44"/>
      <c r="FBQ266" s="44"/>
      <c r="FBR266" s="44"/>
      <c r="FBS266" s="44"/>
      <c r="FBT266" s="44"/>
      <c r="FBU266" s="44"/>
      <c r="FBV266" s="44"/>
      <c r="FBW266" s="44"/>
      <c r="FBX266" s="44"/>
      <c r="FBY266" s="44"/>
      <c r="FBZ266" s="44"/>
      <c r="FCA266" s="44"/>
      <c r="FCB266" s="44"/>
      <c r="FCC266" s="44"/>
      <c r="FCD266" s="44"/>
      <c r="FCE266" s="44"/>
      <c r="FCF266" s="44"/>
      <c r="FCG266" s="44"/>
      <c r="FCH266" s="44"/>
      <c r="FCI266" s="44"/>
      <c r="FCJ266" s="44"/>
      <c r="FCK266" s="44"/>
      <c r="FCL266" s="44"/>
      <c r="FCM266" s="44"/>
      <c r="FCN266" s="44"/>
      <c r="FCO266" s="44"/>
      <c r="FCP266" s="44"/>
      <c r="FCQ266" s="44"/>
      <c r="FCR266" s="44"/>
      <c r="FCS266" s="44"/>
      <c r="FCT266" s="44"/>
      <c r="FCU266" s="44"/>
      <c r="FCV266" s="44"/>
      <c r="FCW266" s="44"/>
      <c r="FCX266" s="44"/>
      <c r="FCY266" s="44"/>
      <c r="FCZ266" s="44"/>
      <c r="FDA266" s="44"/>
      <c r="FDB266" s="44"/>
      <c r="FDC266" s="44"/>
      <c r="FDD266" s="44"/>
      <c r="FDE266" s="44"/>
      <c r="FDF266" s="44"/>
      <c r="FDG266" s="44"/>
      <c r="FDH266" s="44"/>
      <c r="FDI266" s="44"/>
      <c r="FDJ266" s="44"/>
      <c r="FDK266" s="44"/>
      <c r="FDL266" s="44"/>
      <c r="FDM266" s="44"/>
      <c r="FDN266" s="44"/>
      <c r="FDO266" s="44"/>
      <c r="FDP266" s="44"/>
      <c r="FDQ266" s="44"/>
      <c r="FDR266" s="44"/>
      <c r="FDS266" s="44"/>
      <c r="FDT266" s="44"/>
      <c r="FDU266" s="44"/>
      <c r="FDV266" s="44"/>
      <c r="FDW266" s="44"/>
      <c r="FDX266" s="44"/>
      <c r="FDY266" s="44"/>
      <c r="FDZ266" s="44"/>
      <c r="FEA266" s="44"/>
      <c r="FEB266" s="44"/>
      <c r="FEC266" s="44"/>
      <c r="FED266" s="44"/>
      <c r="FEE266" s="44"/>
      <c r="FEF266" s="44"/>
      <c r="FEG266" s="44"/>
      <c r="FEH266" s="44"/>
      <c r="FEI266" s="44"/>
      <c r="FEJ266" s="44"/>
      <c r="FEK266" s="44"/>
      <c r="FEL266" s="44"/>
      <c r="FEM266" s="44"/>
      <c r="FEN266" s="44"/>
      <c r="FEO266" s="44"/>
      <c r="FEP266" s="44"/>
      <c r="FEQ266" s="44"/>
      <c r="FER266" s="44"/>
      <c r="FES266" s="44"/>
      <c r="FET266" s="44"/>
      <c r="FEU266" s="44"/>
      <c r="FEV266" s="44"/>
      <c r="FEW266" s="44"/>
      <c r="FEX266" s="44"/>
      <c r="FEY266" s="44"/>
      <c r="FEZ266" s="44"/>
      <c r="FFA266" s="44"/>
      <c r="FFB266" s="44"/>
      <c r="FFC266" s="44"/>
      <c r="FFD266" s="44"/>
      <c r="FFE266" s="44"/>
      <c r="FFF266" s="44"/>
      <c r="FFG266" s="44"/>
      <c r="FFH266" s="44"/>
      <c r="FFI266" s="44"/>
      <c r="FFJ266" s="44"/>
      <c r="FFK266" s="44"/>
      <c r="FFL266" s="44"/>
      <c r="FFM266" s="44"/>
      <c r="FFN266" s="44"/>
      <c r="FFO266" s="44"/>
      <c r="FFP266" s="44"/>
      <c r="FFQ266" s="44"/>
      <c r="FFR266" s="44"/>
      <c r="FFS266" s="44"/>
      <c r="FFT266" s="44"/>
      <c r="FFU266" s="44"/>
      <c r="FFV266" s="44"/>
      <c r="FFW266" s="44"/>
      <c r="FFX266" s="44"/>
      <c r="FFY266" s="44"/>
      <c r="FFZ266" s="44"/>
      <c r="FGA266" s="44"/>
      <c r="FGB266" s="44"/>
      <c r="FGC266" s="44"/>
      <c r="FGD266" s="44"/>
      <c r="FGE266" s="44"/>
      <c r="FGF266" s="44"/>
      <c r="FGG266" s="44"/>
      <c r="FGH266" s="44"/>
      <c r="FGI266" s="44"/>
      <c r="FGJ266" s="44"/>
      <c r="FGK266" s="44"/>
      <c r="FGL266" s="44"/>
      <c r="FGM266" s="44"/>
      <c r="FGN266" s="44"/>
      <c r="FGO266" s="44"/>
      <c r="FGP266" s="44"/>
      <c r="FGQ266" s="44"/>
      <c r="FGR266" s="44"/>
      <c r="FGS266" s="44"/>
      <c r="FGT266" s="44"/>
      <c r="FGU266" s="44"/>
      <c r="FGV266" s="44"/>
      <c r="FGW266" s="44"/>
      <c r="FGX266" s="44"/>
      <c r="FGY266" s="44"/>
      <c r="FGZ266" s="44"/>
      <c r="FHA266" s="44"/>
      <c r="FHB266" s="44"/>
      <c r="FHC266" s="44"/>
      <c r="FHD266" s="44"/>
      <c r="FHE266" s="44"/>
      <c r="FHF266" s="44"/>
      <c r="FHG266" s="44"/>
      <c r="FHH266" s="44"/>
      <c r="FHI266" s="44"/>
      <c r="FHJ266" s="44"/>
      <c r="FHK266" s="44"/>
      <c r="FHL266" s="44"/>
      <c r="FHM266" s="44"/>
      <c r="FHN266" s="44"/>
      <c r="FHO266" s="44"/>
      <c r="FHP266" s="44"/>
      <c r="FHQ266" s="44"/>
      <c r="FHR266" s="44"/>
      <c r="FHS266" s="44"/>
      <c r="FHT266" s="44"/>
      <c r="FHU266" s="44"/>
      <c r="FHV266" s="44"/>
      <c r="FHW266" s="44"/>
      <c r="FHX266" s="44"/>
      <c r="FHY266" s="44"/>
      <c r="FHZ266" s="44"/>
      <c r="FIA266" s="44"/>
      <c r="FIB266" s="44"/>
      <c r="FIC266" s="44"/>
      <c r="FID266" s="44"/>
      <c r="FIE266" s="44"/>
      <c r="FIF266" s="44"/>
      <c r="FIG266" s="44"/>
      <c r="FIH266" s="44"/>
      <c r="FII266" s="44"/>
      <c r="FIJ266" s="44"/>
      <c r="FIK266" s="44"/>
      <c r="FIL266" s="44"/>
      <c r="FIM266" s="44"/>
      <c r="FIN266" s="44"/>
      <c r="FIO266" s="44"/>
      <c r="FIP266" s="44"/>
      <c r="FIQ266" s="44"/>
      <c r="FIR266" s="44"/>
      <c r="FIS266" s="44"/>
      <c r="FIT266" s="44"/>
      <c r="FIU266" s="44"/>
      <c r="FIV266" s="44"/>
      <c r="FIW266" s="44"/>
      <c r="FIX266" s="44"/>
      <c r="FIY266" s="44"/>
      <c r="FIZ266" s="44"/>
      <c r="FJA266" s="44"/>
      <c r="FJB266" s="44"/>
      <c r="FJC266" s="44"/>
      <c r="FJD266" s="44"/>
      <c r="FJE266" s="44"/>
      <c r="FJF266" s="44"/>
      <c r="FJG266" s="44"/>
      <c r="FJH266" s="44"/>
      <c r="FJI266" s="44"/>
      <c r="FJJ266" s="44"/>
      <c r="FJK266" s="44"/>
      <c r="FJL266" s="44"/>
      <c r="FJM266" s="44"/>
      <c r="FJN266" s="44"/>
      <c r="FJO266" s="44"/>
      <c r="FJP266" s="44"/>
      <c r="FJQ266" s="44"/>
      <c r="FJR266" s="44"/>
      <c r="FJS266" s="44"/>
      <c r="FJT266" s="44"/>
      <c r="FJU266" s="44"/>
      <c r="FJV266" s="44"/>
      <c r="FJW266" s="44"/>
      <c r="FJX266" s="44"/>
      <c r="FJY266" s="44"/>
      <c r="FJZ266" s="44"/>
      <c r="FKA266" s="44"/>
      <c r="FKB266" s="44"/>
      <c r="FKC266" s="44"/>
      <c r="FKD266" s="44"/>
      <c r="FKE266" s="44"/>
      <c r="FKF266" s="44"/>
      <c r="FKG266" s="44"/>
      <c r="FKH266" s="44"/>
      <c r="FKI266" s="44"/>
      <c r="FKJ266" s="44"/>
      <c r="FKK266" s="44"/>
      <c r="FKL266" s="44"/>
      <c r="FKM266" s="44"/>
      <c r="FKN266" s="44"/>
      <c r="FKO266" s="44"/>
      <c r="FKP266" s="44"/>
      <c r="FKQ266" s="44"/>
      <c r="FKR266" s="44"/>
      <c r="FKS266" s="44"/>
      <c r="FKT266" s="44"/>
      <c r="FKU266" s="44"/>
      <c r="FKV266" s="44"/>
      <c r="FKW266" s="44"/>
      <c r="FKX266" s="44"/>
      <c r="FKY266" s="44"/>
      <c r="FKZ266" s="44"/>
      <c r="FLA266" s="44"/>
      <c r="FLB266" s="44"/>
      <c r="FLC266" s="44"/>
      <c r="FLD266" s="44"/>
      <c r="FLE266" s="44"/>
      <c r="FLF266" s="44"/>
      <c r="FLG266" s="44"/>
      <c r="FLH266" s="44"/>
      <c r="FLI266" s="44"/>
      <c r="FLJ266" s="44"/>
      <c r="FLK266" s="44"/>
      <c r="FLL266" s="44"/>
      <c r="FLM266" s="44"/>
      <c r="FLN266" s="44"/>
      <c r="FLO266" s="44"/>
      <c r="FLP266" s="44"/>
      <c r="FLQ266" s="44"/>
      <c r="FLR266" s="44"/>
      <c r="FLS266" s="44"/>
      <c r="FLT266" s="44"/>
      <c r="FLU266" s="44"/>
      <c r="FLV266" s="44"/>
      <c r="FLW266" s="44"/>
      <c r="FLX266" s="44"/>
      <c r="FLY266" s="44"/>
      <c r="FLZ266" s="44"/>
      <c r="FMA266" s="44"/>
      <c r="FMB266" s="44"/>
      <c r="FMC266" s="44"/>
      <c r="FMD266" s="44"/>
      <c r="FME266" s="44"/>
      <c r="FMF266" s="44"/>
      <c r="FMG266" s="44"/>
      <c r="FMH266" s="44"/>
      <c r="FMI266" s="44"/>
      <c r="FMJ266" s="44"/>
      <c r="FMK266" s="44"/>
      <c r="FML266" s="44"/>
      <c r="FMM266" s="44"/>
      <c r="FMN266" s="44"/>
      <c r="FMO266" s="44"/>
      <c r="FMP266" s="44"/>
      <c r="FMQ266" s="44"/>
      <c r="FMR266" s="44"/>
      <c r="FMS266" s="44"/>
      <c r="FMT266" s="44"/>
      <c r="FMU266" s="44"/>
      <c r="FMV266" s="44"/>
      <c r="FMW266" s="44"/>
      <c r="FMX266" s="44"/>
      <c r="FMY266" s="44"/>
      <c r="FMZ266" s="44"/>
      <c r="FNA266" s="44"/>
      <c r="FNB266" s="44"/>
      <c r="FNC266" s="44"/>
      <c r="FND266" s="44"/>
      <c r="FNE266" s="44"/>
      <c r="FNF266" s="44"/>
      <c r="FNG266" s="44"/>
      <c r="FNH266" s="44"/>
      <c r="FNI266" s="44"/>
      <c r="FNJ266" s="44"/>
      <c r="FNK266" s="44"/>
      <c r="FNL266" s="44"/>
      <c r="FNM266" s="44"/>
      <c r="FNN266" s="44"/>
      <c r="FNO266" s="44"/>
      <c r="FNP266" s="44"/>
      <c r="FNQ266" s="44"/>
      <c r="FNR266" s="44"/>
      <c r="FNS266" s="44"/>
      <c r="FNT266" s="44"/>
      <c r="FNU266" s="44"/>
      <c r="FNV266" s="44"/>
      <c r="FNW266" s="44"/>
      <c r="FNX266" s="44"/>
      <c r="FNY266" s="44"/>
      <c r="FNZ266" s="44"/>
      <c r="FOA266" s="44"/>
      <c r="FOB266" s="44"/>
      <c r="FOC266" s="44"/>
      <c r="FOD266" s="44"/>
      <c r="FOE266" s="44"/>
      <c r="FOF266" s="44"/>
      <c r="FOG266" s="44"/>
      <c r="FOH266" s="44"/>
      <c r="FOI266" s="44"/>
      <c r="FOJ266" s="44"/>
      <c r="FOK266" s="44"/>
      <c r="FOL266" s="44"/>
      <c r="FOM266" s="44"/>
      <c r="FON266" s="44"/>
      <c r="FOO266" s="44"/>
      <c r="FOP266" s="44"/>
      <c r="FOQ266" s="44"/>
      <c r="FOR266" s="44"/>
      <c r="FOS266" s="44"/>
      <c r="FOT266" s="44"/>
      <c r="FOU266" s="44"/>
      <c r="FOV266" s="44"/>
      <c r="FOW266" s="44"/>
      <c r="FOX266" s="44"/>
      <c r="FOY266" s="44"/>
      <c r="FOZ266" s="44"/>
      <c r="FPA266" s="44"/>
      <c r="FPB266" s="44"/>
      <c r="FPC266" s="44"/>
      <c r="FPD266" s="44"/>
      <c r="FPE266" s="44"/>
      <c r="FPF266" s="44"/>
      <c r="FPG266" s="44"/>
      <c r="FPH266" s="44"/>
      <c r="FPI266" s="44"/>
      <c r="FPJ266" s="44"/>
      <c r="FPK266" s="44"/>
      <c r="FPL266" s="44"/>
      <c r="FPM266" s="44"/>
      <c r="FPN266" s="44"/>
      <c r="FPO266" s="44"/>
      <c r="FPP266" s="44"/>
      <c r="FPQ266" s="44"/>
      <c r="FPR266" s="44"/>
      <c r="FPS266" s="44"/>
      <c r="FPT266" s="44"/>
      <c r="FPU266" s="44"/>
      <c r="FPV266" s="44"/>
      <c r="FPW266" s="44"/>
      <c r="FPX266" s="44"/>
      <c r="FPY266" s="44"/>
      <c r="FPZ266" s="44"/>
      <c r="FQA266" s="44"/>
      <c r="FQB266" s="44"/>
      <c r="FQC266" s="44"/>
      <c r="FQD266" s="44"/>
      <c r="FQE266" s="44"/>
      <c r="FQF266" s="44"/>
      <c r="FQG266" s="44"/>
      <c r="FQH266" s="44"/>
      <c r="FQI266" s="44"/>
      <c r="FQJ266" s="44"/>
      <c r="FQK266" s="44"/>
      <c r="FQL266" s="44"/>
      <c r="FQM266" s="44"/>
      <c r="FQN266" s="44"/>
      <c r="FQO266" s="44"/>
      <c r="FQP266" s="44"/>
      <c r="FQQ266" s="44"/>
      <c r="FQR266" s="44"/>
      <c r="FQS266" s="44"/>
      <c r="FQT266" s="44"/>
      <c r="FQU266" s="44"/>
      <c r="FQV266" s="44"/>
      <c r="FQW266" s="44"/>
      <c r="FQX266" s="44"/>
      <c r="FQY266" s="44"/>
      <c r="FQZ266" s="44"/>
      <c r="FRA266" s="44"/>
      <c r="FRB266" s="44"/>
      <c r="FRC266" s="44"/>
      <c r="FRD266" s="44"/>
      <c r="FRE266" s="44"/>
      <c r="FRF266" s="44"/>
      <c r="FRG266" s="44"/>
      <c r="FRH266" s="44"/>
      <c r="FRI266" s="44"/>
      <c r="FRJ266" s="44"/>
      <c r="FRK266" s="44"/>
      <c r="FRL266" s="44"/>
      <c r="FRM266" s="44"/>
      <c r="FRN266" s="44"/>
      <c r="FRO266" s="44"/>
      <c r="FRP266" s="44"/>
      <c r="FRQ266" s="44"/>
      <c r="FRR266" s="44"/>
      <c r="FRS266" s="44"/>
      <c r="FRT266" s="44"/>
      <c r="FRU266" s="44"/>
      <c r="FRV266" s="44"/>
      <c r="FRW266" s="44"/>
      <c r="FRX266" s="44"/>
      <c r="FRY266" s="44"/>
      <c r="FRZ266" s="44"/>
      <c r="FSA266" s="44"/>
      <c r="FSB266" s="44"/>
      <c r="FSC266" s="44"/>
      <c r="FSD266" s="44"/>
      <c r="FSE266" s="44"/>
      <c r="FSF266" s="44"/>
      <c r="FSG266" s="44"/>
      <c r="FSH266" s="44"/>
      <c r="FSI266" s="44"/>
      <c r="FSJ266" s="44"/>
      <c r="FSK266" s="44"/>
      <c r="FSL266" s="44"/>
      <c r="FSM266" s="44"/>
      <c r="FSN266" s="44"/>
      <c r="FSO266" s="44"/>
      <c r="FSP266" s="44"/>
      <c r="FSQ266" s="44"/>
      <c r="FSR266" s="44"/>
      <c r="FSS266" s="44"/>
      <c r="FST266" s="44"/>
      <c r="FSU266" s="44"/>
      <c r="FSV266" s="44"/>
      <c r="FSW266" s="44"/>
      <c r="FSX266" s="44"/>
      <c r="FSY266" s="44"/>
      <c r="FSZ266" s="44"/>
      <c r="FTA266" s="44"/>
      <c r="FTB266" s="44"/>
      <c r="FTC266" s="44"/>
      <c r="FTD266" s="44"/>
      <c r="FTE266" s="44"/>
      <c r="FTF266" s="44"/>
      <c r="FTG266" s="44"/>
      <c r="FTH266" s="44"/>
      <c r="FTI266" s="44"/>
      <c r="FTJ266" s="44"/>
      <c r="FTK266" s="44"/>
      <c r="FTL266" s="44"/>
      <c r="FTM266" s="44"/>
      <c r="FTN266" s="44"/>
      <c r="FTO266" s="44"/>
      <c r="FTP266" s="44"/>
      <c r="FTQ266" s="44"/>
      <c r="FTR266" s="44"/>
      <c r="FTS266" s="44"/>
      <c r="FTT266" s="44"/>
      <c r="FTU266" s="44"/>
      <c r="FTV266" s="44"/>
      <c r="FTW266" s="44"/>
      <c r="FTX266" s="44"/>
      <c r="FTY266" s="44"/>
      <c r="FTZ266" s="44"/>
      <c r="FUA266" s="44"/>
      <c r="FUB266" s="44"/>
      <c r="FUC266" s="44"/>
      <c r="FUD266" s="44"/>
      <c r="FUE266" s="44"/>
      <c r="FUF266" s="44"/>
      <c r="FUG266" s="44"/>
      <c r="FUH266" s="44"/>
      <c r="FUI266" s="44"/>
      <c r="FUJ266" s="44"/>
      <c r="FUK266" s="44"/>
      <c r="FUL266" s="44"/>
      <c r="FUM266" s="44"/>
      <c r="FUN266" s="44"/>
      <c r="FUO266" s="44"/>
      <c r="FUP266" s="44"/>
      <c r="FUQ266" s="44"/>
      <c r="FUR266" s="44"/>
      <c r="FUS266" s="44"/>
      <c r="FUT266" s="44"/>
      <c r="FUU266" s="44"/>
      <c r="FUV266" s="44"/>
      <c r="FUW266" s="44"/>
      <c r="FUX266" s="44"/>
      <c r="FUY266" s="44"/>
      <c r="FUZ266" s="44"/>
      <c r="FVA266" s="44"/>
      <c r="FVB266" s="44"/>
      <c r="FVC266" s="44"/>
      <c r="FVD266" s="44"/>
      <c r="FVE266" s="44"/>
      <c r="FVF266" s="44"/>
      <c r="FVG266" s="44"/>
      <c r="FVH266" s="44"/>
      <c r="FVI266" s="44"/>
      <c r="FVJ266" s="44"/>
      <c r="FVK266" s="44"/>
      <c r="FVL266" s="44"/>
      <c r="FVM266" s="44"/>
      <c r="FVN266" s="44"/>
      <c r="FVO266" s="44"/>
      <c r="FVP266" s="44"/>
      <c r="FVQ266" s="44"/>
      <c r="FVR266" s="44"/>
      <c r="FVS266" s="44"/>
      <c r="FVT266" s="44"/>
      <c r="FVU266" s="44"/>
      <c r="FVV266" s="44"/>
      <c r="FVW266" s="44"/>
      <c r="FVX266" s="44"/>
      <c r="FVY266" s="44"/>
      <c r="FVZ266" s="44"/>
      <c r="FWA266" s="44"/>
      <c r="FWB266" s="44"/>
      <c r="FWC266" s="44"/>
      <c r="FWD266" s="44"/>
      <c r="FWE266" s="44"/>
      <c r="FWF266" s="44"/>
      <c r="FWG266" s="44"/>
      <c r="FWH266" s="44"/>
      <c r="FWI266" s="44"/>
      <c r="FWJ266" s="44"/>
      <c r="FWK266" s="44"/>
      <c r="FWL266" s="44"/>
      <c r="FWM266" s="44"/>
      <c r="FWN266" s="44"/>
      <c r="FWO266" s="44"/>
      <c r="FWP266" s="44"/>
      <c r="FWQ266" s="44"/>
      <c r="FWR266" s="44"/>
      <c r="FWS266" s="44"/>
      <c r="FWT266" s="44"/>
      <c r="FWU266" s="44"/>
      <c r="FWV266" s="44"/>
      <c r="FWW266" s="44"/>
      <c r="FWX266" s="44"/>
      <c r="FWY266" s="44"/>
      <c r="FWZ266" s="44"/>
      <c r="FXA266" s="44"/>
      <c r="FXB266" s="44"/>
      <c r="FXC266" s="44"/>
      <c r="FXD266" s="44"/>
      <c r="FXE266" s="44"/>
      <c r="FXF266" s="44"/>
      <c r="FXG266" s="44"/>
      <c r="FXH266" s="44"/>
      <c r="FXI266" s="44"/>
      <c r="FXJ266" s="44"/>
      <c r="FXK266" s="44"/>
      <c r="FXL266" s="44"/>
      <c r="FXM266" s="44"/>
      <c r="FXN266" s="44"/>
      <c r="FXO266" s="44"/>
      <c r="FXP266" s="44"/>
      <c r="FXQ266" s="44"/>
      <c r="FXR266" s="44"/>
      <c r="FXS266" s="44"/>
      <c r="FXT266" s="44"/>
      <c r="FXU266" s="44"/>
      <c r="FXV266" s="44"/>
      <c r="FXW266" s="44"/>
      <c r="FXX266" s="44"/>
      <c r="FXY266" s="44"/>
      <c r="FXZ266" s="44"/>
      <c r="FYA266" s="44"/>
      <c r="FYB266" s="44"/>
      <c r="FYC266" s="44"/>
      <c r="FYD266" s="44"/>
      <c r="FYE266" s="44"/>
      <c r="FYF266" s="44"/>
      <c r="FYG266" s="44"/>
      <c r="FYH266" s="44"/>
      <c r="FYI266" s="44"/>
      <c r="FYJ266" s="44"/>
      <c r="FYK266" s="44"/>
      <c r="FYL266" s="44"/>
      <c r="FYM266" s="44"/>
      <c r="FYN266" s="44"/>
      <c r="FYO266" s="44"/>
      <c r="FYP266" s="44"/>
      <c r="FYQ266" s="44"/>
      <c r="FYR266" s="44"/>
      <c r="FYS266" s="44"/>
      <c r="FYT266" s="44"/>
      <c r="FYU266" s="44"/>
      <c r="FYV266" s="44"/>
      <c r="FYW266" s="44"/>
      <c r="FYX266" s="44"/>
      <c r="FYY266" s="44"/>
      <c r="FYZ266" s="44"/>
      <c r="FZA266" s="44"/>
      <c r="FZB266" s="44"/>
      <c r="FZC266" s="44"/>
      <c r="FZD266" s="44"/>
      <c r="FZE266" s="44"/>
      <c r="FZF266" s="44"/>
      <c r="FZG266" s="44"/>
      <c r="FZH266" s="44"/>
      <c r="FZI266" s="44"/>
      <c r="FZJ266" s="44"/>
      <c r="FZK266" s="44"/>
      <c r="FZL266" s="44"/>
      <c r="FZM266" s="44"/>
      <c r="FZN266" s="44"/>
      <c r="FZO266" s="44"/>
      <c r="FZP266" s="44"/>
      <c r="FZQ266" s="44"/>
      <c r="FZR266" s="44"/>
      <c r="FZS266" s="44"/>
      <c r="FZT266" s="44"/>
      <c r="FZU266" s="44"/>
      <c r="FZV266" s="44"/>
      <c r="FZW266" s="44"/>
      <c r="FZX266" s="44"/>
      <c r="FZY266" s="44"/>
      <c r="FZZ266" s="44"/>
      <c r="GAA266" s="44"/>
      <c r="GAB266" s="44"/>
      <c r="GAC266" s="44"/>
      <c r="GAD266" s="44"/>
      <c r="GAE266" s="44"/>
      <c r="GAF266" s="44"/>
      <c r="GAG266" s="44"/>
      <c r="GAH266" s="44"/>
      <c r="GAI266" s="44"/>
      <c r="GAJ266" s="44"/>
      <c r="GAK266" s="44"/>
      <c r="GAL266" s="44"/>
      <c r="GAM266" s="44"/>
      <c r="GAN266" s="44"/>
      <c r="GAO266" s="44"/>
      <c r="GAP266" s="44"/>
      <c r="GAQ266" s="44"/>
      <c r="GAR266" s="44"/>
      <c r="GAS266" s="44"/>
      <c r="GAT266" s="44"/>
      <c r="GAU266" s="44"/>
      <c r="GAV266" s="44"/>
      <c r="GAW266" s="44"/>
      <c r="GAX266" s="44"/>
      <c r="GAY266" s="44"/>
      <c r="GAZ266" s="44"/>
      <c r="GBA266" s="44"/>
      <c r="GBB266" s="44"/>
      <c r="GBC266" s="44"/>
      <c r="GBD266" s="44"/>
      <c r="GBE266" s="44"/>
      <c r="GBF266" s="44"/>
      <c r="GBG266" s="44"/>
      <c r="GBH266" s="44"/>
      <c r="GBI266" s="44"/>
      <c r="GBJ266" s="44"/>
      <c r="GBK266" s="44"/>
      <c r="GBL266" s="44"/>
      <c r="GBM266" s="44"/>
      <c r="GBN266" s="44"/>
      <c r="GBO266" s="44"/>
      <c r="GBP266" s="44"/>
      <c r="GBQ266" s="44"/>
      <c r="GBR266" s="44"/>
      <c r="GBS266" s="44"/>
      <c r="GBT266" s="44"/>
      <c r="GBU266" s="44"/>
      <c r="GBV266" s="44"/>
      <c r="GBW266" s="44"/>
      <c r="GBX266" s="44"/>
      <c r="GBY266" s="44"/>
      <c r="GBZ266" s="44"/>
      <c r="GCA266" s="44"/>
      <c r="GCB266" s="44"/>
      <c r="GCC266" s="44"/>
      <c r="GCD266" s="44"/>
      <c r="GCE266" s="44"/>
      <c r="GCF266" s="44"/>
      <c r="GCG266" s="44"/>
      <c r="GCH266" s="44"/>
      <c r="GCI266" s="44"/>
      <c r="GCJ266" s="44"/>
      <c r="GCK266" s="44"/>
      <c r="GCL266" s="44"/>
      <c r="GCM266" s="44"/>
      <c r="GCN266" s="44"/>
      <c r="GCO266" s="44"/>
      <c r="GCP266" s="44"/>
      <c r="GCQ266" s="44"/>
      <c r="GCR266" s="44"/>
      <c r="GCS266" s="44"/>
      <c r="GCT266" s="44"/>
      <c r="GCU266" s="44"/>
      <c r="GCV266" s="44"/>
      <c r="GCW266" s="44"/>
      <c r="GCX266" s="44"/>
      <c r="GCY266" s="44"/>
      <c r="GCZ266" s="44"/>
      <c r="GDA266" s="44"/>
      <c r="GDB266" s="44"/>
      <c r="GDC266" s="44"/>
      <c r="GDD266" s="44"/>
      <c r="GDE266" s="44"/>
      <c r="GDF266" s="44"/>
      <c r="GDG266" s="44"/>
      <c r="GDH266" s="44"/>
      <c r="GDI266" s="44"/>
      <c r="GDJ266" s="44"/>
      <c r="GDK266" s="44"/>
      <c r="GDL266" s="44"/>
      <c r="GDM266" s="44"/>
      <c r="GDN266" s="44"/>
      <c r="GDO266" s="44"/>
      <c r="GDP266" s="44"/>
      <c r="GDQ266" s="44"/>
      <c r="GDR266" s="44"/>
      <c r="GDS266" s="44"/>
      <c r="GDT266" s="44"/>
      <c r="GDU266" s="44"/>
      <c r="GDV266" s="44"/>
      <c r="GDW266" s="44"/>
      <c r="GDX266" s="44"/>
      <c r="GDY266" s="44"/>
      <c r="GDZ266" s="44"/>
      <c r="GEA266" s="44"/>
      <c r="GEB266" s="44"/>
      <c r="GEC266" s="44"/>
      <c r="GED266" s="44"/>
      <c r="GEE266" s="44"/>
      <c r="GEF266" s="44"/>
      <c r="GEG266" s="44"/>
      <c r="GEH266" s="44"/>
      <c r="GEI266" s="44"/>
      <c r="GEJ266" s="44"/>
      <c r="GEK266" s="44"/>
      <c r="GEL266" s="44"/>
      <c r="GEM266" s="44"/>
      <c r="GEN266" s="44"/>
      <c r="GEO266" s="44"/>
      <c r="GEP266" s="44"/>
      <c r="GEQ266" s="44"/>
      <c r="GER266" s="44"/>
      <c r="GES266" s="44"/>
      <c r="GET266" s="44"/>
      <c r="GEU266" s="44"/>
      <c r="GEV266" s="44"/>
      <c r="GEW266" s="44"/>
      <c r="GEX266" s="44"/>
      <c r="GEY266" s="44"/>
      <c r="GEZ266" s="44"/>
      <c r="GFA266" s="44"/>
      <c r="GFB266" s="44"/>
      <c r="GFC266" s="44"/>
      <c r="GFD266" s="44"/>
      <c r="GFE266" s="44"/>
      <c r="GFF266" s="44"/>
      <c r="GFG266" s="44"/>
      <c r="GFH266" s="44"/>
      <c r="GFI266" s="44"/>
      <c r="GFJ266" s="44"/>
      <c r="GFK266" s="44"/>
      <c r="GFL266" s="44"/>
      <c r="GFM266" s="44"/>
      <c r="GFN266" s="44"/>
      <c r="GFO266" s="44"/>
      <c r="GFP266" s="44"/>
      <c r="GFQ266" s="44"/>
      <c r="GFR266" s="44"/>
      <c r="GFS266" s="44"/>
      <c r="GFT266" s="44"/>
      <c r="GFU266" s="44"/>
      <c r="GFV266" s="44"/>
      <c r="GFW266" s="44"/>
      <c r="GFX266" s="44"/>
      <c r="GFY266" s="44"/>
      <c r="GFZ266" s="44"/>
      <c r="GGA266" s="44"/>
      <c r="GGB266" s="44"/>
      <c r="GGC266" s="44"/>
      <c r="GGD266" s="44"/>
      <c r="GGE266" s="44"/>
      <c r="GGF266" s="44"/>
      <c r="GGG266" s="44"/>
      <c r="GGH266" s="44"/>
      <c r="GGI266" s="44"/>
      <c r="GGJ266" s="44"/>
      <c r="GGK266" s="44"/>
      <c r="GGL266" s="44"/>
      <c r="GGM266" s="44"/>
      <c r="GGN266" s="44"/>
      <c r="GGO266" s="44"/>
      <c r="GGP266" s="44"/>
      <c r="GGQ266" s="44"/>
      <c r="GGR266" s="44"/>
      <c r="GGS266" s="44"/>
      <c r="GGT266" s="44"/>
      <c r="GGU266" s="44"/>
      <c r="GGV266" s="44"/>
      <c r="GGW266" s="44"/>
      <c r="GGX266" s="44"/>
      <c r="GGY266" s="44"/>
      <c r="GGZ266" s="44"/>
      <c r="GHA266" s="44"/>
      <c r="GHB266" s="44"/>
      <c r="GHC266" s="44"/>
      <c r="GHD266" s="44"/>
      <c r="GHE266" s="44"/>
      <c r="GHF266" s="44"/>
      <c r="GHG266" s="44"/>
      <c r="GHH266" s="44"/>
      <c r="GHI266" s="44"/>
      <c r="GHJ266" s="44"/>
      <c r="GHK266" s="44"/>
      <c r="GHL266" s="44"/>
      <c r="GHM266" s="44"/>
      <c r="GHN266" s="44"/>
      <c r="GHO266" s="44"/>
      <c r="GHP266" s="44"/>
      <c r="GHQ266" s="44"/>
      <c r="GHR266" s="44"/>
      <c r="GHS266" s="44"/>
      <c r="GHT266" s="44"/>
      <c r="GHU266" s="44"/>
      <c r="GHV266" s="44"/>
      <c r="GHW266" s="44"/>
      <c r="GHX266" s="44"/>
      <c r="GHY266" s="44"/>
      <c r="GHZ266" s="44"/>
      <c r="GIA266" s="44"/>
      <c r="GIB266" s="44"/>
      <c r="GIC266" s="44"/>
      <c r="GID266" s="44"/>
      <c r="GIE266" s="44"/>
      <c r="GIF266" s="44"/>
      <c r="GIG266" s="44"/>
      <c r="GIH266" s="44"/>
      <c r="GII266" s="44"/>
      <c r="GIJ266" s="44"/>
      <c r="GIK266" s="44"/>
      <c r="GIL266" s="44"/>
      <c r="GIM266" s="44"/>
      <c r="GIN266" s="44"/>
      <c r="GIO266" s="44"/>
      <c r="GIP266" s="44"/>
      <c r="GIQ266" s="44"/>
      <c r="GIR266" s="44"/>
      <c r="GIS266" s="44"/>
      <c r="GIT266" s="44"/>
      <c r="GIU266" s="44"/>
      <c r="GIV266" s="44"/>
      <c r="GIW266" s="44"/>
      <c r="GIX266" s="44"/>
      <c r="GIY266" s="44"/>
      <c r="GIZ266" s="44"/>
      <c r="GJA266" s="44"/>
      <c r="GJB266" s="44"/>
      <c r="GJC266" s="44"/>
      <c r="GJD266" s="44"/>
      <c r="GJE266" s="44"/>
      <c r="GJF266" s="44"/>
      <c r="GJG266" s="44"/>
      <c r="GJH266" s="44"/>
      <c r="GJI266" s="44"/>
      <c r="GJJ266" s="44"/>
      <c r="GJK266" s="44"/>
      <c r="GJL266" s="44"/>
      <c r="GJM266" s="44"/>
      <c r="GJN266" s="44"/>
      <c r="GJO266" s="44"/>
      <c r="GJP266" s="44"/>
      <c r="GJQ266" s="44"/>
      <c r="GJR266" s="44"/>
      <c r="GJS266" s="44"/>
      <c r="GJT266" s="44"/>
      <c r="GJU266" s="44"/>
      <c r="GJV266" s="44"/>
      <c r="GJW266" s="44"/>
      <c r="GJX266" s="44"/>
      <c r="GJY266" s="44"/>
      <c r="GJZ266" s="44"/>
      <c r="GKA266" s="44"/>
      <c r="GKB266" s="44"/>
      <c r="GKC266" s="44"/>
      <c r="GKD266" s="44"/>
      <c r="GKE266" s="44"/>
      <c r="GKF266" s="44"/>
      <c r="GKG266" s="44"/>
      <c r="GKH266" s="44"/>
      <c r="GKI266" s="44"/>
      <c r="GKJ266" s="44"/>
      <c r="GKK266" s="44"/>
      <c r="GKL266" s="44"/>
      <c r="GKM266" s="44"/>
      <c r="GKN266" s="44"/>
      <c r="GKO266" s="44"/>
      <c r="GKP266" s="44"/>
      <c r="GKQ266" s="44"/>
      <c r="GKR266" s="44"/>
      <c r="GKS266" s="44"/>
      <c r="GKT266" s="44"/>
      <c r="GKU266" s="44"/>
      <c r="GKV266" s="44"/>
      <c r="GKW266" s="44"/>
      <c r="GKX266" s="44"/>
      <c r="GKY266" s="44"/>
      <c r="GKZ266" s="44"/>
      <c r="GLA266" s="44"/>
      <c r="GLB266" s="44"/>
      <c r="GLC266" s="44"/>
      <c r="GLD266" s="44"/>
      <c r="GLE266" s="44"/>
      <c r="GLF266" s="44"/>
      <c r="GLG266" s="44"/>
      <c r="GLH266" s="44"/>
      <c r="GLI266" s="44"/>
      <c r="GLJ266" s="44"/>
      <c r="GLK266" s="44"/>
      <c r="GLL266" s="44"/>
      <c r="GLM266" s="44"/>
      <c r="GLN266" s="44"/>
      <c r="GLO266" s="44"/>
      <c r="GLP266" s="44"/>
      <c r="GLQ266" s="44"/>
      <c r="GLR266" s="44"/>
      <c r="GLS266" s="44"/>
      <c r="GLT266" s="44"/>
      <c r="GLU266" s="44"/>
      <c r="GLV266" s="44"/>
      <c r="GLW266" s="44"/>
      <c r="GLX266" s="44"/>
      <c r="GLY266" s="44"/>
      <c r="GLZ266" s="44"/>
      <c r="GMA266" s="44"/>
      <c r="GMB266" s="44"/>
      <c r="GMC266" s="44"/>
      <c r="GMD266" s="44"/>
      <c r="GME266" s="44"/>
      <c r="GMF266" s="44"/>
      <c r="GMG266" s="44"/>
      <c r="GMH266" s="44"/>
      <c r="GMI266" s="44"/>
      <c r="GMJ266" s="44"/>
      <c r="GMK266" s="44"/>
      <c r="GML266" s="44"/>
      <c r="GMM266" s="44"/>
      <c r="GMN266" s="44"/>
      <c r="GMO266" s="44"/>
      <c r="GMP266" s="44"/>
      <c r="GMQ266" s="44"/>
      <c r="GMR266" s="44"/>
      <c r="GMS266" s="44"/>
      <c r="GMT266" s="44"/>
      <c r="GMU266" s="44"/>
      <c r="GMV266" s="44"/>
      <c r="GMW266" s="44"/>
      <c r="GMX266" s="44"/>
      <c r="GMY266" s="44"/>
      <c r="GMZ266" s="44"/>
      <c r="GNA266" s="44"/>
      <c r="GNB266" s="44"/>
      <c r="GNC266" s="44"/>
      <c r="GND266" s="44"/>
      <c r="GNE266" s="44"/>
      <c r="GNF266" s="44"/>
      <c r="GNG266" s="44"/>
      <c r="GNH266" s="44"/>
      <c r="GNI266" s="44"/>
      <c r="GNJ266" s="44"/>
      <c r="GNK266" s="44"/>
      <c r="GNL266" s="44"/>
      <c r="GNM266" s="44"/>
      <c r="GNN266" s="44"/>
      <c r="GNO266" s="44"/>
      <c r="GNP266" s="44"/>
      <c r="GNQ266" s="44"/>
      <c r="GNR266" s="44"/>
      <c r="GNS266" s="44"/>
      <c r="GNT266" s="44"/>
      <c r="GNU266" s="44"/>
      <c r="GNV266" s="44"/>
      <c r="GNW266" s="44"/>
      <c r="GNX266" s="44"/>
      <c r="GNY266" s="44"/>
      <c r="GNZ266" s="44"/>
      <c r="GOA266" s="44"/>
      <c r="GOB266" s="44"/>
      <c r="GOC266" s="44"/>
      <c r="GOD266" s="44"/>
      <c r="GOE266" s="44"/>
      <c r="GOF266" s="44"/>
      <c r="GOG266" s="44"/>
      <c r="GOH266" s="44"/>
      <c r="GOI266" s="44"/>
      <c r="GOJ266" s="44"/>
      <c r="GOK266" s="44"/>
      <c r="GOL266" s="44"/>
      <c r="GOM266" s="44"/>
      <c r="GON266" s="44"/>
      <c r="GOO266" s="44"/>
      <c r="GOP266" s="44"/>
      <c r="GOQ266" s="44"/>
      <c r="GOR266" s="44"/>
      <c r="GOS266" s="44"/>
      <c r="GOT266" s="44"/>
      <c r="GOU266" s="44"/>
      <c r="GOV266" s="44"/>
      <c r="GOW266" s="44"/>
      <c r="GOX266" s="44"/>
      <c r="GOY266" s="44"/>
      <c r="GOZ266" s="44"/>
      <c r="GPA266" s="44"/>
      <c r="GPB266" s="44"/>
      <c r="GPC266" s="44"/>
      <c r="GPD266" s="44"/>
      <c r="GPE266" s="44"/>
      <c r="GPF266" s="44"/>
      <c r="GPG266" s="44"/>
      <c r="GPH266" s="44"/>
      <c r="GPI266" s="44"/>
      <c r="GPJ266" s="44"/>
      <c r="GPK266" s="44"/>
      <c r="GPL266" s="44"/>
      <c r="GPM266" s="44"/>
      <c r="GPN266" s="44"/>
      <c r="GPO266" s="44"/>
      <c r="GPP266" s="44"/>
      <c r="GPQ266" s="44"/>
      <c r="GPR266" s="44"/>
      <c r="GPS266" s="44"/>
      <c r="GPT266" s="44"/>
      <c r="GPU266" s="44"/>
      <c r="GPV266" s="44"/>
      <c r="GPW266" s="44"/>
      <c r="GPX266" s="44"/>
      <c r="GPY266" s="44"/>
      <c r="GPZ266" s="44"/>
      <c r="GQA266" s="44"/>
      <c r="GQB266" s="44"/>
      <c r="GQC266" s="44"/>
      <c r="GQD266" s="44"/>
      <c r="GQE266" s="44"/>
      <c r="GQF266" s="44"/>
      <c r="GQG266" s="44"/>
      <c r="GQH266" s="44"/>
      <c r="GQI266" s="44"/>
      <c r="GQJ266" s="44"/>
      <c r="GQK266" s="44"/>
      <c r="GQL266" s="44"/>
      <c r="GQM266" s="44"/>
      <c r="GQN266" s="44"/>
      <c r="GQO266" s="44"/>
      <c r="GQP266" s="44"/>
      <c r="GQQ266" s="44"/>
      <c r="GQR266" s="44"/>
      <c r="GQS266" s="44"/>
      <c r="GQT266" s="44"/>
      <c r="GQU266" s="44"/>
      <c r="GQV266" s="44"/>
      <c r="GQW266" s="44"/>
      <c r="GQX266" s="44"/>
      <c r="GQY266" s="44"/>
      <c r="GQZ266" s="44"/>
      <c r="GRA266" s="44"/>
      <c r="GRB266" s="44"/>
      <c r="GRC266" s="44"/>
      <c r="GRD266" s="44"/>
      <c r="GRE266" s="44"/>
      <c r="GRF266" s="44"/>
      <c r="GRG266" s="44"/>
      <c r="GRH266" s="44"/>
      <c r="GRI266" s="44"/>
      <c r="GRJ266" s="44"/>
      <c r="GRK266" s="44"/>
      <c r="GRL266" s="44"/>
      <c r="GRM266" s="44"/>
      <c r="GRN266" s="44"/>
      <c r="GRO266" s="44"/>
      <c r="GRP266" s="44"/>
      <c r="GRQ266" s="44"/>
      <c r="GRR266" s="44"/>
      <c r="GRS266" s="44"/>
      <c r="GRT266" s="44"/>
      <c r="GRU266" s="44"/>
      <c r="GRV266" s="44"/>
      <c r="GRW266" s="44"/>
      <c r="GRX266" s="44"/>
      <c r="GRY266" s="44"/>
      <c r="GRZ266" s="44"/>
      <c r="GSA266" s="44"/>
      <c r="GSB266" s="44"/>
      <c r="GSC266" s="44"/>
      <c r="GSD266" s="44"/>
      <c r="GSE266" s="44"/>
      <c r="GSF266" s="44"/>
      <c r="GSG266" s="44"/>
      <c r="GSH266" s="44"/>
      <c r="GSI266" s="44"/>
      <c r="GSJ266" s="44"/>
      <c r="GSK266" s="44"/>
      <c r="GSL266" s="44"/>
      <c r="GSM266" s="44"/>
      <c r="GSN266" s="44"/>
      <c r="GSO266" s="44"/>
      <c r="GSP266" s="44"/>
      <c r="GSQ266" s="44"/>
      <c r="GSR266" s="44"/>
      <c r="GSS266" s="44"/>
      <c r="GST266" s="44"/>
      <c r="GSU266" s="44"/>
      <c r="GSV266" s="44"/>
      <c r="GSW266" s="44"/>
      <c r="GSX266" s="44"/>
      <c r="GSY266" s="44"/>
      <c r="GSZ266" s="44"/>
      <c r="GTA266" s="44"/>
      <c r="GTB266" s="44"/>
      <c r="GTC266" s="44"/>
      <c r="GTD266" s="44"/>
      <c r="GTE266" s="44"/>
      <c r="GTF266" s="44"/>
      <c r="GTG266" s="44"/>
      <c r="GTH266" s="44"/>
      <c r="GTI266" s="44"/>
      <c r="GTJ266" s="44"/>
      <c r="GTK266" s="44"/>
      <c r="GTL266" s="44"/>
      <c r="GTM266" s="44"/>
      <c r="GTN266" s="44"/>
      <c r="GTO266" s="44"/>
      <c r="GTP266" s="44"/>
      <c r="GTQ266" s="44"/>
      <c r="GTR266" s="44"/>
      <c r="GTS266" s="44"/>
      <c r="GTT266" s="44"/>
      <c r="GTU266" s="44"/>
      <c r="GTV266" s="44"/>
      <c r="GTW266" s="44"/>
      <c r="GTX266" s="44"/>
      <c r="GTY266" s="44"/>
      <c r="GTZ266" s="44"/>
      <c r="GUA266" s="44"/>
      <c r="GUB266" s="44"/>
      <c r="GUC266" s="44"/>
      <c r="GUD266" s="44"/>
      <c r="GUE266" s="44"/>
      <c r="GUF266" s="44"/>
      <c r="GUG266" s="44"/>
      <c r="GUH266" s="44"/>
      <c r="GUI266" s="44"/>
      <c r="GUJ266" s="44"/>
      <c r="GUK266" s="44"/>
      <c r="GUL266" s="44"/>
      <c r="GUM266" s="44"/>
      <c r="GUN266" s="44"/>
      <c r="GUO266" s="44"/>
      <c r="GUP266" s="44"/>
      <c r="GUQ266" s="44"/>
      <c r="GUR266" s="44"/>
      <c r="GUS266" s="44"/>
      <c r="GUT266" s="44"/>
      <c r="GUU266" s="44"/>
      <c r="GUV266" s="44"/>
      <c r="GUW266" s="44"/>
      <c r="GUX266" s="44"/>
      <c r="GUY266" s="44"/>
      <c r="GUZ266" s="44"/>
      <c r="GVA266" s="44"/>
      <c r="GVB266" s="44"/>
      <c r="GVC266" s="44"/>
      <c r="GVD266" s="44"/>
      <c r="GVE266" s="44"/>
      <c r="GVF266" s="44"/>
      <c r="GVG266" s="44"/>
      <c r="GVH266" s="44"/>
      <c r="GVI266" s="44"/>
      <c r="GVJ266" s="44"/>
      <c r="GVK266" s="44"/>
      <c r="GVL266" s="44"/>
      <c r="GVM266" s="44"/>
      <c r="GVN266" s="44"/>
      <c r="GVO266" s="44"/>
      <c r="GVP266" s="44"/>
      <c r="GVQ266" s="44"/>
      <c r="GVR266" s="44"/>
      <c r="GVS266" s="44"/>
      <c r="GVT266" s="44"/>
      <c r="GVU266" s="44"/>
      <c r="GVV266" s="44"/>
      <c r="GVW266" s="44"/>
      <c r="GVX266" s="44"/>
      <c r="GVY266" s="44"/>
      <c r="GVZ266" s="44"/>
      <c r="GWA266" s="44"/>
      <c r="GWB266" s="44"/>
      <c r="GWC266" s="44"/>
      <c r="GWD266" s="44"/>
      <c r="GWE266" s="44"/>
      <c r="GWF266" s="44"/>
      <c r="GWG266" s="44"/>
      <c r="GWH266" s="44"/>
      <c r="GWI266" s="44"/>
      <c r="GWJ266" s="44"/>
      <c r="GWK266" s="44"/>
      <c r="GWL266" s="44"/>
      <c r="GWM266" s="44"/>
      <c r="GWN266" s="44"/>
      <c r="GWO266" s="44"/>
      <c r="GWP266" s="44"/>
      <c r="GWQ266" s="44"/>
      <c r="GWR266" s="44"/>
      <c r="GWS266" s="44"/>
      <c r="GWT266" s="44"/>
      <c r="GWU266" s="44"/>
      <c r="GWV266" s="44"/>
      <c r="GWW266" s="44"/>
      <c r="GWX266" s="44"/>
      <c r="GWY266" s="44"/>
      <c r="GWZ266" s="44"/>
      <c r="GXA266" s="44"/>
      <c r="GXB266" s="44"/>
      <c r="GXC266" s="44"/>
      <c r="GXD266" s="44"/>
      <c r="GXE266" s="44"/>
      <c r="GXF266" s="44"/>
      <c r="GXG266" s="44"/>
      <c r="GXH266" s="44"/>
      <c r="GXI266" s="44"/>
      <c r="GXJ266" s="44"/>
      <c r="GXK266" s="44"/>
      <c r="GXL266" s="44"/>
      <c r="GXM266" s="44"/>
      <c r="GXN266" s="44"/>
      <c r="GXO266" s="44"/>
      <c r="GXP266" s="44"/>
      <c r="GXQ266" s="44"/>
      <c r="GXR266" s="44"/>
      <c r="GXS266" s="44"/>
      <c r="GXT266" s="44"/>
      <c r="GXU266" s="44"/>
      <c r="GXV266" s="44"/>
      <c r="GXW266" s="44"/>
      <c r="GXX266" s="44"/>
      <c r="GXY266" s="44"/>
      <c r="GXZ266" s="44"/>
      <c r="GYA266" s="44"/>
      <c r="GYB266" s="44"/>
      <c r="GYC266" s="44"/>
      <c r="GYD266" s="44"/>
      <c r="GYE266" s="44"/>
      <c r="GYF266" s="44"/>
      <c r="GYG266" s="44"/>
      <c r="GYH266" s="44"/>
      <c r="GYI266" s="44"/>
      <c r="GYJ266" s="44"/>
      <c r="GYK266" s="44"/>
      <c r="GYL266" s="44"/>
      <c r="GYM266" s="44"/>
      <c r="GYN266" s="44"/>
      <c r="GYO266" s="44"/>
      <c r="GYP266" s="44"/>
      <c r="GYQ266" s="44"/>
      <c r="GYR266" s="44"/>
      <c r="GYS266" s="44"/>
      <c r="GYT266" s="44"/>
      <c r="GYU266" s="44"/>
      <c r="GYV266" s="44"/>
      <c r="GYW266" s="44"/>
      <c r="GYX266" s="44"/>
      <c r="GYY266" s="44"/>
      <c r="GYZ266" s="44"/>
      <c r="GZA266" s="44"/>
      <c r="GZB266" s="44"/>
      <c r="GZC266" s="44"/>
      <c r="GZD266" s="44"/>
      <c r="GZE266" s="44"/>
      <c r="GZF266" s="44"/>
      <c r="GZG266" s="44"/>
      <c r="GZH266" s="44"/>
      <c r="GZI266" s="44"/>
      <c r="GZJ266" s="44"/>
      <c r="GZK266" s="44"/>
      <c r="GZL266" s="44"/>
      <c r="GZM266" s="44"/>
      <c r="GZN266" s="44"/>
      <c r="GZO266" s="44"/>
      <c r="GZP266" s="44"/>
      <c r="GZQ266" s="44"/>
      <c r="GZR266" s="44"/>
      <c r="GZS266" s="44"/>
      <c r="GZT266" s="44"/>
      <c r="GZU266" s="44"/>
      <c r="GZV266" s="44"/>
      <c r="GZW266" s="44"/>
      <c r="GZX266" s="44"/>
      <c r="GZY266" s="44"/>
      <c r="GZZ266" s="44"/>
      <c r="HAA266" s="44"/>
      <c r="HAB266" s="44"/>
      <c r="HAC266" s="44"/>
      <c r="HAD266" s="44"/>
      <c r="HAE266" s="44"/>
      <c r="HAF266" s="44"/>
      <c r="HAG266" s="44"/>
      <c r="HAH266" s="44"/>
      <c r="HAI266" s="44"/>
      <c r="HAJ266" s="44"/>
      <c r="HAK266" s="44"/>
      <c r="HAL266" s="44"/>
      <c r="HAM266" s="44"/>
      <c r="HAN266" s="44"/>
      <c r="HAO266" s="44"/>
      <c r="HAP266" s="44"/>
      <c r="HAQ266" s="44"/>
      <c r="HAR266" s="44"/>
      <c r="HAS266" s="44"/>
      <c r="HAT266" s="44"/>
      <c r="HAU266" s="44"/>
      <c r="HAV266" s="44"/>
      <c r="HAW266" s="44"/>
      <c r="HAX266" s="44"/>
      <c r="HAY266" s="44"/>
      <c r="HAZ266" s="44"/>
      <c r="HBA266" s="44"/>
      <c r="HBB266" s="44"/>
      <c r="HBC266" s="44"/>
      <c r="HBD266" s="44"/>
      <c r="HBE266" s="44"/>
      <c r="HBF266" s="44"/>
      <c r="HBG266" s="44"/>
      <c r="HBH266" s="44"/>
      <c r="HBI266" s="44"/>
      <c r="HBJ266" s="44"/>
      <c r="HBK266" s="44"/>
      <c r="HBL266" s="44"/>
      <c r="HBM266" s="44"/>
      <c r="HBN266" s="44"/>
      <c r="HBO266" s="44"/>
      <c r="HBP266" s="44"/>
      <c r="HBQ266" s="44"/>
      <c r="HBR266" s="44"/>
      <c r="HBS266" s="44"/>
      <c r="HBT266" s="44"/>
      <c r="HBU266" s="44"/>
      <c r="HBV266" s="44"/>
      <c r="HBW266" s="44"/>
      <c r="HBX266" s="44"/>
      <c r="HBY266" s="44"/>
      <c r="HBZ266" s="44"/>
      <c r="HCA266" s="44"/>
      <c r="HCB266" s="44"/>
      <c r="HCC266" s="44"/>
      <c r="HCD266" s="44"/>
      <c r="HCE266" s="44"/>
      <c r="HCF266" s="44"/>
      <c r="HCG266" s="44"/>
      <c r="HCH266" s="44"/>
      <c r="HCI266" s="44"/>
      <c r="HCJ266" s="44"/>
      <c r="HCK266" s="44"/>
      <c r="HCL266" s="44"/>
      <c r="HCM266" s="44"/>
      <c r="HCN266" s="44"/>
      <c r="HCO266" s="44"/>
      <c r="HCP266" s="44"/>
      <c r="HCQ266" s="44"/>
      <c r="HCR266" s="44"/>
      <c r="HCS266" s="44"/>
      <c r="HCT266" s="44"/>
      <c r="HCU266" s="44"/>
      <c r="HCV266" s="44"/>
      <c r="HCW266" s="44"/>
      <c r="HCX266" s="44"/>
      <c r="HCY266" s="44"/>
      <c r="HCZ266" s="44"/>
      <c r="HDA266" s="44"/>
      <c r="HDB266" s="44"/>
      <c r="HDC266" s="44"/>
      <c r="HDD266" s="44"/>
      <c r="HDE266" s="44"/>
      <c r="HDF266" s="44"/>
      <c r="HDG266" s="44"/>
      <c r="HDH266" s="44"/>
      <c r="HDI266" s="44"/>
      <c r="HDJ266" s="44"/>
      <c r="HDK266" s="44"/>
      <c r="HDL266" s="44"/>
      <c r="HDM266" s="44"/>
      <c r="HDN266" s="44"/>
      <c r="HDO266" s="44"/>
      <c r="HDP266" s="44"/>
      <c r="HDQ266" s="44"/>
      <c r="HDR266" s="44"/>
      <c r="HDS266" s="44"/>
      <c r="HDT266" s="44"/>
      <c r="HDU266" s="44"/>
      <c r="HDV266" s="44"/>
      <c r="HDW266" s="44"/>
      <c r="HDX266" s="44"/>
      <c r="HDY266" s="44"/>
      <c r="HDZ266" s="44"/>
      <c r="HEA266" s="44"/>
      <c r="HEB266" s="44"/>
      <c r="HEC266" s="44"/>
      <c r="HED266" s="44"/>
      <c r="HEE266" s="44"/>
      <c r="HEF266" s="44"/>
      <c r="HEG266" s="44"/>
      <c r="HEH266" s="44"/>
      <c r="HEI266" s="44"/>
      <c r="HEJ266" s="44"/>
      <c r="HEK266" s="44"/>
      <c r="HEL266" s="44"/>
      <c r="HEM266" s="44"/>
      <c r="HEN266" s="44"/>
      <c r="HEO266" s="44"/>
      <c r="HEP266" s="44"/>
      <c r="HEQ266" s="44"/>
      <c r="HER266" s="44"/>
      <c r="HES266" s="44"/>
      <c r="HET266" s="44"/>
      <c r="HEU266" s="44"/>
      <c r="HEV266" s="44"/>
      <c r="HEW266" s="44"/>
      <c r="HEX266" s="44"/>
      <c r="HEY266" s="44"/>
      <c r="HEZ266" s="44"/>
      <c r="HFA266" s="44"/>
      <c r="HFB266" s="44"/>
      <c r="HFC266" s="44"/>
      <c r="HFD266" s="44"/>
      <c r="HFE266" s="44"/>
      <c r="HFF266" s="44"/>
      <c r="HFG266" s="44"/>
      <c r="HFH266" s="44"/>
      <c r="HFI266" s="44"/>
      <c r="HFJ266" s="44"/>
      <c r="HFK266" s="44"/>
      <c r="HFL266" s="44"/>
      <c r="HFM266" s="44"/>
      <c r="HFN266" s="44"/>
      <c r="HFO266" s="44"/>
      <c r="HFP266" s="44"/>
      <c r="HFQ266" s="44"/>
      <c r="HFR266" s="44"/>
      <c r="HFS266" s="44"/>
      <c r="HFT266" s="44"/>
      <c r="HFU266" s="44"/>
      <c r="HFV266" s="44"/>
      <c r="HFW266" s="44"/>
      <c r="HFX266" s="44"/>
      <c r="HFY266" s="44"/>
      <c r="HFZ266" s="44"/>
      <c r="HGA266" s="44"/>
      <c r="HGB266" s="44"/>
      <c r="HGC266" s="44"/>
      <c r="HGD266" s="44"/>
      <c r="HGE266" s="44"/>
      <c r="HGF266" s="44"/>
      <c r="HGG266" s="44"/>
      <c r="HGH266" s="44"/>
      <c r="HGI266" s="44"/>
      <c r="HGJ266" s="44"/>
      <c r="HGK266" s="44"/>
      <c r="HGL266" s="44"/>
      <c r="HGM266" s="44"/>
      <c r="HGN266" s="44"/>
      <c r="HGO266" s="44"/>
      <c r="HGP266" s="44"/>
      <c r="HGQ266" s="44"/>
      <c r="HGR266" s="44"/>
      <c r="HGS266" s="44"/>
      <c r="HGT266" s="44"/>
      <c r="HGU266" s="44"/>
      <c r="HGV266" s="44"/>
      <c r="HGW266" s="44"/>
      <c r="HGX266" s="44"/>
      <c r="HGY266" s="44"/>
      <c r="HGZ266" s="44"/>
      <c r="HHA266" s="44"/>
      <c r="HHB266" s="44"/>
      <c r="HHC266" s="44"/>
      <c r="HHD266" s="44"/>
      <c r="HHE266" s="44"/>
      <c r="HHF266" s="44"/>
      <c r="HHG266" s="44"/>
      <c r="HHH266" s="44"/>
      <c r="HHI266" s="44"/>
      <c r="HHJ266" s="44"/>
      <c r="HHK266" s="44"/>
      <c r="HHL266" s="44"/>
      <c r="HHM266" s="44"/>
      <c r="HHN266" s="44"/>
      <c r="HHO266" s="44"/>
      <c r="HHP266" s="44"/>
      <c r="HHQ266" s="44"/>
      <c r="HHR266" s="44"/>
      <c r="HHS266" s="44"/>
      <c r="HHT266" s="44"/>
      <c r="HHU266" s="44"/>
      <c r="HHV266" s="44"/>
      <c r="HHW266" s="44"/>
      <c r="HHX266" s="44"/>
      <c r="HHY266" s="44"/>
      <c r="HHZ266" s="44"/>
      <c r="HIA266" s="44"/>
      <c r="HIB266" s="44"/>
      <c r="HIC266" s="44"/>
      <c r="HID266" s="44"/>
      <c r="HIE266" s="44"/>
      <c r="HIF266" s="44"/>
      <c r="HIG266" s="44"/>
      <c r="HIH266" s="44"/>
      <c r="HII266" s="44"/>
      <c r="HIJ266" s="44"/>
      <c r="HIK266" s="44"/>
      <c r="HIL266" s="44"/>
      <c r="HIM266" s="44"/>
      <c r="HIN266" s="44"/>
      <c r="HIO266" s="44"/>
      <c r="HIP266" s="44"/>
      <c r="HIQ266" s="44"/>
      <c r="HIR266" s="44"/>
      <c r="HIS266" s="44"/>
      <c r="HIT266" s="44"/>
      <c r="HIU266" s="44"/>
      <c r="HIV266" s="44"/>
      <c r="HIW266" s="44"/>
      <c r="HIX266" s="44"/>
      <c r="HIY266" s="44"/>
      <c r="HIZ266" s="44"/>
      <c r="HJA266" s="44"/>
      <c r="HJB266" s="44"/>
      <c r="HJC266" s="44"/>
      <c r="HJD266" s="44"/>
      <c r="HJE266" s="44"/>
      <c r="HJF266" s="44"/>
      <c r="HJG266" s="44"/>
      <c r="HJH266" s="44"/>
      <c r="HJI266" s="44"/>
      <c r="HJJ266" s="44"/>
      <c r="HJK266" s="44"/>
      <c r="HJL266" s="44"/>
      <c r="HJM266" s="44"/>
      <c r="HJN266" s="44"/>
      <c r="HJO266" s="44"/>
      <c r="HJP266" s="44"/>
      <c r="HJQ266" s="44"/>
      <c r="HJR266" s="44"/>
      <c r="HJS266" s="44"/>
      <c r="HJT266" s="44"/>
      <c r="HJU266" s="44"/>
      <c r="HJV266" s="44"/>
      <c r="HJW266" s="44"/>
      <c r="HJX266" s="44"/>
      <c r="HJY266" s="44"/>
      <c r="HJZ266" s="44"/>
      <c r="HKA266" s="44"/>
      <c r="HKB266" s="44"/>
      <c r="HKC266" s="44"/>
      <c r="HKD266" s="44"/>
      <c r="HKE266" s="44"/>
      <c r="HKF266" s="44"/>
      <c r="HKG266" s="44"/>
      <c r="HKH266" s="44"/>
      <c r="HKI266" s="44"/>
      <c r="HKJ266" s="44"/>
      <c r="HKK266" s="44"/>
      <c r="HKL266" s="44"/>
      <c r="HKM266" s="44"/>
      <c r="HKN266" s="44"/>
      <c r="HKO266" s="44"/>
      <c r="HKP266" s="44"/>
      <c r="HKQ266" s="44"/>
      <c r="HKR266" s="44"/>
      <c r="HKS266" s="44"/>
      <c r="HKT266" s="44"/>
      <c r="HKU266" s="44"/>
      <c r="HKV266" s="44"/>
      <c r="HKW266" s="44"/>
      <c r="HKX266" s="44"/>
      <c r="HKY266" s="44"/>
      <c r="HKZ266" s="44"/>
      <c r="HLA266" s="44"/>
      <c r="HLB266" s="44"/>
      <c r="HLC266" s="44"/>
      <c r="HLD266" s="44"/>
      <c r="HLE266" s="44"/>
      <c r="HLF266" s="44"/>
      <c r="HLG266" s="44"/>
      <c r="HLH266" s="44"/>
      <c r="HLI266" s="44"/>
      <c r="HLJ266" s="44"/>
      <c r="HLK266" s="44"/>
      <c r="HLL266" s="44"/>
      <c r="HLM266" s="44"/>
      <c r="HLN266" s="44"/>
      <c r="HLO266" s="44"/>
      <c r="HLP266" s="44"/>
      <c r="HLQ266" s="44"/>
      <c r="HLR266" s="44"/>
      <c r="HLS266" s="44"/>
      <c r="HLT266" s="44"/>
      <c r="HLU266" s="44"/>
      <c r="HLV266" s="44"/>
      <c r="HLW266" s="44"/>
      <c r="HLX266" s="44"/>
      <c r="HLY266" s="44"/>
      <c r="HLZ266" s="44"/>
      <c r="HMA266" s="44"/>
      <c r="HMB266" s="44"/>
      <c r="HMC266" s="44"/>
      <c r="HMD266" s="44"/>
      <c r="HME266" s="44"/>
      <c r="HMF266" s="44"/>
      <c r="HMG266" s="44"/>
      <c r="HMH266" s="44"/>
      <c r="HMI266" s="44"/>
      <c r="HMJ266" s="44"/>
      <c r="HMK266" s="44"/>
      <c r="HML266" s="44"/>
      <c r="HMM266" s="44"/>
      <c r="HMN266" s="44"/>
      <c r="HMO266" s="44"/>
      <c r="HMP266" s="44"/>
      <c r="HMQ266" s="44"/>
      <c r="HMR266" s="44"/>
      <c r="HMS266" s="44"/>
      <c r="HMT266" s="44"/>
      <c r="HMU266" s="44"/>
      <c r="HMV266" s="44"/>
      <c r="HMW266" s="44"/>
      <c r="HMX266" s="44"/>
      <c r="HMY266" s="44"/>
      <c r="HMZ266" s="44"/>
      <c r="HNA266" s="44"/>
      <c r="HNB266" s="44"/>
      <c r="HNC266" s="44"/>
      <c r="HND266" s="44"/>
      <c r="HNE266" s="44"/>
      <c r="HNF266" s="44"/>
      <c r="HNG266" s="44"/>
      <c r="HNH266" s="44"/>
      <c r="HNI266" s="44"/>
      <c r="HNJ266" s="44"/>
      <c r="HNK266" s="44"/>
      <c r="HNL266" s="44"/>
      <c r="HNM266" s="44"/>
      <c r="HNN266" s="44"/>
      <c r="HNO266" s="44"/>
      <c r="HNP266" s="44"/>
      <c r="HNQ266" s="44"/>
      <c r="HNR266" s="44"/>
      <c r="HNS266" s="44"/>
      <c r="HNT266" s="44"/>
      <c r="HNU266" s="44"/>
      <c r="HNV266" s="44"/>
      <c r="HNW266" s="44"/>
      <c r="HNX266" s="44"/>
      <c r="HNY266" s="44"/>
      <c r="HNZ266" s="44"/>
      <c r="HOA266" s="44"/>
      <c r="HOB266" s="44"/>
      <c r="HOC266" s="44"/>
      <c r="HOD266" s="44"/>
      <c r="HOE266" s="44"/>
      <c r="HOF266" s="44"/>
      <c r="HOG266" s="44"/>
      <c r="HOH266" s="44"/>
      <c r="HOI266" s="44"/>
      <c r="HOJ266" s="44"/>
      <c r="HOK266" s="44"/>
      <c r="HOL266" s="44"/>
      <c r="HOM266" s="44"/>
      <c r="HON266" s="44"/>
      <c r="HOO266" s="44"/>
      <c r="HOP266" s="44"/>
      <c r="HOQ266" s="44"/>
      <c r="HOR266" s="44"/>
      <c r="HOS266" s="44"/>
      <c r="HOT266" s="44"/>
      <c r="HOU266" s="44"/>
      <c r="HOV266" s="44"/>
      <c r="HOW266" s="44"/>
      <c r="HOX266" s="44"/>
      <c r="HOY266" s="44"/>
      <c r="HOZ266" s="44"/>
      <c r="HPA266" s="44"/>
      <c r="HPB266" s="44"/>
      <c r="HPC266" s="44"/>
      <c r="HPD266" s="44"/>
      <c r="HPE266" s="44"/>
      <c r="HPF266" s="44"/>
      <c r="HPG266" s="44"/>
      <c r="HPH266" s="44"/>
      <c r="HPI266" s="44"/>
      <c r="HPJ266" s="44"/>
      <c r="HPK266" s="44"/>
      <c r="HPL266" s="44"/>
      <c r="HPM266" s="44"/>
      <c r="HPN266" s="44"/>
      <c r="HPO266" s="44"/>
      <c r="HPP266" s="44"/>
      <c r="HPQ266" s="44"/>
      <c r="HPR266" s="44"/>
      <c r="HPS266" s="44"/>
      <c r="HPT266" s="44"/>
      <c r="HPU266" s="44"/>
      <c r="HPV266" s="44"/>
      <c r="HPW266" s="44"/>
      <c r="HPX266" s="44"/>
      <c r="HPY266" s="44"/>
      <c r="HPZ266" s="44"/>
      <c r="HQA266" s="44"/>
      <c r="HQB266" s="44"/>
      <c r="HQC266" s="44"/>
      <c r="HQD266" s="44"/>
      <c r="HQE266" s="44"/>
      <c r="HQF266" s="44"/>
      <c r="HQG266" s="44"/>
      <c r="HQH266" s="44"/>
      <c r="HQI266" s="44"/>
      <c r="HQJ266" s="44"/>
      <c r="HQK266" s="44"/>
      <c r="HQL266" s="44"/>
      <c r="HQM266" s="44"/>
      <c r="HQN266" s="44"/>
      <c r="HQO266" s="44"/>
      <c r="HQP266" s="44"/>
      <c r="HQQ266" s="44"/>
      <c r="HQR266" s="44"/>
      <c r="HQS266" s="44"/>
      <c r="HQT266" s="44"/>
      <c r="HQU266" s="44"/>
      <c r="HQV266" s="44"/>
      <c r="HQW266" s="44"/>
      <c r="HQX266" s="44"/>
      <c r="HQY266" s="44"/>
      <c r="HQZ266" s="44"/>
      <c r="HRA266" s="44"/>
      <c r="HRB266" s="44"/>
      <c r="HRC266" s="44"/>
      <c r="HRD266" s="44"/>
      <c r="HRE266" s="44"/>
      <c r="HRF266" s="44"/>
      <c r="HRG266" s="44"/>
      <c r="HRH266" s="44"/>
      <c r="HRI266" s="44"/>
      <c r="HRJ266" s="44"/>
      <c r="HRK266" s="44"/>
      <c r="HRL266" s="44"/>
      <c r="HRM266" s="44"/>
      <c r="HRN266" s="44"/>
      <c r="HRO266" s="44"/>
      <c r="HRP266" s="44"/>
      <c r="HRQ266" s="44"/>
      <c r="HRR266" s="44"/>
      <c r="HRS266" s="44"/>
      <c r="HRT266" s="44"/>
      <c r="HRU266" s="44"/>
      <c r="HRV266" s="44"/>
      <c r="HRW266" s="44"/>
      <c r="HRX266" s="44"/>
      <c r="HRY266" s="44"/>
      <c r="HRZ266" s="44"/>
      <c r="HSA266" s="44"/>
      <c r="HSB266" s="44"/>
      <c r="HSC266" s="44"/>
      <c r="HSD266" s="44"/>
      <c r="HSE266" s="44"/>
      <c r="HSF266" s="44"/>
      <c r="HSG266" s="44"/>
      <c r="HSH266" s="44"/>
      <c r="HSI266" s="44"/>
      <c r="HSJ266" s="44"/>
      <c r="HSK266" s="44"/>
      <c r="HSL266" s="44"/>
      <c r="HSM266" s="44"/>
      <c r="HSN266" s="44"/>
      <c r="HSO266" s="44"/>
      <c r="HSP266" s="44"/>
      <c r="HSQ266" s="44"/>
      <c r="HSR266" s="44"/>
      <c r="HSS266" s="44"/>
      <c r="HST266" s="44"/>
      <c r="HSU266" s="44"/>
      <c r="HSV266" s="44"/>
      <c r="HSW266" s="44"/>
      <c r="HSX266" s="44"/>
      <c r="HSY266" s="44"/>
      <c r="HSZ266" s="44"/>
      <c r="HTA266" s="44"/>
      <c r="HTB266" s="44"/>
      <c r="HTC266" s="44"/>
      <c r="HTD266" s="44"/>
      <c r="HTE266" s="44"/>
      <c r="HTF266" s="44"/>
      <c r="HTG266" s="44"/>
      <c r="HTH266" s="44"/>
      <c r="HTI266" s="44"/>
      <c r="HTJ266" s="44"/>
      <c r="HTK266" s="44"/>
      <c r="HTL266" s="44"/>
      <c r="HTM266" s="44"/>
      <c r="HTN266" s="44"/>
      <c r="HTO266" s="44"/>
      <c r="HTP266" s="44"/>
      <c r="HTQ266" s="44"/>
      <c r="HTR266" s="44"/>
      <c r="HTS266" s="44"/>
      <c r="HTT266" s="44"/>
      <c r="HTU266" s="44"/>
      <c r="HTV266" s="44"/>
      <c r="HTW266" s="44"/>
      <c r="HTX266" s="44"/>
      <c r="HTY266" s="44"/>
      <c r="HTZ266" s="44"/>
      <c r="HUA266" s="44"/>
      <c r="HUB266" s="44"/>
      <c r="HUC266" s="44"/>
      <c r="HUD266" s="44"/>
      <c r="HUE266" s="44"/>
      <c r="HUF266" s="44"/>
      <c r="HUG266" s="44"/>
      <c r="HUH266" s="44"/>
      <c r="HUI266" s="44"/>
      <c r="HUJ266" s="44"/>
      <c r="HUK266" s="44"/>
      <c r="HUL266" s="44"/>
      <c r="HUM266" s="44"/>
      <c r="HUN266" s="44"/>
      <c r="HUO266" s="44"/>
      <c r="HUP266" s="44"/>
      <c r="HUQ266" s="44"/>
      <c r="HUR266" s="44"/>
      <c r="HUS266" s="44"/>
      <c r="HUT266" s="44"/>
      <c r="HUU266" s="44"/>
      <c r="HUV266" s="44"/>
      <c r="HUW266" s="44"/>
      <c r="HUX266" s="44"/>
      <c r="HUY266" s="44"/>
      <c r="HUZ266" s="44"/>
      <c r="HVA266" s="44"/>
      <c r="HVB266" s="44"/>
      <c r="HVC266" s="44"/>
      <c r="HVD266" s="44"/>
      <c r="HVE266" s="44"/>
      <c r="HVF266" s="44"/>
      <c r="HVG266" s="44"/>
      <c r="HVH266" s="44"/>
      <c r="HVI266" s="44"/>
      <c r="HVJ266" s="44"/>
      <c r="HVK266" s="44"/>
      <c r="HVL266" s="44"/>
      <c r="HVM266" s="44"/>
      <c r="HVN266" s="44"/>
      <c r="HVO266" s="44"/>
      <c r="HVP266" s="44"/>
      <c r="HVQ266" s="44"/>
      <c r="HVR266" s="44"/>
      <c r="HVS266" s="44"/>
      <c r="HVT266" s="44"/>
      <c r="HVU266" s="44"/>
      <c r="HVV266" s="44"/>
      <c r="HVW266" s="44"/>
      <c r="HVX266" s="44"/>
      <c r="HVY266" s="44"/>
      <c r="HVZ266" s="44"/>
      <c r="HWA266" s="44"/>
      <c r="HWB266" s="44"/>
      <c r="HWC266" s="44"/>
      <c r="HWD266" s="44"/>
      <c r="HWE266" s="44"/>
      <c r="HWF266" s="44"/>
      <c r="HWG266" s="44"/>
      <c r="HWH266" s="44"/>
      <c r="HWI266" s="44"/>
      <c r="HWJ266" s="44"/>
      <c r="HWK266" s="44"/>
      <c r="HWL266" s="44"/>
      <c r="HWM266" s="44"/>
      <c r="HWN266" s="44"/>
      <c r="HWO266" s="44"/>
      <c r="HWP266" s="44"/>
      <c r="HWQ266" s="44"/>
      <c r="HWR266" s="44"/>
      <c r="HWS266" s="44"/>
      <c r="HWT266" s="44"/>
      <c r="HWU266" s="44"/>
      <c r="HWV266" s="44"/>
      <c r="HWW266" s="44"/>
      <c r="HWX266" s="44"/>
      <c r="HWY266" s="44"/>
      <c r="HWZ266" s="44"/>
      <c r="HXA266" s="44"/>
      <c r="HXB266" s="44"/>
      <c r="HXC266" s="44"/>
      <c r="HXD266" s="44"/>
      <c r="HXE266" s="44"/>
      <c r="HXF266" s="44"/>
      <c r="HXG266" s="44"/>
      <c r="HXH266" s="44"/>
      <c r="HXI266" s="44"/>
      <c r="HXJ266" s="44"/>
      <c r="HXK266" s="44"/>
      <c r="HXL266" s="44"/>
      <c r="HXM266" s="44"/>
      <c r="HXN266" s="44"/>
      <c r="HXO266" s="44"/>
      <c r="HXP266" s="44"/>
      <c r="HXQ266" s="44"/>
      <c r="HXR266" s="44"/>
      <c r="HXS266" s="44"/>
      <c r="HXT266" s="44"/>
      <c r="HXU266" s="44"/>
      <c r="HXV266" s="44"/>
      <c r="HXW266" s="44"/>
      <c r="HXX266" s="44"/>
      <c r="HXY266" s="44"/>
      <c r="HXZ266" s="44"/>
      <c r="HYA266" s="44"/>
      <c r="HYB266" s="44"/>
      <c r="HYC266" s="44"/>
      <c r="HYD266" s="44"/>
      <c r="HYE266" s="44"/>
      <c r="HYF266" s="44"/>
      <c r="HYG266" s="44"/>
      <c r="HYH266" s="44"/>
      <c r="HYI266" s="44"/>
      <c r="HYJ266" s="44"/>
      <c r="HYK266" s="44"/>
      <c r="HYL266" s="44"/>
      <c r="HYM266" s="44"/>
      <c r="HYN266" s="44"/>
      <c r="HYO266" s="44"/>
      <c r="HYP266" s="44"/>
      <c r="HYQ266" s="44"/>
      <c r="HYR266" s="44"/>
      <c r="HYS266" s="44"/>
      <c r="HYT266" s="44"/>
      <c r="HYU266" s="44"/>
      <c r="HYV266" s="44"/>
      <c r="HYW266" s="44"/>
      <c r="HYX266" s="44"/>
      <c r="HYY266" s="44"/>
      <c r="HYZ266" s="44"/>
      <c r="HZA266" s="44"/>
      <c r="HZB266" s="44"/>
      <c r="HZC266" s="44"/>
      <c r="HZD266" s="44"/>
      <c r="HZE266" s="44"/>
      <c r="HZF266" s="44"/>
      <c r="HZG266" s="44"/>
      <c r="HZH266" s="44"/>
      <c r="HZI266" s="44"/>
      <c r="HZJ266" s="44"/>
      <c r="HZK266" s="44"/>
      <c r="HZL266" s="44"/>
      <c r="HZM266" s="44"/>
      <c r="HZN266" s="44"/>
      <c r="HZO266" s="44"/>
      <c r="HZP266" s="44"/>
      <c r="HZQ266" s="44"/>
      <c r="HZR266" s="44"/>
      <c r="HZS266" s="44"/>
      <c r="HZT266" s="44"/>
      <c r="HZU266" s="44"/>
      <c r="HZV266" s="44"/>
      <c r="HZW266" s="44"/>
      <c r="HZX266" s="44"/>
      <c r="HZY266" s="44"/>
      <c r="HZZ266" s="44"/>
      <c r="IAA266" s="44"/>
      <c r="IAB266" s="44"/>
      <c r="IAC266" s="44"/>
      <c r="IAD266" s="44"/>
      <c r="IAE266" s="44"/>
      <c r="IAF266" s="44"/>
      <c r="IAG266" s="44"/>
      <c r="IAH266" s="44"/>
      <c r="IAI266" s="44"/>
      <c r="IAJ266" s="44"/>
      <c r="IAK266" s="44"/>
      <c r="IAL266" s="44"/>
      <c r="IAM266" s="44"/>
      <c r="IAN266" s="44"/>
      <c r="IAO266" s="44"/>
      <c r="IAP266" s="44"/>
      <c r="IAQ266" s="44"/>
      <c r="IAR266" s="44"/>
      <c r="IAS266" s="44"/>
      <c r="IAT266" s="44"/>
      <c r="IAU266" s="44"/>
      <c r="IAV266" s="44"/>
      <c r="IAW266" s="44"/>
      <c r="IAX266" s="44"/>
      <c r="IAY266" s="44"/>
      <c r="IAZ266" s="44"/>
      <c r="IBA266" s="44"/>
      <c r="IBB266" s="44"/>
      <c r="IBC266" s="44"/>
      <c r="IBD266" s="44"/>
      <c r="IBE266" s="44"/>
      <c r="IBF266" s="44"/>
      <c r="IBG266" s="44"/>
      <c r="IBH266" s="44"/>
      <c r="IBI266" s="44"/>
      <c r="IBJ266" s="44"/>
      <c r="IBK266" s="44"/>
      <c r="IBL266" s="44"/>
      <c r="IBM266" s="44"/>
      <c r="IBN266" s="44"/>
      <c r="IBO266" s="44"/>
      <c r="IBP266" s="44"/>
      <c r="IBQ266" s="44"/>
      <c r="IBR266" s="44"/>
      <c r="IBS266" s="44"/>
      <c r="IBT266" s="44"/>
      <c r="IBU266" s="44"/>
      <c r="IBV266" s="44"/>
      <c r="IBW266" s="44"/>
      <c r="IBX266" s="44"/>
      <c r="IBY266" s="44"/>
      <c r="IBZ266" s="44"/>
      <c r="ICA266" s="44"/>
      <c r="ICB266" s="44"/>
      <c r="ICC266" s="44"/>
      <c r="ICD266" s="44"/>
      <c r="ICE266" s="44"/>
      <c r="ICF266" s="44"/>
      <c r="ICG266" s="44"/>
      <c r="ICH266" s="44"/>
      <c r="ICI266" s="44"/>
      <c r="ICJ266" s="44"/>
      <c r="ICK266" s="44"/>
      <c r="ICL266" s="44"/>
      <c r="ICM266" s="44"/>
      <c r="ICN266" s="44"/>
      <c r="ICO266" s="44"/>
      <c r="ICP266" s="44"/>
      <c r="ICQ266" s="44"/>
      <c r="ICR266" s="44"/>
      <c r="ICS266" s="44"/>
      <c r="ICT266" s="44"/>
      <c r="ICU266" s="44"/>
      <c r="ICV266" s="44"/>
      <c r="ICW266" s="44"/>
      <c r="ICX266" s="44"/>
      <c r="ICY266" s="44"/>
      <c r="ICZ266" s="44"/>
      <c r="IDA266" s="44"/>
      <c r="IDB266" s="44"/>
      <c r="IDC266" s="44"/>
      <c r="IDD266" s="44"/>
      <c r="IDE266" s="44"/>
      <c r="IDF266" s="44"/>
      <c r="IDG266" s="44"/>
      <c r="IDH266" s="44"/>
      <c r="IDI266" s="44"/>
      <c r="IDJ266" s="44"/>
      <c r="IDK266" s="44"/>
      <c r="IDL266" s="44"/>
      <c r="IDM266" s="44"/>
      <c r="IDN266" s="44"/>
      <c r="IDO266" s="44"/>
      <c r="IDP266" s="44"/>
      <c r="IDQ266" s="44"/>
      <c r="IDR266" s="44"/>
      <c r="IDS266" s="44"/>
      <c r="IDT266" s="44"/>
      <c r="IDU266" s="44"/>
      <c r="IDV266" s="44"/>
      <c r="IDW266" s="44"/>
      <c r="IDX266" s="44"/>
      <c r="IDY266" s="44"/>
      <c r="IDZ266" s="44"/>
      <c r="IEA266" s="44"/>
      <c r="IEB266" s="44"/>
      <c r="IEC266" s="44"/>
      <c r="IED266" s="44"/>
      <c r="IEE266" s="44"/>
      <c r="IEF266" s="44"/>
      <c r="IEG266" s="44"/>
      <c r="IEH266" s="44"/>
      <c r="IEI266" s="44"/>
      <c r="IEJ266" s="44"/>
      <c r="IEK266" s="44"/>
      <c r="IEL266" s="44"/>
      <c r="IEM266" s="44"/>
      <c r="IEN266" s="44"/>
      <c r="IEO266" s="44"/>
      <c r="IEP266" s="44"/>
      <c r="IEQ266" s="44"/>
      <c r="IER266" s="44"/>
      <c r="IES266" s="44"/>
      <c r="IET266" s="44"/>
      <c r="IEU266" s="44"/>
      <c r="IEV266" s="44"/>
      <c r="IEW266" s="44"/>
      <c r="IEX266" s="44"/>
      <c r="IEY266" s="44"/>
      <c r="IEZ266" s="44"/>
      <c r="IFA266" s="44"/>
      <c r="IFB266" s="44"/>
      <c r="IFC266" s="44"/>
      <c r="IFD266" s="44"/>
      <c r="IFE266" s="44"/>
      <c r="IFF266" s="44"/>
      <c r="IFG266" s="44"/>
      <c r="IFH266" s="44"/>
      <c r="IFI266" s="44"/>
      <c r="IFJ266" s="44"/>
      <c r="IFK266" s="44"/>
      <c r="IFL266" s="44"/>
      <c r="IFM266" s="44"/>
      <c r="IFN266" s="44"/>
      <c r="IFO266" s="44"/>
      <c r="IFP266" s="44"/>
      <c r="IFQ266" s="44"/>
      <c r="IFR266" s="44"/>
      <c r="IFS266" s="44"/>
      <c r="IFT266" s="44"/>
      <c r="IFU266" s="44"/>
      <c r="IFV266" s="44"/>
      <c r="IFW266" s="44"/>
      <c r="IFX266" s="44"/>
      <c r="IFY266" s="44"/>
      <c r="IFZ266" s="44"/>
      <c r="IGA266" s="44"/>
      <c r="IGB266" s="44"/>
      <c r="IGC266" s="44"/>
      <c r="IGD266" s="44"/>
      <c r="IGE266" s="44"/>
      <c r="IGF266" s="44"/>
      <c r="IGG266" s="44"/>
      <c r="IGH266" s="44"/>
      <c r="IGI266" s="44"/>
      <c r="IGJ266" s="44"/>
      <c r="IGK266" s="44"/>
      <c r="IGL266" s="44"/>
      <c r="IGM266" s="44"/>
      <c r="IGN266" s="44"/>
      <c r="IGO266" s="44"/>
      <c r="IGP266" s="44"/>
      <c r="IGQ266" s="44"/>
      <c r="IGR266" s="44"/>
      <c r="IGS266" s="44"/>
      <c r="IGT266" s="44"/>
      <c r="IGU266" s="44"/>
      <c r="IGV266" s="44"/>
      <c r="IGW266" s="44"/>
      <c r="IGX266" s="44"/>
      <c r="IGY266" s="44"/>
      <c r="IGZ266" s="44"/>
      <c r="IHA266" s="44"/>
      <c r="IHB266" s="44"/>
      <c r="IHC266" s="44"/>
      <c r="IHD266" s="44"/>
      <c r="IHE266" s="44"/>
      <c r="IHF266" s="44"/>
      <c r="IHG266" s="44"/>
      <c r="IHH266" s="44"/>
      <c r="IHI266" s="44"/>
      <c r="IHJ266" s="44"/>
      <c r="IHK266" s="44"/>
      <c r="IHL266" s="44"/>
      <c r="IHM266" s="44"/>
      <c r="IHN266" s="44"/>
      <c r="IHO266" s="44"/>
      <c r="IHP266" s="44"/>
      <c r="IHQ266" s="44"/>
      <c r="IHR266" s="44"/>
      <c r="IHS266" s="44"/>
      <c r="IHT266" s="44"/>
      <c r="IHU266" s="44"/>
      <c r="IHV266" s="44"/>
      <c r="IHW266" s="44"/>
      <c r="IHX266" s="44"/>
      <c r="IHY266" s="44"/>
      <c r="IHZ266" s="44"/>
      <c r="IIA266" s="44"/>
      <c r="IIB266" s="44"/>
      <c r="IIC266" s="44"/>
      <c r="IID266" s="44"/>
      <c r="IIE266" s="44"/>
      <c r="IIF266" s="44"/>
      <c r="IIG266" s="44"/>
      <c r="IIH266" s="44"/>
      <c r="III266" s="44"/>
      <c r="IIJ266" s="44"/>
      <c r="IIK266" s="44"/>
      <c r="IIL266" s="44"/>
      <c r="IIM266" s="44"/>
      <c r="IIN266" s="44"/>
      <c r="IIO266" s="44"/>
      <c r="IIP266" s="44"/>
      <c r="IIQ266" s="44"/>
      <c r="IIR266" s="44"/>
      <c r="IIS266" s="44"/>
      <c r="IIT266" s="44"/>
      <c r="IIU266" s="44"/>
      <c r="IIV266" s="44"/>
      <c r="IIW266" s="44"/>
      <c r="IIX266" s="44"/>
      <c r="IIY266" s="44"/>
      <c r="IIZ266" s="44"/>
      <c r="IJA266" s="44"/>
      <c r="IJB266" s="44"/>
      <c r="IJC266" s="44"/>
      <c r="IJD266" s="44"/>
      <c r="IJE266" s="44"/>
      <c r="IJF266" s="44"/>
      <c r="IJG266" s="44"/>
      <c r="IJH266" s="44"/>
      <c r="IJI266" s="44"/>
      <c r="IJJ266" s="44"/>
      <c r="IJK266" s="44"/>
      <c r="IJL266" s="44"/>
      <c r="IJM266" s="44"/>
      <c r="IJN266" s="44"/>
      <c r="IJO266" s="44"/>
      <c r="IJP266" s="44"/>
      <c r="IJQ266" s="44"/>
      <c r="IJR266" s="44"/>
      <c r="IJS266" s="44"/>
      <c r="IJT266" s="44"/>
      <c r="IJU266" s="44"/>
      <c r="IJV266" s="44"/>
      <c r="IJW266" s="44"/>
      <c r="IJX266" s="44"/>
      <c r="IJY266" s="44"/>
      <c r="IJZ266" s="44"/>
      <c r="IKA266" s="44"/>
      <c r="IKB266" s="44"/>
      <c r="IKC266" s="44"/>
      <c r="IKD266" s="44"/>
      <c r="IKE266" s="44"/>
      <c r="IKF266" s="44"/>
      <c r="IKG266" s="44"/>
      <c r="IKH266" s="44"/>
      <c r="IKI266" s="44"/>
      <c r="IKJ266" s="44"/>
      <c r="IKK266" s="44"/>
      <c r="IKL266" s="44"/>
      <c r="IKM266" s="44"/>
      <c r="IKN266" s="44"/>
      <c r="IKO266" s="44"/>
      <c r="IKP266" s="44"/>
      <c r="IKQ266" s="44"/>
      <c r="IKR266" s="44"/>
      <c r="IKS266" s="44"/>
      <c r="IKT266" s="44"/>
      <c r="IKU266" s="44"/>
      <c r="IKV266" s="44"/>
      <c r="IKW266" s="44"/>
      <c r="IKX266" s="44"/>
      <c r="IKY266" s="44"/>
      <c r="IKZ266" s="44"/>
      <c r="ILA266" s="44"/>
      <c r="ILB266" s="44"/>
      <c r="ILC266" s="44"/>
      <c r="ILD266" s="44"/>
      <c r="ILE266" s="44"/>
      <c r="ILF266" s="44"/>
      <c r="ILG266" s="44"/>
      <c r="ILH266" s="44"/>
      <c r="ILI266" s="44"/>
      <c r="ILJ266" s="44"/>
      <c r="ILK266" s="44"/>
      <c r="ILL266" s="44"/>
      <c r="ILM266" s="44"/>
      <c r="ILN266" s="44"/>
      <c r="ILO266" s="44"/>
      <c r="ILP266" s="44"/>
      <c r="ILQ266" s="44"/>
      <c r="ILR266" s="44"/>
      <c r="ILS266" s="44"/>
      <c r="ILT266" s="44"/>
      <c r="ILU266" s="44"/>
      <c r="ILV266" s="44"/>
      <c r="ILW266" s="44"/>
      <c r="ILX266" s="44"/>
      <c r="ILY266" s="44"/>
      <c r="ILZ266" s="44"/>
      <c r="IMA266" s="44"/>
      <c r="IMB266" s="44"/>
      <c r="IMC266" s="44"/>
      <c r="IMD266" s="44"/>
      <c r="IME266" s="44"/>
      <c r="IMF266" s="44"/>
      <c r="IMG266" s="44"/>
      <c r="IMH266" s="44"/>
      <c r="IMI266" s="44"/>
      <c r="IMJ266" s="44"/>
      <c r="IMK266" s="44"/>
      <c r="IML266" s="44"/>
      <c r="IMM266" s="44"/>
      <c r="IMN266" s="44"/>
      <c r="IMO266" s="44"/>
      <c r="IMP266" s="44"/>
      <c r="IMQ266" s="44"/>
      <c r="IMR266" s="44"/>
      <c r="IMS266" s="44"/>
      <c r="IMT266" s="44"/>
      <c r="IMU266" s="44"/>
      <c r="IMV266" s="44"/>
      <c r="IMW266" s="44"/>
      <c r="IMX266" s="44"/>
      <c r="IMY266" s="44"/>
      <c r="IMZ266" s="44"/>
      <c r="INA266" s="44"/>
      <c r="INB266" s="44"/>
      <c r="INC266" s="44"/>
      <c r="IND266" s="44"/>
      <c r="INE266" s="44"/>
      <c r="INF266" s="44"/>
      <c r="ING266" s="44"/>
      <c r="INH266" s="44"/>
      <c r="INI266" s="44"/>
      <c r="INJ266" s="44"/>
      <c r="INK266" s="44"/>
      <c r="INL266" s="44"/>
      <c r="INM266" s="44"/>
      <c r="INN266" s="44"/>
      <c r="INO266" s="44"/>
      <c r="INP266" s="44"/>
      <c r="INQ266" s="44"/>
      <c r="INR266" s="44"/>
      <c r="INS266" s="44"/>
      <c r="INT266" s="44"/>
      <c r="INU266" s="44"/>
      <c r="INV266" s="44"/>
      <c r="INW266" s="44"/>
      <c r="INX266" s="44"/>
      <c r="INY266" s="44"/>
      <c r="INZ266" s="44"/>
      <c r="IOA266" s="44"/>
      <c r="IOB266" s="44"/>
      <c r="IOC266" s="44"/>
      <c r="IOD266" s="44"/>
      <c r="IOE266" s="44"/>
      <c r="IOF266" s="44"/>
      <c r="IOG266" s="44"/>
      <c r="IOH266" s="44"/>
      <c r="IOI266" s="44"/>
      <c r="IOJ266" s="44"/>
      <c r="IOK266" s="44"/>
      <c r="IOL266" s="44"/>
      <c r="IOM266" s="44"/>
      <c r="ION266" s="44"/>
      <c r="IOO266" s="44"/>
      <c r="IOP266" s="44"/>
      <c r="IOQ266" s="44"/>
      <c r="IOR266" s="44"/>
      <c r="IOS266" s="44"/>
      <c r="IOT266" s="44"/>
      <c r="IOU266" s="44"/>
      <c r="IOV266" s="44"/>
      <c r="IOW266" s="44"/>
      <c r="IOX266" s="44"/>
      <c r="IOY266" s="44"/>
      <c r="IOZ266" s="44"/>
      <c r="IPA266" s="44"/>
      <c r="IPB266" s="44"/>
      <c r="IPC266" s="44"/>
      <c r="IPD266" s="44"/>
      <c r="IPE266" s="44"/>
      <c r="IPF266" s="44"/>
      <c r="IPG266" s="44"/>
      <c r="IPH266" s="44"/>
      <c r="IPI266" s="44"/>
      <c r="IPJ266" s="44"/>
      <c r="IPK266" s="44"/>
      <c r="IPL266" s="44"/>
      <c r="IPM266" s="44"/>
      <c r="IPN266" s="44"/>
      <c r="IPO266" s="44"/>
      <c r="IPP266" s="44"/>
      <c r="IPQ266" s="44"/>
      <c r="IPR266" s="44"/>
      <c r="IPS266" s="44"/>
      <c r="IPT266" s="44"/>
      <c r="IPU266" s="44"/>
      <c r="IPV266" s="44"/>
      <c r="IPW266" s="44"/>
      <c r="IPX266" s="44"/>
      <c r="IPY266" s="44"/>
      <c r="IPZ266" s="44"/>
      <c r="IQA266" s="44"/>
      <c r="IQB266" s="44"/>
      <c r="IQC266" s="44"/>
      <c r="IQD266" s="44"/>
      <c r="IQE266" s="44"/>
      <c r="IQF266" s="44"/>
      <c r="IQG266" s="44"/>
      <c r="IQH266" s="44"/>
      <c r="IQI266" s="44"/>
      <c r="IQJ266" s="44"/>
      <c r="IQK266" s="44"/>
      <c r="IQL266" s="44"/>
      <c r="IQM266" s="44"/>
      <c r="IQN266" s="44"/>
      <c r="IQO266" s="44"/>
      <c r="IQP266" s="44"/>
      <c r="IQQ266" s="44"/>
      <c r="IQR266" s="44"/>
      <c r="IQS266" s="44"/>
      <c r="IQT266" s="44"/>
      <c r="IQU266" s="44"/>
      <c r="IQV266" s="44"/>
      <c r="IQW266" s="44"/>
      <c r="IQX266" s="44"/>
      <c r="IQY266" s="44"/>
      <c r="IQZ266" s="44"/>
      <c r="IRA266" s="44"/>
      <c r="IRB266" s="44"/>
      <c r="IRC266" s="44"/>
      <c r="IRD266" s="44"/>
      <c r="IRE266" s="44"/>
      <c r="IRF266" s="44"/>
      <c r="IRG266" s="44"/>
      <c r="IRH266" s="44"/>
      <c r="IRI266" s="44"/>
      <c r="IRJ266" s="44"/>
      <c r="IRK266" s="44"/>
      <c r="IRL266" s="44"/>
      <c r="IRM266" s="44"/>
      <c r="IRN266" s="44"/>
      <c r="IRO266" s="44"/>
      <c r="IRP266" s="44"/>
      <c r="IRQ266" s="44"/>
      <c r="IRR266" s="44"/>
      <c r="IRS266" s="44"/>
      <c r="IRT266" s="44"/>
      <c r="IRU266" s="44"/>
      <c r="IRV266" s="44"/>
      <c r="IRW266" s="44"/>
      <c r="IRX266" s="44"/>
      <c r="IRY266" s="44"/>
      <c r="IRZ266" s="44"/>
      <c r="ISA266" s="44"/>
      <c r="ISB266" s="44"/>
      <c r="ISC266" s="44"/>
      <c r="ISD266" s="44"/>
      <c r="ISE266" s="44"/>
      <c r="ISF266" s="44"/>
      <c r="ISG266" s="44"/>
      <c r="ISH266" s="44"/>
      <c r="ISI266" s="44"/>
      <c r="ISJ266" s="44"/>
      <c r="ISK266" s="44"/>
      <c r="ISL266" s="44"/>
      <c r="ISM266" s="44"/>
      <c r="ISN266" s="44"/>
      <c r="ISO266" s="44"/>
      <c r="ISP266" s="44"/>
      <c r="ISQ266" s="44"/>
      <c r="ISR266" s="44"/>
      <c r="ISS266" s="44"/>
      <c r="IST266" s="44"/>
      <c r="ISU266" s="44"/>
      <c r="ISV266" s="44"/>
      <c r="ISW266" s="44"/>
      <c r="ISX266" s="44"/>
      <c r="ISY266" s="44"/>
      <c r="ISZ266" s="44"/>
      <c r="ITA266" s="44"/>
      <c r="ITB266" s="44"/>
      <c r="ITC266" s="44"/>
      <c r="ITD266" s="44"/>
      <c r="ITE266" s="44"/>
      <c r="ITF266" s="44"/>
      <c r="ITG266" s="44"/>
      <c r="ITH266" s="44"/>
      <c r="ITI266" s="44"/>
      <c r="ITJ266" s="44"/>
      <c r="ITK266" s="44"/>
      <c r="ITL266" s="44"/>
      <c r="ITM266" s="44"/>
      <c r="ITN266" s="44"/>
      <c r="ITO266" s="44"/>
      <c r="ITP266" s="44"/>
      <c r="ITQ266" s="44"/>
      <c r="ITR266" s="44"/>
      <c r="ITS266" s="44"/>
      <c r="ITT266" s="44"/>
      <c r="ITU266" s="44"/>
      <c r="ITV266" s="44"/>
      <c r="ITW266" s="44"/>
      <c r="ITX266" s="44"/>
      <c r="ITY266" s="44"/>
      <c r="ITZ266" s="44"/>
      <c r="IUA266" s="44"/>
      <c r="IUB266" s="44"/>
      <c r="IUC266" s="44"/>
      <c r="IUD266" s="44"/>
      <c r="IUE266" s="44"/>
      <c r="IUF266" s="44"/>
      <c r="IUG266" s="44"/>
      <c r="IUH266" s="44"/>
      <c r="IUI266" s="44"/>
      <c r="IUJ266" s="44"/>
      <c r="IUK266" s="44"/>
      <c r="IUL266" s="44"/>
      <c r="IUM266" s="44"/>
      <c r="IUN266" s="44"/>
      <c r="IUO266" s="44"/>
      <c r="IUP266" s="44"/>
      <c r="IUQ266" s="44"/>
      <c r="IUR266" s="44"/>
      <c r="IUS266" s="44"/>
      <c r="IUT266" s="44"/>
      <c r="IUU266" s="44"/>
      <c r="IUV266" s="44"/>
      <c r="IUW266" s="44"/>
      <c r="IUX266" s="44"/>
      <c r="IUY266" s="44"/>
      <c r="IUZ266" s="44"/>
      <c r="IVA266" s="44"/>
      <c r="IVB266" s="44"/>
      <c r="IVC266" s="44"/>
      <c r="IVD266" s="44"/>
      <c r="IVE266" s="44"/>
      <c r="IVF266" s="44"/>
      <c r="IVG266" s="44"/>
      <c r="IVH266" s="44"/>
      <c r="IVI266" s="44"/>
      <c r="IVJ266" s="44"/>
      <c r="IVK266" s="44"/>
      <c r="IVL266" s="44"/>
      <c r="IVM266" s="44"/>
      <c r="IVN266" s="44"/>
      <c r="IVO266" s="44"/>
      <c r="IVP266" s="44"/>
      <c r="IVQ266" s="44"/>
      <c r="IVR266" s="44"/>
      <c r="IVS266" s="44"/>
      <c r="IVT266" s="44"/>
      <c r="IVU266" s="44"/>
      <c r="IVV266" s="44"/>
      <c r="IVW266" s="44"/>
      <c r="IVX266" s="44"/>
      <c r="IVY266" s="44"/>
      <c r="IVZ266" s="44"/>
      <c r="IWA266" s="44"/>
      <c r="IWB266" s="44"/>
      <c r="IWC266" s="44"/>
      <c r="IWD266" s="44"/>
      <c r="IWE266" s="44"/>
      <c r="IWF266" s="44"/>
      <c r="IWG266" s="44"/>
      <c r="IWH266" s="44"/>
      <c r="IWI266" s="44"/>
      <c r="IWJ266" s="44"/>
      <c r="IWK266" s="44"/>
      <c r="IWL266" s="44"/>
      <c r="IWM266" s="44"/>
      <c r="IWN266" s="44"/>
      <c r="IWO266" s="44"/>
      <c r="IWP266" s="44"/>
      <c r="IWQ266" s="44"/>
      <c r="IWR266" s="44"/>
      <c r="IWS266" s="44"/>
      <c r="IWT266" s="44"/>
      <c r="IWU266" s="44"/>
      <c r="IWV266" s="44"/>
      <c r="IWW266" s="44"/>
      <c r="IWX266" s="44"/>
      <c r="IWY266" s="44"/>
      <c r="IWZ266" s="44"/>
      <c r="IXA266" s="44"/>
      <c r="IXB266" s="44"/>
      <c r="IXC266" s="44"/>
      <c r="IXD266" s="44"/>
      <c r="IXE266" s="44"/>
      <c r="IXF266" s="44"/>
      <c r="IXG266" s="44"/>
      <c r="IXH266" s="44"/>
      <c r="IXI266" s="44"/>
      <c r="IXJ266" s="44"/>
      <c r="IXK266" s="44"/>
      <c r="IXL266" s="44"/>
      <c r="IXM266" s="44"/>
      <c r="IXN266" s="44"/>
      <c r="IXO266" s="44"/>
      <c r="IXP266" s="44"/>
      <c r="IXQ266" s="44"/>
      <c r="IXR266" s="44"/>
      <c r="IXS266" s="44"/>
      <c r="IXT266" s="44"/>
      <c r="IXU266" s="44"/>
      <c r="IXV266" s="44"/>
      <c r="IXW266" s="44"/>
      <c r="IXX266" s="44"/>
      <c r="IXY266" s="44"/>
      <c r="IXZ266" s="44"/>
      <c r="IYA266" s="44"/>
      <c r="IYB266" s="44"/>
      <c r="IYC266" s="44"/>
      <c r="IYD266" s="44"/>
      <c r="IYE266" s="44"/>
      <c r="IYF266" s="44"/>
      <c r="IYG266" s="44"/>
      <c r="IYH266" s="44"/>
      <c r="IYI266" s="44"/>
      <c r="IYJ266" s="44"/>
      <c r="IYK266" s="44"/>
      <c r="IYL266" s="44"/>
      <c r="IYM266" s="44"/>
      <c r="IYN266" s="44"/>
      <c r="IYO266" s="44"/>
      <c r="IYP266" s="44"/>
      <c r="IYQ266" s="44"/>
      <c r="IYR266" s="44"/>
      <c r="IYS266" s="44"/>
      <c r="IYT266" s="44"/>
      <c r="IYU266" s="44"/>
      <c r="IYV266" s="44"/>
      <c r="IYW266" s="44"/>
      <c r="IYX266" s="44"/>
      <c r="IYY266" s="44"/>
      <c r="IYZ266" s="44"/>
      <c r="IZA266" s="44"/>
      <c r="IZB266" s="44"/>
      <c r="IZC266" s="44"/>
      <c r="IZD266" s="44"/>
      <c r="IZE266" s="44"/>
      <c r="IZF266" s="44"/>
      <c r="IZG266" s="44"/>
      <c r="IZH266" s="44"/>
      <c r="IZI266" s="44"/>
      <c r="IZJ266" s="44"/>
      <c r="IZK266" s="44"/>
      <c r="IZL266" s="44"/>
      <c r="IZM266" s="44"/>
      <c r="IZN266" s="44"/>
      <c r="IZO266" s="44"/>
      <c r="IZP266" s="44"/>
      <c r="IZQ266" s="44"/>
      <c r="IZR266" s="44"/>
      <c r="IZS266" s="44"/>
      <c r="IZT266" s="44"/>
      <c r="IZU266" s="44"/>
      <c r="IZV266" s="44"/>
      <c r="IZW266" s="44"/>
      <c r="IZX266" s="44"/>
      <c r="IZY266" s="44"/>
      <c r="IZZ266" s="44"/>
      <c r="JAA266" s="44"/>
      <c r="JAB266" s="44"/>
      <c r="JAC266" s="44"/>
      <c r="JAD266" s="44"/>
      <c r="JAE266" s="44"/>
      <c r="JAF266" s="44"/>
      <c r="JAG266" s="44"/>
      <c r="JAH266" s="44"/>
      <c r="JAI266" s="44"/>
      <c r="JAJ266" s="44"/>
      <c r="JAK266" s="44"/>
      <c r="JAL266" s="44"/>
      <c r="JAM266" s="44"/>
      <c r="JAN266" s="44"/>
      <c r="JAO266" s="44"/>
      <c r="JAP266" s="44"/>
      <c r="JAQ266" s="44"/>
      <c r="JAR266" s="44"/>
      <c r="JAS266" s="44"/>
      <c r="JAT266" s="44"/>
      <c r="JAU266" s="44"/>
      <c r="JAV266" s="44"/>
      <c r="JAW266" s="44"/>
      <c r="JAX266" s="44"/>
      <c r="JAY266" s="44"/>
      <c r="JAZ266" s="44"/>
      <c r="JBA266" s="44"/>
      <c r="JBB266" s="44"/>
      <c r="JBC266" s="44"/>
      <c r="JBD266" s="44"/>
      <c r="JBE266" s="44"/>
      <c r="JBF266" s="44"/>
      <c r="JBG266" s="44"/>
      <c r="JBH266" s="44"/>
      <c r="JBI266" s="44"/>
      <c r="JBJ266" s="44"/>
      <c r="JBK266" s="44"/>
      <c r="JBL266" s="44"/>
      <c r="JBM266" s="44"/>
      <c r="JBN266" s="44"/>
      <c r="JBO266" s="44"/>
      <c r="JBP266" s="44"/>
      <c r="JBQ266" s="44"/>
      <c r="JBR266" s="44"/>
      <c r="JBS266" s="44"/>
      <c r="JBT266" s="44"/>
      <c r="JBU266" s="44"/>
      <c r="JBV266" s="44"/>
      <c r="JBW266" s="44"/>
      <c r="JBX266" s="44"/>
      <c r="JBY266" s="44"/>
      <c r="JBZ266" s="44"/>
      <c r="JCA266" s="44"/>
      <c r="JCB266" s="44"/>
      <c r="JCC266" s="44"/>
      <c r="JCD266" s="44"/>
      <c r="JCE266" s="44"/>
      <c r="JCF266" s="44"/>
      <c r="JCG266" s="44"/>
      <c r="JCH266" s="44"/>
      <c r="JCI266" s="44"/>
      <c r="JCJ266" s="44"/>
      <c r="JCK266" s="44"/>
      <c r="JCL266" s="44"/>
      <c r="JCM266" s="44"/>
      <c r="JCN266" s="44"/>
      <c r="JCO266" s="44"/>
      <c r="JCP266" s="44"/>
      <c r="JCQ266" s="44"/>
      <c r="JCR266" s="44"/>
      <c r="JCS266" s="44"/>
      <c r="JCT266" s="44"/>
      <c r="JCU266" s="44"/>
      <c r="JCV266" s="44"/>
      <c r="JCW266" s="44"/>
      <c r="JCX266" s="44"/>
      <c r="JCY266" s="44"/>
      <c r="JCZ266" s="44"/>
      <c r="JDA266" s="44"/>
      <c r="JDB266" s="44"/>
      <c r="JDC266" s="44"/>
      <c r="JDD266" s="44"/>
      <c r="JDE266" s="44"/>
      <c r="JDF266" s="44"/>
      <c r="JDG266" s="44"/>
      <c r="JDH266" s="44"/>
      <c r="JDI266" s="44"/>
      <c r="JDJ266" s="44"/>
      <c r="JDK266" s="44"/>
      <c r="JDL266" s="44"/>
      <c r="JDM266" s="44"/>
      <c r="JDN266" s="44"/>
      <c r="JDO266" s="44"/>
      <c r="JDP266" s="44"/>
      <c r="JDQ266" s="44"/>
      <c r="JDR266" s="44"/>
      <c r="JDS266" s="44"/>
      <c r="JDT266" s="44"/>
      <c r="JDU266" s="44"/>
      <c r="JDV266" s="44"/>
      <c r="JDW266" s="44"/>
      <c r="JDX266" s="44"/>
      <c r="JDY266" s="44"/>
      <c r="JDZ266" s="44"/>
      <c r="JEA266" s="44"/>
      <c r="JEB266" s="44"/>
      <c r="JEC266" s="44"/>
      <c r="JED266" s="44"/>
      <c r="JEE266" s="44"/>
      <c r="JEF266" s="44"/>
      <c r="JEG266" s="44"/>
      <c r="JEH266" s="44"/>
      <c r="JEI266" s="44"/>
      <c r="JEJ266" s="44"/>
      <c r="JEK266" s="44"/>
      <c r="JEL266" s="44"/>
      <c r="JEM266" s="44"/>
      <c r="JEN266" s="44"/>
      <c r="JEO266" s="44"/>
      <c r="JEP266" s="44"/>
      <c r="JEQ266" s="44"/>
      <c r="JER266" s="44"/>
      <c r="JES266" s="44"/>
      <c r="JET266" s="44"/>
      <c r="JEU266" s="44"/>
      <c r="JEV266" s="44"/>
      <c r="JEW266" s="44"/>
      <c r="JEX266" s="44"/>
      <c r="JEY266" s="44"/>
      <c r="JEZ266" s="44"/>
      <c r="JFA266" s="44"/>
      <c r="JFB266" s="44"/>
      <c r="JFC266" s="44"/>
      <c r="JFD266" s="44"/>
      <c r="JFE266" s="44"/>
      <c r="JFF266" s="44"/>
      <c r="JFG266" s="44"/>
      <c r="JFH266" s="44"/>
      <c r="JFI266" s="44"/>
      <c r="JFJ266" s="44"/>
      <c r="JFK266" s="44"/>
      <c r="JFL266" s="44"/>
      <c r="JFM266" s="44"/>
      <c r="JFN266" s="44"/>
      <c r="JFO266" s="44"/>
      <c r="JFP266" s="44"/>
      <c r="JFQ266" s="44"/>
      <c r="JFR266" s="44"/>
      <c r="JFS266" s="44"/>
      <c r="JFT266" s="44"/>
      <c r="JFU266" s="44"/>
      <c r="JFV266" s="44"/>
      <c r="JFW266" s="44"/>
      <c r="JFX266" s="44"/>
      <c r="JFY266" s="44"/>
      <c r="JFZ266" s="44"/>
      <c r="JGA266" s="44"/>
      <c r="JGB266" s="44"/>
      <c r="JGC266" s="44"/>
      <c r="JGD266" s="44"/>
      <c r="JGE266" s="44"/>
      <c r="JGF266" s="44"/>
      <c r="JGG266" s="44"/>
      <c r="JGH266" s="44"/>
      <c r="JGI266" s="44"/>
      <c r="JGJ266" s="44"/>
      <c r="JGK266" s="44"/>
      <c r="JGL266" s="44"/>
      <c r="JGM266" s="44"/>
      <c r="JGN266" s="44"/>
      <c r="JGO266" s="44"/>
      <c r="JGP266" s="44"/>
      <c r="JGQ266" s="44"/>
      <c r="JGR266" s="44"/>
      <c r="JGS266" s="44"/>
      <c r="JGT266" s="44"/>
      <c r="JGU266" s="44"/>
      <c r="JGV266" s="44"/>
      <c r="JGW266" s="44"/>
      <c r="JGX266" s="44"/>
      <c r="JGY266" s="44"/>
      <c r="JGZ266" s="44"/>
      <c r="JHA266" s="44"/>
      <c r="JHB266" s="44"/>
      <c r="JHC266" s="44"/>
      <c r="JHD266" s="44"/>
      <c r="JHE266" s="44"/>
      <c r="JHF266" s="44"/>
      <c r="JHG266" s="44"/>
      <c r="JHH266" s="44"/>
      <c r="JHI266" s="44"/>
      <c r="JHJ266" s="44"/>
      <c r="JHK266" s="44"/>
      <c r="JHL266" s="44"/>
      <c r="JHM266" s="44"/>
      <c r="JHN266" s="44"/>
      <c r="JHO266" s="44"/>
      <c r="JHP266" s="44"/>
      <c r="JHQ266" s="44"/>
      <c r="JHR266" s="44"/>
      <c r="JHS266" s="44"/>
      <c r="JHT266" s="44"/>
      <c r="JHU266" s="44"/>
      <c r="JHV266" s="44"/>
      <c r="JHW266" s="44"/>
      <c r="JHX266" s="44"/>
      <c r="JHY266" s="44"/>
      <c r="JHZ266" s="44"/>
      <c r="JIA266" s="44"/>
      <c r="JIB266" s="44"/>
      <c r="JIC266" s="44"/>
      <c r="JID266" s="44"/>
      <c r="JIE266" s="44"/>
      <c r="JIF266" s="44"/>
      <c r="JIG266" s="44"/>
      <c r="JIH266" s="44"/>
      <c r="JII266" s="44"/>
      <c r="JIJ266" s="44"/>
      <c r="JIK266" s="44"/>
      <c r="JIL266" s="44"/>
      <c r="JIM266" s="44"/>
      <c r="JIN266" s="44"/>
      <c r="JIO266" s="44"/>
      <c r="JIP266" s="44"/>
      <c r="JIQ266" s="44"/>
      <c r="JIR266" s="44"/>
      <c r="JIS266" s="44"/>
      <c r="JIT266" s="44"/>
      <c r="JIU266" s="44"/>
      <c r="JIV266" s="44"/>
      <c r="JIW266" s="44"/>
      <c r="JIX266" s="44"/>
      <c r="JIY266" s="44"/>
      <c r="JIZ266" s="44"/>
      <c r="JJA266" s="44"/>
      <c r="JJB266" s="44"/>
      <c r="JJC266" s="44"/>
      <c r="JJD266" s="44"/>
      <c r="JJE266" s="44"/>
      <c r="JJF266" s="44"/>
      <c r="JJG266" s="44"/>
      <c r="JJH266" s="44"/>
      <c r="JJI266" s="44"/>
      <c r="JJJ266" s="44"/>
      <c r="JJK266" s="44"/>
      <c r="JJL266" s="44"/>
      <c r="JJM266" s="44"/>
      <c r="JJN266" s="44"/>
      <c r="JJO266" s="44"/>
      <c r="JJP266" s="44"/>
      <c r="JJQ266" s="44"/>
      <c r="JJR266" s="44"/>
      <c r="JJS266" s="44"/>
      <c r="JJT266" s="44"/>
      <c r="JJU266" s="44"/>
      <c r="JJV266" s="44"/>
      <c r="JJW266" s="44"/>
      <c r="JJX266" s="44"/>
      <c r="JJY266" s="44"/>
      <c r="JJZ266" s="44"/>
      <c r="JKA266" s="44"/>
      <c r="JKB266" s="44"/>
      <c r="JKC266" s="44"/>
      <c r="JKD266" s="44"/>
      <c r="JKE266" s="44"/>
      <c r="JKF266" s="44"/>
      <c r="JKG266" s="44"/>
      <c r="JKH266" s="44"/>
      <c r="JKI266" s="44"/>
      <c r="JKJ266" s="44"/>
      <c r="JKK266" s="44"/>
      <c r="JKL266" s="44"/>
      <c r="JKM266" s="44"/>
      <c r="JKN266" s="44"/>
      <c r="JKO266" s="44"/>
      <c r="JKP266" s="44"/>
      <c r="JKQ266" s="44"/>
      <c r="JKR266" s="44"/>
      <c r="JKS266" s="44"/>
      <c r="JKT266" s="44"/>
      <c r="JKU266" s="44"/>
      <c r="JKV266" s="44"/>
      <c r="JKW266" s="44"/>
      <c r="JKX266" s="44"/>
      <c r="JKY266" s="44"/>
      <c r="JKZ266" s="44"/>
      <c r="JLA266" s="44"/>
      <c r="JLB266" s="44"/>
      <c r="JLC266" s="44"/>
      <c r="JLD266" s="44"/>
      <c r="JLE266" s="44"/>
      <c r="JLF266" s="44"/>
      <c r="JLG266" s="44"/>
      <c r="JLH266" s="44"/>
      <c r="JLI266" s="44"/>
      <c r="JLJ266" s="44"/>
      <c r="JLK266" s="44"/>
      <c r="JLL266" s="44"/>
      <c r="JLM266" s="44"/>
      <c r="JLN266" s="44"/>
      <c r="JLO266" s="44"/>
      <c r="JLP266" s="44"/>
      <c r="JLQ266" s="44"/>
      <c r="JLR266" s="44"/>
      <c r="JLS266" s="44"/>
      <c r="JLT266" s="44"/>
      <c r="JLU266" s="44"/>
      <c r="JLV266" s="44"/>
      <c r="JLW266" s="44"/>
      <c r="JLX266" s="44"/>
      <c r="JLY266" s="44"/>
      <c r="JLZ266" s="44"/>
      <c r="JMA266" s="44"/>
      <c r="JMB266" s="44"/>
      <c r="JMC266" s="44"/>
      <c r="JMD266" s="44"/>
      <c r="JME266" s="44"/>
      <c r="JMF266" s="44"/>
      <c r="JMG266" s="44"/>
      <c r="JMH266" s="44"/>
      <c r="JMI266" s="44"/>
      <c r="JMJ266" s="44"/>
      <c r="JMK266" s="44"/>
      <c r="JML266" s="44"/>
      <c r="JMM266" s="44"/>
      <c r="JMN266" s="44"/>
      <c r="JMO266" s="44"/>
      <c r="JMP266" s="44"/>
      <c r="JMQ266" s="44"/>
      <c r="JMR266" s="44"/>
      <c r="JMS266" s="44"/>
      <c r="JMT266" s="44"/>
      <c r="JMU266" s="44"/>
      <c r="JMV266" s="44"/>
      <c r="JMW266" s="44"/>
      <c r="JMX266" s="44"/>
      <c r="JMY266" s="44"/>
      <c r="JMZ266" s="44"/>
      <c r="JNA266" s="44"/>
      <c r="JNB266" s="44"/>
      <c r="JNC266" s="44"/>
      <c r="JND266" s="44"/>
      <c r="JNE266" s="44"/>
      <c r="JNF266" s="44"/>
      <c r="JNG266" s="44"/>
      <c r="JNH266" s="44"/>
      <c r="JNI266" s="44"/>
      <c r="JNJ266" s="44"/>
      <c r="JNK266" s="44"/>
      <c r="JNL266" s="44"/>
      <c r="JNM266" s="44"/>
      <c r="JNN266" s="44"/>
      <c r="JNO266" s="44"/>
      <c r="JNP266" s="44"/>
      <c r="JNQ266" s="44"/>
      <c r="JNR266" s="44"/>
      <c r="JNS266" s="44"/>
      <c r="JNT266" s="44"/>
      <c r="JNU266" s="44"/>
      <c r="JNV266" s="44"/>
      <c r="JNW266" s="44"/>
      <c r="JNX266" s="44"/>
      <c r="JNY266" s="44"/>
      <c r="JNZ266" s="44"/>
      <c r="JOA266" s="44"/>
      <c r="JOB266" s="44"/>
      <c r="JOC266" s="44"/>
      <c r="JOD266" s="44"/>
      <c r="JOE266" s="44"/>
      <c r="JOF266" s="44"/>
      <c r="JOG266" s="44"/>
      <c r="JOH266" s="44"/>
      <c r="JOI266" s="44"/>
      <c r="JOJ266" s="44"/>
      <c r="JOK266" s="44"/>
      <c r="JOL266" s="44"/>
      <c r="JOM266" s="44"/>
      <c r="JON266" s="44"/>
      <c r="JOO266" s="44"/>
      <c r="JOP266" s="44"/>
      <c r="JOQ266" s="44"/>
      <c r="JOR266" s="44"/>
      <c r="JOS266" s="44"/>
      <c r="JOT266" s="44"/>
      <c r="JOU266" s="44"/>
      <c r="JOV266" s="44"/>
      <c r="JOW266" s="44"/>
      <c r="JOX266" s="44"/>
      <c r="JOY266" s="44"/>
      <c r="JOZ266" s="44"/>
      <c r="JPA266" s="44"/>
      <c r="JPB266" s="44"/>
      <c r="JPC266" s="44"/>
      <c r="JPD266" s="44"/>
      <c r="JPE266" s="44"/>
      <c r="JPF266" s="44"/>
      <c r="JPG266" s="44"/>
      <c r="JPH266" s="44"/>
      <c r="JPI266" s="44"/>
      <c r="JPJ266" s="44"/>
      <c r="JPK266" s="44"/>
      <c r="JPL266" s="44"/>
      <c r="JPM266" s="44"/>
      <c r="JPN266" s="44"/>
      <c r="JPO266" s="44"/>
      <c r="JPP266" s="44"/>
      <c r="JPQ266" s="44"/>
      <c r="JPR266" s="44"/>
      <c r="JPS266" s="44"/>
      <c r="JPT266" s="44"/>
      <c r="JPU266" s="44"/>
      <c r="JPV266" s="44"/>
      <c r="JPW266" s="44"/>
      <c r="JPX266" s="44"/>
      <c r="JPY266" s="44"/>
      <c r="JPZ266" s="44"/>
      <c r="JQA266" s="44"/>
      <c r="JQB266" s="44"/>
      <c r="JQC266" s="44"/>
      <c r="JQD266" s="44"/>
      <c r="JQE266" s="44"/>
      <c r="JQF266" s="44"/>
      <c r="JQG266" s="44"/>
      <c r="JQH266" s="44"/>
      <c r="JQI266" s="44"/>
      <c r="JQJ266" s="44"/>
      <c r="JQK266" s="44"/>
      <c r="JQL266" s="44"/>
      <c r="JQM266" s="44"/>
      <c r="JQN266" s="44"/>
      <c r="JQO266" s="44"/>
      <c r="JQP266" s="44"/>
      <c r="JQQ266" s="44"/>
      <c r="JQR266" s="44"/>
      <c r="JQS266" s="44"/>
      <c r="JQT266" s="44"/>
      <c r="JQU266" s="44"/>
      <c r="JQV266" s="44"/>
      <c r="JQW266" s="44"/>
      <c r="JQX266" s="44"/>
      <c r="JQY266" s="44"/>
      <c r="JQZ266" s="44"/>
      <c r="JRA266" s="44"/>
      <c r="JRB266" s="44"/>
      <c r="JRC266" s="44"/>
      <c r="JRD266" s="44"/>
      <c r="JRE266" s="44"/>
      <c r="JRF266" s="44"/>
      <c r="JRG266" s="44"/>
      <c r="JRH266" s="44"/>
      <c r="JRI266" s="44"/>
      <c r="JRJ266" s="44"/>
      <c r="JRK266" s="44"/>
      <c r="JRL266" s="44"/>
      <c r="JRM266" s="44"/>
      <c r="JRN266" s="44"/>
      <c r="JRO266" s="44"/>
      <c r="JRP266" s="44"/>
      <c r="JRQ266" s="44"/>
      <c r="JRR266" s="44"/>
      <c r="JRS266" s="44"/>
      <c r="JRT266" s="44"/>
      <c r="JRU266" s="44"/>
      <c r="JRV266" s="44"/>
      <c r="JRW266" s="44"/>
      <c r="JRX266" s="44"/>
      <c r="JRY266" s="44"/>
      <c r="JRZ266" s="44"/>
      <c r="JSA266" s="44"/>
      <c r="JSB266" s="44"/>
      <c r="JSC266" s="44"/>
      <c r="JSD266" s="44"/>
      <c r="JSE266" s="44"/>
      <c r="JSF266" s="44"/>
      <c r="JSG266" s="44"/>
      <c r="JSH266" s="44"/>
      <c r="JSI266" s="44"/>
      <c r="JSJ266" s="44"/>
      <c r="JSK266" s="44"/>
      <c r="JSL266" s="44"/>
      <c r="JSM266" s="44"/>
      <c r="JSN266" s="44"/>
      <c r="JSO266" s="44"/>
      <c r="JSP266" s="44"/>
      <c r="JSQ266" s="44"/>
      <c r="JSR266" s="44"/>
      <c r="JSS266" s="44"/>
      <c r="JST266" s="44"/>
      <c r="JSU266" s="44"/>
      <c r="JSV266" s="44"/>
      <c r="JSW266" s="44"/>
      <c r="JSX266" s="44"/>
      <c r="JSY266" s="44"/>
      <c r="JSZ266" s="44"/>
      <c r="JTA266" s="44"/>
      <c r="JTB266" s="44"/>
      <c r="JTC266" s="44"/>
      <c r="JTD266" s="44"/>
      <c r="JTE266" s="44"/>
      <c r="JTF266" s="44"/>
      <c r="JTG266" s="44"/>
      <c r="JTH266" s="44"/>
      <c r="JTI266" s="44"/>
      <c r="JTJ266" s="44"/>
      <c r="JTK266" s="44"/>
      <c r="JTL266" s="44"/>
      <c r="JTM266" s="44"/>
      <c r="JTN266" s="44"/>
      <c r="JTO266" s="44"/>
      <c r="JTP266" s="44"/>
      <c r="JTQ266" s="44"/>
      <c r="JTR266" s="44"/>
      <c r="JTS266" s="44"/>
      <c r="JTT266" s="44"/>
      <c r="JTU266" s="44"/>
      <c r="JTV266" s="44"/>
      <c r="JTW266" s="44"/>
      <c r="JTX266" s="44"/>
      <c r="JTY266" s="44"/>
      <c r="JTZ266" s="44"/>
      <c r="JUA266" s="44"/>
      <c r="JUB266" s="44"/>
      <c r="JUC266" s="44"/>
      <c r="JUD266" s="44"/>
      <c r="JUE266" s="44"/>
      <c r="JUF266" s="44"/>
      <c r="JUG266" s="44"/>
      <c r="JUH266" s="44"/>
      <c r="JUI266" s="44"/>
      <c r="JUJ266" s="44"/>
      <c r="JUK266" s="44"/>
      <c r="JUL266" s="44"/>
      <c r="JUM266" s="44"/>
      <c r="JUN266" s="44"/>
      <c r="JUO266" s="44"/>
      <c r="JUP266" s="44"/>
      <c r="JUQ266" s="44"/>
      <c r="JUR266" s="44"/>
      <c r="JUS266" s="44"/>
      <c r="JUT266" s="44"/>
      <c r="JUU266" s="44"/>
      <c r="JUV266" s="44"/>
      <c r="JUW266" s="44"/>
      <c r="JUX266" s="44"/>
      <c r="JUY266" s="44"/>
      <c r="JUZ266" s="44"/>
      <c r="JVA266" s="44"/>
      <c r="JVB266" s="44"/>
      <c r="JVC266" s="44"/>
      <c r="JVD266" s="44"/>
      <c r="JVE266" s="44"/>
      <c r="JVF266" s="44"/>
      <c r="JVG266" s="44"/>
      <c r="JVH266" s="44"/>
      <c r="JVI266" s="44"/>
      <c r="JVJ266" s="44"/>
      <c r="JVK266" s="44"/>
      <c r="JVL266" s="44"/>
      <c r="JVM266" s="44"/>
      <c r="JVN266" s="44"/>
      <c r="JVO266" s="44"/>
      <c r="JVP266" s="44"/>
      <c r="JVQ266" s="44"/>
      <c r="JVR266" s="44"/>
      <c r="JVS266" s="44"/>
      <c r="JVT266" s="44"/>
      <c r="JVU266" s="44"/>
      <c r="JVV266" s="44"/>
      <c r="JVW266" s="44"/>
      <c r="JVX266" s="44"/>
      <c r="JVY266" s="44"/>
      <c r="JVZ266" s="44"/>
      <c r="JWA266" s="44"/>
      <c r="JWB266" s="44"/>
      <c r="JWC266" s="44"/>
      <c r="JWD266" s="44"/>
      <c r="JWE266" s="44"/>
      <c r="JWF266" s="44"/>
      <c r="JWG266" s="44"/>
      <c r="JWH266" s="44"/>
      <c r="JWI266" s="44"/>
      <c r="JWJ266" s="44"/>
      <c r="JWK266" s="44"/>
      <c r="JWL266" s="44"/>
      <c r="JWM266" s="44"/>
      <c r="JWN266" s="44"/>
      <c r="JWO266" s="44"/>
      <c r="JWP266" s="44"/>
      <c r="JWQ266" s="44"/>
      <c r="JWR266" s="44"/>
      <c r="JWS266" s="44"/>
      <c r="JWT266" s="44"/>
      <c r="JWU266" s="44"/>
      <c r="JWV266" s="44"/>
      <c r="JWW266" s="44"/>
      <c r="JWX266" s="44"/>
      <c r="JWY266" s="44"/>
      <c r="JWZ266" s="44"/>
      <c r="JXA266" s="44"/>
      <c r="JXB266" s="44"/>
      <c r="JXC266" s="44"/>
      <c r="JXD266" s="44"/>
      <c r="JXE266" s="44"/>
      <c r="JXF266" s="44"/>
      <c r="JXG266" s="44"/>
      <c r="JXH266" s="44"/>
      <c r="JXI266" s="44"/>
      <c r="JXJ266" s="44"/>
      <c r="JXK266" s="44"/>
      <c r="JXL266" s="44"/>
      <c r="JXM266" s="44"/>
      <c r="JXN266" s="44"/>
      <c r="JXO266" s="44"/>
      <c r="JXP266" s="44"/>
      <c r="JXQ266" s="44"/>
      <c r="JXR266" s="44"/>
      <c r="JXS266" s="44"/>
      <c r="JXT266" s="44"/>
      <c r="JXU266" s="44"/>
      <c r="JXV266" s="44"/>
      <c r="JXW266" s="44"/>
      <c r="JXX266" s="44"/>
      <c r="JXY266" s="44"/>
      <c r="JXZ266" s="44"/>
      <c r="JYA266" s="44"/>
      <c r="JYB266" s="44"/>
      <c r="JYC266" s="44"/>
      <c r="JYD266" s="44"/>
      <c r="JYE266" s="44"/>
      <c r="JYF266" s="44"/>
      <c r="JYG266" s="44"/>
      <c r="JYH266" s="44"/>
      <c r="JYI266" s="44"/>
      <c r="JYJ266" s="44"/>
      <c r="JYK266" s="44"/>
      <c r="JYL266" s="44"/>
      <c r="JYM266" s="44"/>
      <c r="JYN266" s="44"/>
      <c r="JYO266" s="44"/>
      <c r="JYP266" s="44"/>
      <c r="JYQ266" s="44"/>
      <c r="JYR266" s="44"/>
      <c r="JYS266" s="44"/>
      <c r="JYT266" s="44"/>
      <c r="JYU266" s="44"/>
      <c r="JYV266" s="44"/>
      <c r="JYW266" s="44"/>
      <c r="JYX266" s="44"/>
      <c r="JYY266" s="44"/>
      <c r="JYZ266" s="44"/>
      <c r="JZA266" s="44"/>
      <c r="JZB266" s="44"/>
      <c r="JZC266" s="44"/>
      <c r="JZD266" s="44"/>
      <c r="JZE266" s="44"/>
      <c r="JZF266" s="44"/>
      <c r="JZG266" s="44"/>
      <c r="JZH266" s="44"/>
      <c r="JZI266" s="44"/>
      <c r="JZJ266" s="44"/>
      <c r="JZK266" s="44"/>
      <c r="JZL266" s="44"/>
      <c r="JZM266" s="44"/>
      <c r="JZN266" s="44"/>
      <c r="JZO266" s="44"/>
      <c r="JZP266" s="44"/>
      <c r="JZQ266" s="44"/>
      <c r="JZR266" s="44"/>
      <c r="JZS266" s="44"/>
      <c r="JZT266" s="44"/>
      <c r="JZU266" s="44"/>
      <c r="JZV266" s="44"/>
      <c r="JZW266" s="44"/>
      <c r="JZX266" s="44"/>
      <c r="JZY266" s="44"/>
      <c r="JZZ266" s="44"/>
      <c r="KAA266" s="44"/>
      <c r="KAB266" s="44"/>
      <c r="KAC266" s="44"/>
      <c r="KAD266" s="44"/>
      <c r="KAE266" s="44"/>
      <c r="KAF266" s="44"/>
      <c r="KAG266" s="44"/>
      <c r="KAH266" s="44"/>
      <c r="KAI266" s="44"/>
      <c r="KAJ266" s="44"/>
      <c r="KAK266" s="44"/>
      <c r="KAL266" s="44"/>
      <c r="KAM266" s="44"/>
      <c r="KAN266" s="44"/>
      <c r="KAO266" s="44"/>
      <c r="KAP266" s="44"/>
      <c r="KAQ266" s="44"/>
      <c r="KAR266" s="44"/>
      <c r="KAS266" s="44"/>
      <c r="KAT266" s="44"/>
      <c r="KAU266" s="44"/>
      <c r="KAV266" s="44"/>
      <c r="KAW266" s="44"/>
      <c r="KAX266" s="44"/>
      <c r="KAY266" s="44"/>
      <c r="KAZ266" s="44"/>
      <c r="KBA266" s="44"/>
      <c r="KBB266" s="44"/>
      <c r="KBC266" s="44"/>
      <c r="KBD266" s="44"/>
      <c r="KBE266" s="44"/>
      <c r="KBF266" s="44"/>
      <c r="KBG266" s="44"/>
      <c r="KBH266" s="44"/>
      <c r="KBI266" s="44"/>
      <c r="KBJ266" s="44"/>
      <c r="KBK266" s="44"/>
      <c r="KBL266" s="44"/>
      <c r="KBM266" s="44"/>
      <c r="KBN266" s="44"/>
      <c r="KBO266" s="44"/>
      <c r="KBP266" s="44"/>
      <c r="KBQ266" s="44"/>
      <c r="KBR266" s="44"/>
      <c r="KBS266" s="44"/>
      <c r="KBT266" s="44"/>
      <c r="KBU266" s="44"/>
      <c r="KBV266" s="44"/>
      <c r="KBW266" s="44"/>
      <c r="KBX266" s="44"/>
      <c r="KBY266" s="44"/>
      <c r="KBZ266" s="44"/>
      <c r="KCA266" s="44"/>
      <c r="KCB266" s="44"/>
      <c r="KCC266" s="44"/>
      <c r="KCD266" s="44"/>
      <c r="KCE266" s="44"/>
      <c r="KCF266" s="44"/>
      <c r="KCG266" s="44"/>
      <c r="KCH266" s="44"/>
      <c r="KCI266" s="44"/>
      <c r="KCJ266" s="44"/>
      <c r="KCK266" s="44"/>
      <c r="KCL266" s="44"/>
      <c r="KCM266" s="44"/>
      <c r="KCN266" s="44"/>
      <c r="KCO266" s="44"/>
      <c r="KCP266" s="44"/>
      <c r="KCQ266" s="44"/>
      <c r="KCR266" s="44"/>
      <c r="KCS266" s="44"/>
      <c r="KCT266" s="44"/>
      <c r="KCU266" s="44"/>
      <c r="KCV266" s="44"/>
      <c r="KCW266" s="44"/>
      <c r="KCX266" s="44"/>
      <c r="KCY266" s="44"/>
      <c r="KCZ266" s="44"/>
      <c r="KDA266" s="44"/>
      <c r="KDB266" s="44"/>
      <c r="KDC266" s="44"/>
      <c r="KDD266" s="44"/>
      <c r="KDE266" s="44"/>
      <c r="KDF266" s="44"/>
      <c r="KDG266" s="44"/>
      <c r="KDH266" s="44"/>
      <c r="KDI266" s="44"/>
      <c r="KDJ266" s="44"/>
      <c r="KDK266" s="44"/>
      <c r="KDL266" s="44"/>
      <c r="KDM266" s="44"/>
      <c r="KDN266" s="44"/>
      <c r="KDO266" s="44"/>
      <c r="KDP266" s="44"/>
      <c r="KDQ266" s="44"/>
      <c r="KDR266" s="44"/>
      <c r="KDS266" s="44"/>
      <c r="KDT266" s="44"/>
      <c r="KDU266" s="44"/>
      <c r="KDV266" s="44"/>
      <c r="KDW266" s="44"/>
      <c r="KDX266" s="44"/>
      <c r="KDY266" s="44"/>
      <c r="KDZ266" s="44"/>
      <c r="KEA266" s="44"/>
      <c r="KEB266" s="44"/>
      <c r="KEC266" s="44"/>
      <c r="KED266" s="44"/>
      <c r="KEE266" s="44"/>
      <c r="KEF266" s="44"/>
      <c r="KEG266" s="44"/>
      <c r="KEH266" s="44"/>
      <c r="KEI266" s="44"/>
      <c r="KEJ266" s="44"/>
      <c r="KEK266" s="44"/>
      <c r="KEL266" s="44"/>
      <c r="KEM266" s="44"/>
      <c r="KEN266" s="44"/>
      <c r="KEO266" s="44"/>
      <c r="KEP266" s="44"/>
      <c r="KEQ266" s="44"/>
      <c r="KER266" s="44"/>
      <c r="KES266" s="44"/>
      <c r="KET266" s="44"/>
      <c r="KEU266" s="44"/>
      <c r="KEV266" s="44"/>
      <c r="KEW266" s="44"/>
      <c r="KEX266" s="44"/>
      <c r="KEY266" s="44"/>
      <c r="KEZ266" s="44"/>
      <c r="KFA266" s="44"/>
      <c r="KFB266" s="44"/>
      <c r="KFC266" s="44"/>
      <c r="KFD266" s="44"/>
      <c r="KFE266" s="44"/>
      <c r="KFF266" s="44"/>
      <c r="KFG266" s="44"/>
      <c r="KFH266" s="44"/>
      <c r="KFI266" s="44"/>
      <c r="KFJ266" s="44"/>
      <c r="KFK266" s="44"/>
      <c r="KFL266" s="44"/>
      <c r="KFM266" s="44"/>
      <c r="KFN266" s="44"/>
      <c r="KFO266" s="44"/>
      <c r="KFP266" s="44"/>
      <c r="KFQ266" s="44"/>
      <c r="KFR266" s="44"/>
      <c r="KFS266" s="44"/>
      <c r="KFT266" s="44"/>
      <c r="KFU266" s="44"/>
      <c r="KFV266" s="44"/>
      <c r="KFW266" s="44"/>
      <c r="KFX266" s="44"/>
      <c r="KFY266" s="44"/>
      <c r="KFZ266" s="44"/>
      <c r="KGA266" s="44"/>
      <c r="KGB266" s="44"/>
      <c r="KGC266" s="44"/>
      <c r="KGD266" s="44"/>
      <c r="KGE266" s="44"/>
      <c r="KGF266" s="44"/>
      <c r="KGG266" s="44"/>
      <c r="KGH266" s="44"/>
      <c r="KGI266" s="44"/>
      <c r="KGJ266" s="44"/>
      <c r="KGK266" s="44"/>
      <c r="KGL266" s="44"/>
      <c r="KGM266" s="44"/>
      <c r="KGN266" s="44"/>
      <c r="KGO266" s="44"/>
      <c r="KGP266" s="44"/>
      <c r="KGQ266" s="44"/>
      <c r="KGR266" s="44"/>
      <c r="KGS266" s="44"/>
      <c r="KGT266" s="44"/>
      <c r="KGU266" s="44"/>
      <c r="KGV266" s="44"/>
      <c r="KGW266" s="44"/>
      <c r="KGX266" s="44"/>
      <c r="KGY266" s="44"/>
      <c r="KGZ266" s="44"/>
      <c r="KHA266" s="44"/>
      <c r="KHB266" s="44"/>
      <c r="KHC266" s="44"/>
      <c r="KHD266" s="44"/>
      <c r="KHE266" s="44"/>
      <c r="KHF266" s="44"/>
      <c r="KHG266" s="44"/>
      <c r="KHH266" s="44"/>
      <c r="KHI266" s="44"/>
      <c r="KHJ266" s="44"/>
      <c r="KHK266" s="44"/>
      <c r="KHL266" s="44"/>
      <c r="KHM266" s="44"/>
      <c r="KHN266" s="44"/>
      <c r="KHO266" s="44"/>
      <c r="KHP266" s="44"/>
      <c r="KHQ266" s="44"/>
      <c r="KHR266" s="44"/>
      <c r="KHS266" s="44"/>
      <c r="KHT266" s="44"/>
      <c r="KHU266" s="44"/>
      <c r="KHV266" s="44"/>
      <c r="KHW266" s="44"/>
      <c r="KHX266" s="44"/>
      <c r="KHY266" s="44"/>
      <c r="KHZ266" s="44"/>
      <c r="KIA266" s="44"/>
      <c r="KIB266" s="44"/>
      <c r="KIC266" s="44"/>
      <c r="KID266" s="44"/>
      <c r="KIE266" s="44"/>
      <c r="KIF266" s="44"/>
      <c r="KIG266" s="44"/>
      <c r="KIH266" s="44"/>
      <c r="KII266" s="44"/>
      <c r="KIJ266" s="44"/>
      <c r="KIK266" s="44"/>
      <c r="KIL266" s="44"/>
      <c r="KIM266" s="44"/>
      <c r="KIN266" s="44"/>
      <c r="KIO266" s="44"/>
      <c r="KIP266" s="44"/>
      <c r="KIQ266" s="44"/>
      <c r="KIR266" s="44"/>
      <c r="KIS266" s="44"/>
      <c r="KIT266" s="44"/>
      <c r="KIU266" s="44"/>
      <c r="KIV266" s="44"/>
      <c r="KIW266" s="44"/>
      <c r="KIX266" s="44"/>
      <c r="KIY266" s="44"/>
      <c r="KIZ266" s="44"/>
      <c r="KJA266" s="44"/>
      <c r="KJB266" s="44"/>
      <c r="KJC266" s="44"/>
      <c r="KJD266" s="44"/>
      <c r="KJE266" s="44"/>
      <c r="KJF266" s="44"/>
      <c r="KJG266" s="44"/>
      <c r="KJH266" s="44"/>
      <c r="KJI266" s="44"/>
      <c r="KJJ266" s="44"/>
      <c r="KJK266" s="44"/>
      <c r="KJL266" s="44"/>
      <c r="KJM266" s="44"/>
      <c r="KJN266" s="44"/>
      <c r="KJO266" s="44"/>
      <c r="KJP266" s="44"/>
      <c r="KJQ266" s="44"/>
      <c r="KJR266" s="44"/>
      <c r="KJS266" s="44"/>
      <c r="KJT266" s="44"/>
      <c r="KJU266" s="44"/>
      <c r="KJV266" s="44"/>
      <c r="KJW266" s="44"/>
      <c r="KJX266" s="44"/>
      <c r="KJY266" s="44"/>
      <c r="KJZ266" s="44"/>
      <c r="KKA266" s="44"/>
      <c r="KKB266" s="44"/>
      <c r="KKC266" s="44"/>
      <c r="KKD266" s="44"/>
      <c r="KKE266" s="44"/>
      <c r="KKF266" s="44"/>
      <c r="KKG266" s="44"/>
      <c r="KKH266" s="44"/>
      <c r="KKI266" s="44"/>
      <c r="KKJ266" s="44"/>
      <c r="KKK266" s="44"/>
      <c r="KKL266" s="44"/>
      <c r="KKM266" s="44"/>
      <c r="KKN266" s="44"/>
      <c r="KKO266" s="44"/>
      <c r="KKP266" s="44"/>
      <c r="KKQ266" s="44"/>
      <c r="KKR266" s="44"/>
      <c r="KKS266" s="44"/>
      <c r="KKT266" s="44"/>
      <c r="KKU266" s="44"/>
      <c r="KKV266" s="44"/>
      <c r="KKW266" s="44"/>
      <c r="KKX266" s="44"/>
      <c r="KKY266" s="44"/>
      <c r="KKZ266" s="44"/>
      <c r="KLA266" s="44"/>
      <c r="KLB266" s="44"/>
      <c r="KLC266" s="44"/>
      <c r="KLD266" s="44"/>
      <c r="KLE266" s="44"/>
      <c r="KLF266" s="44"/>
      <c r="KLG266" s="44"/>
      <c r="KLH266" s="44"/>
      <c r="KLI266" s="44"/>
      <c r="KLJ266" s="44"/>
      <c r="KLK266" s="44"/>
      <c r="KLL266" s="44"/>
      <c r="KLM266" s="44"/>
      <c r="KLN266" s="44"/>
      <c r="KLO266" s="44"/>
      <c r="KLP266" s="44"/>
      <c r="KLQ266" s="44"/>
      <c r="KLR266" s="44"/>
      <c r="KLS266" s="44"/>
      <c r="KLT266" s="44"/>
      <c r="KLU266" s="44"/>
      <c r="KLV266" s="44"/>
      <c r="KLW266" s="44"/>
      <c r="KLX266" s="44"/>
      <c r="KLY266" s="44"/>
      <c r="KLZ266" s="44"/>
      <c r="KMA266" s="44"/>
      <c r="KMB266" s="44"/>
      <c r="KMC266" s="44"/>
      <c r="KMD266" s="44"/>
      <c r="KME266" s="44"/>
      <c r="KMF266" s="44"/>
      <c r="KMG266" s="44"/>
      <c r="KMH266" s="44"/>
      <c r="KMI266" s="44"/>
      <c r="KMJ266" s="44"/>
      <c r="KMK266" s="44"/>
      <c r="KML266" s="44"/>
      <c r="KMM266" s="44"/>
      <c r="KMN266" s="44"/>
      <c r="KMO266" s="44"/>
      <c r="KMP266" s="44"/>
      <c r="KMQ266" s="44"/>
      <c r="KMR266" s="44"/>
      <c r="KMS266" s="44"/>
      <c r="KMT266" s="44"/>
      <c r="KMU266" s="44"/>
      <c r="KMV266" s="44"/>
      <c r="KMW266" s="44"/>
      <c r="KMX266" s="44"/>
      <c r="KMY266" s="44"/>
      <c r="KMZ266" s="44"/>
      <c r="KNA266" s="44"/>
      <c r="KNB266" s="44"/>
      <c r="KNC266" s="44"/>
      <c r="KND266" s="44"/>
      <c r="KNE266" s="44"/>
      <c r="KNF266" s="44"/>
      <c r="KNG266" s="44"/>
      <c r="KNH266" s="44"/>
      <c r="KNI266" s="44"/>
      <c r="KNJ266" s="44"/>
      <c r="KNK266" s="44"/>
      <c r="KNL266" s="44"/>
      <c r="KNM266" s="44"/>
      <c r="KNN266" s="44"/>
      <c r="KNO266" s="44"/>
      <c r="KNP266" s="44"/>
      <c r="KNQ266" s="44"/>
      <c r="KNR266" s="44"/>
      <c r="KNS266" s="44"/>
      <c r="KNT266" s="44"/>
      <c r="KNU266" s="44"/>
      <c r="KNV266" s="44"/>
      <c r="KNW266" s="44"/>
      <c r="KNX266" s="44"/>
      <c r="KNY266" s="44"/>
      <c r="KNZ266" s="44"/>
      <c r="KOA266" s="44"/>
      <c r="KOB266" s="44"/>
      <c r="KOC266" s="44"/>
      <c r="KOD266" s="44"/>
      <c r="KOE266" s="44"/>
      <c r="KOF266" s="44"/>
      <c r="KOG266" s="44"/>
      <c r="KOH266" s="44"/>
      <c r="KOI266" s="44"/>
      <c r="KOJ266" s="44"/>
      <c r="KOK266" s="44"/>
      <c r="KOL266" s="44"/>
      <c r="KOM266" s="44"/>
      <c r="KON266" s="44"/>
      <c r="KOO266" s="44"/>
      <c r="KOP266" s="44"/>
      <c r="KOQ266" s="44"/>
      <c r="KOR266" s="44"/>
      <c r="KOS266" s="44"/>
      <c r="KOT266" s="44"/>
      <c r="KOU266" s="44"/>
      <c r="KOV266" s="44"/>
      <c r="KOW266" s="44"/>
      <c r="KOX266" s="44"/>
      <c r="KOY266" s="44"/>
      <c r="KOZ266" s="44"/>
      <c r="KPA266" s="44"/>
      <c r="KPB266" s="44"/>
      <c r="KPC266" s="44"/>
      <c r="KPD266" s="44"/>
      <c r="KPE266" s="44"/>
      <c r="KPF266" s="44"/>
      <c r="KPG266" s="44"/>
      <c r="KPH266" s="44"/>
      <c r="KPI266" s="44"/>
      <c r="KPJ266" s="44"/>
      <c r="KPK266" s="44"/>
      <c r="KPL266" s="44"/>
      <c r="KPM266" s="44"/>
      <c r="KPN266" s="44"/>
      <c r="KPO266" s="44"/>
      <c r="KPP266" s="44"/>
      <c r="KPQ266" s="44"/>
      <c r="KPR266" s="44"/>
      <c r="KPS266" s="44"/>
      <c r="KPT266" s="44"/>
      <c r="KPU266" s="44"/>
      <c r="KPV266" s="44"/>
      <c r="KPW266" s="44"/>
      <c r="KPX266" s="44"/>
      <c r="KPY266" s="44"/>
      <c r="KPZ266" s="44"/>
      <c r="KQA266" s="44"/>
      <c r="KQB266" s="44"/>
      <c r="KQC266" s="44"/>
      <c r="KQD266" s="44"/>
      <c r="KQE266" s="44"/>
      <c r="KQF266" s="44"/>
      <c r="KQG266" s="44"/>
      <c r="KQH266" s="44"/>
      <c r="KQI266" s="44"/>
      <c r="KQJ266" s="44"/>
      <c r="KQK266" s="44"/>
      <c r="KQL266" s="44"/>
      <c r="KQM266" s="44"/>
      <c r="KQN266" s="44"/>
      <c r="KQO266" s="44"/>
      <c r="KQP266" s="44"/>
      <c r="KQQ266" s="44"/>
      <c r="KQR266" s="44"/>
      <c r="KQS266" s="44"/>
      <c r="KQT266" s="44"/>
      <c r="KQU266" s="44"/>
      <c r="KQV266" s="44"/>
      <c r="KQW266" s="44"/>
      <c r="KQX266" s="44"/>
      <c r="KQY266" s="44"/>
      <c r="KQZ266" s="44"/>
      <c r="KRA266" s="44"/>
      <c r="KRB266" s="44"/>
      <c r="KRC266" s="44"/>
      <c r="KRD266" s="44"/>
      <c r="KRE266" s="44"/>
      <c r="KRF266" s="44"/>
      <c r="KRG266" s="44"/>
      <c r="KRH266" s="44"/>
      <c r="KRI266" s="44"/>
      <c r="KRJ266" s="44"/>
      <c r="KRK266" s="44"/>
      <c r="KRL266" s="44"/>
      <c r="KRM266" s="44"/>
      <c r="KRN266" s="44"/>
      <c r="KRO266" s="44"/>
      <c r="KRP266" s="44"/>
      <c r="KRQ266" s="44"/>
      <c r="KRR266" s="44"/>
      <c r="KRS266" s="44"/>
      <c r="KRT266" s="44"/>
      <c r="KRU266" s="44"/>
      <c r="KRV266" s="44"/>
      <c r="KRW266" s="44"/>
      <c r="KRX266" s="44"/>
      <c r="KRY266" s="44"/>
      <c r="KRZ266" s="44"/>
      <c r="KSA266" s="44"/>
      <c r="KSB266" s="44"/>
      <c r="KSC266" s="44"/>
      <c r="KSD266" s="44"/>
      <c r="KSE266" s="44"/>
      <c r="KSF266" s="44"/>
      <c r="KSG266" s="44"/>
      <c r="KSH266" s="44"/>
      <c r="KSI266" s="44"/>
      <c r="KSJ266" s="44"/>
      <c r="KSK266" s="44"/>
      <c r="KSL266" s="44"/>
      <c r="KSM266" s="44"/>
      <c r="KSN266" s="44"/>
      <c r="KSO266" s="44"/>
      <c r="KSP266" s="44"/>
      <c r="KSQ266" s="44"/>
      <c r="KSR266" s="44"/>
      <c r="KSS266" s="44"/>
      <c r="KST266" s="44"/>
      <c r="KSU266" s="44"/>
      <c r="KSV266" s="44"/>
      <c r="KSW266" s="44"/>
      <c r="KSX266" s="44"/>
      <c r="KSY266" s="44"/>
      <c r="KSZ266" s="44"/>
      <c r="KTA266" s="44"/>
      <c r="KTB266" s="44"/>
      <c r="KTC266" s="44"/>
      <c r="KTD266" s="44"/>
      <c r="KTE266" s="44"/>
      <c r="KTF266" s="44"/>
      <c r="KTG266" s="44"/>
      <c r="KTH266" s="44"/>
      <c r="KTI266" s="44"/>
      <c r="KTJ266" s="44"/>
      <c r="KTK266" s="44"/>
      <c r="KTL266" s="44"/>
      <c r="KTM266" s="44"/>
      <c r="KTN266" s="44"/>
      <c r="KTO266" s="44"/>
      <c r="KTP266" s="44"/>
      <c r="KTQ266" s="44"/>
      <c r="KTR266" s="44"/>
      <c r="KTS266" s="44"/>
      <c r="KTT266" s="44"/>
      <c r="KTU266" s="44"/>
      <c r="KTV266" s="44"/>
      <c r="KTW266" s="44"/>
      <c r="KTX266" s="44"/>
      <c r="KTY266" s="44"/>
      <c r="KTZ266" s="44"/>
      <c r="KUA266" s="44"/>
      <c r="KUB266" s="44"/>
      <c r="KUC266" s="44"/>
      <c r="KUD266" s="44"/>
      <c r="KUE266" s="44"/>
      <c r="KUF266" s="44"/>
      <c r="KUG266" s="44"/>
      <c r="KUH266" s="44"/>
      <c r="KUI266" s="44"/>
      <c r="KUJ266" s="44"/>
      <c r="KUK266" s="44"/>
      <c r="KUL266" s="44"/>
      <c r="KUM266" s="44"/>
      <c r="KUN266" s="44"/>
      <c r="KUO266" s="44"/>
      <c r="KUP266" s="44"/>
      <c r="KUQ266" s="44"/>
      <c r="KUR266" s="44"/>
      <c r="KUS266" s="44"/>
      <c r="KUT266" s="44"/>
      <c r="KUU266" s="44"/>
      <c r="KUV266" s="44"/>
      <c r="KUW266" s="44"/>
      <c r="KUX266" s="44"/>
      <c r="KUY266" s="44"/>
      <c r="KUZ266" s="44"/>
      <c r="KVA266" s="44"/>
      <c r="KVB266" s="44"/>
      <c r="KVC266" s="44"/>
      <c r="KVD266" s="44"/>
      <c r="KVE266" s="44"/>
      <c r="KVF266" s="44"/>
      <c r="KVG266" s="44"/>
      <c r="KVH266" s="44"/>
      <c r="KVI266" s="44"/>
      <c r="KVJ266" s="44"/>
      <c r="KVK266" s="44"/>
      <c r="KVL266" s="44"/>
      <c r="KVM266" s="44"/>
      <c r="KVN266" s="44"/>
      <c r="KVO266" s="44"/>
      <c r="KVP266" s="44"/>
      <c r="KVQ266" s="44"/>
      <c r="KVR266" s="44"/>
      <c r="KVS266" s="44"/>
      <c r="KVT266" s="44"/>
      <c r="KVU266" s="44"/>
      <c r="KVV266" s="44"/>
      <c r="KVW266" s="44"/>
      <c r="KVX266" s="44"/>
      <c r="KVY266" s="44"/>
      <c r="KVZ266" s="44"/>
      <c r="KWA266" s="44"/>
      <c r="KWB266" s="44"/>
      <c r="KWC266" s="44"/>
      <c r="KWD266" s="44"/>
      <c r="KWE266" s="44"/>
      <c r="KWF266" s="44"/>
      <c r="KWG266" s="44"/>
      <c r="KWH266" s="44"/>
      <c r="KWI266" s="44"/>
      <c r="KWJ266" s="44"/>
      <c r="KWK266" s="44"/>
      <c r="KWL266" s="44"/>
      <c r="KWM266" s="44"/>
      <c r="KWN266" s="44"/>
      <c r="KWO266" s="44"/>
      <c r="KWP266" s="44"/>
      <c r="KWQ266" s="44"/>
      <c r="KWR266" s="44"/>
      <c r="KWS266" s="44"/>
      <c r="KWT266" s="44"/>
      <c r="KWU266" s="44"/>
      <c r="KWV266" s="44"/>
      <c r="KWW266" s="44"/>
      <c r="KWX266" s="44"/>
      <c r="KWY266" s="44"/>
      <c r="KWZ266" s="44"/>
      <c r="KXA266" s="44"/>
      <c r="KXB266" s="44"/>
      <c r="KXC266" s="44"/>
      <c r="KXD266" s="44"/>
      <c r="KXE266" s="44"/>
      <c r="KXF266" s="44"/>
      <c r="KXG266" s="44"/>
      <c r="KXH266" s="44"/>
      <c r="KXI266" s="44"/>
      <c r="KXJ266" s="44"/>
      <c r="KXK266" s="44"/>
      <c r="KXL266" s="44"/>
      <c r="KXM266" s="44"/>
      <c r="KXN266" s="44"/>
      <c r="KXO266" s="44"/>
      <c r="KXP266" s="44"/>
      <c r="KXQ266" s="44"/>
      <c r="KXR266" s="44"/>
      <c r="KXS266" s="44"/>
      <c r="KXT266" s="44"/>
      <c r="KXU266" s="44"/>
      <c r="KXV266" s="44"/>
      <c r="KXW266" s="44"/>
      <c r="KXX266" s="44"/>
      <c r="KXY266" s="44"/>
      <c r="KXZ266" s="44"/>
      <c r="KYA266" s="44"/>
      <c r="KYB266" s="44"/>
      <c r="KYC266" s="44"/>
      <c r="KYD266" s="44"/>
      <c r="KYE266" s="44"/>
      <c r="KYF266" s="44"/>
      <c r="KYG266" s="44"/>
      <c r="KYH266" s="44"/>
      <c r="KYI266" s="44"/>
      <c r="KYJ266" s="44"/>
      <c r="KYK266" s="44"/>
      <c r="KYL266" s="44"/>
      <c r="KYM266" s="44"/>
      <c r="KYN266" s="44"/>
      <c r="KYO266" s="44"/>
      <c r="KYP266" s="44"/>
      <c r="KYQ266" s="44"/>
      <c r="KYR266" s="44"/>
      <c r="KYS266" s="44"/>
      <c r="KYT266" s="44"/>
      <c r="KYU266" s="44"/>
      <c r="KYV266" s="44"/>
      <c r="KYW266" s="44"/>
      <c r="KYX266" s="44"/>
      <c r="KYY266" s="44"/>
      <c r="KYZ266" s="44"/>
      <c r="KZA266" s="44"/>
      <c r="KZB266" s="44"/>
      <c r="KZC266" s="44"/>
      <c r="KZD266" s="44"/>
      <c r="KZE266" s="44"/>
      <c r="KZF266" s="44"/>
      <c r="KZG266" s="44"/>
      <c r="KZH266" s="44"/>
      <c r="KZI266" s="44"/>
      <c r="KZJ266" s="44"/>
      <c r="KZK266" s="44"/>
      <c r="KZL266" s="44"/>
      <c r="KZM266" s="44"/>
      <c r="KZN266" s="44"/>
      <c r="KZO266" s="44"/>
      <c r="KZP266" s="44"/>
      <c r="KZQ266" s="44"/>
      <c r="KZR266" s="44"/>
      <c r="KZS266" s="44"/>
      <c r="KZT266" s="44"/>
      <c r="KZU266" s="44"/>
      <c r="KZV266" s="44"/>
      <c r="KZW266" s="44"/>
      <c r="KZX266" s="44"/>
      <c r="KZY266" s="44"/>
      <c r="KZZ266" s="44"/>
      <c r="LAA266" s="44"/>
      <c r="LAB266" s="44"/>
      <c r="LAC266" s="44"/>
      <c r="LAD266" s="44"/>
      <c r="LAE266" s="44"/>
      <c r="LAF266" s="44"/>
      <c r="LAG266" s="44"/>
      <c r="LAH266" s="44"/>
      <c r="LAI266" s="44"/>
      <c r="LAJ266" s="44"/>
      <c r="LAK266" s="44"/>
      <c r="LAL266" s="44"/>
      <c r="LAM266" s="44"/>
      <c r="LAN266" s="44"/>
      <c r="LAO266" s="44"/>
      <c r="LAP266" s="44"/>
      <c r="LAQ266" s="44"/>
      <c r="LAR266" s="44"/>
      <c r="LAS266" s="44"/>
      <c r="LAT266" s="44"/>
      <c r="LAU266" s="44"/>
      <c r="LAV266" s="44"/>
      <c r="LAW266" s="44"/>
      <c r="LAX266" s="44"/>
      <c r="LAY266" s="44"/>
      <c r="LAZ266" s="44"/>
      <c r="LBA266" s="44"/>
      <c r="LBB266" s="44"/>
      <c r="LBC266" s="44"/>
      <c r="LBD266" s="44"/>
      <c r="LBE266" s="44"/>
      <c r="LBF266" s="44"/>
      <c r="LBG266" s="44"/>
      <c r="LBH266" s="44"/>
      <c r="LBI266" s="44"/>
      <c r="LBJ266" s="44"/>
      <c r="LBK266" s="44"/>
      <c r="LBL266" s="44"/>
      <c r="LBM266" s="44"/>
      <c r="LBN266" s="44"/>
      <c r="LBO266" s="44"/>
      <c r="LBP266" s="44"/>
      <c r="LBQ266" s="44"/>
      <c r="LBR266" s="44"/>
      <c r="LBS266" s="44"/>
      <c r="LBT266" s="44"/>
      <c r="LBU266" s="44"/>
      <c r="LBV266" s="44"/>
      <c r="LBW266" s="44"/>
      <c r="LBX266" s="44"/>
      <c r="LBY266" s="44"/>
      <c r="LBZ266" s="44"/>
      <c r="LCA266" s="44"/>
      <c r="LCB266" s="44"/>
      <c r="LCC266" s="44"/>
      <c r="LCD266" s="44"/>
      <c r="LCE266" s="44"/>
      <c r="LCF266" s="44"/>
      <c r="LCG266" s="44"/>
      <c r="LCH266" s="44"/>
      <c r="LCI266" s="44"/>
      <c r="LCJ266" s="44"/>
      <c r="LCK266" s="44"/>
      <c r="LCL266" s="44"/>
      <c r="LCM266" s="44"/>
      <c r="LCN266" s="44"/>
      <c r="LCO266" s="44"/>
      <c r="LCP266" s="44"/>
      <c r="LCQ266" s="44"/>
      <c r="LCR266" s="44"/>
      <c r="LCS266" s="44"/>
      <c r="LCT266" s="44"/>
      <c r="LCU266" s="44"/>
      <c r="LCV266" s="44"/>
      <c r="LCW266" s="44"/>
      <c r="LCX266" s="44"/>
      <c r="LCY266" s="44"/>
      <c r="LCZ266" s="44"/>
      <c r="LDA266" s="44"/>
      <c r="LDB266" s="44"/>
      <c r="LDC266" s="44"/>
      <c r="LDD266" s="44"/>
      <c r="LDE266" s="44"/>
      <c r="LDF266" s="44"/>
      <c r="LDG266" s="44"/>
      <c r="LDH266" s="44"/>
      <c r="LDI266" s="44"/>
      <c r="LDJ266" s="44"/>
      <c r="LDK266" s="44"/>
      <c r="LDL266" s="44"/>
      <c r="LDM266" s="44"/>
      <c r="LDN266" s="44"/>
      <c r="LDO266" s="44"/>
      <c r="LDP266" s="44"/>
      <c r="LDQ266" s="44"/>
      <c r="LDR266" s="44"/>
      <c r="LDS266" s="44"/>
      <c r="LDT266" s="44"/>
      <c r="LDU266" s="44"/>
      <c r="LDV266" s="44"/>
      <c r="LDW266" s="44"/>
      <c r="LDX266" s="44"/>
      <c r="LDY266" s="44"/>
      <c r="LDZ266" s="44"/>
      <c r="LEA266" s="44"/>
      <c r="LEB266" s="44"/>
      <c r="LEC266" s="44"/>
      <c r="LED266" s="44"/>
      <c r="LEE266" s="44"/>
      <c r="LEF266" s="44"/>
      <c r="LEG266" s="44"/>
      <c r="LEH266" s="44"/>
      <c r="LEI266" s="44"/>
      <c r="LEJ266" s="44"/>
      <c r="LEK266" s="44"/>
      <c r="LEL266" s="44"/>
      <c r="LEM266" s="44"/>
      <c r="LEN266" s="44"/>
      <c r="LEO266" s="44"/>
      <c r="LEP266" s="44"/>
      <c r="LEQ266" s="44"/>
      <c r="LER266" s="44"/>
      <c r="LES266" s="44"/>
      <c r="LET266" s="44"/>
      <c r="LEU266" s="44"/>
      <c r="LEV266" s="44"/>
      <c r="LEW266" s="44"/>
      <c r="LEX266" s="44"/>
      <c r="LEY266" s="44"/>
      <c r="LEZ266" s="44"/>
      <c r="LFA266" s="44"/>
      <c r="LFB266" s="44"/>
      <c r="LFC266" s="44"/>
      <c r="LFD266" s="44"/>
      <c r="LFE266" s="44"/>
      <c r="LFF266" s="44"/>
      <c r="LFG266" s="44"/>
      <c r="LFH266" s="44"/>
      <c r="LFI266" s="44"/>
      <c r="LFJ266" s="44"/>
      <c r="LFK266" s="44"/>
      <c r="LFL266" s="44"/>
      <c r="LFM266" s="44"/>
      <c r="LFN266" s="44"/>
      <c r="LFO266" s="44"/>
      <c r="LFP266" s="44"/>
      <c r="LFQ266" s="44"/>
      <c r="LFR266" s="44"/>
      <c r="LFS266" s="44"/>
      <c r="LFT266" s="44"/>
      <c r="LFU266" s="44"/>
      <c r="LFV266" s="44"/>
      <c r="LFW266" s="44"/>
      <c r="LFX266" s="44"/>
      <c r="LFY266" s="44"/>
      <c r="LFZ266" s="44"/>
      <c r="LGA266" s="44"/>
      <c r="LGB266" s="44"/>
      <c r="LGC266" s="44"/>
      <c r="LGD266" s="44"/>
      <c r="LGE266" s="44"/>
      <c r="LGF266" s="44"/>
      <c r="LGG266" s="44"/>
      <c r="LGH266" s="44"/>
      <c r="LGI266" s="44"/>
      <c r="LGJ266" s="44"/>
      <c r="LGK266" s="44"/>
      <c r="LGL266" s="44"/>
      <c r="LGM266" s="44"/>
      <c r="LGN266" s="44"/>
      <c r="LGO266" s="44"/>
      <c r="LGP266" s="44"/>
      <c r="LGQ266" s="44"/>
      <c r="LGR266" s="44"/>
      <c r="LGS266" s="44"/>
      <c r="LGT266" s="44"/>
      <c r="LGU266" s="44"/>
      <c r="LGV266" s="44"/>
      <c r="LGW266" s="44"/>
      <c r="LGX266" s="44"/>
      <c r="LGY266" s="44"/>
      <c r="LGZ266" s="44"/>
      <c r="LHA266" s="44"/>
      <c r="LHB266" s="44"/>
      <c r="LHC266" s="44"/>
      <c r="LHD266" s="44"/>
      <c r="LHE266" s="44"/>
      <c r="LHF266" s="44"/>
      <c r="LHG266" s="44"/>
      <c r="LHH266" s="44"/>
      <c r="LHI266" s="44"/>
      <c r="LHJ266" s="44"/>
      <c r="LHK266" s="44"/>
      <c r="LHL266" s="44"/>
      <c r="LHM266" s="44"/>
      <c r="LHN266" s="44"/>
      <c r="LHO266" s="44"/>
      <c r="LHP266" s="44"/>
      <c r="LHQ266" s="44"/>
      <c r="LHR266" s="44"/>
      <c r="LHS266" s="44"/>
      <c r="LHT266" s="44"/>
      <c r="LHU266" s="44"/>
      <c r="LHV266" s="44"/>
      <c r="LHW266" s="44"/>
      <c r="LHX266" s="44"/>
      <c r="LHY266" s="44"/>
      <c r="LHZ266" s="44"/>
      <c r="LIA266" s="44"/>
      <c r="LIB266" s="44"/>
      <c r="LIC266" s="44"/>
      <c r="LID266" s="44"/>
      <c r="LIE266" s="44"/>
      <c r="LIF266" s="44"/>
      <c r="LIG266" s="44"/>
      <c r="LIH266" s="44"/>
      <c r="LII266" s="44"/>
      <c r="LIJ266" s="44"/>
      <c r="LIK266" s="44"/>
      <c r="LIL266" s="44"/>
      <c r="LIM266" s="44"/>
      <c r="LIN266" s="44"/>
      <c r="LIO266" s="44"/>
      <c r="LIP266" s="44"/>
      <c r="LIQ266" s="44"/>
      <c r="LIR266" s="44"/>
      <c r="LIS266" s="44"/>
      <c r="LIT266" s="44"/>
      <c r="LIU266" s="44"/>
      <c r="LIV266" s="44"/>
      <c r="LIW266" s="44"/>
      <c r="LIX266" s="44"/>
      <c r="LIY266" s="44"/>
      <c r="LIZ266" s="44"/>
      <c r="LJA266" s="44"/>
      <c r="LJB266" s="44"/>
      <c r="LJC266" s="44"/>
      <c r="LJD266" s="44"/>
      <c r="LJE266" s="44"/>
      <c r="LJF266" s="44"/>
      <c r="LJG266" s="44"/>
      <c r="LJH266" s="44"/>
      <c r="LJI266" s="44"/>
      <c r="LJJ266" s="44"/>
      <c r="LJK266" s="44"/>
      <c r="LJL266" s="44"/>
      <c r="LJM266" s="44"/>
      <c r="LJN266" s="44"/>
      <c r="LJO266" s="44"/>
      <c r="LJP266" s="44"/>
      <c r="LJQ266" s="44"/>
      <c r="LJR266" s="44"/>
      <c r="LJS266" s="44"/>
      <c r="LJT266" s="44"/>
      <c r="LJU266" s="44"/>
      <c r="LJV266" s="44"/>
      <c r="LJW266" s="44"/>
      <c r="LJX266" s="44"/>
      <c r="LJY266" s="44"/>
      <c r="LJZ266" s="44"/>
      <c r="LKA266" s="44"/>
      <c r="LKB266" s="44"/>
      <c r="LKC266" s="44"/>
      <c r="LKD266" s="44"/>
      <c r="LKE266" s="44"/>
      <c r="LKF266" s="44"/>
      <c r="LKG266" s="44"/>
      <c r="LKH266" s="44"/>
      <c r="LKI266" s="44"/>
      <c r="LKJ266" s="44"/>
      <c r="LKK266" s="44"/>
      <c r="LKL266" s="44"/>
      <c r="LKM266" s="44"/>
      <c r="LKN266" s="44"/>
      <c r="LKO266" s="44"/>
      <c r="LKP266" s="44"/>
      <c r="LKQ266" s="44"/>
      <c r="LKR266" s="44"/>
      <c r="LKS266" s="44"/>
      <c r="LKT266" s="44"/>
      <c r="LKU266" s="44"/>
      <c r="LKV266" s="44"/>
      <c r="LKW266" s="44"/>
      <c r="LKX266" s="44"/>
      <c r="LKY266" s="44"/>
      <c r="LKZ266" s="44"/>
      <c r="LLA266" s="44"/>
      <c r="LLB266" s="44"/>
      <c r="LLC266" s="44"/>
      <c r="LLD266" s="44"/>
      <c r="LLE266" s="44"/>
      <c r="LLF266" s="44"/>
      <c r="LLG266" s="44"/>
      <c r="LLH266" s="44"/>
      <c r="LLI266" s="44"/>
      <c r="LLJ266" s="44"/>
      <c r="LLK266" s="44"/>
      <c r="LLL266" s="44"/>
      <c r="LLM266" s="44"/>
      <c r="LLN266" s="44"/>
      <c r="LLO266" s="44"/>
      <c r="LLP266" s="44"/>
      <c r="LLQ266" s="44"/>
      <c r="LLR266" s="44"/>
      <c r="LLS266" s="44"/>
      <c r="LLT266" s="44"/>
      <c r="LLU266" s="44"/>
      <c r="LLV266" s="44"/>
      <c r="LLW266" s="44"/>
      <c r="LLX266" s="44"/>
      <c r="LLY266" s="44"/>
      <c r="LLZ266" s="44"/>
      <c r="LMA266" s="44"/>
      <c r="LMB266" s="44"/>
      <c r="LMC266" s="44"/>
      <c r="LMD266" s="44"/>
      <c r="LME266" s="44"/>
      <c r="LMF266" s="44"/>
      <c r="LMG266" s="44"/>
      <c r="LMH266" s="44"/>
      <c r="LMI266" s="44"/>
      <c r="LMJ266" s="44"/>
      <c r="LMK266" s="44"/>
      <c r="LML266" s="44"/>
      <c r="LMM266" s="44"/>
      <c r="LMN266" s="44"/>
      <c r="LMO266" s="44"/>
      <c r="LMP266" s="44"/>
      <c r="LMQ266" s="44"/>
      <c r="LMR266" s="44"/>
      <c r="LMS266" s="44"/>
      <c r="LMT266" s="44"/>
      <c r="LMU266" s="44"/>
      <c r="LMV266" s="44"/>
      <c r="LMW266" s="44"/>
      <c r="LMX266" s="44"/>
      <c r="LMY266" s="44"/>
      <c r="LMZ266" s="44"/>
      <c r="LNA266" s="44"/>
      <c r="LNB266" s="44"/>
      <c r="LNC266" s="44"/>
      <c r="LND266" s="44"/>
      <c r="LNE266" s="44"/>
      <c r="LNF266" s="44"/>
      <c r="LNG266" s="44"/>
      <c r="LNH266" s="44"/>
      <c r="LNI266" s="44"/>
      <c r="LNJ266" s="44"/>
      <c r="LNK266" s="44"/>
      <c r="LNL266" s="44"/>
      <c r="LNM266" s="44"/>
      <c r="LNN266" s="44"/>
      <c r="LNO266" s="44"/>
      <c r="LNP266" s="44"/>
      <c r="LNQ266" s="44"/>
      <c r="LNR266" s="44"/>
      <c r="LNS266" s="44"/>
      <c r="LNT266" s="44"/>
      <c r="LNU266" s="44"/>
      <c r="LNV266" s="44"/>
      <c r="LNW266" s="44"/>
      <c r="LNX266" s="44"/>
      <c r="LNY266" s="44"/>
      <c r="LNZ266" s="44"/>
      <c r="LOA266" s="44"/>
      <c r="LOB266" s="44"/>
      <c r="LOC266" s="44"/>
      <c r="LOD266" s="44"/>
      <c r="LOE266" s="44"/>
      <c r="LOF266" s="44"/>
      <c r="LOG266" s="44"/>
      <c r="LOH266" s="44"/>
      <c r="LOI266" s="44"/>
      <c r="LOJ266" s="44"/>
      <c r="LOK266" s="44"/>
      <c r="LOL266" s="44"/>
      <c r="LOM266" s="44"/>
      <c r="LON266" s="44"/>
      <c r="LOO266" s="44"/>
      <c r="LOP266" s="44"/>
      <c r="LOQ266" s="44"/>
      <c r="LOR266" s="44"/>
      <c r="LOS266" s="44"/>
      <c r="LOT266" s="44"/>
      <c r="LOU266" s="44"/>
      <c r="LOV266" s="44"/>
      <c r="LOW266" s="44"/>
      <c r="LOX266" s="44"/>
      <c r="LOY266" s="44"/>
      <c r="LOZ266" s="44"/>
      <c r="LPA266" s="44"/>
      <c r="LPB266" s="44"/>
      <c r="LPC266" s="44"/>
      <c r="LPD266" s="44"/>
      <c r="LPE266" s="44"/>
      <c r="LPF266" s="44"/>
      <c r="LPG266" s="44"/>
      <c r="LPH266" s="44"/>
      <c r="LPI266" s="44"/>
      <c r="LPJ266" s="44"/>
      <c r="LPK266" s="44"/>
      <c r="LPL266" s="44"/>
      <c r="LPM266" s="44"/>
      <c r="LPN266" s="44"/>
      <c r="LPO266" s="44"/>
      <c r="LPP266" s="44"/>
      <c r="LPQ266" s="44"/>
      <c r="LPR266" s="44"/>
      <c r="LPS266" s="44"/>
      <c r="LPT266" s="44"/>
      <c r="LPU266" s="44"/>
      <c r="LPV266" s="44"/>
      <c r="LPW266" s="44"/>
      <c r="LPX266" s="44"/>
      <c r="LPY266" s="44"/>
      <c r="LPZ266" s="44"/>
      <c r="LQA266" s="44"/>
      <c r="LQB266" s="44"/>
      <c r="LQC266" s="44"/>
      <c r="LQD266" s="44"/>
      <c r="LQE266" s="44"/>
      <c r="LQF266" s="44"/>
      <c r="LQG266" s="44"/>
      <c r="LQH266" s="44"/>
      <c r="LQI266" s="44"/>
      <c r="LQJ266" s="44"/>
      <c r="LQK266" s="44"/>
      <c r="LQL266" s="44"/>
      <c r="LQM266" s="44"/>
      <c r="LQN266" s="44"/>
      <c r="LQO266" s="44"/>
      <c r="LQP266" s="44"/>
      <c r="LQQ266" s="44"/>
      <c r="LQR266" s="44"/>
      <c r="LQS266" s="44"/>
      <c r="LQT266" s="44"/>
      <c r="LQU266" s="44"/>
      <c r="LQV266" s="44"/>
      <c r="LQW266" s="44"/>
      <c r="LQX266" s="44"/>
      <c r="LQY266" s="44"/>
      <c r="LQZ266" s="44"/>
      <c r="LRA266" s="44"/>
      <c r="LRB266" s="44"/>
      <c r="LRC266" s="44"/>
      <c r="LRD266" s="44"/>
      <c r="LRE266" s="44"/>
      <c r="LRF266" s="44"/>
      <c r="LRG266" s="44"/>
      <c r="LRH266" s="44"/>
      <c r="LRI266" s="44"/>
      <c r="LRJ266" s="44"/>
      <c r="LRK266" s="44"/>
      <c r="LRL266" s="44"/>
      <c r="LRM266" s="44"/>
      <c r="LRN266" s="44"/>
      <c r="LRO266" s="44"/>
      <c r="LRP266" s="44"/>
      <c r="LRQ266" s="44"/>
      <c r="LRR266" s="44"/>
      <c r="LRS266" s="44"/>
      <c r="LRT266" s="44"/>
      <c r="LRU266" s="44"/>
      <c r="LRV266" s="44"/>
      <c r="LRW266" s="44"/>
      <c r="LRX266" s="44"/>
      <c r="LRY266" s="44"/>
      <c r="LRZ266" s="44"/>
      <c r="LSA266" s="44"/>
      <c r="LSB266" s="44"/>
      <c r="LSC266" s="44"/>
      <c r="LSD266" s="44"/>
      <c r="LSE266" s="44"/>
      <c r="LSF266" s="44"/>
      <c r="LSG266" s="44"/>
      <c r="LSH266" s="44"/>
      <c r="LSI266" s="44"/>
      <c r="LSJ266" s="44"/>
      <c r="LSK266" s="44"/>
      <c r="LSL266" s="44"/>
      <c r="LSM266" s="44"/>
      <c r="LSN266" s="44"/>
      <c r="LSO266" s="44"/>
      <c r="LSP266" s="44"/>
      <c r="LSQ266" s="44"/>
      <c r="LSR266" s="44"/>
      <c r="LSS266" s="44"/>
      <c r="LST266" s="44"/>
      <c r="LSU266" s="44"/>
      <c r="LSV266" s="44"/>
      <c r="LSW266" s="44"/>
      <c r="LSX266" s="44"/>
      <c r="LSY266" s="44"/>
      <c r="LSZ266" s="44"/>
      <c r="LTA266" s="44"/>
      <c r="LTB266" s="44"/>
      <c r="LTC266" s="44"/>
      <c r="LTD266" s="44"/>
      <c r="LTE266" s="44"/>
      <c r="LTF266" s="44"/>
      <c r="LTG266" s="44"/>
      <c r="LTH266" s="44"/>
      <c r="LTI266" s="44"/>
      <c r="LTJ266" s="44"/>
      <c r="LTK266" s="44"/>
      <c r="LTL266" s="44"/>
      <c r="LTM266" s="44"/>
      <c r="LTN266" s="44"/>
      <c r="LTO266" s="44"/>
      <c r="LTP266" s="44"/>
      <c r="LTQ266" s="44"/>
      <c r="LTR266" s="44"/>
      <c r="LTS266" s="44"/>
      <c r="LTT266" s="44"/>
      <c r="LTU266" s="44"/>
      <c r="LTV266" s="44"/>
      <c r="LTW266" s="44"/>
      <c r="LTX266" s="44"/>
      <c r="LTY266" s="44"/>
      <c r="LTZ266" s="44"/>
      <c r="LUA266" s="44"/>
      <c r="LUB266" s="44"/>
      <c r="LUC266" s="44"/>
      <c r="LUD266" s="44"/>
      <c r="LUE266" s="44"/>
      <c r="LUF266" s="44"/>
      <c r="LUG266" s="44"/>
      <c r="LUH266" s="44"/>
      <c r="LUI266" s="44"/>
      <c r="LUJ266" s="44"/>
      <c r="LUK266" s="44"/>
      <c r="LUL266" s="44"/>
      <c r="LUM266" s="44"/>
      <c r="LUN266" s="44"/>
      <c r="LUO266" s="44"/>
      <c r="LUP266" s="44"/>
      <c r="LUQ266" s="44"/>
      <c r="LUR266" s="44"/>
      <c r="LUS266" s="44"/>
      <c r="LUT266" s="44"/>
      <c r="LUU266" s="44"/>
      <c r="LUV266" s="44"/>
      <c r="LUW266" s="44"/>
      <c r="LUX266" s="44"/>
      <c r="LUY266" s="44"/>
      <c r="LUZ266" s="44"/>
      <c r="LVA266" s="44"/>
      <c r="LVB266" s="44"/>
      <c r="LVC266" s="44"/>
      <c r="LVD266" s="44"/>
      <c r="LVE266" s="44"/>
      <c r="LVF266" s="44"/>
      <c r="LVG266" s="44"/>
      <c r="LVH266" s="44"/>
      <c r="LVI266" s="44"/>
      <c r="LVJ266" s="44"/>
      <c r="LVK266" s="44"/>
      <c r="LVL266" s="44"/>
      <c r="LVM266" s="44"/>
      <c r="LVN266" s="44"/>
      <c r="LVO266" s="44"/>
      <c r="LVP266" s="44"/>
      <c r="LVQ266" s="44"/>
      <c r="LVR266" s="44"/>
      <c r="LVS266" s="44"/>
      <c r="LVT266" s="44"/>
      <c r="LVU266" s="44"/>
      <c r="LVV266" s="44"/>
      <c r="LVW266" s="44"/>
      <c r="LVX266" s="44"/>
      <c r="LVY266" s="44"/>
      <c r="LVZ266" s="44"/>
      <c r="LWA266" s="44"/>
      <c r="LWB266" s="44"/>
      <c r="LWC266" s="44"/>
      <c r="LWD266" s="44"/>
      <c r="LWE266" s="44"/>
      <c r="LWF266" s="44"/>
      <c r="LWG266" s="44"/>
      <c r="LWH266" s="44"/>
      <c r="LWI266" s="44"/>
      <c r="LWJ266" s="44"/>
      <c r="LWK266" s="44"/>
      <c r="LWL266" s="44"/>
      <c r="LWM266" s="44"/>
      <c r="LWN266" s="44"/>
      <c r="LWO266" s="44"/>
      <c r="LWP266" s="44"/>
      <c r="LWQ266" s="44"/>
      <c r="LWR266" s="44"/>
      <c r="LWS266" s="44"/>
      <c r="LWT266" s="44"/>
      <c r="LWU266" s="44"/>
      <c r="LWV266" s="44"/>
      <c r="LWW266" s="44"/>
      <c r="LWX266" s="44"/>
      <c r="LWY266" s="44"/>
      <c r="LWZ266" s="44"/>
      <c r="LXA266" s="44"/>
      <c r="LXB266" s="44"/>
      <c r="LXC266" s="44"/>
      <c r="LXD266" s="44"/>
      <c r="LXE266" s="44"/>
      <c r="LXF266" s="44"/>
      <c r="LXG266" s="44"/>
      <c r="LXH266" s="44"/>
      <c r="LXI266" s="44"/>
      <c r="LXJ266" s="44"/>
      <c r="LXK266" s="44"/>
      <c r="LXL266" s="44"/>
      <c r="LXM266" s="44"/>
      <c r="LXN266" s="44"/>
      <c r="LXO266" s="44"/>
      <c r="LXP266" s="44"/>
      <c r="LXQ266" s="44"/>
      <c r="LXR266" s="44"/>
      <c r="LXS266" s="44"/>
      <c r="LXT266" s="44"/>
      <c r="LXU266" s="44"/>
      <c r="LXV266" s="44"/>
      <c r="LXW266" s="44"/>
      <c r="LXX266" s="44"/>
      <c r="LXY266" s="44"/>
      <c r="LXZ266" s="44"/>
      <c r="LYA266" s="44"/>
      <c r="LYB266" s="44"/>
      <c r="LYC266" s="44"/>
      <c r="LYD266" s="44"/>
      <c r="LYE266" s="44"/>
      <c r="LYF266" s="44"/>
      <c r="LYG266" s="44"/>
      <c r="LYH266" s="44"/>
      <c r="LYI266" s="44"/>
      <c r="LYJ266" s="44"/>
      <c r="LYK266" s="44"/>
      <c r="LYL266" s="44"/>
      <c r="LYM266" s="44"/>
      <c r="LYN266" s="44"/>
      <c r="LYO266" s="44"/>
      <c r="LYP266" s="44"/>
      <c r="LYQ266" s="44"/>
      <c r="LYR266" s="44"/>
      <c r="LYS266" s="44"/>
      <c r="LYT266" s="44"/>
      <c r="LYU266" s="44"/>
      <c r="LYV266" s="44"/>
      <c r="LYW266" s="44"/>
      <c r="LYX266" s="44"/>
      <c r="LYY266" s="44"/>
      <c r="LYZ266" s="44"/>
      <c r="LZA266" s="44"/>
      <c r="LZB266" s="44"/>
      <c r="LZC266" s="44"/>
      <c r="LZD266" s="44"/>
      <c r="LZE266" s="44"/>
      <c r="LZF266" s="44"/>
      <c r="LZG266" s="44"/>
      <c r="LZH266" s="44"/>
      <c r="LZI266" s="44"/>
      <c r="LZJ266" s="44"/>
      <c r="LZK266" s="44"/>
      <c r="LZL266" s="44"/>
      <c r="LZM266" s="44"/>
      <c r="LZN266" s="44"/>
      <c r="LZO266" s="44"/>
      <c r="LZP266" s="44"/>
      <c r="LZQ266" s="44"/>
      <c r="LZR266" s="44"/>
      <c r="LZS266" s="44"/>
      <c r="LZT266" s="44"/>
      <c r="LZU266" s="44"/>
      <c r="LZV266" s="44"/>
      <c r="LZW266" s="44"/>
      <c r="LZX266" s="44"/>
      <c r="LZY266" s="44"/>
      <c r="LZZ266" s="44"/>
      <c r="MAA266" s="44"/>
      <c r="MAB266" s="44"/>
      <c r="MAC266" s="44"/>
      <c r="MAD266" s="44"/>
      <c r="MAE266" s="44"/>
      <c r="MAF266" s="44"/>
      <c r="MAG266" s="44"/>
      <c r="MAH266" s="44"/>
      <c r="MAI266" s="44"/>
      <c r="MAJ266" s="44"/>
      <c r="MAK266" s="44"/>
      <c r="MAL266" s="44"/>
      <c r="MAM266" s="44"/>
      <c r="MAN266" s="44"/>
      <c r="MAO266" s="44"/>
      <c r="MAP266" s="44"/>
      <c r="MAQ266" s="44"/>
      <c r="MAR266" s="44"/>
      <c r="MAS266" s="44"/>
      <c r="MAT266" s="44"/>
      <c r="MAU266" s="44"/>
      <c r="MAV266" s="44"/>
      <c r="MAW266" s="44"/>
      <c r="MAX266" s="44"/>
      <c r="MAY266" s="44"/>
      <c r="MAZ266" s="44"/>
      <c r="MBA266" s="44"/>
      <c r="MBB266" s="44"/>
      <c r="MBC266" s="44"/>
      <c r="MBD266" s="44"/>
      <c r="MBE266" s="44"/>
      <c r="MBF266" s="44"/>
      <c r="MBG266" s="44"/>
      <c r="MBH266" s="44"/>
      <c r="MBI266" s="44"/>
      <c r="MBJ266" s="44"/>
      <c r="MBK266" s="44"/>
      <c r="MBL266" s="44"/>
      <c r="MBM266" s="44"/>
      <c r="MBN266" s="44"/>
      <c r="MBO266" s="44"/>
      <c r="MBP266" s="44"/>
      <c r="MBQ266" s="44"/>
      <c r="MBR266" s="44"/>
      <c r="MBS266" s="44"/>
      <c r="MBT266" s="44"/>
      <c r="MBU266" s="44"/>
      <c r="MBV266" s="44"/>
      <c r="MBW266" s="44"/>
      <c r="MBX266" s="44"/>
      <c r="MBY266" s="44"/>
      <c r="MBZ266" s="44"/>
      <c r="MCA266" s="44"/>
      <c r="MCB266" s="44"/>
      <c r="MCC266" s="44"/>
      <c r="MCD266" s="44"/>
      <c r="MCE266" s="44"/>
      <c r="MCF266" s="44"/>
      <c r="MCG266" s="44"/>
      <c r="MCH266" s="44"/>
      <c r="MCI266" s="44"/>
      <c r="MCJ266" s="44"/>
      <c r="MCK266" s="44"/>
      <c r="MCL266" s="44"/>
      <c r="MCM266" s="44"/>
      <c r="MCN266" s="44"/>
      <c r="MCO266" s="44"/>
      <c r="MCP266" s="44"/>
      <c r="MCQ266" s="44"/>
      <c r="MCR266" s="44"/>
      <c r="MCS266" s="44"/>
      <c r="MCT266" s="44"/>
      <c r="MCU266" s="44"/>
      <c r="MCV266" s="44"/>
      <c r="MCW266" s="44"/>
      <c r="MCX266" s="44"/>
      <c r="MCY266" s="44"/>
      <c r="MCZ266" s="44"/>
      <c r="MDA266" s="44"/>
      <c r="MDB266" s="44"/>
      <c r="MDC266" s="44"/>
      <c r="MDD266" s="44"/>
      <c r="MDE266" s="44"/>
      <c r="MDF266" s="44"/>
      <c r="MDG266" s="44"/>
      <c r="MDH266" s="44"/>
      <c r="MDI266" s="44"/>
      <c r="MDJ266" s="44"/>
      <c r="MDK266" s="44"/>
      <c r="MDL266" s="44"/>
      <c r="MDM266" s="44"/>
      <c r="MDN266" s="44"/>
      <c r="MDO266" s="44"/>
      <c r="MDP266" s="44"/>
      <c r="MDQ266" s="44"/>
      <c r="MDR266" s="44"/>
      <c r="MDS266" s="44"/>
      <c r="MDT266" s="44"/>
      <c r="MDU266" s="44"/>
      <c r="MDV266" s="44"/>
      <c r="MDW266" s="44"/>
      <c r="MDX266" s="44"/>
      <c r="MDY266" s="44"/>
      <c r="MDZ266" s="44"/>
      <c r="MEA266" s="44"/>
      <c r="MEB266" s="44"/>
      <c r="MEC266" s="44"/>
      <c r="MED266" s="44"/>
      <c r="MEE266" s="44"/>
      <c r="MEF266" s="44"/>
      <c r="MEG266" s="44"/>
      <c r="MEH266" s="44"/>
      <c r="MEI266" s="44"/>
      <c r="MEJ266" s="44"/>
      <c r="MEK266" s="44"/>
      <c r="MEL266" s="44"/>
      <c r="MEM266" s="44"/>
      <c r="MEN266" s="44"/>
      <c r="MEO266" s="44"/>
      <c r="MEP266" s="44"/>
      <c r="MEQ266" s="44"/>
      <c r="MER266" s="44"/>
      <c r="MES266" s="44"/>
      <c r="MET266" s="44"/>
      <c r="MEU266" s="44"/>
      <c r="MEV266" s="44"/>
      <c r="MEW266" s="44"/>
      <c r="MEX266" s="44"/>
      <c r="MEY266" s="44"/>
      <c r="MEZ266" s="44"/>
      <c r="MFA266" s="44"/>
      <c r="MFB266" s="44"/>
      <c r="MFC266" s="44"/>
      <c r="MFD266" s="44"/>
      <c r="MFE266" s="44"/>
      <c r="MFF266" s="44"/>
      <c r="MFG266" s="44"/>
      <c r="MFH266" s="44"/>
      <c r="MFI266" s="44"/>
      <c r="MFJ266" s="44"/>
      <c r="MFK266" s="44"/>
      <c r="MFL266" s="44"/>
      <c r="MFM266" s="44"/>
      <c r="MFN266" s="44"/>
      <c r="MFO266" s="44"/>
      <c r="MFP266" s="44"/>
      <c r="MFQ266" s="44"/>
      <c r="MFR266" s="44"/>
      <c r="MFS266" s="44"/>
      <c r="MFT266" s="44"/>
      <c r="MFU266" s="44"/>
      <c r="MFV266" s="44"/>
      <c r="MFW266" s="44"/>
      <c r="MFX266" s="44"/>
      <c r="MFY266" s="44"/>
      <c r="MFZ266" s="44"/>
      <c r="MGA266" s="44"/>
      <c r="MGB266" s="44"/>
      <c r="MGC266" s="44"/>
      <c r="MGD266" s="44"/>
      <c r="MGE266" s="44"/>
      <c r="MGF266" s="44"/>
      <c r="MGG266" s="44"/>
      <c r="MGH266" s="44"/>
      <c r="MGI266" s="44"/>
      <c r="MGJ266" s="44"/>
      <c r="MGK266" s="44"/>
      <c r="MGL266" s="44"/>
      <c r="MGM266" s="44"/>
      <c r="MGN266" s="44"/>
      <c r="MGO266" s="44"/>
      <c r="MGP266" s="44"/>
      <c r="MGQ266" s="44"/>
      <c r="MGR266" s="44"/>
      <c r="MGS266" s="44"/>
      <c r="MGT266" s="44"/>
      <c r="MGU266" s="44"/>
      <c r="MGV266" s="44"/>
      <c r="MGW266" s="44"/>
      <c r="MGX266" s="44"/>
      <c r="MGY266" s="44"/>
      <c r="MGZ266" s="44"/>
      <c r="MHA266" s="44"/>
      <c r="MHB266" s="44"/>
      <c r="MHC266" s="44"/>
      <c r="MHD266" s="44"/>
      <c r="MHE266" s="44"/>
      <c r="MHF266" s="44"/>
      <c r="MHG266" s="44"/>
      <c r="MHH266" s="44"/>
      <c r="MHI266" s="44"/>
      <c r="MHJ266" s="44"/>
      <c r="MHK266" s="44"/>
      <c r="MHL266" s="44"/>
      <c r="MHM266" s="44"/>
      <c r="MHN266" s="44"/>
      <c r="MHO266" s="44"/>
      <c r="MHP266" s="44"/>
      <c r="MHQ266" s="44"/>
      <c r="MHR266" s="44"/>
      <c r="MHS266" s="44"/>
      <c r="MHT266" s="44"/>
      <c r="MHU266" s="44"/>
      <c r="MHV266" s="44"/>
      <c r="MHW266" s="44"/>
      <c r="MHX266" s="44"/>
      <c r="MHY266" s="44"/>
      <c r="MHZ266" s="44"/>
      <c r="MIA266" s="44"/>
      <c r="MIB266" s="44"/>
      <c r="MIC266" s="44"/>
      <c r="MID266" s="44"/>
      <c r="MIE266" s="44"/>
      <c r="MIF266" s="44"/>
      <c r="MIG266" s="44"/>
      <c r="MIH266" s="44"/>
      <c r="MII266" s="44"/>
      <c r="MIJ266" s="44"/>
      <c r="MIK266" s="44"/>
      <c r="MIL266" s="44"/>
      <c r="MIM266" s="44"/>
      <c r="MIN266" s="44"/>
      <c r="MIO266" s="44"/>
      <c r="MIP266" s="44"/>
      <c r="MIQ266" s="44"/>
      <c r="MIR266" s="44"/>
      <c r="MIS266" s="44"/>
      <c r="MIT266" s="44"/>
      <c r="MIU266" s="44"/>
      <c r="MIV266" s="44"/>
      <c r="MIW266" s="44"/>
      <c r="MIX266" s="44"/>
      <c r="MIY266" s="44"/>
      <c r="MIZ266" s="44"/>
      <c r="MJA266" s="44"/>
      <c r="MJB266" s="44"/>
      <c r="MJC266" s="44"/>
      <c r="MJD266" s="44"/>
      <c r="MJE266" s="44"/>
      <c r="MJF266" s="44"/>
      <c r="MJG266" s="44"/>
      <c r="MJH266" s="44"/>
      <c r="MJI266" s="44"/>
      <c r="MJJ266" s="44"/>
      <c r="MJK266" s="44"/>
      <c r="MJL266" s="44"/>
      <c r="MJM266" s="44"/>
      <c r="MJN266" s="44"/>
      <c r="MJO266" s="44"/>
      <c r="MJP266" s="44"/>
      <c r="MJQ266" s="44"/>
      <c r="MJR266" s="44"/>
      <c r="MJS266" s="44"/>
      <c r="MJT266" s="44"/>
      <c r="MJU266" s="44"/>
      <c r="MJV266" s="44"/>
      <c r="MJW266" s="44"/>
      <c r="MJX266" s="44"/>
      <c r="MJY266" s="44"/>
      <c r="MJZ266" s="44"/>
      <c r="MKA266" s="44"/>
      <c r="MKB266" s="44"/>
      <c r="MKC266" s="44"/>
      <c r="MKD266" s="44"/>
      <c r="MKE266" s="44"/>
      <c r="MKF266" s="44"/>
      <c r="MKG266" s="44"/>
      <c r="MKH266" s="44"/>
      <c r="MKI266" s="44"/>
      <c r="MKJ266" s="44"/>
      <c r="MKK266" s="44"/>
      <c r="MKL266" s="44"/>
      <c r="MKM266" s="44"/>
      <c r="MKN266" s="44"/>
      <c r="MKO266" s="44"/>
      <c r="MKP266" s="44"/>
      <c r="MKQ266" s="44"/>
      <c r="MKR266" s="44"/>
      <c r="MKS266" s="44"/>
      <c r="MKT266" s="44"/>
      <c r="MKU266" s="44"/>
      <c r="MKV266" s="44"/>
      <c r="MKW266" s="44"/>
      <c r="MKX266" s="44"/>
      <c r="MKY266" s="44"/>
      <c r="MKZ266" s="44"/>
      <c r="MLA266" s="44"/>
      <c r="MLB266" s="44"/>
      <c r="MLC266" s="44"/>
      <c r="MLD266" s="44"/>
      <c r="MLE266" s="44"/>
      <c r="MLF266" s="44"/>
      <c r="MLG266" s="44"/>
      <c r="MLH266" s="44"/>
      <c r="MLI266" s="44"/>
      <c r="MLJ266" s="44"/>
      <c r="MLK266" s="44"/>
      <c r="MLL266" s="44"/>
      <c r="MLM266" s="44"/>
      <c r="MLN266" s="44"/>
      <c r="MLO266" s="44"/>
      <c r="MLP266" s="44"/>
      <c r="MLQ266" s="44"/>
      <c r="MLR266" s="44"/>
      <c r="MLS266" s="44"/>
      <c r="MLT266" s="44"/>
      <c r="MLU266" s="44"/>
      <c r="MLV266" s="44"/>
      <c r="MLW266" s="44"/>
      <c r="MLX266" s="44"/>
      <c r="MLY266" s="44"/>
      <c r="MLZ266" s="44"/>
      <c r="MMA266" s="44"/>
      <c r="MMB266" s="44"/>
      <c r="MMC266" s="44"/>
      <c r="MMD266" s="44"/>
      <c r="MME266" s="44"/>
      <c r="MMF266" s="44"/>
      <c r="MMG266" s="44"/>
      <c r="MMH266" s="44"/>
      <c r="MMI266" s="44"/>
      <c r="MMJ266" s="44"/>
      <c r="MMK266" s="44"/>
      <c r="MML266" s="44"/>
      <c r="MMM266" s="44"/>
      <c r="MMN266" s="44"/>
      <c r="MMO266" s="44"/>
      <c r="MMP266" s="44"/>
      <c r="MMQ266" s="44"/>
      <c r="MMR266" s="44"/>
      <c r="MMS266" s="44"/>
      <c r="MMT266" s="44"/>
      <c r="MMU266" s="44"/>
      <c r="MMV266" s="44"/>
      <c r="MMW266" s="44"/>
      <c r="MMX266" s="44"/>
      <c r="MMY266" s="44"/>
      <c r="MMZ266" s="44"/>
      <c r="MNA266" s="44"/>
      <c r="MNB266" s="44"/>
      <c r="MNC266" s="44"/>
      <c r="MND266" s="44"/>
      <c r="MNE266" s="44"/>
      <c r="MNF266" s="44"/>
      <c r="MNG266" s="44"/>
      <c r="MNH266" s="44"/>
      <c r="MNI266" s="44"/>
      <c r="MNJ266" s="44"/>
      <c r="MNK266" s="44"/>
      <c r="MNL266" s="44"/>
      <c r="MNM266" s="44"/>
      <c r="MNN266" s="44"/>
      <c r="MNO266" s="44"/>
      <c r="MNP266" s="44"/>
      <c r="MNQ266" s="44"/>
      <c r="MNR266" s="44"/>
      <c r="MNS266" s="44"/>
      <c r="MNT266" s="44"/>
      <c r="MNU266" s="44"/>
      <c r="MNV266" s="44"/>
      <c r="MNW266" s="44"/>
      <c r="MNX266" s="44"/>
      <c r="MNY266" s="44"/>
      <c r="MNZ266" s="44"/>
      <c r="MOA266" s="44"/>
      <c r="MOB266" s="44"/>
      <c r="MOC266" s="44"/>
      <c r="MOD266" s="44"/>
      <c r="MOE266" s="44"/>
      <c r="MOF266" s="44"/>
      <c r="MOG266" s="44"/>
      <c r="MOH266" s="44"/>
      <c r="MOI266" s="44"/>
      <c r="MOJ266" s="44"/>
      <c r="MOK266" s="44"/>
      <c r="MOL266" s="44"/>
      <c r="MOM266" s="44"/>
      <c r="MON266" s="44"/>
      <c r="MOO266" s="44"/>
      <c r="MOP266" s="44"/>
      <c r="MOQ266" s="44"/>
      <c r="MOR266" s="44"/>
      <c r="MOS266" s="44"/>
      <c r="MOT266" s="44"/>
      <c r="MOU266" s="44"/>
      <c r="MOV266" s="44"/>
      <c r="MOW266" s="44"/>
      <c r="MOX266" s="44"/>
      <c r="MOY266" s="44"/>
      <c r="MOZ266" s="44"/>
      <c r="MPA266" s="44"/>
      <c r="MPB266" s="44"/>
      <c r="MPC266" s="44"/>
      <c r="MPD266" s="44"/>
      <c r="MPE266" s="44"/>
      <c r="MPF266" s="44"/>
      <c r="MPG266" s="44"/>
      <c r="MPH266" s="44"/>
      <c r="MPI266" s="44"/>
      <c r="MPJ266" s="44"/>
      <c r="MPK266" s="44"/>
      <c r="MPL266" s="44"/>
      <c r="MPM266" s="44"/>
      <c r="MPN266" s="44"/>
      <c r="MPO266" s="44"/>
      <c r="MPP266" s="44"/>
      <c r="MPQ266" s="44"/>
      <c r="MPR266" s="44"/>
      <c r="MPS266" s="44"/>
      <c r="MPT266" s="44"/>
      <c r="MPU266" s="44"/>
      <c r="MPV266" s="44"/>
      <c r="MPW266" s="44"/>
      <c r="MPX266" s="44"/>
      <c r="MPY266" s="44"/>
      <c r="MPZ266" s="44"/>
      <c r="MQA266" s="44"/>
      <c r="MQB266" s="44"/>
      <c r="MQC266" s="44"/>
      <c r="MQD266" s="44"/>
      <c r="MQE266" s="44"/>
      <c r="MQF266" s="44"/>
      <c r="MQG266" s="44"/>
      <c r="MQH266" s="44"/>
      <c r="MQI266" s="44"/>
      <c r="MQJ266" s="44"/>
      <c r="MQK266" s="44"/>
      <c r="MQL266" s="44"/>
      <c r="MQM266" s="44"/>
      <c r="MQN266" s="44"/>
      <c r="MQO266" s="44"/>
      <c r="MQP266" s="44"/>
      <c r="MQQ266" s="44"/>
      <c r="MQR266" s="44"/>
      <c r="MQS266" s="44"/>
      <c r="MQT266" s="44"/>
      <c r="MQU266" s="44"/>
      <c r="MQV266" s="44"/>
      <c r="MQW266" s="44"/>
      <c r="MQX266" s="44"/>
      <c r="MQY266" s="44"/>
      <c r="MQZ266" s="44"/>
      <c r="MRA266" s="44"/>
      <c r="MRB266" s="44"/>
      <c r="MRC266" s="44"/>
      <c r="MRD266" s="44"/>
      <c r="MRE266" s="44"/>
      <c r="MRF266" s="44"/>
      <c r="MRG266" s="44"/>
      <c r="MRH266" s="44"/>
      <c r="MRI266" s="44"/>
      <c r="MRJ266" s="44"/>
      <c r="MRK266" s="44"/>
      <c r="MRL266" s="44"/>
      <c r="MRM266" s="44"/>
      <c r="MRN266" s="44"/>
      <c r="MRO266" s="44"/>
      <c r="MRP266" s="44"/>
      <c r="MRQ266" s="44"/>
      <c r="MRR266" s="44"/>
      <c r="MRS266" s="44"/>
      <c r="MRT266" s="44"/>
      <c r="MRU266" s="44"/>
      <c r="MRV266" s="44"/>
      <c r="MRW266" s="44"/>
      <c r="MRX266" s="44"/>
      <c r="MRY266" s="44"/>
      <c r="MRZ266" s="44"/>
      <c r="MSA266" s="44"/>
      <c r="MSB266" s="44"/>
      <c r="MSC266" s="44"/>
      <c r="MSD266" s="44"/>
      <c r="MSE266" s="44"/>
      <c r="MSF266" s="44"/>
      <c r="MSG266" s="44"/>
      <c r="MSH266" s="44"/>
      <c r="MSI266" s="44"/>
      <c r="MSJ266" s="44"/>
      <c r="MSK266" s="44"/>
      <c r="MSL266" s="44"/>
      <c r="MSM266" s="44"/>
      <c r="MSN266" s="44"/>
      <c r="MSO266" s="44"/>
      <c r="MSP266" s="44"/>
      <c r="MSQ266" s="44"/>
      <c r="MSR266" s="44"/>
      <c r="MSS266" s="44"/>
      <c r="MST266" s="44"/>
      <c r="MSU266" s="44"/>
      <c r="MSV266" s="44"/>
      <c r="MSW266" s="44"/>
      <c r="MSX266" s="44"/>
      <c r="MSY266" s="44"/>
      <c r="MSZ266" s="44"/>
      <c r="MTA266" s="44"/>
      <c r="MTB266" s="44"/>
      <c r="MTC266" s="44"/>
      <c r="MTD266" s="44"/>
      <c r="MTE266" s="44"/>
      <c r="MTF266" s="44"/>
      <c r="MTG266" s="44"/>
      <c r="MTH266" s="44"/>
      <c r="MTI266" s="44"/>
      <c r="MTJ266" s="44"/>
      <c r="MTK266" s="44"/>
      <c r="MTL266" s="44"/>
      <c r="MTM266" s="44"/>
      <c r="MTN266" s="44"/>
      <c r="MTO266" s="44"/>
      <c r="MTP266" s="44"/>
      <c r="MTQ266" s="44"/>
      <c r="MTR266" s="44"/>
      <c r="MTS266" s="44"/>
      <c r="MTT266" s="44"/>
      <c r="MTU266" s="44"/>
      <c r="MTV266" s="44"/>
      <c r="MTW266" s="44"/>
      <c r="MTX266" s="44"/>
      <c r="MTY266" s="44"/>
      <c r="MTZ266" s="44"/>
      <c r="MUA266" s="44"/>
      <c r="MUB266" s="44"/>
      <c r="MUC266" s="44"/>
      <c r="MUD266" s="44"/>
      <c r="MUE266" s="44"/>
      <c r="MUF266" s="44"/>
      <c r="MUG266" s="44"/>
      <c r="MUH266" s="44"/>
      <c r="MUI266" s="44"/>
      <c r="MUJ266" s="44"/>
      <c r="MUK266" s="44"/>
      <c r="MUL266" s="44"/>
      <c r="MUM266" s="44"/>
      <c r="MUN266" s="44"/>
      <c r="MUO266" s="44"/>
      <c r="MUP266" s="44"/>
      <c r="MUQ266" s="44"/>
      <c r="MUR266" s="44"/>
      <c r="MUS266" s="44"/>
      <c r="MUT266" s="44"/>
      <c r="MUU266" s="44"/>
      <c r="MUV266" s="44"/>
      <c r="MUW266" s="44"/>
      <c r="MUX266" s="44"/>
      <c r="MUY266" s="44"/>
      <c r="MUZ266" s="44"/>
      <c r="MVA266" s="44"/>
      <c r="MVB266" s="44"/>
      <c r="MVC266" s="44"/>
      <c r="MVD266" s="44"/>
      <c r="MVE266" s="44"/>
      <c r="MVF266" s="44"/>
      <c r="MVG266" s="44"/>
      <c r="MVH266" s="44"/>
      <c r="MVI266" s="44"/>
      <c r="MVJ266" s="44"/>
      <c r="MVK266" s="44"/>
      <c r="MVL266" s="44"/>
      <c r="MVM266" s="44"/>
      <c r="MVN266" s="44"/>
      <c r="MVO266" s="44"/>
      <c r="MVP266" s="44"/>
      <c r="MVQ266" s="44"/>
      <c r="MVR266" s="44"/>
      <c r="MVS266" s="44"/>
      <c r="MVT266" s="44"/>
      <c r="MVU266" s="44"/>
      <c r="MVV266" s="44"/>
      <c r="MVW266" s="44"/>
      <c r="MVX266" s="44"/>
      <c r="MVY266" s="44"/>
      <c r="MVZ266" s="44"/>
      <c r="MWA266" s="44"/>
      <c r="MWB266" s="44"/>
      <c r="MWC266" s="44"/>
      <c r="MWD266" s="44"/>
      <c r="MWE266" s="44"/>
      <c r="MWF266" s="44"/>
      <c r="MWG266" s="44"/>
      <c r="MWH266" s="44"/>
      <c r="MWI266" s="44"/>
      <c r="MWJ266" s="44"/>
      <c r="MWK266" s="44"/>
      <c r="MWL266" s="44"/>
      <c r="MWM266" s="44"/>
      <c r="MWN266" s="44"/>
      <c r="MWO266" s="44"/>
      <c r="MWP266" s="44"/>
      <c r="MWQ266" s="44"/>
      <c r="MWR266" s="44"/>
      <c r="MWS266" s="44"/>
      <c r="MWT266" s="44"/>
      <c r="MWU266" s="44"/>
      <c r="MWV266" s="44"/>
      <c r="MWW266" s="44"/>
      <c r="MWX266" s="44"/>
      <c r="MWY266" s="44"/>
      <c r="MWZ266" s="44"/>
      <c r="MXA266" s="44"/>
      <c r="MXB266" s="44"/>
      <c r="MXC266" s="44"/>
      <c r="MXD266" s="44"/>
      <c r="MXE266" s="44"/>
      <c r="MXF266" s="44"/>
      <c r="MXG266" s="44"/>
      <c r="MXH266" s="44"/>
      <c r="MXI266" s="44"/>
      <c r="MXJ266" s="44"/>
      <c r="MXK266" s="44"/>
      <c r="MXL266" s="44"/>
      <c r="MXM266" s="44"/>
      <c r="MXN266" s="44"/>
      <c r="MXO266" s="44"/>
      <c r="MXP266" s="44"/>
      <c r="MXQ266" s="44"/>
      <c r="MXR266" s="44"/>
      <c r="MXS266" s="44"/>
      <c r="MXT266" s="44"/>
      <c r="MXU266" s="44"/>
      <c r="MXV266" s="44"/>
      <c r="MXW266" s="44"/>
      <c r="MXX266" s="44"/>
      <c r="MXY266" s="44"/>
      <c r="MXZ266" s="44"/>
      <c r="MYA266" s="44"/>
      <c r="MYB266" s="44"/>
      <c r="MYC266" s="44"/>
      <c r="MYD266" s="44"/>
      <c r="MYE266" s="44"/>
      <c r="MYF266" s="44"/>
      <c r="MYG266" s="44"/>
      <c r="MYH266" s="44"/>
      <c r="MYI266" s="44"/>
      <c r="MYJ266" s="44"/>
      <c r="MYK266" s="44"/>
      <c r="MYL266" s="44"/>
      <c r="MYM266" s="44"/>
      <c r="MYN266" s="44"/>
      <c r="MYO266" s="44"/>
      <c r="MYP266" s="44"/>
      <c r="MYQ266" s="44"/>
      <c r="MYR266" s="44"/>
      <c r="MYS266" s="44"/>
      <c r="MYT266" s="44"/>
      <c r="MYU266" s="44"/>
      <c r="MYV266" s="44"/>
      <c r="MYW266" s="44"/>
      <c r="MYX266" s="44"/>
      <c r="MYY266" s="44"/>
      <c r="MYZ266" s="44"/>
      <c r="MZA266" s="44"/>
      <c r="MZB266" s="44"/>
      <c r="MZC266" s="44"/>
      <c r="MZD266" s="44"/>
      <c r="MZE266" s="44"/>
      <c r="MZF266" s="44"/>
      <c r="MZG266" s="44"/>
      <c r="MZH266" s="44"/>
      <c r="MZI266" s="44"/>
      <c r="MZJ266" s="44"/>
      <c r="MZK266" s="44"/>
      <c r="MZL266" s="44"/>
      <c r="MZM266" s="44"/>
      <c r="MZN266" s="44"/>
      <c r="MZO266" s="44"/>
      <c r="MZP266" s="44"/>
      <c r="MZQ266" s="44"/>
      <c r="MZR266" s="44"/>
      <c r="MZS266" s="44"/>
      <c r="MZT266" s="44"/>
      <c r="MZU266" s="44"/>
      <c r="MZV266" s="44"/>
      <c r="MZW266" s="44"/>
      <c r="MZX266" s="44"/>
      <c r="MZY266" s="44"/>
      <c r="MZZ266" s="44"/>
      <c r="NAA266" s="44"/>
      <c r="NAB266" s="44"/>
      <c r="NAC266" s="44"/>
      <c r="NAD266" s="44"/>
      <c r="NAE266" s="44"/>
      <c r="NAF266" s="44"/>
      <c r="NAG266" s="44"/>
      <c r="NAH266" s="44"/>
      <c r="NAI266" s="44"/>
      <c r="NAJ266" s="44"/>
      <c r="NAK266" s="44"/>
      <c r="NAL266" s="44"/>
      <c r="NAM266" s="44"/>
      <c r="NAN266" s="44"/>
      <c r="NAO266" s="44"/>
      <c r="NAP266" s="44"/>
      <c r="NAQ266" s="44"/>
      <c r="NAR266" s="44"/>
      <c r="NAS266" s="44"/>
      <c r="NAT266" s="44"/>
      <c r="NAU266" s="44"/>
      <c r="NAV266" s="44"/>
      <c r="NAW266" s="44"/>
      <c r="NAX266" s="44"/>
      <c r="NAY266" s="44"/>
      <c r="NAZ266" s="44"/>
      <c r="NBA266" s="44"/>
      <c r="NBB266" s="44"/>
      <c r="NBC266" s="44"/>
      <c r="NBD266" s="44"/>
      <c r="NBE266" s="44"/>
      <c r="NBF266" s="44"/>
      <c r="NBG266" s="44"/>
      <c r="NBH266" s="44"/>
      <c r="NBI266" s="44"/>
      <c r="NBJ266" s="44"/>
      <c r="NBK266" s="44"/>
      <c r="NBL266" s="44"/>
      <c r="NBM266" s="44"/>
      <c r="NBN266" s="44"/>
      <c r="NBO266" s="44"/>
      <c r="NBP266" s="44"/>
      <c r="NBQ266" s="44"/>
      <c r="NBR266" s="44"/>
      <c r="NBS266" s="44"/>
      <c r="NBT266" s="44"/>
      <c r="NBU266" s="44"/>
      <c r="NBV266" s="44"/>
      <c r="NBW266" s="44"/>
      <c r="NBX266" s="44"/>
      <c r="NBY266" s="44"/>
      <c r="NBZ266" s="44"/>
      <c r="NCA266" s="44"/>
      <c r="NCB266" s="44"/>
      <c r="NCC266" s="44"/>
      <c r="NCD266" s="44"/>
      <c r="NCE266" s="44"/>
      <c r="NCF266" s="44"/>
      <c r="NCG266" s="44"/>
      <c r="NCH266" s="44"/>
      <c r="NCI266" s="44"/>
      <c r="NCJ266" s="44"/>
      <c r="NCK266" s="44"/>
      <c r="NCL266" s="44"/>
      <c r="NCM266" s="44"/>
      <c r="NCN266" s="44"/>
      <c r="NCO266" s="44"/>
      <c r="NCP266" s="44"/>
      <c r="NCQ266" s="44"/>
      <c r="NCR266" s="44"/>
      <c r="NCS266" s="44"/>
      <c r="NCT266" s="44"/>
      <c r="NCU266" s="44"/>
      <c r="NCV266" s="44"/>
      <c r="NCW266" s="44"/>
      <c r="NCX266" s="44"/>
      <c r="NCY266" s="44"/>
      <c r="NCZ266" s="44"/>
      <c r="NDA266" s="44"/>
      <c r="NDB266" s="44"/>
      <c r="NDC266" s="44"/>
      <c r="NDD266" s="44"/>
      <c r="NDE266" s="44"/>
      <c r="NDF266" s="44"/>
      <c r="NDG266" s="44"/>
      <c r="NDH266" s="44"/>
      <c r="NDI266" s="44"/>
      <c r="NDJ266" s="44"/>
      <c r="NDK266" s="44"/>
      <c r="NDL266" s="44"/>
      <c r="NDM266" s="44"/>
      <c r="NDN266" s="44"/>
      <c r="NDO266" s="44"/>
      <c r="NDP266" s="44"/>
      <c r="NDQ266" s="44"/>
      <c r="NDR266" s="44"/>
      <c r="NDS266" s="44"/>
      <c r="NDT266" s="44"/>
      <c r="NDU266" s="44"/>
      <c r="NDV266" s="44"/>
      <c r="NDW266" s="44"/>
      <c r="NDX266" s="44"/>
      <c r="NDY266" s="44"/>
      <c r="NDZ266" s="44"/>
      <c r="NEA266" s="44"/>
      <c r="NEB266" s="44"/>
      <c r="NEC266" s="44"/>
      <c r="NED266" s="44"/>
      <c r="NEE266" s="44"/>
      <c r="NEF266" s="44"/>
      <c r="NEG266" s="44"/>
      <c r="NEH266" s="44"/>
      <c r="NEI266" s="44"/>
      <c r="NEJ266" s="44"/>
      <c r="NEK266" s="44"/>
      <c r="NEL266" s="44"/>
      <c r="NEM266" s="44"/>
      <c r="NEN266" s="44"/>
      <c r="NEO266" s="44"/>
      <c r="NEP266" s="44"/>
      <c r="NEQ266" s="44"/>
      <c r="NER266" s="44"/>
      <c r="NES266" s="44"/>
      <c r="NET266" s="44"/>
      <c r="NEU266" s="44"/>
      <c r="NEV266" s="44"/>
      <c r="NEW266" s="44"/>
      <c r="NEX266" s="44"/>
      <c r="NEY266" s="44"/>
      <c r="NEZ266" s="44"/>
      <c r="NFA266" s="44"/>
      <c r="NFB266" s="44"/>
      <c r="NFC266" s="44"/>
      <c r="NFD266" s="44"/>
      <c r="NFE266" s="44"/>
      <c r="NFF266" s="44"/>
      <c r="NFG266" s="44"/>
      <c r="NFH266" s="44"/>
      <c r="NFI266" s="44"/>
      <c r="NFJ266" s="44"/>
      <c r="NFK266" s="44"/>
      <c r="NFL266" s="44"/>
      <c r="NFM266" s="44"/>
      <c r="NFN266" s="44"/>
      <c r="NFO266" s="44"/>
      <c r="NFP266" s="44"/>
      <c r="NFQ266" s="44"/>
      <c r="NFR266" s="44"/>
      <c r="NFS266" s="44"/>
      <c r="NFT266" s="44"/>
      <c r="NFU266" s="44"/>
      <c r="NFV266" s="44"/>
      <c r="NFW266" s="44"/>
      <c r="NFX266" s="44"/>
      <c r="NFY266" s="44"/>
      <c r="NFZ266" s="44"/>
      <c r="NGA266" s="44"/>
      <c r="NGB266" s="44"/>
      <c r="NGC266" s="44"/>
      <c r="NGD266" s="44"/>
      <c r="NGE266" s="44"/>
      <c r="NGF266" s="44"/>
      <c r="NGG266" s="44"/>
      <c r="NGH266" s="44"/>
      <c r="NGI266" s="44"/>
      <c r="NGJ266" s="44"/>
      <c r="NGK266" s="44"/>
      <c r="NGL266" s="44"/>
      <c r="NGM266" s="44"/>
      <c r="NGN266" s="44"/>
      <c r="NGO266" s="44"/>
      <c r="NGP266" s="44"/>
      <c r="NGQ266" s="44"/>
      <c r="NGR266" s="44"/>
      <c r="NGS266" s="44"/>
      <c r="NGT266" s="44"/>
      <c r="NGU266" s="44"/>
      <c r="NGV266" s="44"/>
      <c r="NGW266" s="44"/>
      <c r="NGX266" s="44"/>
      <c r="NGY266" s="44"/>
      <c r="NGZ266" s="44"/>
      <c r="NHA266" s="44"/>
      <c r="NHB266" s="44"/>
      <c r="NHC266" s="44"/>
      <c r="NHD266" s="44"/>
      <c r="NHE266" s="44"/>
      <c r="NHF266" s="44"/>
      <c r="NHG266" s="44"/>
      <c r="NHH266" s="44"/>
      <c r="NHI266" s="44"/>
      <c r="NHJ266" s="44"/>
      <c r="NHK266" s="44"/>
      <c r="NHL266" s="44"/>
      <c r="NHM266" s="44"/>
      <c r="NHN266" s="44"/>
      <c r="NHO266" s="44"/>
      <c r="NHP266" s="44"/>
      <c r="NHQ266" s="44"/>
      <c r="NHR266" s="44"/>
      <c r="NHS266" s="44"/>
      <c r="NHT266" s="44"/>
      <c r="NHU266" s="44"/>
      <c r="NHV266" s="44"/>
      <c r="NHW266" s="44"/>
      <c r="NHX266" s="44"/>
      <c r="NHY266" s="44"/>
      <c r="NHZ266" s="44"/>
      <c r="NIA266" s="44"/>
      <c r="NIB266" s="44"/>
      <c r="NIC266" s="44"/>
      <c r="NID266" s="44"/>
      <c r="NIE266" s="44"/>
      <c r="NIF266" s="44"/>
      <c r="NIG266" s="44"/>
      <c r="NIH266" s="44"/>
      <c r="NII266" s="44"/>
      <c r="NIJ266" s="44"/>
      <c r="NIK266" s="44"/>
      <c r="NIL266" s="44"/>
      <c r="NIM266" s="44"/>
      <c r="NIN266" s="44"/>
      <c r="NIO266" s="44"/>
      <c r="NIP266" s="44"/>
      <c r="NIQ266" s="44"/>
      <c r="NIR266" s="44"/>
      <c r="NIS266" s="44"/>
      <c r="NIT266" s="44"/>
      <c r="NIU266" s="44"/>
      <c r="NIV266" s="44"/>
      <c r="NIW266" s="44"/>
      <c r="NIX266" s="44"/>
      <c r="NIY266" s="44"/>
      <c r="NIZ266" s="44"/>
      <c r="NJA266" s="44"/>
      <c r="NJB266" s="44"/>
      <c r="NJC266" s="44"/>
      <c r="NJD266" s="44"/>
      <c r="NJE266" s="44"/>
      <c r="NJF266" s="44"/>
      <c r="NJG266" s="44"/>
      <c r="NJH266" s="44"/>
      <c r="NJI266" s="44"/>
      <c r="NJJ266" s="44"/>
      <c r="NJK266" s="44"/>
      <c r="NJL266" s="44"/>
      <c r="NJM266" s="44"/>
      <c r="NJN266" s="44"/>
      <c r="NJO266" s="44"/>
      <c r="NJP266" s="44"/>
      <c r="NJQ266" s="44"/>
      <c r="NJR266" s="44"/>
      <c r="NJS266" s="44"/>
      <c r="NJT266" s="44"/>
      <c r="NJU266" s="44"/>
      <c r="NJV266" s="44"/>
      <c r="NJW266" s="44"/>
      <c r="NJX266" s="44"/>
      <c r="NJY266" s="44"/>
      <c r="NJZ266" s="44"/>
      <c r="NKA266" s="44"/>
      <c r="NKB266" s="44"/>
      <c r="NKC266" s="44"/>
      <c r="NKD266" s="44"/>
      <c r="NKE266" s="44"/>
      <c r="NKF266" s="44"/>
      <c r="NKG266" s="44"/>
      <c r="NKH266" s="44"/>
      <c r="NKI266" s="44"/>
      <c r="NKJ266" s="44"/>
      <c r="NKK266" s="44"/>
      <c r="NKL266" s="44"/>
      <c r="NKM266" s="44"/>
      <c r="NKN266" s="44"/>
      <c r="NKO266" s="44"/>
      <c r="NKP266" s="44"/>
      <c r="NKQ266" s="44"/>
      <c r="NKR266" s="44"/>
      <c r="NKS266" s="44"/>
      <c r="NKT266" s="44"/>
      <c r="NKU266" s="44"/>
      <c r="NKV266" s="44"/>
      <c r="NKW266" s="44"/>
      <c r="NKX266" s="44"/>
      <c r="NKY266" s="44"/>
      <c r="NKZ266" s="44"/>
      <c r="NLA266" s="44"/>
      <c r="NLB266" s="44"/>
      <c r="NLC266" s="44"/>
      <c r="NLD266" s="44"/>
      <c r="NLE266" s="44"/>
      <c r="NLF266" s="44"/>
      <c r="NLG266" s="44"/>
      <c r="NLH266" s="44"/>
      <c r="NLI266" s="44"/>
      <c r="NLJ266" s="44"/>
      <c r="NLK266" s="44"/>
      <c r="NLL266" s="44"/>
      <c r="NLM266" s="44"/>
      <c r="NLN266" s="44"/>
      <c r="NLO266" s="44"/>
      <c r="NLP266" s="44"/>
      <c r="NLQ266" s="44"/>
      <c r="NLR266" s="44"/>
      <c r="NLS266" s="44"/>
      <c r="NLT266" s="44"/>
      <c r="NLU266" s="44"/>
      <c r="NLV266" s="44"/>
      <c r="NLW266" s="44"/>
      <c r="NLX266" s="44"/>
      <c r="NLY266" s="44"/>
      <c r="NLZ266" s="44"/>
      <c r="NMA266" s="44"/>
      <c r="NMB266" s="44"/>
      <c r="NMC266" s="44"/>
      <c r="NMD266" s="44"/>
      <c r="NME266" s="44"/>
      <c r="NMF266" s="44"/>
      <c r="NMG266" s="44"/>
      <c r="NMH266" s="44"/>
      <c r="NMI266" s="44"/>
      <c r="NMJ266" s="44"/>
      <c r="NMK266" s="44"/>
      <c r="NML266" s="44"/>
      <c r="NMM266" s="44"/>
      <c r="NMN266" s="44"/>
      <c r="NMO266" s="44"/>
      <c r="NMP266" s="44"/>
      <c r="NMQ266" s="44"/>
      <c r="NMR266" s="44"/>
      <c r="NMS266" s="44"/>
      <c r="NMT266" s="44"/>
      <c r="NMU266" s="44"/>
      <c r="NMV266" s="44"/>
      <c r="NMW266" s="44"/>
      <c r="NMX266" s="44"/>
      <c r="NMY266" s="44"/>
      <c r="NMZ266" s="44"/>
      <c r="NNA266" s="44"/>
      <c r="NNB266" s="44"/>
      <c r="NNC266" s="44"/>
      <c r="NND266" s="44"/>
      <c r="NNE266" s="44"/>
      <c r="NNF266" s="44"/>
      <c r="NNG266" s="44"/>
      <c r="NNH266" s="44"/>
      <c r="NNI266" s="44"/>
      <c r="NNJ266" s="44"/>
      <c r="NNK266" s="44"/>
      <c r="NNL266" s="44"/>
      <c r="NNM266" s="44"/>
      <c r="NNN266" s="44"/>
      <c r="NNO266" s="44"/>
      <c r="NNP266" s="44"/>
      <c r="NNQ266" s="44"/>
      <c r="NNR266" s="44"/>
      <c r="NNS266" s="44"/>
      <c r="NNT266" s="44"/>
      <c r="NNU266" s="44"/>
      <c r="NNV266" s="44"/>
      <c r="NNW266" s="44"/>
      <c r="NNX266" s="44"/>
      <c r="NNY266" s="44"/>
      <c r="NNZ266" s="44"/>
      <c r="NOA266" s="44"/>
      <c r="NOB266" s="44"/>
      <c r="NOC266" s="44"/>
      <c r="NOD266" s="44"/>
      <c r="NOE266" s="44"/>
      <c r="NOF266" s="44"/>
      <c r="NOG266" s="44"/>
      <c r="NOH266" s="44"/>
      <c r="NOI266" s="44"/>
      <c r="NOJ266" s="44"/>
      <c r="NOK266" s="44"/>
      <c r="NOL266" s="44"/>
      <c r="NOM266" s="44"/>
      <c r="NON266" s="44"/>
      <c r="NOO266" s="44"/>
      <c r="NOP266" s="44"/>
      <c r="NOQ266" s="44"/>
      <c r="NOR266" s="44"/>
      <c r="NOS266" s="44"/>
      <c r="NOT266" s="44"/>
      <c r="NOU266" s="44"/>
      <c r="NOV266" s="44"/>
      <c r="NOW266" s="44"/>
      <c r="NOX266" s="44"/>
      <c r="NOY266" s="44"/>
      <c r="NOZ266" s="44"/>
      <c r="NPA266" s="44"/>
      <c r="NPB266" s="44"/>
      <c r="NPC266" s="44"/>
      <c r="NPD266" s="44"/>
      <c r="NPE266" s="44"/>
      <c r="NPF266" s="44"/>
      <c r="NPG266" s="44"/>
      <c r="NPH266" s="44"/>
      <c r="NPI266" s="44"/>
      <c r="NPJ266" s="44"/>
      <c r="NPK266" s="44"/>
      <c r="NPL266" s="44"/>
      <c r="NPM266" s="44"/>
      <c r="NPN266" s="44"/>
      <c r="NPO266" s="44"/>
      <c r="NPP266" s="44"/>
      <c r="NPQ266" s="44"/>
      <c r="NPR266" s="44"/>
      <c r="NPS266" s="44"/>
      <c r="NPT266" s="44"/>
      <c r="NPU266" s="44"/>
      <c r="NPV266" s="44"/>
      <c r="NPW266" s="44"/>
      <c r="NPX266" s="44"/>
      <c r="NPY266" s="44"/>
      <c r="NPZ266" s="44"/>
      <c r="NQA266" s="44"/>
      <c r="NQB266" s="44"/>
      <c r="NQC266" s="44"/>
      <c r="NQD266" s="44"/>
      <c r="NQE266" s="44"/>
      <c r="NQF266" s="44"/>
      <c r="NQG266" s="44"/>
      <c r="NQH266" s="44"/>
      <c r="NQI266" s="44"/>
      <c r="NQJ266" s="44"/>
      <c r="NQK266" s="44"/>
      <c r="NQL266" s="44"/>
      <c r="NQM266" s="44"/>
      <c r="NQN266" s="44"/>
      <c r="NQO266" s="44"/>
      <c r="NQP266" s="44"/>
      <c r="NQQ266" s="44"/>
      <c r="NQR266" s="44"/>
      <c r="NQS266" s="44"/>
      <c r="NQT266" s="44"/>
      <c r="NQU266" s="44"/>
      <c r="NQV266" s="44"/>
      <c r="NQW266" s="44"/>
      <c r="NQX266" s="44"/>
      <c r="NQY266" s="44"/>
      <c r="NQZ266" s="44"/>
      <c r="NRA266" s="44"/>
      <c r="NRB266" s="44"/>
      <c r="NRC266" s="44"/>
      <c r="NRD266" s="44"/>
      <c r="NRE266" s="44"/>
      <c r="NRF266" s="44"/>
      <c r="NRG266" s="44"/>
      <c r="NRH266" s="44"/>
      <c r="NRI266" s="44"/>
      <c r="NRJ266" s="44"/>
      <c r="NRK266" s="44"/>
      <c r="NRL266" s="44"/>
      <c r="NRM266" s="44"/>
      <c r="NRN266" s="44"/>
      <c r="NRO266" s="44"/>
      <c r="NRP266" s="44"/>
      <c r="NRQ266" s="44"/>
      <c r="NRR266" s="44"/>
      <c r="NRS266" s="44"/>
      <c r="NRT266" s="44"/>
      <c r="NRU266" s="44"/>
      <c r="NRV266" s="44"/>
      <c r="NRW266" s="44"/>
      <c r="NRX266" s="44"/>
      <c r="NRY266" s="44"/>
      <c r="NRZ266" s="44"/>
      <c r="NSA266" s="44"/>
      <c r="NSB266" s="44"/>
      <c r="NSC266" s="44"/>
      <c r="NSD266" s="44"/>
      <c r="NSE266" s="44"/>
      <c r="NSF266" s="44"/>
      <c r="NSG266" s="44"/>
      <c r="NSH266" s="44"/>
      <c r="NSI266" s="44"/>
      <c r="NSJ266" s="44"/>
      <c r="NSK266" s="44"/>
      <c r="NSL266" s="44"/>
      <c r="NSM266" s="44"/>
      <c r="NSN266" s="44"/>
      <c r="NSO266" s="44"/>
      <c r="NSP266" s="44"/>
      <c r="NSQ266" s="44"/>
      <c r="NSR266" s="44"/>
      <c r="NSS266" s="44"/>
      <c r="NST266" s="44"/>
      <c r="NSU266" s="44"/>
      <c r="NSV266" s="44"/>
      <c r="NSW266" s="44"/>
      <c r="NSX266" s="44"/>
      <c r="NSY266" s="44"/>
      <c r="NSZ266" s="44"/>
      <c r="NTA266" s="44"/>
      <c r="NTB266" s="44"/>
      <c r="NTC266" s="44"/>
      <c r="NTD266" s="44"/>
      <c r="NTE266" s="44"/>
      <c r="NTF266" s="44"/>
      <c r="NTG266" s="44"/>
      <c r="NTH266" s="44"/>
      <c r="NTI266" s="44"/>
      <c r="NTJ266" s="44"/>
      <c r="NTK266" s="44"/>
      <c r="NTL266" s="44"/>
      <c r="NTM266" s="44"/>
      <c r="NTN266" s="44"/>
      <c r="NTO266" s="44"/>
      <c r="NTP266" s="44"/>
      <c r="NTQ266" s="44"/>
      <c r="NTR266" s="44"/>
      <c r="NTS266" s="44"/>
      <c r="NTT266" s="44"/>
      <c r="NTU266" s="44"/>
      <c r="NTV266" s="44"/>
      <c r="NTW266" s="44"/>
      <c r="NTX266" s="44"/>
      <c r="NTY266" s="44"/>
      <c r="NTZ266" s="44"/>
      <c r="NUA266" s="44"/>
      <c r="NUB266" s="44"/>
      <c r="NUC266" s="44"/>
      <c r="NUD266" s="44"/>
      <c r="NUE266" s="44"/>
      <c r="NUF266" s="44"/>
      <c r="NUG266" s="44"/>
      <c r="NUH266" s="44"/>
      <c r="NUI266" s="44"/>
      <c r="NUJ266" s="44"/>
      <c r="NUK266" s="44"/>
      <c r="NUL266" s="44"/>
      <c r="NUM266" s="44"/>
      <c r="NUN266" s="44"/>
      <c r="NUO266" s="44"/>
      <c r="NUP266" s="44"/>
      <c r="NUQ266" s="44"/>
      <c r="NUR266" s="44"/>
      <c r="NUS266" s="44"/>
      <c r="NUT266" s="44"/>
      <c r="NUU266" s="44"/>
      <c r="NUV266" s="44"/>
      <c r="NUW266" s="44"/>
      <c r="NUX266" s="44"/>
      <c r="NUY266" s="44"/>
      <c r="NUZ266" s="44"/>
      <c r="NVA266" s="44"/>
      <c r="NVB266" s="44"/>
      <c r="NVC266" s="44"/>
      <c r="NVD266" s="44"/>
      <c r="NVE266" s="44"/>
      <c r="NVF266" s="44"/>
      <c r="NVG266" s="44"/>
      <c r="NVH266" s="44"/>
      <c r="NVI266" s="44"/>
      <c r="NVJ266" s="44"/>
      <c r="NVK266" s="44"/>
      <c r="NVL266" s="44"/>
      <c r="NVM266" s="44"/>
      <c r="NVN266" s="44"/>
      <c r="NVO266" s="44"/>
      <c r="NVP266" s="44"/>
      <c r="NVQ266" s="44"/>
      <c r="NVR266" s="44"/>
      <c r="NVS266" s="44"/>
      <c r="NVT266" s="44"/>
      <c r="NVU266" s="44"/>
      <c r="NVV266" s="44"/>
      <c r="NVW266" s="44"/>
      <c r="NVX266" s="44"/>
      <c r="NVY266" s="44"/>
      <c r="NVZ266" s="44"/>
      <c r="NWA266" s="44"/>
      <c r="NWB266" s="44"/>
      <c r="NWC266" s="44"/>
      <c r="NWD266" s="44"/>
      <c r="NWE266" s="44"/>
      <c r="NWF266" s="44"/>
      <c r="NWG266" s="44"/>
      <c r="NWH266" s="44"/>
      <c r="NWI266" s="44"/>
      <c r="NWJ266" s="44"/>
      <c r="NWK266" s="44"/>
      <c r="NWL266" s="44"/>
      <c r="NWM266" s="44"/>
      <c r="NWN266" s="44"/>
      <c r="NWO266" s="44"/>
      <c r="NWP266" s="44"/>
      <c r="NWQ266" s="44"/>
      <c r="NWR266" s="44"/>
      <c r="NWS266" s="44"/>
      <c r="NWT266" s="44"/>
      <c r="NWU266" s="44"/>
      <c r="NWV266" s="44"/>
      <c r="NWW266" s="44"/>
      <c r="NWX266" s="44"/>
      <c r="NWY266" s="44"/>
      <c r="NWZ266" s="44"/>
      <c r="NXA266" s="44"/>
      <c r="NXB266" s="44"/>
      <c r="NXC266" s="44"/>
      <c r="NXD266" s="44"/>
      <c r="NXE266" s="44"/>
      <c r="NXF266" s="44"/>
      <c r="NXG266" s="44"/>
      <c r="NXH266" s="44"/>
      <c r="NXI266" s="44"/>
      <c r="NXJ266" s="44"/>
      <c r="NXK266" s="44"/>
      <c r="NXL266" s="44"/>
      <c r="NXM266" s="44"/>
      <c r="NXN266" s="44"/>
      <c r="NXO266" s="44"/>
      <c r="NXP266" s="44"/>
      <c r="NXQ266" s="44"/>
      <c r="NXR266" s="44"/>
      <c r="NXS266" s="44"/>
      <c r="NXT266" s="44"/>
      <c r="NXU266" s="44"/>
      <c r="NXV266" s="44"/>
      <c r="NXW266" s="44"/>
      <c r="NXX266" s="44"/>
      <c r="NXY266" s="44"/>
      <c r="NXZ266" s="44"/>
      <c r="NYA266" s="44"/>
      <c r="NYB266" s="44"/>
      <c r="NYC266" s="44"/>
      <c r="NYD266" s="44"/>
      <c r="NYE266" s="44"/>
      <c r="NYF266" s="44"/>
      <c r="NYG266" s="44"/>
      <c r="NYH266" s="44"/>
      <c r="NYI266" s="44"/>
      <c r="NYJ266" s="44"/>
      <c r="NYK266" s="44"/>
      <c r="NYL266" s="44"/>
      <c r="NYM266" s="44"/>
      <c r="NYN266" s="44"/>
      <c r="NYO266" s="44"/>
      <c r="NYP266" s="44"/>
      <c r="NYQ266" s="44"/>
      <c r="NYR266" s="44"/>
      <c r="NYS266" s="44"/>
      <c r="NYT266" s="44"/>
      <c r="NYU266" s="44"/>
      <c r="NYV266" s="44"/>
      <c r="NYW266" s="44"/>
      <c r="NYX266" s="44"/>
      <c r="NYY266" s="44"/>
      <c r="NYZ266" s="44"/>
      <c r="NZA266" s="44"/>
      <c r="NZB266" s="44"/>
      <c r="NZC266" s="44"/>
      <c r="NZD266" s="44"/>
      <c r="NZE266" s="44"/>
      <c r="NZF266" s="44"/>
      <c r="NZG266" s="44"/>
      <c r="NZH266" s="44"/>
      <c r="NZI266" s="44"/>
      <c r="NZJ266" s="44"/>
      <c r="NZK266" s="44"/>
      <c r="NZL266" s="44"/>
      <c r="NZM266" s="44"/>
      <c r="NZN266" s="44"/>
      <c r="NZO266" s="44"/>
      <c r="NZP266" s="44"/>
      <c r="NZQ266" s="44"/>
      <c r="NZR266" s="44"/>
      <c r="NZS266" s="44"/>
      <c r="NZT266" s="44"/>
      <c r="NZU266" s="44"/>
      <c r="NZV266" s="44"/>
      <c r="NZW266" s="44"/>
      <c r="NZX266" s="44"/>
      <c r="NZY266" s="44"/>
      <c r="NZZ266" s="44"/>
      <c r="OAA266" s="44"/>
      <c r="OAB266" s="44"/>
      <c r="OAC266" s="44"/>
      <c r="OAD266" s="44"/>
      <c r="OAE266" s="44"/>
      <c r="OAF266" s="44"/>
      <c r="OAG266" s="44"/>
      <c r="OAH266" s="44"/>
      <c r="OAI266" s="44"/>
      <c r="OAJ266" s="44"/>
      <c r="OAK266" s="44"/>
      <c r="OAL266" s="44"/>
      <c r="OAM266" s="44"/>
      <c r="OAN266" s="44"/>
      <c r="OAO266" s="44"/>
      <c r="OAP266" s="44"/>
      <c r="OAQ266" s="44"/>
      <c r="OAR266" s="44"/>
      <c r="OAS266" s="44"/>
      <c r="OAT266" s="44"/>
      <c r="OAU266" s="44"/>
      <c r="OAV266" s="44"/>
      <c r="OAW266" s="44"/>
      <c r="OAX266" s="44"/>
      <c r="OAY266" s="44"/>
      <c r="OAZ266" s="44"/>
      <c r="OBA266" s="44"/>
      <c r="OBB266" s="44"/>
      <c r="OBC266" s="44"/>
      <c r="OBD266" s="44"/>
      <c r="OBE266" s="44"/>
      <c r="OBF266" s="44"/>
      <c r="OBG266" s="44"/>
      <c r="OBH266" s="44"/>
      <c r="OBI266" s="44"/>
      <c r="OBJ266" s="44"/>
      <c r="OBK266" s="44"/>
      <c r="OBL266" s="44"/>
      <c r="OBM266" s="44"/>
      <c r="OBN266" s="44"/>
      <c r="OBO266" s="44"/>
      <c r="OBP266" s="44"/>
      <c r="OBQ266" s="44"/>
      <c r="OBR266" s="44"/>
      <c r="OBS266" s="44"/>
      <c r="OBT266" s="44"/>
      <c r="OBU266" s="44"/>
      <c r="OBV266" s="44"/>
      <c r="OBW266" s="44"/>
      <c r="OBX266" s="44"/>
      <c r="OBY266" s="44"/>
      <c r="OBZ266" s="44"/>
      <c r="OCA266" s="44"/>
      <c r="OCB266" s="44"/>
      <c r="OCC266" s="44"/>
      <c r="OCD266" s="44"/>
      <c r="OCE266" s="44"/>
      <c r="OCF266" s="44"/>
      <c r="OCG266" s="44"/>
      <c r="OCH266" s="44"/>
      <c r="OCI266" s="44"/>
      <c r="OCJ266" s="44"/>
      <c r="OCK266" s="44"/>
      <c r="OCL266" s="44"/>
      <c r="OCM266" s="44"/>
      <c r="OCN266" s="44"/>
      <c r="OCO266" s="44"/>
      <c r="OCP266" s="44"/>
      <c r="OCQ266" s="44"/>
      <c r="OCR266" s="44"/>
      <c r="OCS266" s="44"/>
      <c r="OCT266" s="44"/>
      <c r="OCU266" s="44"/>
      <c r="OCV266" s="44"/>
      <c r="OCW266" s="44"/>
      <c r="OCX266" s="44"/>
      <c r="OCY266" s="44"/>
      <c r="OCZ266" s="44"/>
      <c r="ODA266" s="44"/>
      <c r="ODB266" s="44"/>
      <c r="ODC266" s="44"/>
      <c r="ODD266" s="44"/>
      <c r="ODE266" s="44"/>
      <c r="ODF266" s="44"/>
      <c r="ODG266" s="44"/>
      <c r="ODH266" s="44"/>
      <c r="ODI266" s="44"/>
      <c r="ODJ266" s="44"/>
      <c r="ODK266" s="44"/>
      <c r="ODL266" s="44"/>
      <c r="ODM266" s="44"/>
      <c r="ODN266" s="44"/>
      <c r="ODO266" s="44"/>
      <c r="ODP266" s="44"/>
      <c r="ODQ266" s="44"/>
      <c r="ODR266" s="44"/>
      <c r="ODS266" s="44"/>
      <c r="ODT266" s="44"/>
      <c r="ODU266" s="44"/>
      <c r="ODV266" s="44"/>
      <c r="ODW266" s="44"/>
      <c r="ODX266" s="44"/>
      <c r="ODY266" s="44"/>
      <c r="ODZ266" s="44"/>
      <c r="OEA266" s="44"/>
      <c r="OEB266" s="44"/>
      <c r="OEC266" s="44"/>
      <c r="OED266" s="44"/>
      <c r="OEE266" s="44"/>
      <c r="OEF266" s="44"/>
      <c r="OEG266" s="44"/>
      <c r="OEH266" s="44"/>
      <c r="OEI266" s="44"/>
      <c r="OEJ266" s="44"/>
      <c r="OEK266" s="44"/>
      <c r="OEL266" s="44"/>
      <c r="OEM266" s="44"/>
      <c r="OEN266" s="44"/>
      <c r="OEO266" s="44"/>
      <c r="OEP266" s="44"/>
      <c r="OEQ266" s="44"/>
      <c r="OER266" s="44"/>
      <c r="OES266" s="44"/>
      <c r="OET266" s="44"/>
      <c r="OEU266" s="44"/>
      <c r="OEV266" s="44"/>
      <c r="OEW266" s="44"/>
      <c r="OEX266" s="44"/>
      <c r="OEY266" s="44"/>
      <c r="OEZ266" s="44"/>
      <c r="OFA266" s="44"/>
      <c r="OFB266" s="44"/>
      <c r="OFC266" s="44"/>
      <c r="OFD266" s="44"/>
      <c r="OFE266" s="44"/>
      <c r="OFF266" s="44"/>
      <c r="OFG266" s="44"/>
      <c r="OFH266" s="44"/>
      <c r="OFI266" s="44"/>
      <c r="OFJ266" s="44"/>
      <c r="OFK266" s="44"/>
      <c r="OFL266" s="44"/>
      <c r="OFM266" s="44"/>
      <c r="OFN266" s="44"/>
      <c r="OFO266" s="44"/>
      <c r="OFP266" s="44"/>
      <c r="OFQ266" s="44"/>
      <c r="OFR266" s="44"/>
      <c r="OFS266" s="44"/>
      <c r="OFT266" s="44"/>
      <c r="OFU266" s="44"/>
      <c r="OFV266" s="44"/>
      <c r="OFW266" s="44"/>
      <c r="OFX266" s="44"/>
      <c r="OFY266" s="44"/>
      <c r="OFZ266" s="44"/>
      <c r="OGA266" s="44"/>
      <c r="OGB266" s="44"/>
      <c r="OGC266" s="44"/>
      <c r="OGD266" s="44"/>
      <c r="OGE266" s="44"/>
      <c r="OGF266" s="44"/>
      <c r="OGG266" s="44"/>
      <c r="OGH266" s="44"/>
      <c r="OGI266" s="44"/>
      <c r="OGJ266" s="44"/>
      <c r="OGK266" s="44"/>
      <c r="OGL266" s="44"/>
      <c r="OGM266" s="44"/>
      <c r="OGN266" s="44"/>
      <c r="OGO266" s="44"/>
      <c r="OGP266" s="44"/>
      <c r="OGQ266" s="44"/>
      <c r="OGR266" s="44"/>
      <c r="OGS266" s="44"/>
      <c r="OGT266" s="44"/>
      <c r="OGU266" s="44"/>
      <c r="OGV266" s="44"/>
      <c r="OGW266" s="44"/>
      <c r="OGX266" s="44"/>
      <c r="OGY266" s="44"/>
      <c r="OGZ266" s="44"/>
      <c r="OHA266" s="44"/>
      <c r="OHB266" s="44"/>
      <c r="OHC266" s="44"/>
      <c r="OHD266" s="44"/>
      <c r="OHE266" s="44"/>
      <c r="OHF266" s="44"/>
      <c r="OHG266" s="44"/>
      <c r="OHH266" s="44"/>
      <c r="OHI266" s="44"/>
      <c r="OHJ266" s="44"/>
      <c r="OHK266" s="44"/>
      <c r="OHL266" s="44"/>
      <c r="OHM266" s="44"/>
      <c r="OHN266" s="44"/>
      <c r="OHO266" s="44"/>
      <c r="OHP266" s="44"/>
      <c r="OHQ266" s="44"/>
      <c r="OHR266" s="44"/>
      <c r="OHS266" s="44"/>
      <c r="OHT266" s="44"/>
      <c r="OHU266" s="44"/>
      <c r="OHV266" s="44"/>
      <c r="OHW266" s="44"/>
      <c r="OHX266" s="44"/>
      <c r="OHY266" s="44"/>
      <c r="OHZ266" s="44"/>
      <c r="OIA266" s="44"/>
      <c r="OIB266" s="44"/>
      <c r="OIC266" s="44"/>
      <c r="OID266" s="44"/>
      <c r="OIE266" s="44"/>
      <c r="OIF266" s="44"/>
      <c r="OIG266" s="44"/>
      <c r="OIH266" s="44"/>
      <c r="OII266" s="44"/>
      <c r="OIJ266" s="44"/>
      <c r="OIK266" s="44"/>
      <c r="OIL266" s="44"/>
      <c r="OIM266" s="44"/>
      <c r="OIN266" s="44"/>
      <c r="OIO266" s="44"/>
      <c r="OIP266" s="44"/>
      <c r="OIQ266" s="44"/>
      <c r="OIR266" s="44"/>
      <c r="OIS266" s="44"/>
      <c r="OIT266" s="44"/>
      <c r="OIU266" s="44"/>
      <c r="OIV266" s="44"/>
      <c r="OIW266" s="44"/>
      <c r="OIX266" s="44"/>
      <c r="OIY266" s="44"/>
      <c r="OIZ266" s="44"/>
      <c r="OJA266" s="44"/>
      <c r="OJB266" s="44"/>
      <c r="OJC266" s="44"/>
      <c r="OJD266" s="44"/>
      <c r="OJE266" s="44"/>
      <c r="OJF266" s="44"/>
      <c r="OJG266" s="44"/>
      <c r="OJH266" s="44"/>
      <c r="OJI266" s="44"/>
      <c r="OJJ266" s="44"/>
      <c r="OJK266" s="44"/>
      <c r="OJL266" s="44"/>
      <c r="OJM266" s="44"/>
      <c r="OJN266" s="44"/>
      <c r="OJO266" s="44"/>
      <c r="OJP266" s="44"/>
      <c r="OJQ266" s="44"/>
      <c r="OJR266" s="44"/>
      <c r="OJS266" s="44"/>
      <c r="OJT266" s="44"/>
      <c r="OJU266" s="44"/>
      <c r="OJV266" s="44"/>
      <c r="OJW266" s="44"/>
      <c r="OJX266" s="44"/>
      <c r="OJY266" s="44"/>
      <c r="OJZ266" s="44"/>
      <c r="OKA266" s="44"/>
      <c r="OKB266" s="44"/>
      <c r="OKC266" s="44"/>
      <c r="OKD266" s="44"/>
      <c r="OKE266" s="44"/>
      <c r="OKF266" s="44"/>
      <c r="OKG266" s="44"/>
      <c r="OKH266" s="44"/>
      <c r="OKI266" s="44"/>
      <c r="OKJ266" s="44"/>
      <c r="OKK266" s="44"/>
      <c r="OKL266" s="44"/>
      <c r="OKM266" s="44"/>
      <c r="OKN266" s="44"/>
      <c r="OKO266" s="44"/>
      <c r="OKP266" s="44"/>
      <c r="OKQ266" s="44"/>
      <c r="OKR266" s="44"/>
      <c r="OKS266" s="44"/>
      <c r="OKT266" s="44"/>
      <c r="OKU266" s="44"/>
      <c r="OKV266" s="44"/>
      <c r="OKW266" s="44"/>
      <c r="OKX266" s="44"/>
      <c r="OKY266" s="44"/>
      <c r="OKZ266" s="44"/>
      <c r="OLA266" s="44"/>
      <c r="OLB266" s="44"/>
      <c r="OLC266" s="44"/>
      <c r="OLD266" s="44"/>
      <c r="OLE266" s="44"/>
      <c r="OLF266" s="44"/>
      <c r="OLG266" s="44"/>
      <c r="OLH266" s="44"/>
      <c r="OLI266" s="44"/>
      <c r="OLJ266" s="44"/>
      <c r="OLK266" s="44"/>
      <c r="OLL266" s="44"/>
      <c r="OLM266" s="44"/>
      <c r="OLN266" s="44"/>
      <c r="OLO266" s="44"/>
      <c r="OLP266" s="44"/>
      <c r="OLQ266" s="44"/>
      <c r="OLR266" s="44"/>
      <c r="OLS266" s="44"/>
      <c r="OLT266" s="44"/>
      <c r="OLU266" s="44"/>
      <c r="OLV266" s="44"/>
      <c r="OLW266" s="44"/>
      <c r="OLX266" s="44"/>
      <c r="OLY266" s="44"/>
      <c r="OLZ266" s="44"/>
      <c r="OMA266" s="44"/>
      <c r="OMB266" s="44"/>
      <c r="OMC266" s="44"/>
      <c r="OMD266" s="44"/>
      <c r="OME266" s="44"/>
      <c r="OMF266" s="44"/>
      <c r="OMG266" s="44"/>
      <c r="OMH266" s="44"/>
      <c r="OMI266" s="44"/>
      <c r="OMJ266" s="44"/>
      <c r="OMK266" s="44"/>
      <c r="OML266" s="44"/>
      <c r="OMM266" s="44"/>
      <c r="OMN266" s="44"/>
      <c r="OMO266" s="44"/>
      <c r="OMP266" s="44"/>
      <c r="OMQ266" s="44"/>
      <c r="OMR266" s="44"/>
      <c r="OMS266" s="44"/>
      <c r="OMT266" s="44"/>
      <c r="OMU266" s="44"/>
      <c r="OMV266" s="44"/>
      <c r="OMW266" s="44"/>
      <c r="OMX266" s="44"/>
      <c r="OMY266" s="44"/>
      <c r="OMZ266" s="44"/>
      <c r="ONA266" s="44"/>
      <c r="ONB266" s="44"/>
      <c r="ONC266" s="44"/>
      <c r="OND266" s="44"/>
      <c r="ONE266" s="44"/>
      <c r="ONF266" s="44"/>
      <c r="ONG266" s="44"/>
      <c r="ONH266" s="44"/>
      <c r="ONI266" s="44"/>
      <c r="ONJ266" s="44"/>
      <c r="ONK266" s="44"/>
      <c r="ONL266" s="44"/>
      <c r="ONM266" s="44"/>
      <c r="ONN266" s="44"/>
      <c r="ONO266" s="44"/>
      <c r="ONP266" s="44"/>
      <c r="ONQ266" s="44"/>
      <c r="ONR266" s="44"/>
      <c r="ONS266" s="44"/>
      <c r="ONT266" s="44"/>
      <c r="ONU266" s="44"/>
      <c r="ONV266" s="44"/>
      <c r="ONW266" s="44"/>
      <c r="ONX266" s="44"/>
      <c r="ONY266" s="44"/>
      <c r="ONZ266" s="44"/>
      <c r="OOA266" s="44"/>
      <c r="OOB266" s="44"/>
      <c r="OOC266" s="44"/>
      <c r="OOD266" s="44"/>
      <c r="OOE266" s="44"/>
      <c r="OOF266" s="44"/>
      <c r="OOG266" s="44"/>
      <c r="OOH266" s="44"/>
      <c r="OOI266" s="44"/>
      <c r="OOJ266" s="44"/>
      <c r="OOK266" s="44"/>
      <c r="OOL266" s="44"/>
      <c r="OOM266" s="44"/>
      <c r="OON266" s="44"/>
      <c r="OOO266" s="44"/>
      <c r="OOP266" s="44"/>
      <c r="OOQ266" s="44"/>
      <c r="OOR266" s="44"/>
      <c r="OOS266" s="44"/>
      <c r="OOT266" s="44"/>
      <c r="OOU266" s="44"/>
      <c r="OOV266" s="44"/>
      <c r="OOW266" s="44"/>
      <c r="OOX266" s="44"/>
      <c r="OOY266" s="44"/>
      <c r="OOZ266" s="44"/>
      <c r="OPA266" s="44"/>
      <c r="OPB266" s="44"/>
      <c r="OPC266" s="44"/>
      <c r="OPD266" s="44"/>
      <c r="OPE266" s="44"/>
      <c r="OPF266" s="44"/>
      <c r="OPG266" s="44"/>
      <c r="OPH266" s="44"/>
      <c r="OPI266" s="44"/>
      <c r="OPJ266" s="44"/>
      <c r="OPK266" s="44"/>
      <c r="OPL266" s="44"/>
      <c r="OPM266" s="44"/>
      <c r="OPN266" s="44"/>
      <c r="OPO266" s="44"/>
      <c r="OPP266" s="44"/>
      <c r="OPQ266" s="44"/>
      <c r="OPR266" s="44"/>
      <c r="OPS266" s="44"/>
      <c r="OPT266" s="44"/>
      <c r="OPU266" s="44"/>
      <c r="OPV266" s="44"/>
      <c r="OPW266" s="44"/>
      <c r="OPX266" s="44"/>
      <c r="OPY266" s="44"/>
      <c r="OPZ266" s="44"/>
      <c r="OQA266" s="44"/>
      <c r="OQB266" s="44"/>
      <c r="OQC266" s="44"/>
      <c r="OQD266" s="44"/>
      <c r="OQE266" s="44"/>
      <c r="OQF266" s="44"/>
      <c r="OQG266" s="44"/>
      <c r="OQH266" s="44"/>
      <c r="OQI266" s="44"/>
      <c r="OQJ266" s="44"/>
      <c r="OQK266" s="44"/>
      <c r="OQL266" s="44"/>
      <c r="OQM266" s="44"/>
      <c r="OQN266" s="44"/>
      <c r="OQO266" s="44"/>
      <c r="OQP266" s="44"/>
      <c r="OQQ266" s="44"/>
      <c r="OQR266" s="44"/>
      <c r="OQS266" s="44"/>
      <c r="OQT266" s="44"/>
      <c r="OQU266" s="44"/>
      <c r="OQV266" s="44"/>
      <c r="OQW266" s="44"/>
      <c r="OQX266" s="44"/>
      <c r="OQY266" s="44"/>
      <c r="OQZ266" s="44"/>
      <c r="ORA266" s="44"/>
      <c r="ORB266" s="44"/>
      <c r="ORC266" s="44"/>
      <c r="ORD266" s="44"/>
      <c r="ORE266" s="44"/>
      <c r="ORF266" s="44"/>
      <c r="ORG266" s="44"/>
      <c r="ORH266" s="44"/>
      <c r="ORI266" s="44"/>
      <c r="ORJ266" s="44"/>
      <c r="ORK266" s="44"/>
      <c r="ORL266" s="44"/>
      <c r="ORM266" s="44"/>
      <c r="ORN266" s="44"/>
      <c r="ORO266" s="44"/>
      <c r="ORP266" s="44"/>
      <c r="ORQ266" s="44"/>
      <c r="ORR266" s="44"/>
      <c r="ORS266" s="44"/>
      <c r="ORT266" s="44"/>
      <c r="ORU266" s="44"/>
      <c r="ORV266" s="44"/>
      <c r="ORW266" s="44"/>
      <c r="ORX266" s="44"/>
      <c r="ORY266" s="44"/>
      <c r="ORZ266" s="44"/>
      <c r="OSA266" s="44"/>
      <c r="OSB266" s="44"/>
      <c r="OSC266" s="44"/>
      <c r="OSD266" s="44"/>
      <c r="OSE266" s="44"/>
      <c r="OSF266" s="44"/>
      <c r="OSG266" s="44"/>
      <c r="OSH266" s="44"/>
      <c r="OSI266" s="44"/>
      <c r="OSJ266" s="44"/>
      <c r="OSK266" s="44"/>
      <c r="OSL266" s="44"/>
      <c r="OSM266" s="44"/>
      <c r="OSN266" s="44"/>
      <c r="OSO266" s="44"/>
      <c r="OSP266" s="44"/>
      <c r="OSQ266" s="44"/>
      <c r="OSR266" s="44"/>
      <c r="OSS266" s="44"/>
      <c r="OST266" s="44"/>
      <c r="OSU266" s="44"/>
      <c r="OSV266" s="44"/>
      <c r="OSW266" s="44"/>
      <c r="OSX266" s="44"/>
      <c r="OSY266" s="44"/>
      <c r="OSZ266" s="44"/>
      <c r="OTA266" s="44"/>
      <c r="OTB266" s="44"/>
      <c r="OTC266" s="44"/>
      <c r="OTD266" s="44"/>
      <c r="OTE266" s="44"/>
      <c r="OTF266" s="44"/>
      <c r="OTG266" s="44"/>
      <c r="OTH266" s="44"/>
      <c r="OTI266" s="44"/>
      <c r="OTJ266" s="44"/>
      <c r="OTK266" s="44"/>
      <c r="OTL266" s="44"/>
      <c r="OTM266" s="44"/>
      <c r="OTN266" s="44"/>
      <c r="OTO266" s="44"/>
      <c r="OTP266" s="44"/>
      <c r="OTQ266" s="44"/>
      <c r="OTR266" s="44"/>
      <c r="OTS266" s="44"/>
      <c r="OTT266" s="44"/>
      <c r="OTU266" s="44"/>
      <c r="OTV266" s="44"/>
      <c r="OTW266" s="44"/>
      <c r="OTX266" s="44"/>
      <c r="OTY266" s="44"/>
      <c r="OTZ266" s="44"/>
      <c r="OUA266" s="44"/>
      <c r="OUB266" s="44"/>
      <c r="OUC266" s="44"/>
      <c r="OUD266" s="44"/>
      <c r="OUE266" s="44"/>
      <c r="OUF266" s="44"/>
      <c r="OUG266" s="44"/>
      <c r="OUH266" s="44"/>
      <c r="OUI266" s="44"/>
      <c r="OUJ266" s="44"/>
      <c r="OUK266" s="44"/>
      <c r="OUL266" s="44"/>
      <c r="OUM266" s="44"/>
      <c r="OUN266" s="44"/>
      <c r="OUO266" s="44"/>
      <c r="OUP266" s="44"/>
      <c r="OUQ266" s="44"/>
      <c r="OUR266" s="44"/>
      <c r="OUS266" s="44"/>
      <c r="OUT266" s="44"/>
      <c r="OUU266" s="44"/>
      <c r="OUV266" s="44"/>
      <c r="OUW266" s="44"/>
      <c r="OUX266" s="44"/>
      <c r="OUY266" s="44"/>
      <c r="OUZ266" s="44"/>
      <c r="OVA266" s="44"/>
      <c r="OVB266" s="44"/>
      <c r="OVC266" s="44"/>
      <c r="OVD266" s="44"/>
      <c r="OVE266" s="44"/>
      <c r="OVF266" s="44"/>
      <c r="OVG266" s="44"/>
      <c r="OVH266" s="44"/>
      <c r="OVI266" s="44"/>
      <c r="OVJ266" s="44"/>
      <c r="OVK266" s="44"/>
      <c r="OVL266" s="44"/>
      <c r="OVM266" s="44"/>
      <c r="OVN266" s="44"/>
      <c r="OVO266" s="44"/>
      <c r="OVP266" s="44"/>
      <c r="OVQ266" s="44"/>
      <c r="OVR266" s="44"/>
      <c r="OVS266" s="44"/>
      <c r="OVT266" s="44"/>
      <c r="OVU266" s="44"/>
      <c r="OVV266" s="44"/>
      <c r="OVW266" s="44"/>
      <c r="OVX266" s="44"/>
      <c r="OVY266" s="44"/>
      <c r="OVZ266" s="44"/>
      <c r="OWA266" s="44"/>
      <c r="OWB266" s="44"/>
      <c r="OWC266" s="44"/>
      <c r="OWD266" s="44"/>
      <c r="OWE266" s="44"/>
      <c r="OWF266" s="44"/>
      <c r="OWG266" s="44"/>
      <c r="OWH266" s="44"/>
      <c r="OWI266" s="44"/>
      <c r="OWJ266" s="44"/>
      <c r="OWK266" s="44"/>
      <c r="OWL266" s="44"/>
      <c r="OWM266" s="44"/>
      <c r="OWN266" s="44"/>
      <c r="OWO266" s="44"/>
      <c r="OWP266" s="44"/>
      <c r="OWQ266" s="44"/>
      <c r="OWR266" s="44"/>
      <c r="OWS266" s="44"/>
      <c r="OWT266" s="44"/>
      <c r="OWU266" s="44"/>
      <c r="OWV266" s="44"/>
      <c r="OWW266" s="44"/>
      <c r="OWX266" s="44"/>
      <c r="OWY266" s="44"/>
      <c r="OWZ266" s="44"/>
      <c r="OXA266" s="44"/>
      <c r="OXB266" s="44"/>
      <c r="OXC266" s="44"/>
      <c r="OXD266" s="44"/>
      <c r="OXE266" s="44"/>
      <c r="OXF266" s="44"/>
      <c r="OXG266" s="44"/>
      <c r="OXH266" s="44"/>
      <c r="OXI266" s="44"/>
      <c r="OXJ266" s="44"/>
      <c r="OXK266" s="44"/>
      <c r="OXL266" s="44"/>
      <c r="OXM266" s="44"/>
      <c r="OXN266" s="44"/>
      <c r="OXO266" s="44"/>
      <c r="OXP266" s="44"/>
      <c r="OXQ266" s="44"/>
      <c r="OXR266" s="44"/>
      <c r="OXS266" s="44"/>
      <c r="OXT266" s="44"/>
      <c r="OXU266" s="44"/>
      <c r="OXV266" s="44"/>
      <c r="OXW266" s="44"/>
      <c r="OXX266" s="44"/>
      <c r="OXY266" s="44"/>
      <c r="OXZ266" s="44"/>
      <c r="OYA266" s="44"/>
      <c r="OYB266" s="44"/>
      <c r="OYC266" s="44"/>
      <c r="OYD266" s="44"/>
      <c r="OYE266" s="44"/>
      <c r="OYF266" s="44"/>
      <c r="OYG266" s="44"/>
      <c r="OYH266" s="44"/>
      <c r="OYI266" s="44"/>
      <c r="OYJ266" s="44"/>
      <c r="OYK266" s="44"/>
      <c r="OYL266" s="44"/>
      <c r="OYM266" s="44"/>
      <c r="OYN266" s="44"/>
      <c r="OYO266" s="44"/>
      <c r="OYP266" s="44"/>
      <c r="OYQ266" s="44"/>
      <c r="OYR266" s="44"/>
      <c r="OYS266" s="44"/>
      <c r="OYT266" s="44"/>
      <c r="OYU266" s="44"/>
      <c r="OYV266" s="44"/>
      <c r="OYW266" s="44"/>
      <c r="OYX266" s="44"/>
      <c r="OYY266" s="44"/>
      <c r="OYZ266" s="44"/>
      <c r="OZA266" s="44"/>
      <c r="OZB266" s="44"/>
      <c r="OZC266" s="44"/>
      <c r="OZD266" s="44"/>
      <c r="OZE266" s="44"/>
      <c r="OZF266" s="44"/>
      <c r="OZG266" s="44"/>
      <c r="OZH266" s="44"/>
      <c r="OZI266" s="44"/>
      <c r="OZJ266" s="44"/>
      <c r="OZK266" s="44"/>
      <c r="OZL266" s="44"/>
      <c r="OZM266" s="44"/>
      <c r="OZN266" s="44"/>
      <c r="OZO266" s="44"/>
      <c r="OZP266" s="44"/>
      <c r="OZQ266" s="44"/>
      <c r="OZR266" s="44"/>
      <c r="OZS266" s="44"/>
      <c r="OZT266" s="44"/>
      <c r="OZU266" s="44"/>
      <c r="OZV266" s="44"/>
      <c r="OZW266" s="44"/>
      <c r="OZX266" s="44"/>
      <c r="OZY266" s="44"/>
      <c r="OZZ266" s="44"/>
      <c r="PAA266" s="44"/>
      <c r="PAB266" s="44"/>
      <c r="PAC266" s="44"/>
      <c r="PAD266" s="44"/>
      <c r="PAE266" s="44"/>
      <c r="PAF266" s="44"/>
      <c r="PAG266" s="44"/>
      <c r="PAH266" s="44"/>
      <c r="PAI266" s="44"/>
      <c r="PAJ266" s="44"/>
      <c r="PAK266" s="44"/>
      <c r="PAL266" s="44"/>
      <c r="PAM266" s="44"/>
      <c r="PAN266" s="44"/>
      <c r="PAO266" s="44"/>
      <c r="PAP266" s="44"/>
      <c r="PAQ266" s="44"/>
      <c r="PAR266" s="44"/>
      <c r="PAS266" s="44"/>
      <c r="PAT266" s="44"/>
      <c r="PAU266" s="44"/>
      <c r="PAV266" s="44"/>
      <c r="PAW266" s="44"/>
      <c r="PAX266" s="44"/>
      <c r="PAY266" s="44"/>
      <c r="PAZ266" s="44"/>
      <c r="PBA266" s="44"/>
      <c r="PBB266" s="44"/>
      <c r="PBC266" s="44"/>
      <c r="PBD266" s="44"/>
      <c r="PBE266" s="44"/>
      <c r="PBF266" s="44"/>
      <c r="PBG266" s="44"/>
      <c r="PBH266" s="44"/>
      <c r="PBI266" s="44"/>
      <c r="PBJ266" s="44"/>
      <c r="PBK266" s="44"/>
      <c r="PBL266" s="44"/>
      <c r="PBM266" s="44"/>
      <c r="PBN266" s="44"/>
      <c r="PBO266" s="44"/>
      <c r="PBP266" s="44"/>
      <c r="PBQ266" s="44"/>
      <c r="PBR266" s="44"/>
      <c r="PBS266" s="44"/>
      <c r="PBT266" s="44"/>
      <c r="PBU266" s="44"/>
      <c r="PBV266" s="44"/>
      <c r="PBW266" s="44"/>
      <c r="PBX266" s="44"/>
      <c r="PBY266" s="44"/>
      <c r="PBZ266" s="44"/>
      <c r="PCA266" s="44"/>
      <c r="PCB266" s="44"/>
      <c r="PCC266" s="44"/>
      <c r="PCD266" s="44"/>
      <c r="PCE266" s="44"/>
      <c r="PCF266" s="44"/>
      <c r="PCG266" s="44"/>
      <c r="PCH266" s="44"/>
      <c r="PCI266" s="44"/>
      <c r="PCJ266" s="44"/>
      <c r="PCK266" s="44"/>
      <c r="PCL266" s="44"/>
      <c r="PCM266" s="44"/>
      <c r="PCN266" s="44"/>
      <c r="PCO266" s="44"/>
      <c r="PCP266" s="44"/>
      <c r="PCQ266" s="44"/>
      <c r="PCR266" s="44"/>
      <c r="PCS266" s="44"/>
      <c r="PCT266" s="44"/>
      <c r="PCU266" s="44"/>
      <c r="PCV266" s="44"/>
      <c r="PCW266" s="44"/>
      <c r="PCX266" s="44"/>
      <c r="PCY266" s="44"/>
      <c r="PCZ266" s="44"/>
      <c r="PDA266" s="44"/>
      <c r="PDB266" s="44"/>
      <c r="PDC266" s="44"/>
      <c r="PDD266" s="44"/>
      <c r="PDE266" s="44"/>
      <c r="PDF266" s="44"/>
      <c r="PDG266" s="44"/>
      <c r="PDH266" s="44"/>
      <c r="PDI266" s="44"/>
      <c r="PDJ266" s="44"/>
      <c r="PDK266" s="44"/>
      <c r="PDL266" s="44"/>
      <c r="PDM266" s="44"/>
      <c r="PDN266" s="44"/>
      <c r="PDO266" s="44"/>
      <c r="PDP266" s="44"/>
      <c r="PDQ266" s="44"/>
      <c r="PDR266" s="44"/>
      <c r="PDS266" s="44"/>
      <c r="PDT266" s="44"/>
      <c r="PDU266" s="44"/>
      <c r="PDV266" s="44"/>
      <c r="PDW266" s="44"/>
      <c r="PDX266" s="44"/>
      <c r="PDY266" s="44"/>
      <c r="PDZ266" s="44"/>
      <c r="PEA266" s="44"/>
      <c r="PEB266" s="44"/>
      <c r="PEC266" s="44"/>
      <c r="PED266" s="44"/>
      <c r="PEE266" s="44"/>
      <c r="PEF266" s="44"/>
      <c r="PEG266" s="44"/>
      <c r="PEH266" s="44"/>
      <c r="PEI266" s="44"/>
      <c r="PEJ266" s="44"/>
      <c r="PEK266" s="44"/>
      <c r="PEL266" s="44"/>
      <c r="PEM266" s="44"/>
      <c r="PEN266" s="44"/>
      <c r="PEO266" s="44"/>
      <c r="PEP266" s="44"/>
      <c r="PEQ266" s="44"/>
      <c r="PER266" s="44"/>
      <c r="PES266" s="44"/>
      <c r="PET266" s="44"/>
      <c r="PEU266" s="44"/>
      <c r="PEV266" s="44"/>
      <c r="PEW266" s="44"/>
      <c r="PEX266" s="44"/>
      <c r="PEY266" s="44"/>
      <c r="PEZ266" s="44"/>
      <c r="PFA266" s="44"/>
      <c r="PFB266" s="44"/>
      <c r="PFC266" s="44"/>
      <c r="PFD266" s="44"/>
      <c r="PFE266" s="44"/>
      <c r="PFF266" s="44"/>
      <c r="PFG266" s="44"/>
      <c r="PFH266" s="44"/>
      <c r="PFI266" s="44"/>
      <c r="PFJ266" s="44"/>
      <c r="PFK266" s="44"/>
      <c r="PFL266" s="44"/>
      <c r="PFM266" s="44"/>
      <c r="PFN266" s="44"/>
      <c r="PFO266" s="44"/>
      <c r="PFP266" s="44"/>
      <c r="PFQ266" s="44"/>
      <c r="PFR266" s="44"/>
      <c r="PFS266" s="44"/>
      <c r="PFT266" s="44"/>
      <c r="PFU266" s="44"/>
      <c r="PFV266" s="44"/>
      <c r="PFW266" s="44"/>
      <c r="PFX266" s="44"/>
      <c r="PFY266" s="44"/>
      <c r="PFZ266" s="44"/>
      <c r="PGA266" s="44"/>
      <c r="PGB266" s="44"/>
      <c r="PGC266" s="44"/>
      <c r="PGD266" s="44"/>
      <c r="PGE266" s="44"/>
      <c r="PGF266" s="44"/>
      <c r="PGG266" s="44"/>
      <c r="PGH266" s="44"/>
      <c r="PGI266" s="44"/>
      <c r="PGJ266" s="44"/>
      <c r="PGK266" s="44"/>
      <c r="PGL266" s="44"/>
      <c r="PGM266" s="44"/>
      <c r="PGN266" s="44"/>
      <c r="PGO266" s="44"/>
      <c r="PGP266" s="44"/>
      <c r="PGQ266" s="44"/>
      <c r="PGR266" s="44"/>
      <c r="PGS266" s="44"/>
      <c r="PGT266" s="44"/>
      <c r="PGU266" s="44"/>
      <c r="PGV266" s="44"/>
      <c r="PGW266" s="44"/>
      <c r="PGX266" s="44"/>
      <c r="PGY266" s="44"/>
      <c r="PGZ266" s="44"/>
      <c r="PHA266" s="44"/>
      <c r="PHB266" s="44"/>
      <c r="PHC266" s="44"/>
      <c r="PHD266" s="44"/>
      <c r="PHE266" s="44"/>
      <c r="PHF266" s="44"/>
      <c r="PHG266" s="44"/>
      <c r="PHH266" s="44"/>
      <c r="PHI266" s="44"/>
      <c r="PHJ266" s="44"/>
      <c r="PHK266" s="44"/>
      <c r="PHL266" s="44"/>
      <c r="PHM266" s="44"/>
      <c r="PHN266" s="44"/>
      <c r="PHO266" s="44"/>
      <c r="PHP266" s="44"/>
      <c r="PHQ266" s="44"/>
      <c r="PHR266" s="44"/>
      <c r="PHS266" s="44"/>
      <c r="PHT266" s="44"/>
      <c r="PHU266" s="44"/>
      <c r="PHV266" s="44"/>
      <c r="PHW266" s="44"/>
      <c r="PHX266" s="44"/>
      <c r="PHY266" s="44"/>
      <c r="PHZ266" s="44"/>
      <c r="PIA266" s="44"/>
      <c r="PIB266" s="44"/>
      <c r="PIC266" s="44"/>
      <c r="PID266" s="44"/>
      <c r="PIE266" s="44"/>
      <c r="PIF266" s="44"/>
      <c r="PIG266" s="44"/>
      <c r="PIH266" s="44"/>
      <c r="PII266" s="44"/>
      <c r="PIJ266" s="44"/>
      <c r="PIK266" s="44"/>
      <c r="PIL266" s="44"/>
      <c r="PIM266" s="44"/>
      <c r="PIN266" s="44"/>
      <c r="PIO266" s="44"/>
      <c r="PIP266" s="44"/>
      <c r="PIQ266" s="44"/>
      <c r="PIR266" s="44"/>
      <c r="PIS266" s="44"/>
      <c r="PIT266" s="44"/>
      <c r="PIU266" s="44"/>
      <c r="PIV266" s="44"/>
      <c r="PIW266" s="44"/>
      <c r="PIX266" s="44"/>
      <c r="PIY266" s="44"/>
      <c r="PIZ266" s="44"/>
      <c r="PJA266" s="44"/>
      <c r="PJB266" s="44"/>
      <c r="PJC266" s="44"/>
      <c r="PJD266" s="44"/>
      <c r="PJE266" s="44"/>
      <c r="PJF266" s="44"/>
      <c r="PJG266" s="44"/>
      <c r="PJH266" s="44"/>
      <c r="PJI266" s="44"/>
      <c r="PJJ266" s="44"/>
      <c r="PJK266" s="44"/>
      <c r="PJL266" s="44"/>
      <c r="PJM266" s="44"/>
      <c r="PJN266" s="44"/>
      <c r="PJO266" s="44"/>
      <c r="PJP266" s="44"/>
      <c r="PJQ266" s="44"/>
      <c r="PJR266" s="44"/>
      <c r="PJS266" s="44"/>
      <c r="PJT266" s="44"/>
      <c r="PJU266" s="44"/>
      <c r="PJV266" s="44"/>
      <c r="PJW266" s="44"/>
      <c r="PJX266" s="44"/>
      <c r="PJY266" s="44"/>
      <c r="PJZ266" s="44"/>
      <c r="PKA266" s="44"/>
      <c r="PKB266" s="44"/>
      <c r="PKC266" s="44"/>
      <c r="PKD266" s="44"/>
      <c r="PKE266" s="44"/>
      <c r="PKF266" s="44"/>
      <c r="PKG266" s="44"/>
      <c r="PKH266" s="44"/>
      <c r="PKI266" s="44"/>
      <c r="PKJ266" s="44"/>
      <c r="PKK266" s="44"/>
      <c r="PKL266" s="44"/>
      <c r="PKM266" s="44"/>
      <c r="PKN266" s="44"/>
      <c r="PKO266" s="44"/>
      <c r="PKP266" s="44"/>
      <c r="PKQ266" s="44"/>
      <c r="PKR266" s="44"/>
      <c r="PKS266" s="44"/>
      <c r="PKT266" s="44"/>
      <c r="PKU266" s="44"/>
      <c r="PKV266" s="44"/>
      <c r="PKW266" s="44"/>
      <c r="PKX266" s="44"/>
      <c r="PKY266" s="44"/>
      <c r="PKZ266" s="44"/>
      <c r="PLA266" s="44"/>
      <c r="PLB266" s="44"/>
      <c r="PLC266" s="44"/>
      <c r="PLD266" s="44"/>
      <c r="PLE266" s="44"/>
      <c r="PLF266" s="44"/>
      <c r="PLG266" s="44"/>
      <c r="PLH266" s="44"/>
      <c r="PLI266" s="44"/>
      <c r="PLJ266" s="44"/>
      <c r="PLK266" s="44"/>
      <c r="PLL266" s="44"/>
      <c r="PLM266" s="44"/>
      <c r="PLN266" s="44"/>
      <c r="PLO266" s="44"/>
      <c r="PLP266" s="44"/>
      <c r="PLQ266" s="44"/>
      <c r="PLR266" s="44"/>
      <c r="PLS266" s="44"/>
      <c r="PLT266" s="44"/>
      <c r="PLU266" s="44"/>
      <c r="PLV266" s="44"/>
      <c r="PLW266" s="44"/>
      <c r="PLX266" s="44"/>
      <c r="PLY266" s="44"/>
      <c r="PLZ266" s="44"/>
      <c r="PMA266" s="44"/>
      <c r="PMB266" s="44"/>
      <c r="PMC266" s="44"/>
      <c r="PMD266" s="44"/>
      <c r="PME266" s="44"/>
      <c r="PMF266" s="44"/>
      <c r="PMG266" s="44"/>
      <c r="PMH266" s="44"/>
      <c r="PMI266" s="44"/>
      <c r="PMJ266" s="44"/>
      <c r="PMK266" s="44"/>
      <c r="PML266" s="44"/>
      <c r="PMM266" s="44"/>
      <c r="PMN266" s="44"/>
      <c r="PMO266" s="44"/>
      <c r="PMP266" s="44"/>
      <c r="PMQ266" s="44"/>
      <c r="PMR266" s="44"/>
      <c r="PMS266" s="44"/>
      <c r="PMT266" s="44"/>
      <c r="PMU266" s="44"/>
      <c r="PMV266" s="44"/>
      <c r="PMW266" s="44"/>
      <c r="PMX266" s="44"/>
      <c r="PMY266" s="44"/>
      <c r="PMZ266" s="44"/>
      <c r="PNA266" s="44"/>
      <c r="PNB266" s="44"/>
      <c r="PNC266" s="44"/>
      <c r="PND266" s="44"/>
      <c r="PNE266" s="44"/>
      <c r="PNF266" s="44"/>
      <c r="PNG266" s="44"/>
      <c r="PNH266" s="44"/>
      <c r="PNI266" s="44"/>
      <c r="PNJ266" s="44"/>
      <c r="PNK266" s="44"/>
      <c r="PNL266" s="44"/>
      <c r="PNM266" s="44"/>
      <c r="PNN266" s="44"/>
      <c r="PNO266" s="44"/>
      <c r="PNP266" s="44"/>
      <c r="PNQ266" s="44"/>
      <c r="PNR266" s="44"/>
      <c r="PNS266" s="44"/>
      <c r="PNT266" s="44"/>
      <c r="PNU266" s="44"/>
      <c r="PNV266" s="44"/>
      <c r="PNW266" s="44"/>
      <c r="PNX266" s="44"/>
      <c r="PNY266" s="44"/>
      <c r="PNZ266" s="44"/>
      <c r="POA266" s="44"/>
      <c r="POB266" s="44"/>
      <c r="POC266" s="44"/>
      <c r="POD266" s="44"/>
      <c r="POE266" s="44"/>
      <c r="POF266" s="44"/>
      <c r="POG266" s="44"/>
      <c r="POH266" s="44"/>
      <c r="POI266" s="44"/>
      <c r="POJ266" s="44"/>
      <c r="POK266" s="44"/>
      <c r="POL266" s="44"/>
      <c r="POM266" s="44"/>
      <c r="PON266" s="44"/>
      <c r="POO266" s="44"/>
      <c r="POP266" s="44"/>
      <c r="POQ266" s="44"/>
      <c r="POR266" s="44"/>
      <c r="POS266" s="44"/>
      <c r="POT266" s="44"/>
      <c r="POU266" s="44"/>
      <c r="POV266" s="44"/>
      <c r="POW266" s="44"/>
      <c r="POX266" s="44"/>
      <c r="POY266" s="44"/>
      <c r="POZ266" s="44"/>
      <c r="PPA266" s="44"/>
      <c r="PPB266" s="44"/>
      <c r="PPC266" s="44"/>
      <c r="PPD266" s="44"/>
      <c r="PPE266" s="44"/>
      <c r="PPF266" s="44"/>
      <c r="PPG266" s="44"/>
      <c r="PPH266" s="44"/>
      <c r="PPI266" s="44"/>
      <c r="PPJ266" s="44"/>
      <c r="PPK266" s="44"/>
      <c r="PPL266" s="44"/>
      <c r="PPM266" s="44"/>
      <c r="PPN266" s="44"/>
      <c r="PPO266" s="44"/>
      <c r="PPP266" s="44"/>
      <c r="PPQ266" s="44"/>
      <c r="PPR266" s="44"/>
      <c r="PPS266" s="44"/>
      <c r="PPT266" s="44"/>
      <c r="PPU266" s="44"/>
      <c r="PPV266" s="44"/>
      <c r="PPW266" s="44"/>
      <c r="PPX266" s="44"/>
      <c r="PPY266" s="44"/>
      <c r="PPZ266" s="44"/>
      <c r="PQA266" s="44"/>
      <c r="PQB266" s="44"/>
      <c r="PQC266" s="44"/>
      <c r="PQD266" s="44"/>
      <c r="PQE266" s="44"/>
      <c r="PQF266" s="44"/>
      <c r="PQG266" s="44"/>
      <c r="PQH266" s="44"/>
      <c r="PQI266" s="44"/>
      <c r="PQJ266" s="44"/>
      <c r="PQK266" s="44"/>
      <c r="PQL266" s="44"/>
      <c r="PQM266" s="44"/>
      <c r="PQN266" s="44"/>
      <c r="PQO266" s="44"/>
      <c r="PQP266" s="44"/>
      <c r="PQQ266" s="44"/>
      <c r="PQR266" s="44"/>
      <c r="PQS266" s="44"/>
      <c r="PQT266" s="44"/>
      <c r="PQU266" s="44"/>
      <c r="PQV266" s="44"/>
      <c r="PQW266" s="44"/>
      <c r="PQX266" s="44"/>
      <c r="PQY266" s="44"/>
      <c r="PQZ266" s="44"/>
      <c r="PRA266" s="44"/>
      <c r="PRB266" s="44"/>
      <c r="PRC266" s="44"/>
      <c r="PRD266" s="44"/>
      <c r="PRE266" s="44"/>
      <c r="PRF266" s="44"/>
      <c r="PRG266" s="44"/>
      <c r="PRH266" s="44"/>
      <c r="PRI266" s="44"/>
      <c r="PRJ266" s="44"/>
      <c r="PRK266" s="44"/>
      <c r="PRL266" s="44"/>
      <c r="PRM266" s="44"/>
      <c r="PRN266" s="44"/>
      <c r="PRO266" s="44"/>
      <c r="PRP266" s="44"/>
      <c r="PRQ266" s="44"/>
      <c r="PRR266" s="44"/>
      <c r="PRS266" s="44"/>
      <c r="PRT266" s="44"/>
      <c r="PRU266" s="44"/>
      <c r="PRV266" s="44"/>
      <c r="PRW266" s="44"/>
      <c r="PRX266" s="44"/>
      <c r="PRY266" s="44"/>
      <c r="PRZ266" s="44"/>
      <c r="PSA266" s="44"/>
      <c r="PSB266" s="44"/>
      <c r="PSC266" s="44"/>
      <c r="PSD266" s="44"/>
      <c r="PSE266" s="44"/>
      <c r="PSF266" s="44"/>
      <c r="PSG266" s="44"/>
      <c r="PSH266" s="44"/>
      <c r="PSI266" s="44"/>
      <c r="PSJ266" s="44"/>
      <c r="PSK266" s="44"/>
      <c r="PSL266" s="44"/>
      <c r="PSM266" s="44"/>
      <c r="PSN266" s="44"/>
      <c r="PSO266" s="44"/>
      <c r="PSP266" s="44"/>
      <c r="PSQ266" s="44"/>
      <c r="PSR266" s="44"/>
      <c r="PSS266" s="44"/>
      <c r="PST266" s="44"/>
      <c r="PSU266" s="44"/>
      <c r="PSV266" s="44"/>
      <c r="PSW266" s="44"/>
      <c r="PSX266" s="44"/>
      <c r="PSY266" s="44"/>
      <c r="PSZ266" s="44"/>
      <c r="PTA266" s="44"/>
      <c r="PTB266" s="44"/>
      <c r="PTC266" s="44"/>
      <c r="PTD266" s="44"/>
      <c r="PTE266" s="44"/>
      <c r="PTF266" s="44"/>
      <c r="PTG266" s="44"/>
      <c r="PTH266" s="44"/>
      <c r="PTI266" s="44"/>
      <c r="PTJ266" s="44"/>
      <c r="PTK266" s="44"/>
      <c r="PTL266" s="44"/>
      <c r="PTM266" s="44"/>
      <c r="PTN266" s="44"/>
      <c r="PTO266" s="44"/>
      <c r="PTP266" s="44"/>
      <c r="PTQ266" s="44"/>
      <c r="PTR266" s="44"/>
      <c r="PTS266" s="44"/>
      <c r="PTT266" s="44"/>
      <c r="PTU266" s="44"/>
      <c r="PTV266" s="44"/>
      <c r="PTW266" s="44"/>
      <c r="PTX266" s="44"/>
      <c r="PTY266" s="44"/>
      <c r="PTZ266" s="44"/>
      <c r="PUA266" s="44"/>
      <c r="PUB266" s="44"/>
      <c r="PUC266" s="44"/>
      <c r="PUD266" s="44"/>
      <c r="PUE266" s="44"/>
      <c r="PUF266" s="44"/>
      <c r="PUG266" s="44"/>
      <c r="PUH266" s="44"/>
      <c r="PUI266" s="44"/>
      <c r="PUJ266" s="44"/>
      <c r="PUK266" s="44"/>
      <c r="PUL266" s="44"/>
      <c r="PUM266" s="44"/>
      <c r="PUN266" s="44"/>
      <c r="PUO266" s="44"/>
      <c r="PUP266" s="44"/>
      <c r="PUQ266" s="44"/>
      <c r="PUR266" s="44"/>
      <c r="PUS266" s="44"/>
      <c r="PUT266" s="44"/>
      <c r="PUU266" s="44"/>
      <c r="PUV266" s="44"/>
      <c r="PUW266" s="44"/>
      <c r="PUX266" s="44"/>
      <c r="PUY266" s="44"/>
      <c r="PUZ266" s="44"/>
      <c r="PVA266" s="44"/>
      <c r="PVB266" s="44"/>
      <c r="PVC266" s="44"/>
      <c r="PVD266" s="44"/>
      <c r="PVE266" s="44"/>
      <c r="PVF266" s="44"/>
      <c r="PVG266" s="44"/>
      <c r="PVH266" s="44"/>
      <c r="PVI266" s="44"/>
      <c r="PVJ266" s="44"/>
      <c r="PVK266" s="44"/>
      <c r="PVL266" s="44"/>
      <c r="PVM266" s="44"/>
      <c r="PVN266" s="44"/>
      <c r="PVO266" s="44"/>
      <c r="PVP266" s="44"/>
      <c r="PVQ266" s="44"/>
      <c r="PVR266" s="44"/>
      <c r="PVS266" s="44"/>
      <c r="PVT266" s="44"/>
      <c r="PVU266" s="44"/>
      <c r="PVV266" s="44"/>
      <c r="PVW266" s="44"/>
      <c r="PVX266" s="44"/>
      <c r="PVY266" s="44"/>
      <c r="PVZ266" s="44"/>
      <c r="PWA266" s="44"/>
      <c r="PWB266" s="44"/>
      <c r="PWC266" s="44"/>
      <c r="PWD266" s="44"/>
      <c r="PWE266" s="44"/>
      <c r="PWF266" s="44"/>
      <c r="PWG266" s="44"/>
      <c r="PWH266" s="44"/>
      <c r="PWI266" s="44"/>
      <c r="PWJ266" s="44"/>
      <c r="PWK266" s="44"/>
      <c r="PWL266" s="44"/>
      <c r="PWM266" s="44"/>
      <c r="PWN266" s="44"/>
      <c r="PWO266" s="44"/>
      <c r="PWP266" s="44"/>
      <c r="PWQ266" s="44"/>
      <c r="PWR266" s="44"/>
      <c r="PWS266" s="44"/>
      <c r="PWT266" s="44"/>
      <c r="PWU266" s="44"/>
      <c r="PWV266" s="44"/>
      <c r="PWW266" s="44"/>
      <c r="PWX266" s="44"/>
      <c r="PWY266" s="44"/>
      <c r="PWZ266" s="44"/>
      <c r="PXA266" s="44"/>
      <c r="PXB266" s="44"/>
      <c r="PXC266" s="44"/>
      <c r="PXD266" s="44"/>
      <c r="PXE266" s="44"/>
      <c r="PXF266" s="44"/>
      <c r="PXG266" s="44"/>
      <c r="PXH266" s="44"/>
      <c r="PXI266" s="44"/>
      <c r="PXJ266" s="44"/>
      <c r="PXK266" s="44"/>
      <c r="PXL266" s="44"/>
      <c r="PXM266" s="44"/>
      <c r="PXN266" s="44"/>
      <c r="PXO266" s="44"/>
      <c r="PXP266" s="44"/>
      <c r="PXQ266" s="44"/>
      <c r="PXR266" s="44"/>
      <c r="PXS266" s="44"/>
      <c r="PXT266" s="44"/>
      <c r="PXU266" s="44"/>
      <c r="PXV266" s="44"/>
      <c r="PXW266" s="44"/>
      <c r="PXX266" s="44"/>
      <c r="PXY266" s="44"/>
      <c r="PXZ266" s="44"/>
      <c r="PYA266" s="44"/>
      <c r="PYB266" s="44"/>
      <c r="PYC266" s="44"/>
      <c r="PYD266" s="44"/>
      <c r="PYE266" s="44"/>
      <c r="PYF266" s="44"/>
      <c r="PYG266" s="44"/>
      <c r="PYH266" s="44"/>
      <c r="PYI266" s="44"/>
      <c r="PYJ266" s="44"/>
      <c r="PYK266" s="44"/>
      <c r="PYL266" s="44"/>
      <c r="PYM266" s="44"/>
      <c r="PYN266" s="44"/>
      <c r="PYO266" s="44"/>
      <c r="PYP266" s="44"/>
      <c r="PYQ266" s="44"/>
      <c r="PYR266" s="44"/>
      <c r="PYS266" s="44"/>
      <c r="PYT266" s="44"/>
      <c r="PYU266" s="44"/>
      <c r="PYV266" s="44"/>
      <c r="PYW266" s="44"/>
      <c r="PYX266" s="44"/>
      <c r="PYY266" s="44"/>
      <c r="PYZ266" s="44"/>
      <c r="PZA266" s="44"/>
      <c r="PZB266" s="44"/>
      <c r="PZC266" s="44"/>
      <c r="PZD266" s="44"/>
      <c r="PZE266" s="44"/>
      <c r="PZF266" s="44"/>
      <c r="PZG266" s="44"/>
      <c r="PZH266" s="44"/>
      <c r="PZI266" s="44"/>
      <c r="PZJ266" s="44"/>
      <c r="PZK266" s="44"/>
      <c r="PZL266" s="44"/>
      <c r="PZM266" s="44"/>
      <c r="PZN266" s="44"/>
      <c r="PZO266" s="44"/>
      <c r="PZP266" s="44"/>
      <c r="PZQ266" s="44"/>
      <c r="PZR266" s="44"/>
      <c r="PZS266" s="44"/>
      <c r="PZT266" s="44"/>
      <c r="PZU266" s="44"/>
      <c r="PZV266" s="44"/>
      <c r="PZW266" s="44"/>
      <c r="PZX266" s="44"/>
      <c r="PZY266" s="44"/>
      <c r="PZZ266" s="44"/>
      <c r="QAA266" s="44"/>
      <c r="QAB266" s="44"/>
      <c r="QAC266" s="44"/>
      <c r="QAD266" s="44"/>
      <c r="QAE266" s="44"/>
      <c r="QAF266" s="44"/>
      <c r="QAG266" s="44"/>
      <c r="QAH266" s="44"/>
      <c r="QAI266" s="44"/>
      <c r="QAJ266" s="44"/>
      <c r="QAK266" s="44"/>
      <c r="QAL266" s="44"/>
      <c r="QAM266" s="44"/>
      <c r="QAN266" s="44"/>
      <c r="QAO266" s="44"/>
      <c r="QAP266" s="44"/>
      <c r="QAQ266" s="44"/>
      <c r="QAR266" s="44"/>
      <c r="QAS266" s="44"/>
      <c r="QAT266" s="44"/>
      <c r="QAU266" s="44"/>
      <c r="QAV266" s="44"/>
      <c r="QAW266" s="44"/>
      <c r="QAX266" s="44"/>
      <c r="QAY266" s="44"/>
      <c r="QAZ266" s="44"/>
      <c r="QBA266" s="44"/>
      <c r="QBB266" s="44"/>
      <c r="QBC266" s="44"/>
      <c r="QBD266" s="44"/>
      <c r="QBE266" s="44"/>
      <c r="QBF266" s="44"/>
      <c r="QBG266" s="44"/>
      <c r="QBH266" s="44"/>
      <c r="QBI266" s="44"/>
      <c r="QBJ266" s="44"/>
      <c r="QBK266" s="44"/>
      <c r="QBL266" s="44"/>
      <c r="QBM266" s="44"/>
      <c r="QBN266" s="44"/>
      <c r="QBO266" s="44"/>
      <c r="QBP266" s="44"/>
      <c r="QBQ266" s="44"/>
      <c r="QBR266" s="44"/>
      <c r="QBS266" s="44"/>
      <c r="QBT266" s="44"/>
      <c r="QBU266" s="44"/>
      <c r="QBV266" s="44"/>
      <c r="QBW266" s="44"/>
      <c r="QBX266" s="44"/>
      <c r="QBY266" s="44"/>
      <c r="QBZ266" s="44"/>
      <c r="QCA266" s="44"/>
      <c r="QCB266" s="44"/>
      <c r="QCC266" s="44"/>
      <c r="QCD266" s="44"/>
      <c r="QCE266" s="44"/>
      <c r="QCF266" s="44"/>
      <c r="QCG266" s="44"/>
      <c r="QCH266" s="44"/>
      <c r="QCI266" s="44"/>
      <c r="QCJ266" s="44"/>
      <c r="QCK266" s="44"/>
      <c r="QCL266" s="44"/>
      <c r="QCM266" s="44"/>
      <c r="QCN266" s="44"/>
      <c r="QCO266" s="44"/>
      <c r="QCP266" s="44"/>
      <c r="QCQ266" s="44"/>
      <c r="QCR266" s="44"/>
      <c r="QCS266" s="44"/>
      <c r="QCT266" s="44"/>
      <c r="QCU266" s="44"/>
      <c r="QCV266" s="44"/>
      <c r="QCW266" s="44"/>
      <c r="QCX266" s="44"/>
      <c r="QCY266" s="44"/>
      <c r="QCZ266" s="44"/>
      <c r="QDA266" s="44"/>
      <c r="QDB266" s="44"/>
      <c r="QDC266" s="44"/>
      <c r="QDD266" s="44"/>
      <c r="QDE266" s="44"/>
      <c r="QDF266" s="44"/>
      <c r="QDG266" s="44"/>
      <c r="QDH266" s="44"/>
      <c r="QDI266" s="44"/>
      <c r="QDJ266" s="44"/>
      <c r="QDK266" s="44"/>
      <c r="QDL266" s="44"/>
      <c r="QDM266" s="44"/>
      <c r="QDN266" s="44"/>
      <c r="QDO266" s="44"/>
      <c r="QDP266" s="44"/>
      <c r="QDQ266" s="44"/>
      <c r="QDR266" s="44"/>
      <c r="QDS266" s="44"/>
      <c r="QDT266" s="44"/>
      <c r="QDU266" s="44"/>
      <c r="QDV266" s="44"/>
      <c r="QDW266" s="44"/>
      <c r="QDX266" s="44"/>
      <c r="QDY266" s="44"/>
      <c r="QDZ266" s="44"/>
      <c r="QEA266" s="44"/>
      <c r="QEB266" s="44"/>
      <c r="QEC266" s="44"/>
      <c r="QED266" s="44"/>
      <c r="QEE266" s="44"/>
      <c r="QEF266" s="44"/>
      <c r="QEG266" s="44"/>
      <c r="QEH266" s="44"/>
      <c r="QEI266" s="44"/>
      <c r="QEJ266" s="44"/>
      <c r="QEK266" s="44"/>
      <c r="QEL266" s="44"/>
      <c r="QEM266" s="44"/>
      <c r="QEN266" s="44"/>
      <c r="QEO266" s="44"/>
      <c r="QEP266" s="44"/>
      <c r="QEQ266" s="44"/>
      <c r="QER266" s="44"/>
      <c r="QES266" s="44"/>
      <c r="QET266" s="44"/>
      <c r="QEU266" s="44"/>
      <c r="QEV266" s="44"/>
      <c r="QEW266" s="44"/>
      <c r="QEX266" s="44"/>
      <c r="QEY266" s="44"/>
      <c r="QEZ266" s="44"/>
      <c r="QFA266" s="44"/>
      <c r="QFB266" s="44"/>
      <c r="QFC266" s="44"/>
      <c r="QFD266" s="44"/>
      <c r="QFE266" s="44"/>
      <c r="QFF266" s="44"/>
      <c r="QFG266" s="44"/>
      <c r="QFH266" s="44"/>
      <c r="QFI266" s="44"/>
      <c r="QFJ266" s="44"/>
      <c r="QFK266" s="44"/>
      <c r="QFL266" s="44"/>
      <c r="QFM266" s="44"/>
      <c r="QFN266" s="44"/>
      <c r="QFO266" s="44"/>
      <c r="QFP266" s="44"/>
      <c r="QFQ266" s="44"/>
      <c r="QFR266" s="44"/>
      <c r="QFS266" s="44"/>
      <c r="QFT266" s="44"/>
      <c r="QFU266" s="44"/>
      <c r="QFV266" s="44"/>
      <c r="QFW266" s="44"/>
      <c r="QFX266" s="44"/>
      <c r="QFY266" s="44"/>
      <c r="QFZ266" s="44"/>
      <c r="QGA266" s="44"/>
      <c r="QGB266" s="44"/>
      <c r="QGC266" s="44"/>
      <c r="QGD266" s="44"/>
      <c r="QGE266" s="44"/>
      <c r="QGF266" s="44"/>
      <c r="QGG266" s="44"/>
      <c r="QGH266" s="44"/>
      <c r="QGI266" s="44"/>
      <c r="QGJ266" s="44"/>
      <c r="QGK266" s="44"/>
      <c r="QGL266" s="44"/>
      <c r="QGM266" s="44"/>
      <c r="QGN266" s="44"/>
      <c r="QGO266" s="44"/>
      <c r="QGP266" s="44"/>
      <c r="QGQ266" s="44"/>
      <c r="QGR266" s="44"/>
      <c r="QGS266" s="44"/>
      <c r="QGT266" s="44"/>
      <c r="QGU266" s="44"/>
      <c r="QGV266" s="44"/>
      <c r="QGW266" s="44"/>
      <c r="QGX266" s="44"/>
      <c r="QGY266" s="44"/>
      <c r="QGZ266" s="44"/>
      <c r="QHA266" s="44"/>
      <c r="QHB266" s="44"/>
      <c r="QHC266" s="44"/>
      <c r="QHD266" s="44"/>
      <c r="QHE266" s="44"/>
      <c r="QHF266" s="44"/>
      <c r="QHG266" s="44"/>
      <c r="QHH266" s="44"/>
      <c r="QHI266" s="44"/>
      <c r="QHJ266" s="44"/>
      <c r="QHK266" s="44"/>
      <c r="QHL266" s="44"/>
      <c r="QHM266" s="44"/>
      <c r="QHN266" s="44"/>
      <c r="QHO266" s="44"/>
      <c r="QHP266" s="44"/>
      <c r="QHQ266" s="44"/>
      <c r="QHR266" s="44"/>
      <c r="QHS266" s="44"/>
      <c r="QHT266" s="44"/>
      <c r="QHU266" s="44"/>
      <c r="QHV266" s="44"/>
      <c r="QHW266" s="44"/>
      <c r="QHX266" s="44"/>
      <c r="QHY266" s="44"/>
      <c r="QHZ266" s="44"/>
      <c r="QIA266" s="44"/>
      <c r="QIB266" s="44"/>
      <c r="QIC266" s="44"/>
      <c r="QID266" s="44"/>
      <c r="QIE266" s="44"/>
      <c r="QIF266" s="44"/>
      <c r="QIG266" s="44"/>
      <c r="QIH266" s="44"/>
      <c r="QII266" s="44"/>
      <c r="QIJ266" s="44"/>
      <c r="QIK266" s="44"/>
      <c r="QIL266" s="44"/>
      <c r="QIM266" s="44"/>
      <c r="QIN266" s="44"/>
      <c r="QIO266" s="44"/>
      <c r="QIP266" s="44"/>
      <c r="QIQ266" s="44"/>
      <c r="QIR266" s="44"/>
      <c r="QIS266" s="44"/>
      <c r="QIT266" s="44"/>
      <c r="QIU266" s="44"/>
      <c r="QIV266" s="44"/>
      <c r="QIW266" s="44"/>
      <c r="QIX266" s="44"/>
      <c r="QIY266" s="44"/>
      <c r="QIZ266" s="44"/>
      <c r="QJA266" s="44"/>
      <c r="QJB266" s="44"/>
      <c r="QJC266" s="44"/>
      <c r="QJD266" s="44"/>
      <c r="QJE266" s="44"/>
      <c r="QJF266" s="44"/>
      <c r="QJG266" s="44"/>
      <c r="QJH266" s="44"/>
      <c r="QJI266" s="44"/>
      <c r="QJJ266" s="44"/>
      <c r="QJK266" s="44"/>
      <c r="QJL266" s="44"/>
      <c r="QJM266" s="44"/>
      <c r="QJN266" s="44"/>
      <c r="QJO266" s="44"/>
      <c r="QJP266" s="44"/>
      <c r="QJQ266" s="44"/>
      <c r="QJR266" s="44"/>
      <c r="QJS266" s="44"/>
      <c r="QJT266" s="44"/>
      <c r="QJU266" s="44"/>
      <c r="QJV266" s="44"/>
      <c r="QJW266" s="44"/>
      <c r="QJX266" s="44"/>
      <c r="QJY266" s="44"/>
      <c r="QJZ266" s="44"/>
      <c r="QKA266" s="44"/>
      <c r="QKB266" s="44"/>
      <c r="QKC266" s="44"/>
      <c r="QKD266" s="44"/>
      <c r="QKE266" s="44"/>
      <c r="QKF266" s="44"/>
      <c r="QKG266" s="44"/>
      <c r="QKH266" s="44"/>
      <c r="QKI266" s="44"/>
      <c r="QKJ266" s="44"/>
      <c r="QKK266" s="44"/>
      <c r="QKL266" s="44"/>
      <c r="QKM266" s="44"/>
      <c r="QKN266" s="44"/>
      <c r="QKO266" s="44"/>
      <c r="QKP266" s="44"/>
      <c r="QKQ266" s="44"/>
      <c r="QKR266" s="44"/>
      <c r="QKS266" s="44"/>
      <c r="QKT266" s="44"/>
      <c r="QKU266" s="44"/>
      <c r="QKV266" s="44"/>
      <c r="QKW266" s="44"/>
      <c r="QKX266" s="44"/>
      <c r="QKY266" s="44"/>
      <c r="QKZ266" s="44"/>
      <c r="QLA266" s="44"/>
      <c r="QLB266" s="44"/>
      <c r="QLC266" s="44"/>
      <c r="QLD266" s="44"/>
      <c r="QLE266" s="44"/>
      <c r="QLF266" s="44"/>
      <c r="QLG266" s="44"/>
      <c r="QLH266" s="44"/>
      <c r="QLI266" s="44"/>
      <c r="QLJ266" s="44"/>
      <c r="QLK266" s="44"/>
      <c r="QLL266" s="44"/>
      <c r="QLM266" s="44"/>
      <c r="QLN266" s="44"/>
      <c r="QLO266" s="44"/>
      <c r="QLP266" s="44"/>
      <c r="QLQ266" s="44"/>
      <c r="QLR266" s="44"/>
      <c r="QLS266" s="44"/>
      <c r="QLT266" s="44"/>
      <c r="QLU266" s="44"/>
      <c r="QLV266" s="44"/>
      <c r="QLW266" s="44"/>
      <c r="QLX266" s="44"/>
      <c r="QLY266" s="44"/>
      <c r="QLZ266" s="44"/>
      <c r="QMA266" s="44"/>
      <c r="QMB266" s="44"/>
      <c r="QMC266" s="44"/>
      <c r="QMD266" s="44"/>
      <c r="QME266" s="44"/>
      <c r="QMF266" s="44"/>
      <c r="QMG266" s="44"/>
      <c r="QMH266" s="44"/>
      <c r="QMI266" s="44"/>
      <c r="QMJ266" s="44"/>
      <c r="QMK266" s="44"/>
      <c r="QML266" s="44"/>
      <c r="QMM266" s="44"/>
      <c r="QMN266" s="44"/>
      <c r="QMO266" s="44"/>
      <c r="QMP266" s="44"/>
      <c r="QMQ266" s="44"/>
      <c r="QMR266" s="44"/>
      <c r="QMS266" s="44"/>
      <c r="QMT266" s="44"/>
      <c r="QMU266" s="44"/>
      <c r="QMV266" s="44"/>
      <c r="QMW266" s="44"/>
      <c r="QMX266" s="44"/>
      <c r="QMY266" s="44"/>
      <c r="QMZ266" s="44"/>
      <c r="QNA266" s="44"/>
      <c r="QNB266" s="44"/>
      <c r="QNC266" s="44"/>
      <c r="QND266" s="44"/>
      <c r="QNE266" s="44"/>
      <c r="QNF266" s="44"/>
      <c r="QNG266" s="44"/>
      <c r="QNH266" s="44"/>
      <c r="QNI266" s="44"/>
      <c r="QNJ266" s="44"/>
      <c r="QNK266" s="44"/>
      <c r="QNL266" s="44"/>
      <c r="QNM266" s="44"/>
      <c r="QNN266" s="44"/>
      <c r="QNO266" s="44"/>
      <c r="QNP266" s="44"/>
      <c r="QNQ266" s="44"/>
      <c r="QNR266" s="44"/>
      <c r="QNS266" s="44"/>
      <c r="QNT266" s="44"/>
      <c r="QNU266" s="44"/>
      <c r="QNV266" s="44"/>
      <c r="QNW266" s="44"/>
      <c r="QNX266" s="44"/>
      <c r="QNY266" s="44"/>
      <c r="QNZ266" s="44"/>
      <c r="QOA266" s="44"/>
      <c r="QOB266" s="44"/>
      <c r="QOC266" s="44"/>
      <c r="QOD266" s="44"/>
      <c r="QOE266" s="44"/>
      <c r="QOF266" s="44"/>
      <c r="QOG266" s="44"/>
      <c r="QOH266" s="44"/>
      <c r="QOI266" s="44"/>
      <c r="QOJ266" s="44"/>
      <c r="QOK266" s="44"/>
      <c r="QOL266" s="44"/>
      <c r="QOM266" s="44"/>
      <c r="QON266" s="44"/>
      <c r="QOO266" s="44"/>
      <c r="QOP266" s="44"/>
      <c r="QOQ266" s="44"/>
      <c r="QOR266" s="44"/>
      <c r="QOS266" s="44"/>
      <c r="QOT266" s="44"/>
      <c r="QOU266" s="44"/>
      <c r="QOV266" s="44"/>
      <c r="QOW266" s="44"/>
      <c r="QOX266" s="44"/>
      <c r="QOY266" s="44"/>
      <c r="QOZ266" s="44"/>
      <c r="QPA266" s="44"/>
      <c r="QPB266" s="44"/>
      <c r="QPC266" s="44"/>
      <c r="QPD266" s="44"/>
      <c r="QPE266" s="44"/>
      <c r="QPF266" s="44"/>
      <c r="QPG266" s="44"/>
      <c r="QPH266" s="44"/>
      <c r="QPI266" s="44"/>
      <c r="QPJ266" s="44"/>
      <c r="QPK266" s="44"/>
      <c r="QPL266" s="44"/>
      <c r="QPM266" s="44"/>
      <c r="QPN266" s="44"/>
      <c r="QPO266" s="44"/>
      <c r="QPP266" s="44"/>
      <c r="QPQ266" s="44"/>
      <c r="QPR266" s="44"/>
      <c r="QPS266" s="44"/>
      <c r="QPT266" s="44"/>
      <c r="QPU266" s="44"/>
      <c r="QPV266" s="44"/>
      <c r="QPW266" s="44"/>
      <c r="QPX266" s="44"/>
      <c r="QPY266" s="44"/>
      <c r="QPZ266" s="44"/>
      <c r="QQA266" s="44"/>
      <c r="QQB266" s="44"/>
      <c r="QQC266" s="44"/>
      <c r="QQD266" s="44"/>
      <c r="QQE266" s="44"/>
      <c r="QQF266" s="44"/>
      <c r="QQG266" s="44"/>
      <c r="QQH266" s="44"/>
      <c r="QQI266" s="44"/>
      <c r="QQJ266" s="44"/>
      <c r="QQK266" s="44"/>
      <c r="QQL266" s="44"/>
      <c r="QQM266" s="44"/>
      <c r="QQN266" s="44"/>
      <c r="QQO266" s="44"/>
      <c r="QQP266" s="44"/>
      <c r="QQQ266" s="44"/>
      <c r="QQR266" s="44"/>
      <c r="QQS266" s="44"/>
      <c r="QQT266" s="44"/>
      <c r="QQU266" s="44"/>
      <c r="QQV266" s="44"/>
      <c r="QQW266" s="44"/>
      <c r="QQX266" s="44"/>
      <c r="QQY266" s="44"/>
      <c r="QQZ266" s="44"/>
      <c r="QRA266" s="44"/>
      <c r="QRB266" s="44"/>
      <c r="QRC266" s="44"/>
      <c r="QRD266" s="44"/>
      <c r="QRE266" s="44"/>
      <c r="QRF266" s="44"/>
      <c r="QRG266" s="44"/>
      <c r="QRH266" s="44"/>
      <c r="QRI266" s="44"/>
      <c r="QRJ266" s="44"/>
      <c r="QRK266" s="44"/>
      <c r="QRL266" s="44"/>
      <c r="QRM266" s="44"/>
      <c r="QRN266" s="44"/>
      <c r="QRO266" s="44"/>
      <c r="QRP266" s="44"/>
      <c r="QRQ266" s="44"/>
      <c r="QRR266" s="44"/>
      <c r="QRS266" s="44"/>
      <c r="QRT266" s="44"/>
      <c r="QRU266" s="44"/>
      <c r="QRV266" s="44"/>
      <c r="QRW266" s="44"/>
      <c r="QRX266" s="44"/>
      <c r="QRY266" s="44"/>
      <c r="QRZ266" s="44"/>
      <c r="QSA266" s="44"/>
      <c r="QSB266" s="44"/>
      <c r="QSC266" s="44"/>
      <c r="QSD266" s="44"/>
      <c r="QSE266" s="44"/>
      <c r="QSF266" s="44"/>
      <c r="QSG266" s="44"/>
      <c r="QSH266" s="44"/>
      <c r="QSI266" s="44"/>
      <c r="QSJ266" s="44"/>
      <c r="QSK266" s="44"/>
      <c r="QSL266" s="44"/>
      <c r="QSM266" s="44"/>
      <c r="QSN266" s="44"/>
      <c r="QSO266" s="44"/>
      <c r="QSP266" s="44"/>
      <c r="QSQ266" s="44"/>
      <c r="QSR266" s="44"/>
      <c r="QSS266" s="44"/>
      <c r="QST266" s="44"/>
      <c r="QSU266" s="44"/>
      <c r="QSV266" s="44"/>
      <c r="QSW266" s="44"/>
      <c r="QSX266" s="44"/>
      <c r="QSY266" s="44"/>
      <c r="QSZ266" s="44"/>
      <c r="QTA266" s="44"/>
      <c r="QTB266" s="44"/>
      <c r="QTC266" s="44"/>
      <c r="QTD266" s="44"/>
      <c r="QTE266" s="44"/>
      <c r="QTF266" s="44"/>
      <c r="QTG266" s="44"/>
      <c r="QTH266" s="44"/>
      <c r="QTI266" s="44"/>
      <c r="QTJ266" s="44"/>
      <c r="QTK266" s="44"/>
      <c r="QTL266" s="44"/>
      <c r="QTM266" s="44"/>
      <c r="QTN266" s="44"/>
      <c r="QTO266" s="44"/>
      <c r="QTP266" s="44"/>
      <c r="QTQ266" s="44"/>
      <c r="QTR266" s="44"/>
      <c r="QTS266" s="44"/>
      <c r="QTT266" s="44"/>
      <c r="QTU266" s="44"/>
      <c r="QTV266" s="44"/>
      <c r="QTW266" s="44"/>
      <c r="QTX266" s="44"/>
      <c r="QTY266" s="44"/>
      <c r="QTZ266" s="44"/>
      <c r="QUA266" s="44"/>
      <c r="QUB266" s="44"/>
      <c r="QUC266" s="44"/>
      <c r="QUD266" s="44"/>
      <c r="QUE266" s="44"/>
      <c r="QUF266" s="44"/>
      <c r="QUG266" s="44"/>
      <c r="QUH266" s="44"/>
      <c r="QUI266" s="44"/>
      <c r="QUJ266" s="44"/>
      <c r="QUK266" s="44"/>
      <c r="QUL266" s="44"/>
      <c r="QUM266" s="44"/>
      <c r="QUN266" s="44"/>
      <c r="QUO266" s="44"/>
      <c r="QUP266" s="44"/>
      <c r="QUQ266" s="44"/>
      <c r="QUR266" s="44"/>
      <c r="QUS266" s="44"/>
      <c r="QUT266" s="44"/>
      <c r="QUU266" s="44"/>
      <c r="QUV266" s="44"/>
      <c r="QUW266" s="44"/>
      <c r="QUX266" s="44"/>
      <c r="QUY266" s="44"/>
      <c r="QUZ266" s="44"/>
      <c r="QVA266" s="44"/>
      <c r="QVB266" s="44"/>
      <c r="QVC266" s="44"/>
      <c r="QVD266" s="44"/>
      <c r="QVE266" s="44"/>
      <c r="QVF266" s="44"/>
      <c r="QVG266" s="44"/>
      <c r="QVH266" s="44"/>
      <c r="QVI266" s="44"/>
      <c r="QVJ266" s="44"/>
      <c r="QVK266" s="44"/>
      <c r="QVL266" s="44"/>
      <c r="QVM266" s="44"/>
      <c r="QVN266" s="44"/>
      <c r="QVO266" s="44"/>
      <c r="QVP266" s="44"/>
      <c r="QVQ266" s="44"/>
      <c r="QVR266" s="44"/>
      <c r="QVS266" s="44"/>
      <c r="QVT266" s="44"/>
      <c r="QVU266" s="44"/>
      <c r="QVV266" s="44"/>
      <c r="QVW266" s="44"/>
      <c r="QVX266" s="44"/>
      <c r="QVY266" s="44"/>
      <c r="QVZ266" s="44"/>
      <c r="QWA266" s="44"/>
      <c r="QWB266" s="44"/>
      <c r="QWC266" s="44"/>
      <c r="QWD266" s="44"/>
      <c r="QWE266" s="44"/>
      <c r="QWF266" s="44"/>
      <c r="QWG266" s="44"/>
      <c r="QWH266" s="44"/>
      <c r="QWI266" s="44"/>
      <c r="QWJ266" s="44"/>
      <c r="QWK266" s="44"/>
      <c r="QWL266" s="44"/>
      <c r="QWM266" s="44"/>
      <c r="QWN266" s="44"/>
      <c r="QWO266" s="44"/>
      <c r="QWP266" s="44"/>
      <c r="QWQ266" s="44"/>
      <c r="QWR266" s="44"/>
      <c r="QWS266" s="44"/>
      <c r="QWT266" s="44"/>
      <c r="QWU266" s="44"/>
      <c r="QWV266" s="44"/>
      <c r="QWW266" s="44"/>
      <c r="QWX266" s="44"/>
      <c r="QWY266" s="44"/>
      <c r="QWZ266" s="44"/>
      <c r="QXA266" s="44"/>
      <c r="QXB266" s="44"/>
      <c r="QXC266" s="44"/>
      <c r="QXD266" s="44"/>
      <c r="QXE266" s="44"/>
      <c r="QXF266" s="44"/>
      <c r="QXG266" s="44"/>
      <c r="QXH266" s="44"/>
      <c r="QXI266" s="44"/>
      <c r="QXJ266" s="44"/>
      <c r="QXK266" s="44"/>
      <c r="QXL266" s="44"/>
      <c r="QXM266" s="44"/>
      <c r="QXN266" s="44"/>
      <c r="QXO266" s="44"/>
      <c r="QXP266" s="44"/>
      <c r="QXQ266" s="44"/>
      <c r="QXR266" s="44"/>
      <c r="QXS266" s="44"/>
      <c r="QXT266" s="44"/>
      <c r="QXU266" s="44"/>
      <c r="QXV266" s="44"/>
      <c r="QXW266" s="44"/>
      <c r="QXX266" s="44"/>
      <c r="QXY266" s="44"/>
      <c r="QXZ266" s="44"/>
      <c r="QYA266" s="44"/>
      <c r="QYB266" s="44"/>
      <c r="QYC266" s="44"/>
      <c r="QYD266" s="44"/>
      <c r="QYE266" s="44"/>
      <c r="QYF266" s="44"/>
      <c r="QYG266" s="44"/>
      <c r="QYH266" s="44"/>
      <c r="QYI266" s="44"/>
      <c r="QYJ266" s="44"/>
      <c r="QYK266" s="44"/>
      <c r="QYL266" s="44"/>
      <c r="QYM266" s="44"/>
      <c r="QYN266" s="44"/>
      <c r="QYO266" s="44"/>
      <c r="QYP266" s="44"/>
      <c r="QYQ266" s="44"/>
      <c r="QYR266" s="44"/>
      <c r="QYS266" s="44"/>
      <c r="QYT266" s="44"/>
      <c r="QYU266" s="44"/>
      <c r="QYV266" s="44"/>
      <c r="QYW266" s="44"/>
      <c r="QYX266" s="44"/>
      <c r="QYY266" s="44"/>
      <c r="QYZ266" s="44"/>
      <c r="QZA266" s="44"/>
      <c r="QZB266" s="44"/>
      <c r="QZC266" s="44"/>
      <c r="QZD266" s="44"/>
      <c r="QZE266" s="44"/>
      <c r="QZF266" s="44"/>
      <c r="QZG266" s="44"/>
      <c r="QZH266" s="44"/>
      <c r="QZI266" s="44"/>
      <c r="QZJ266" s="44"/>
      <c r="QZK266" s="44"/>
      <c r="QZL266" s="44"/>
      <c r="QZM266" s="44"/>
      <c r="QZN266" s="44"/>
      <c r="QZO266" s="44"/>
      <c r="QZP266" s="44"/>
      <c r="QZQ266" s="44"/>
      <c r="QZR266" s="44"/>
      <c r="QZS266" s="44"/>
      <c r="QZT266" s="44"/>
      <c r="QZU266" s="44"/>
      <c r="QZV266" s="44"/>
      <c r="QZW266" s="44"/>
      <c r="QZX266" s="44"/>
      <c r="QZY266" s="44"/>
      <c r="QZZ266" s="44"/>
      <c r="RAA266" s="44"/>
      <c r="RAB266" s="44"/>
      <c r="RAC266" s="44"/>
      <c r="RAD266" s="44"/>
      <c r="RAE266" s="44"/>
      <c r="RAF266" s="44"/>
      <c r="RAG266" s="44"/>
      <c r="RAH266" s="44"/>
      <c r="RAI266" s="44"/>
      <c r="RAJ266" s="44"/>
      <c r="RAK266" s="44"/>
      <c r="RAL266" s="44"/>
      <c r="RAM266" s="44"/>
      <c r="RAN266" s="44"/>
      <c r="RAO266" s="44"/>
      <c r="RAP266" s="44"/>
      <c r="RAQ266" s="44"/>
      <c r="RAR266" s="44"/>
      <c r="RAS266" s="44"/>
      <c r="RAT266" s="44"/>
      <c r="RAU266" s="44"/>
      <c r="RAV266" s="44"/>
      <c r="RAW266" s="44"/>
      <c r="RAX266" s="44"/>
      <c r="RAY266" s="44"/>
      <c r="RAZ266" s="44"/>
      <c r="RBA266" s="44"/>
      <c r="RBB266" s="44"/>
      <c r="RBC266" s="44"/>
      <c r="RBD266" s="44"/>
      <c r="RBE266" s="44"/>
      <c r="RBF266" s="44"/>
      <c r="RBG266" s="44"/>
      <c r="RBH266" s="44"/>
      <c r="RBI266" s="44"/>
      <c r="RBJ266" s="44"/>
      <c r="RBK266" s="44"/>
      <c r="RBL266" s="44"/>
      <c r="RBM266" s="44"/>
      <c r="RBN266" s="44"/>
      <c r="RBO266" s="44"/>
      <c r="RBP266" s="44"/>
      <c r="RBQ266" s="44"/>
      <c r="RBR266" s="44"/>
      <c r="RBS266" s="44"/>
      <c r="RBT266" s="44"/>
      <c r="RBU266" s="44"/>
      <c r="RBV266" s="44"/>
      <c r="RBW266" s="44"/>
      <c r="RBX266" s="44"/>
      <c r="RBY266" s="44"/>
      <c r="RBZ266" s="44"/>
      <c r="RCA266" s="44"/>
      <c r="RCB266" s="44"/>
      <c r="RCC266" s="44"/>
      <c r="RCD266" s="44"/>
      <c r="RCE266" s="44"/>
      <c r="RCF266" s="44"/>
      <c r="RCG266" s="44"/>
      <c r="RCH266" s="44"/>
      <c r="RCI266" s="44"/>
      <c r="RCJ266" s="44"/>
      <c r="RCK266" s="44"/>
      <c r="RCL266" s="44"/>
      <c r="RCM266" s="44"/>
      <c r="RCN266" s="44"/>
      <c r="RCO266" s="44"/>
      <c r="RCP266" s="44"/>
      <c r="RCQ266" s="44"/>
      <c r="RCR266" s="44"/>
      <c r="RCS266" s="44"/>
      <c r="RCT266" s="44"/>
      <c r="RCU266" s="44"/>
      <c r="RCV266" s="44"/>
      <c r="RCW266" s="44"/>
      <c r="RCX266" s="44"/>
      <c r="RCY266" s="44"/>
      <c r="RCZ266" s="44"/>
      <c r="RDA266" s="44"/>
      <c r="RDB266" s="44"/>
      <c r="RDC266" s="44"/>
      <c r="RDD266" s="44"/>
      <c r="RDE266" s="44"/>
      <c r="RDF266" s="44"/>
      <c r="RDG266" s="44"/>
      <c r="RDH266" s="44"/>
      <c r="RDI266" s="44"/>
      <c r="RDJ266" s="44"/>
      <c r="RDK266" s="44"/>
      <c r="RDL266" s="44"/>
      <c r="RDM266" s="44"/>
      <c r="RDN266" s="44"/>
      <c r="RDO266" s="44"/>
      <c r="RDP266" s="44"/>
      <c r="RDQ266" s="44"/>
      <c r="RDR266" s="44"/>
      <c r="RDS266" s="44"/>
      <c r="RDT266" s="44"/>
      <c r="RDU266" s="44"/>
      <c r="RDV266" s="44"/>
      <c r="RDW266" s="44"/>
      <c r="RDX266" s="44"/>
      <c r="RDY266" s="44"/>
      <c r="RDZ266" s="44"/>
      <c r="REA266" s="44"/>
      <c r="REB266" s="44"/>
      <c r="REC266" s="44"/>
      <c r="RED266" s="44"/>
      <c r="REE266" s="44"/>
      <c r="REF266" s="44"/>
      <c r="REG266" s="44"/>
      <c r="REH266" s="44"/>
      <c r="REI266" s="44"/>
      <c r="REJ266" s="44"/>
      <c r="REK266" s="44"/>
      <c r="REL266" s="44"/>
      <c r="REM266" s="44"/>
      <c r="REN266" s="44"/>
      <c r="REO266" s="44"/>
      <c r="REP266" s="44"/>
      <c r="REQ266" s="44"/>
      <c r="RER266" s="44"/>
      <c r="RES266" s="44"/>
      <c r="RET266" s="44"/>
      <c r="REU266" s="44"/>
      <c r="REV266" s="44"/>
      <c r="REW266" s="44"/>
      <c r="REX266" s="44"/>
      <c r="REY266" s="44"/>
      <c r="REZ266" s="44"/>
      <c r="RFA266" s="44"/>
      <c r="RFB266" s="44"/>
      <c r="RFC266" s="44"/>
      <c r="RFD266" s="44"/>
      <c r="RFE266" s="44"/>
      <c r="RFF266" s="44"/>
      <c r="RFG266" s="44"/>
      <c r="RFH266" s="44"/>
      <c r="RFI266" s="44"/>
      <c r="RFJ266" s="44"/>
      <c r="RFK266" s="44"/>
      <c r="RFL266" s="44"/>
      <c r="RFM266" s="44"/>
      <c r="RFN266" s="44"/>
      <c r="RFO266" s="44"/>
      <c r="RFP266" s="44"/>
      <c r="RFQ266" s="44"/>
      <c r="RFR266" s="44"/>
      <c r="RFS266" s="44"/>
      <c r="RFT266" s="44"/>
      <c r="RFU266" s="44"/>
      <c r="RFV266" s="44"/>
      <c r="RFW266" s="44"/>
      <c r="RFX266" s="44"/>
      <c r="RFY266" s="44"/>
      <c r="RFZ266" s="44"/>
      <c r="RGA266" s="44"/>
      <c r="RGB266" s="44"/>
      <c r="RGC266" s="44"/>
      <c r="RGD266" s="44"/>
      <c r="RGE266" s="44"/>
      <c r="RGF266" s="44"/>
      <c r="RGG266" s="44"/>
      <c r="RGH266" s="44"/>
      <c r="RGI266" s="44"/>
      <c r="RGJ266" s="44"/>
      <c r="RGK266" s="44"/>
      <c r="RGL266" s="44"/>
      <c r="RGM266" s="44"/>
      <c r="RGN266" s="44"/>
      <c r="RGO266" s="44"/>
      <c r="RGP266" s="44"/>
      <c r="RGQ266" s="44"/>
      <c r="RGR266" s="44"/>
      <c r="RGS266" s="44"/>
      <c r="RGT266" s="44"/>
      <c r="RGU266" s="44"/>
      <c r="RGV266" s="44"/>
      <c r="RGW266" s="44"/>
      <c r="RGX266" s="44"/>
      <c r="RGY266" s="44"/>
      <c r="RGZ266" s="44"/>
      <c r="RHA266" s="44"/>
      <c r="RHB266" s="44"/>
      <c r="RHC266" s="44"/>
      <c r="RHD266" s="44"/>
      <c r="RHE266" s="44"/>
      <c r="RHF266" s="44"/>
      <c r="RHG266" s="44"/>
      <c r="RHH266" s="44"/>
      <c r="RHI266" s="44"/>
      <c r="RHJ266" s="44"/>
      <c r="RHK266" s="44"/>
      <c r="RHL266" s="44"/>
      <c r="RHM266" s="44"/>
      <c r="RHN266" s="44"/>
      <c r="RHO266" s="44"/>
      <c r="RHP266" s="44"/>
      <c r="RHQ266" s="44"/>
      <c r="RHR266" s="44"/>
      <c r="RHS266" s="44"/>
      <c r="RHT266" s="44"/>
      <c r="RHU266" s="44"/>
      <c r="RHV266" s="44"/>
      <c r="RHW266" s="44"/>
      <c r="RHX266" s="44"/>
      <c r="RHY266" s="44"/>
      <c r="RHZ266" s="44"/>
      <c r="RIA266" s="44"/>
      <c r="RIB266" s="44"/>
      <c r="RIC266" s="44"/>
      <c r="RID266" s="44"/>
      <c r="RIE266" s="44"/>
      <c r="RIF266" s="44"/>
      <c r="RIG266" s="44"/>
      <c r="RIH266" s="44"/>
      <c r="RII266" s="44"/>
      <c r="RIJ266" s="44"/>
      <c r="RIK266" s="44"/>
      <c r="RIL266" s="44"/>
      <c r="RIM266" s="44"/>
      <c r="RIN266" s="44"/>
      <c r="RIO266" s="44"/>
      <c r="RIP266" s="44"/>
      <c r="RIQ266" s="44"/>
      <c r="RIR266" s="44"/>
      <c r="RIS266" s="44"/>
      <c r="RIT266" s="44"/>
      <c r="RIU266" s="44"/>
      <c r="RIV266" s="44"/>
      <c r="RIW266" s="44"/>
      <c r="RIX266" s="44"/>
      <c r="RIY266" s="44"/>
      <c r="RIZ266" s="44"/>
      <c r="RJA266" s="44"/>
      <c r="RJB266" s="44"/>
      <c r="RJC266" s="44"/>
      <c r="RJD266" s="44"/>
      <c r="RJE266" s="44"/>
      <c r="RJF266" s="44"/>
      <c r="RJG266" s="44"/>
      <c r="RJH266" s="44"/>
      <c r="RJI266" s="44"/>
      <c r="RJJ266" s="44"/>
      <c r="RJK266" s="44"/>
      <c r="RJL266" s="44"/>
      <c r="RJM266" s="44"/>
      <c r="RJN266" s="44"/>
      <c r="RJO266" s="44"/>
      <c r="RJP266" s="44"/>
      <c r="RJQ266" s="44"/>
      <c r="RJR266" s="44"/>
      <c r="RJS266" s="44"/>
      <c r="RJT266" s="44"/>
      <c r="RJU266" s="44"/>
      <c r="RJV266" s="44"/>
      <c r="RJW266" s="44"/>
      <c r="RJX266" s="44"/>
      <c r="RJY266" s="44"/>
      <c r="RJZ266" s="44"/>
      <c r="RKA266" s="44"/>
      <c r="RKB266" s="44"/>
      <c r="RKC266" s="44"/>
      <c r="RKD266" s="44"/>
      <c r="RKE266" s="44"/>
      <c r="RKF266" s="44"/>
      <c r="RKG266" s="44"/>
      <c r="RKH266" s="44"/>
      <c r="RKI266" s="44"/>
      <c r="RKJ266" s="44"/>
      <c r="RKK266" s="44"/>
      <c r="RKL266" s="44"/>
      <c r="RKM266" s="44"/>
      <c r="RKN266" s="44"/>
      <c r="RKO266" s="44"/>
      <c r="RKP266" s="44"/>
      <c r="RKQ266" s="44"/>
      <c r="RKR266" s="44"/>
      <c r="RKS266" s="44"/>
      <c r="RKT266" s="44"/>
      <c r="RKU266" s="44"/>
      <c r="RKV266" s="44"/>
      <c r="RKW266" s="44"/>
      <c r="RKX266" s="44"/>
      <c r="RKY266" s="44"/>
      <c r="RKZ266" s="44"/>
      <c r="RLA266" s="44"/>
      <c r="RLB266" s="44"/>
      <c r="RLC266" s="44"/>
      <c r="RLD266" s="44"/>
      <c r="RLE266" s="44"/>
      <c r="RLF266" s="44"/>
      <c r="RLG266" s="44"/>
      <c r="RLH266" s="44"/>
      <c r="RLI266" s="44"/>
      <c r="RLJ266" s="44"/>
      <c r="RLK266" s="44"/>
      <c r="RLL266" s="44"/>
      <c r="RLM266" s="44"/>
      <c r="RLN266" s="44"/>
      <c r="RLO266" s="44"/>
      <c r="RLP266" s="44"/>
      <c r="RLQ266" s="44"/>
      <c r="RLR266" s="44"/>
      <c r="RLS266" s="44"/>
      <c r="RLT266" s="44"/>
      <c r="RLU266" s="44"/>
      <c r="RLV266" s="44"/>
      <c r="RLW266" s="44"/>
      <c r="RLX266" s="44"/>
      <c r="RLY266" s="44"/>
      <c r="RLZ266" s="44"/>
      <c r="RMA266" s="44"/>
      <c r="RMB266" s="44"/>
      <c r="RMC266" s="44"/>
      <c r="RMD266" s="44"/>
      <c r="RME266" s="44"/>
      <c r="RMF266" s="44"/>
      <c r="RMG266" s="44"/>
      <c r="RMH266" s="44"/>
      <c r="RMI266" s="44"/>
      <c r="RMJ266" s="44"/>
      <c r="RMK266" s="44"/>
      <c r="RML266" s="44"/>
      <c r="RMM266" s="44"/>
      <c r="RMN266" s="44"/>
      <c r="RMO266" s="44"/>
      <c r="RMP266" s="44"/>
      <c r="RMQ266" s="44"/>
      <c r="RMR266" s="44"/>
      <c r="RMS266" s="44"/>
      <c r="RMT266" s="44"/>
      <c r="RMU266" s="44"/>
      <c r="RMV266" s="44"/>
      <c r="RMW266" s="44"/>
      <c r="RMX266" s="44"/>
      <c r="RMY266" s="44"/>
      <c r="RMZ266" s="44"/>
      <c r="RNA266" s="44"/>
      <c r="RNB266" s="44"/>
      <c r="RNC266" s="44"/>
      <c r="RND266" s="44"/>
      <c r="RNE266" s="44"/>
      <c r="RNF266" s="44"/>
      <c r="RNG266" s="44"/>
      <c r="RNH266" s="44"/>
      <c r="RNI266" s="44"/>
      <c r="RNJ266" s="44"/>
      <c r="RNK266" s="44"/>
      <c r="RNL266" s="44"/>
      <c r="RNM266" s="44"/>
      <c r="RNN266" s="44"/>
      <c r="RNO266" s="44"/>
      <c r="RNP266" s="44"/>
      <c r="RNQ266" s="44"/>
      <c r="RNR266" s="44"/>
      <c r="RNS266" s="44"/>
      <c r="RNT266" s="44"/>
      <c r="RNU266" s="44"/>
      <c r="RNV266" s="44"/>
      <c r="RNW266" s="44"/>
      <c r="RNX266" s="44"/>
      <c r="RNY266" s="44"/>
      <c r="RNZ266" s="44"/>
      <c r="ROA266" s="44"/>
      <c r="ROB266" s="44"/>
      <c r="ROC266" s="44"/>
      <c r="ROD266" s="44"/>
      <c r="ROE266" s="44"/>
      <c r="ROF266" s="44"/>
      <c r="ROG266" s="44"/>
      <c r="ROH266" s="44"/>
      <c r="ROI266" s="44"/>
      <c r="ROJ266" s="44"/>
      <c r="ROK266" s="44"/>
      <c r="ROL266" s="44"/>
      <c r="ROM266" s="44"/>
      <c r="RON266" s="44"/>
      <c r="ROO266" s="44"/>
      <c r="ROP266" s="44"/>
      <c r="ROQ266" s="44"/>
      <c r="ROR266" s="44"/>
      <c r="ROS266" s="44"/>
      <c r="ROT266" s="44"/>
      <c r="ROU266" s="44"/>
      <c r="ROV266" s="44"/>
      <c r="ROW266" s="44"/>
      <c r="ROX266" s="44"/>
      <c r="ROY266" s="44"/>
      <c r="ROZ266" s="44"/>
      <c r="RPA266" s="44"/>
      <c r="RPB266" s="44"/>
      <c r="RPC266" s="44"/>
      <c r="RPD266" s="44"/>
      <c r="RPE266" s="44"/>
      <c r="RPF266" s="44"/>
      <c r="RPG266" s="44"/>
      <c r="RPH266" s="44"/>
      <c r="RPI266" s="44"/>
      <c r="RPJ266" s="44"/>
      <c r="RPK266" s="44"/>
      <c r="RPL266" s="44"/>
      <c r="RPM266" s="44"/>
      <c r="RPN266" s="44"/>
      <c r="RPO266" s="44"/>
      <c r="RPP266" s="44"/>
      <c r="RPQ266" s="44"/>
      <c r="RPR266" s="44"/>
      <c r="RPS266" s="44"/>
      <c r="RPT266" s="44"/>
      <c r="RPU266" s="44"/>
      <c r="RPV266" s="44"/>
      <c r="RPW266" s="44"/>
      <c r="RPX266" s="44"/>
      <c r="RPY266" s="44"/>
      <c r="RPZ266" s="44"/>
      <c r="RQA266" s="44"/>
      <c r="RQB266" s="44"/>
      <c r="RQC266" s="44"/>
      <c r="RQD266" s="44"/>
      <c r="RQE266" s="44"/>
      <c r="RQF266" s="44"/>
      <c r="RQG266" s="44"/>
      <c r="RQH266" s="44"/>
      <c r="RQI266" s="44"/>
      <c r="RQJ266" s="44"/>
      <c r="RQK266" s="44"/>
      <c r="RQL266" s="44"/>
      <c r="RQM266" s="44"/>
      <c r="RQN266" s="44"/>
      <c r="RQO266" s="44"/>
      <c r="RQP266" s="44"/>
      <c r="RQQ266" s="44"/>
      <c r="RQR266" s="44"/>
      <c r="RQS266" s="44"/>
      <c r="RQT266" s="44"/>
      <c r="RQU266" s="44"/>
      <c r="RQV266" s="44"/>
      <c r="RQW266" s="44"/>
      <c r="RQX266" s="44"/>
      <c r="RQY266" s="44"/>
      <c r="RQZ266" s="44"/>
      <c r="RRA266" s="44"/>
      <c r="RRB266" s="44"/>
      <c r="RRC266" s="44"/>
      <c r="RRD266" s="44"/>
      <c r="RRE266" s="44"/>
      <c r="RRF266" s="44"/>
      <c r="RRG266" s="44"/>
      <c r="RRH266" s="44"/>
      <c r="RRI266" s="44"/>
      <c r="RRJ266" s="44"/>
      <c r="RRK266" s="44"/>
      <c r="RRL266" s="44"/>
      <c r="RRM266" s="44"/>
      <c r="RRN266" s="44"/>
      <c r="RRO266" s="44"/>
      <c r="RRP266" s="44"/>
      <c r="RRQ266" s="44"/>
      <c r="RRR266" s="44"/>
      <c r="RRS266" s="44"/>
      <c r="RRT266" s="44"/>
      <c r="RRU266" s="44"/>
      <c r="RRV266" s="44"/>
      <c r="RRW266" s="44"/>
      <c r="RRX266" s="44"/>
      <c r="RRY266" s="44"/>
      <c r="RRZ266" s="44"/>
      <c r="RSA266" s="44"/>
      <c r="RSB266" s="44"/>
      <c r="RSC266" s="44"/>
      <c r="RSD266" s="44"/>
      <c r="RSE266" s="44"/>
      <c r="RSF266" s="44"/>
      <c r="RSG266" s="44"/>
      <c r="RSH266" s="44"/>
      <c r="RSI266" s="44"/>
      <c r="RSJ266" s="44"/>
      <c r="RSK266" s="44"/>
      <c r="RSL266" s="44"/>
      <c r="RSM266" s="44"/>
      <c r="RSN266" s="44"/>
      <c r="RSO266" s="44"/>
      <c r="RSP266" s="44"/>
      <c r="RSQ266" s="44"/>
      <c r="RSR266" s="44"/>
      <c r="RSS266" s="44"/>
      <c r="RST266" s="44"/>
      <c r="RSU266" s="44"/>
      <c r="RSV266" s="44"/>
      <c r="RSW266" s="44"/>
      <c r="RSX266" s="44"/>
      <c r="RSY266" s="44"/>
      <c r="RSZ266" s="44"/>
      <c r="RTA266" s="44"/>
      <c r="RTB266" s="44"/>
      <c r="RTC266" s="44"/>
      <c r="RTD266" s="44"/>
      <c r="RTE266" s="44"/>
      <c r="RTF266" s="44"/>
      <c r="RTG266" s="44"/>
      <c r="RTH266" s="44"/>
      <c r="RTI266" s="44"/>
      <c r="RTJ266" s="44"/>
      <c r="RTK266" s="44"/>
      <c r="RTL266" s="44"/>
      <c r="RTM266" s="44"/>
      <c r="RTN266" s="44"/>
      <c r="RTO266" s="44"/>
      <c r="RTP266" s="44"/>
      <c r="RTQ266" s="44"/>
      <c r="RTR266" s="44"/>
      <c r="RTS266" s="44"/>
      <c r="RTT266" s="44"/>
      <c r="RTU266" s="44"/>
      <c r="RTV266" s="44"/>
      <c r="RTW266" s="44"/>
      <c r="RTX266" s="44"/>
      <c r="RTY266" s="44"/>
      <c r="RTZ266" s="44"/>
      <c r="RUA266" s="44"/>
      <c r="RUB266" s="44"/>
      <c r="RUC266" s="44"/>
      <c r="RUD266" s="44"/>
      <c r="RUE266" s="44"/>
      <c r="RUF266" s="44"/>
      <c r="RUG266" s="44"/>
      <c r="RUH266" s="44"/>
      <c r="RUI266" s="44"/>
      <c r="RUJ266" s="44"/>
      <c r="RUK266" s="44"/>
      <c r="RUL266" s="44"/>
      <c r="RUM266" s="44"/>
      <c r="RUN266" s="44"/>
      <c r="RUO266" s="44"/>
      <c r="RUP266" s="44"/>
      <c r="RUQ266" s="44"/>
      <c r="RUR266" s="44"/>
      <c r="RUS266" s="44"/>
      <c r="RUT266" s="44"/>
      <c r="RUU266" s="44"/>
      <c r="RUV266" s="44"/>
      <c r="RUW266" s="44"/>
      <c r="RUX266" s="44"/>
      <c r="RUY266" s="44"/>
      <c r="RUZ266" s="44"/>
      <c r="RVA266" s="44"/>
      <c r="RVB266" s="44"/>
      <c r="RVC266" s="44"/>
      <c r="RVD266" s="44"/>
      <c r="RVE266" s="44"/>
      <c r="RVF266" s="44"/>
      <c r="RVG266" s="44"/>
      <c r="RVH266" s="44"/>
      <c r="RVI266" s="44"/>
      <c r="RVJ266" s="44"/>
      <c r="RVK266" s="44"/>
      <c r="RVL266" s="44"/>
      <c r="RVM266" s="44"/>
      <c r="RVN266" s="44"/>
      <c r="RVO266" s="44"/>
      <c r="RVP266" s="44"/>
      <c r="RVQ266" s="44"/>
      <c r="RVR266" s="44"/>
      <c r="RVS266" s="44"/>
      <c r="RVT266" s="44"/>
      <c r="RVU266" s="44"/>
      <c r="RVV266" s="44"/>
      <c r="RVW266" s="44"/>
      <c r="RVX266" s="44"/>
      <c r="RVY266" s="44"/>
      <c r="RVZ266" s="44"/>
      <c r="RWA266" s="44"/>
      <c r="RWB266" s="44"/>
      <c r="RWC266" s="44"/>
      <c r="RWD266" s="44"/>
      <c r="RWE266" s="44"/>
      <c r="RWF266" s="44"/>
      <c r="RWG266" s="44"/>
      <c r="RWH266" s="44"/>
      <c r="RWI266" s="44"/>
      <c r="RWJ266" s="44"/>
      <c r="RWK266" s="44"/>
      <c r="RWL266" s="44"/>
      <c r="RWM266" s="44"/>
      <c r="RWN266" s="44"/>
      <c r="RWO266" s="44"/>
      <c r="RWP266" s="44"/>
      <c r="RWQ266" s="44"/>
      <c r="RWR266" s="44"/>
      <c r="RWS266" s="44"/>
      <c r="RWT266" s="44"/>
      <c r="RWU266" s="44"/>
      <c r="RWV266" s="44"/>
      <c r="RWW266" s="44"/>
      <c r="RWX266" s="44"/>
      <c r="RWY266" s="44"/>
      <c r="RWZ266" s="44"/>
      <c r="RXA266" s="44"/>
      <c r="RXB266" s="44"/>
      <c r="RXC266" s="44"/>
      <c r="RXD266" s="44"/>
      <c r="RXE266" s="44"/>
      <c r="RXF266" s="44"/>
      <c r="RXG266" s="44"/>
      <c r="RXH266" s="44"/>
      <c r="RXI266" s="44"/>
      <c r="RXJ266" s="44"/>
      <c r="RXK266" s="44"/>
      <c r="RXL266" s="44"/>
      <c r="RXM266" s="44"/>
      <c r="RXN266" s="44"/>
      <c r="RXO266" s="44"/>
      <c r="RXP266" s="44"/>
      <c r="RXQ266" s="44"/>
      <c r="RXR266" s="44"/>
      <c r="RXS266" s="44"/>
      <c r="RXT266" s="44"/>
      <c r="RXU266" s="44"/>
      <c r="RXV266" s="44"/>
      <c r="RXW266" s="44"/>
      <c r="RXX266" s="44"/>
      <c r="RXY266" s="44"/>
      <c r="RXZ266" s="44"/>
      <c r="RYA266" s="44"/>
      <c r="RYB266" s="44"/>
      <c r="RYC266" s="44"/>
      <c r="RYD266" s="44"/>
      <c r="RYE266" s="44"/>
      <c r="RYF266" s="44"/>
      <c r="RYG266" s="44"/>
      <c r="RYH266" s="44"/>
      <c r="RYI266" s="44"/>
      <c r="RYJ266" s="44"/>
      <c r="RYK266" s="44"/>
      <c r="RYL266" s="44"/>
      <c r="RYM266" s="44"/>
      <c r="RYN266" s="44"/>
      <c r="RYO266" s="44"/>
      <c r="RYP266" s="44"/>
      <c r="RYQ266" s="44"/>
      <c r="RYR266" s="44"/>
      <c r="RYS266" s="44"/>
      <c r="RYT266" s="44"/>
      <c r="RYU266" s="44"/>
      <c r="RYV266" s="44"/>
      <c r="RYW266" s="44"/>
      <c r="RYX266" s="44"/>
      <c r="RYY266" s="44"/>
      <c r="RYZ266" s="44"/>
      <c r="RZA266" s="44"/>
      <c r="RZB266" s="44"/>
      <c r="RZC266" s="44"/>
      <c r="RZD266" s="44"/>
      <c r="RZE266" s="44"/>
      <c r="RZF266" s="44"/>
      <c r="RZG266" s="44"/>
      <c r="RZH266" s="44"/>
      <c r="RZI266" s="44"/>
      <c r="RZJ266" s="44"/>
      <c r="RZK266" s="44"/>
      <c r="RZL266" s="44"/>
      <c r="RZM266" s="44"/>
      <c r="RZN266" s="44"/>
      <c r="RZO266" s="44"/>
      <c r="RZP266" s="44"/>
      <c r="RZQ266" s="44"/>
      <c r="RZR266" s="44"/>
      <c r="RZS266" s="44"/>
      <c r="RZT266" s="44"/>
      <c r="RZU266" s="44"/>
      <c r="RZV266" s="44"/>
      <c r="RZW266" s="44"/>
      <c r="RZX266" s="44"/>
      <c r="RZY266" s="44"/>
      <c r="RZZ266" s="44"/>
      <c r="SAA266" s="44"/>
      <c r="SAB266" s="44"/>
      <c r="SAC266" s="44"/>
      <c r="SAD266" s="44"/>
      <c r="SAE266" s="44"/>
      <c r="SAF266" s="44"/>
      <c r="SAG266" s="44"/>
      <c r="SAH266" s="44"/>
      <c r="SAI266" s="44"/>
      <c r="SAJ266" s="44"/>
      <c r="SAK266" s="44"/>
      <c r="SAL266" s="44"/>
      <c r="SAM266" s="44"/>
      <c r="SAN266" s="44"/>
      <c r="SAO266" s="44"/>
      <c r="SAP266" s="44"/>
      <c r="SAQ266" s="44"/>
      <c r="SAR266" s="44"/>
      <c r="SAS266" s="44"/>
      <c r="SAT266" s="44"/>
      <c r="SAU266" s="44"/>
      <c r="SAV266" s="44"/>
      <c r="SAW266" s="44"/>
      <c r="SAX266" s="44"/>
      <c r="SAY266" s="44"/>
      <c r="SAZ266" s="44"/>
      <c r="SBA266" s="44"/>
      <c r="SBB266" s="44"/>
      <c r="SBC266" s="44"/>
      <c r="SBD266" s="44"/>
      <c r="SBE266" s="44"/>
      <c r="SBF266" s="44"/>
      <c r="SBG266" s="44"/>
      <c r="SBH266" s="44"/>
      <c r="SBI266" s="44"/>
      <c r="SBJ266" s="44"/>
      <c r="SBK266" s="44"/>
      <c r="SBL266" s="44"/>
      <c r="SBM266" s="44"/>
      <c r="SBN266" s="44"/>
      <c r="SBO266" s="44"/>
      <c r="SBP266" s="44"/>
      <c r="SBQ266" s="44"/>
      <c r="SBR266" s="44"/>
      <c r="SBS266" s="44"/>
      <c r="SBT266" s="44"/>
      <c r="SBU266" s="44"/>
      <c r="SBV266" s="44"/>
      <c r="SBW266" s="44"/>
      <c r="SBX266" s="44"/>
      <c r="SBY266" s="44"/>
      <c r="SBZ266" s="44"/>
      <c r="SCA266" s="44"/>
      <c r="SCB266" s="44"/>
      <c r="SCC266" s="44"/>
      <c r="SCD266" s="44"/>
      <c r="SCE266" s="44"/>
      <c r="SCF266" s="44"/>
      <c r="SCG266" s="44"/>
      <c r="SCH266" s="44"/>
      <c r="SCI266" s="44"/>
      <c r="SCJ266" s="44"/>
      <c r="SCK266" s="44"/>
      <c r="SCL266" s="44"/>
      <c r="SCM266" s="44"/>
      <c r="SCN266" s="44"/>
      <c r="SCO266" s="44"/>
      <c r="SCP266" s="44"/>
      <c r="SCQ266" s="44"/>
      <c r="SCR266" s="44"/>
      <c r="SCS266" s="44"/>
      <c r="SCT266" s="44"/>
      <c r="SCU266" s="44"/>
      <c r="SCV266" s="44"/>
      <c r="SCW266" s="44"/>
      <c r="SCX266" s="44"/>
      <c r="SCY266" s="44"/>
      <c r="SCZ266" s="44"/>
      <c r="SDA266" s="44"/>
      <c r="SDB266" s="44"/>
      <c r="SDC266" s="44"/>
      <c r="SDD266" s="44"/>
      <c r="SDE266" s="44"/>
      <c r="SDF266" s="44"/>
      <c r="SDG266" s="44"/>
      <c r="SDH266" s="44"/>
      <c r="SDI266" s="44"/>
      <c r="SDJ266" s="44"/>
      <c r="SDK266" s="44"/>
      <c r="SDL266" s="44"/>
      <c r="SDM266" s="44"/>
      <c r="SDN266" s="44"/>
      <c r="SDO266" s="44"/>
      <c r="SDP266" s="44"/>
      <c r="SDQ266" s="44"/>
      <c r="SDR266" s="44"/>
      <c r="SDS266" s="44"/>
      <c r="SDT266" s="44"/>
      <c r="SDU266" s="44"/>
      <c r="SDV266" s="44"/>
      <c r="SDW266" s="44"/>
      <c r="SDX266" s="44"/>
      <c r="SDY266" s="44"/>
      <c r="SDZ266" s="44"/>
      <c r="SEA266" s="44"/>
      <c r="SEB266" s="44"/>
      <c r="SEC266" s="44"/>
      <c r="SED266" s="44"/>
      <c r="SEE266" s="44"/>
      <c r="SEF266" s="44"/>
      <c r="SEG266" s="44"/>
      <c r="SEH266" s="44"/>
      <c r="SEI266" s="44"/>
      <c r="SEJ266" s="44"/>
      <c r="SEK266" s="44"/>
      <c r="SEL266" s="44"/>
      <c r="SEM266" s="44"/>
      <c r="SEN266" s="44"/>
      <c r="SEO266" s="44"/>
      <c r="SEP266" s="44"/>
      <c r="SEQ266" s="44"/>
      <c r="SER266" s="44"/>
      <c r="SES266" s="44"/>
      <c r="SET266" s="44"/>
      <c r="SEU266" s="44"/>
      <c r="SEV266" s="44"/>
      <c r="SEW266" s="44"/>
      <c r="SEX266" s="44"/>
      <c r="SEY266" s="44"/>
      <c r="SEZ266" s="44"/>
      <c r="SFA266" s="44"/>
      <c r="SFB266" s="44"/>
      <c r="SFC266" s="44"/>
      <c r="SFD266" s="44"/>
      <c r="SFE266" s="44"/>
      <c r="SFF266" s="44"/>
      <c r="SFG266" s="44"/>
      <c r="SFH266" s="44"/>
      <c r="SFI266" s="44"/>
      <c r="SFJ266" s="44"/>
      <c r="SFK266" s="44"/>
      <c r="SFL266" s="44"/>
      <c r="SFM266" s="44"/>
      <c r="SFN266" s="44"/>
      <c r="SFO266" s="44"/>
      <c r="SFP266" s="44"/>
      <c r="SFQ266" s="44"/>
      <c r="SFR266" s="44"/>
      <c r="SFS266" s="44"/>
      <c r="SFT266" s="44"/>
      <c r="SFU266" s="44"/>
      <c r="SFV266" s="44"/>
      <c r="SFW266" s="44"/>
      <c r="SFX266" s="44"/>
      <c r="SFY266" s="44"/>
      <c r="SFZ266" s="44"/>
      <c r="SGA266" s="44"/>
      <c r="SGB266" s="44"/>
      <c r="SGC266" s="44"/>
      <c r="SGD266" s="44"/>
      <c r="SGE266" s="44"/>
      <c r="SGF266" s="44"/>
      <c r="SGG266" s="44"/>
      <c r="SGH266" s="44"/>
      <c r="SGI266" s="44"/>
      <c r="SGJ266" s="44"/>
      <c r="SGK266" s="44"/>
      <c r="SGL266" s="44"/>
      <c r="SGM266" s="44"/>
      <c r="SGN266" s="44"/>
      <c r="SGO266" s="44"/>
      <c r="SGP266" s="44"/>
      <c r="SGQ266" s="44"/>
      <c r="SGR266" s="44"/>
      <c r="SGS266" s="44"/>
      <c r="SGT266" s="44"/>
      <c r="SGU266" s="44"/>
      <c r="SGV266" s="44"/>
      <c r="SGW266" s="44"/>
      <c r="SGX266" s="44"/>
      <c r="SGY266" s="44"/>
      <c r="SGZ266" s="44"/>
      <c r="SHA266" s="44"/>
      <c r="SHB266" s="44"/>
      <c r="SHC266" s="44"/>
      <c r="SHD266" s="44"/>
      <c r="SHE266" s="44"/>
      <c r="SHF266" s="44"/>
      <c r="SHG266" s="44"/>
      <c r="SHH266" s="44"/>
      <c r="SHI266" s="44"/>
      <c r="SHJ266" s="44"/>
      <c r="SHK266" s="44"/>
      <c r="SHL266" s="44"/>
      <c r="SHM266" s="44"/>
      <c r="SHN266" s="44"/>
      <c r="SHO266" s="44"/>
      <c r="SHP266" s="44"/>
      <c r="SHQ266" s="44"/>
      <c r="SHR266" s="44"/>
      <c r="SHS266" s="44"/>
      <c r="SHT266" s="44"/>
      <c r="SHU266" s="44"/>
      <c r="SHV266" s="44"/>
      <c r="SHW266" s="44"/>
      <c r="SHX266" s="44"/>
      <c r="SHY266" s="44"/>
      <c r="SHZ266" s="44"/>
      <c r="SIA266" s="44"/>
      <c r="SIB266" s="44"/>
      <c r="SIC266" s="44"/>
      <c r="SID266" s="44"/>
      <c r="SIE266" s="44"/>
      <c r="SIF266" s="44"/>
      <c r="SIG266" s="44"/>
      <c r="SIH266" s="44"/>
      <c r="SII266" s="44"/>
      <c r="SIJ266" s="44"/>
      <c r="SIK266" s="44"/>
      <c r="SIL266" s="44"/>
      <c r="SIM266" s="44"/>
      <c r="SIN266" s="44"/>
      <c r="SIO266" s="44"/>
      <c r="SIP266" s="44"/>
      <c r="SIQ266" s="44"/>
      <c r="SIR266" s="44"/>
      <c r="SIS266" s="44"/>
      <c r="SIT266" s="44"/>
      <c r="SIU266" s="44"/>
      <c r="SIV266" s="44"/>
      <c r="SIW266" s="44"/>
      <c r="SIX266" s="44"/>
      <c r="SIY266" s="44"/>
      <c r="SIZ266" s="44"/>
      <c r="SJA266" s="44"/>
      <c r="SJB266" s="44"/>
      <c r="SJC266" s="44"/>
      <c r="SJD266" s="44"/>
      <c r="SJE266" s="44"/>
      <c r="SJF266" s="44"/>
      <c r="SJG266" s="44"/>
      <c r="SJH266" s="44"/>
      <c r="SJI266" s="44"/>
      <c r="SJJ266" s="44"/>
      <c r="SJK266" s="44"/>
      <c r="SJL266" s="44"/>
      <c r="SJM266" s="44"/>
      <c r="SJN266" s="44"/>
      <c r="SJO266" s="44"/>
      <c r="SJP266" s="44"/>
      <c r="SJQ266" s="44"/>
      <c r="SJR266" s="44"/>
      <c r="SJS266" s="44"/>
      <c r="SJT266" s="44"/>
      <c r="SJU266" s="44"/>
      <c r="SJV266" s="44"/>
      <c r="SJW266" s="44"/>
      <c r="SJX266" s="44"/>
      <c r="SJY266" s="44"/>
      <c r="SJZ266" s="44"/>
      <c r="SKA266" s="44"/>
      <c r="SKB266" s="44"/>
      <c r="SKC266" s="44"/>
      <c r="SKD266" s="44"/>
      <c r="SKE266" s="44"/>
      <c r="SKF266" s="44"/>
      <c r="SKG266" s="44"/>
      <c r="SKH266" s="44"/>
      <c r="SKI266" s="44"/>
      <c r="SKJ266" s="44"/>
      <c r="SKK266" s="44"/>
      <c r="SKL266" s="44"/>
      <c r="SKM266" s="44"/>
      <c r="SKN266" s="44"/>
      <c r="SKO266" s="44"/>
      <c r="SKP266" s="44"/>
      <c r="SKQ266" s="44"/>
      <c r="SKR266" s="44"/>
      <c r="SKS266" s="44"/>
      <c r="SKT266" s="44"/>
      <c r="SKU266" s="44"/>
      <c r="SKV266" s="44"/>
      <c r="SKW266" s="44"/>
      <c r="SKX266" s="44"/>
      <c r="SKY266" s="44"/>
      <c r="SKZ266" s="44"/>
      <c r="SLA266" s="44"/>
      <c r="SLB266" s="44"/>
      <c r="SLC266" s="44"/>
      <c r="SLD266" s="44"/>
      <c r="SLE266" s="44"/>
      <c r="SLF266" s="44"/>
      <c r="SLG266" s="44"/>
      <c r="SLH266" s="44"/>
      <c r="SLI266" s="44"/>
      <c r="SLJ266" s="44"/>
      <c r="SLK266" s="44"/>
      <c r="SLL266" s="44"/>
      <c r="SLM266" s="44"/>
      <c r="SLN266" s="44"/>
      <c r="SLO266" s="44"/>
      <c r="SLP266" s="44"/>
      <c r="SLQ266" s="44"/>
      <c r="SLR266" s="44"/>
      <c r="SLS266" s="44"/>
      <c r="SLT266" s="44"/>
      <c r="SLU266" s="44"/>
      <c r="SLV266" s="44"/>
      <c r="SLW266" s="44"/>
      <c r="SLX266" s="44"/>
      <c r="SLY266" s="44"/>
      <c r="SLZ266" s="44"/>
      <c r="SMA266" s="44"/>
      <c r="SMB266" s="44"/>
      <c r="SMC266" s="44"/>
      <c r="SMD266" s="44"/>
      <c r="SME266" s="44"/>
      <c r="SMF266" s="44"/>
      <c r="SMG266" s="44"/>
      <c r="SMH266" s="44"/>
      <c r="SMI266" s="44"/>
      <c r="SMJ266" s="44"/>
      <c r="SMK266" s="44"/>
      <c r="SML266" s="44"/>
      <c r="SMM266" s="44"/>
      <c r="SMN266" s="44"/>
      <c r="SMO266" s="44"/>
      <c r="SMP266" s="44"/>
      <c r="SMQ266" s="44"/>
      <c r="SMR266" s="44"/>
      <c r="SMS266" s="44"/>
      <c r="SMT266" s="44"/>
      <c r="SMU266" s="44"/>
      <c r="SMV266" s="44"/>
      <c r="SMW266" s="44"/>
      <c r="SMX266" s="44"/>
      <c r="SMY266" s="44"/>
      <c r="SMZ266" s="44"/>
      <c r="SNA266" s="44"/>
      <c r="SNB266" s="44"/>
      <c r="SNC266" s="44"/>
      <c r="SND266" s="44"/>
      <c r="SNE266" s="44"/>
      <c r="SNF266" s="44"/>
      <c r="SNG266" s="44"/>
      <c r="SNH266" s="44"/>
      <c r="SNI266" s="44"/>
      <c r="SNJ266" s="44"/>
      <c r="SNK266" s="44"/>
      <c r="SNL266" s="44"/>
      <c r="SNM266" s="44"/>
      <c r="SNN266" s="44"/>
      <c r="SNO266" s="44"/>
      <c r="SNP266" s="44"/>
      <c r="SNQ266" s="44"/>
      <c r="SNR266" s="44"/>
      <c r="SNS266" s="44"/>
      <c r="SNT266" s="44"/>
      <c r="SNU266" s="44"/>
      <c r="SNV266" s="44"/>
      <c r="SNW266" s="44"/>
      <c r="SNX266" s="44"/>
      <c r="SNY266" s="44"/>
      <c r="SNZ266" s="44"/>
      <c r="SOA266" s="44"/>
      <c r="SOB266" s="44"/>
      <c r="SOC266" s="44"/>
      <c r="SOD266" s="44"/>
      <c r="SOE266" s="44"/>
      <c r="SOF266" s="44"/>
      <c r="SOG266" s="44"/>
      <c r="SOH266" s="44"/>
      <c r="SOI266" s="44"/>
      <c r="SOJ266" s="44"/>
      <c r="SOK266" s="44"/>
      <c r="SOL266" s="44"/>
      <c r="SOM266" s="44"/>
      <c r="SON266" s="44"/>
      <c r="SOO266" s="44"/>
      <c r="SOP266" s="44"/>
      <c r="SOQ266" s="44"/>
      <c r="SOR266" s="44"/>
      <c r="SOS266" s="44"/>
      <c r="SOT266" s="44"/>
      <c r="SOU266" s="44"/>
      <c r="SOV266" s="44"/>
      <c r="SOW266" s="44"/>
      <c r="SOX266" s="44"/>
      <c r="SOY266" s="44"/>
      <c r="SOZ266" s="44"/>
      <c r="SPA266" s="44"/>
      <c r="SPB266" s="44"/>
      <c r="SPC266" s="44"/>
      <c r="SPD266" s="44"/>
      <c r="SPE266" s="44"/>
      <c r="SPF266" s="44"/>
      <c r="SPG266" s="44"/>
      <c r="SPH266" s="44"/>
      <c r="SPI266" s="44"/>
      <c r="SPJ266" s="44"/>
      <c r="SPK266" s="44"/>
      <c r="SPL266" s="44"/>
      <c r="SPM266" s="44"/>
      <c r="SPN266" s="44"/>
      <c r="SPO266" s="44"/>
      <c r="SPP266" s="44"/>
      <c r="SPQ266" s="44"/>
      <c r="SPR266" s="44"/>
      <c r="SPS266" s="44"/>
      <c r="SPT266" s="44"/>
      <c r="SPU266" s="44"/>
      <c r="SPV266" s="44"/>
      <c r="SPW266" s="44"/>
      <c r="SPX266" s="44"/>
      <c r="SPY266" s="44"/>
      <c r="SPZ266" s="44"/>
      <c r="SQA266" s="44"/>
      <c r="SQB266" s="44"/>
      <c r="SQC266" s="44"/>
      <c r="SQD266" s="44"/>
      <c r="SQE266" s="44"/>
      <c r="SQF266" s="44"/>
      <c r="SQG266" s="44"/>
      <c r="SQH266" s="44"/>
      <c r="SQI266" s="44"/>
      <c r="SQJ266" s="44"/>
      <c r="SQK266" s="44"/>
      <c r="SQL266" s="44"/>
      <c r="SQM266" s="44"/>
      <c r="SQN266" s="44"/>
      <c r="SQO266" s="44"/>
      <c r="SQP266" s="44"/>
      <c r="SQQ266" s="44"/>
      <c r="SQR266" s="44"/>
      <c r="SQS266" s="44"/>
      <c r="SQT266" s="44"/>
      <c r="SQU266" s="44"/>
      <c r="SQV266" s="44"/>
      <c r="SQW266" s="44"/>
      <c r="SQX266" s="44"/>
      <c r="SQY266" s="44"/>
      <c r="SQZ266" s="44"/>
      <c r="SRA266" s="44"/>
      <c r="SRB266" s="44"/>
      <c r="SRC266" s="44"/>
      <c r="SRD266" s="44"/>
      <c r="SRE266" s="44"/>
      <c r="SRF266" s="44"/>
      <c r="SRG266" s="44"/>
      <c r="SRH266" s="44"/>
      <c r="SRI266" s="44"/>
      <c r="SRJ266" s="44"/>
      <c r="SRK266" s="44"/>
      <c r="SRL266" s="44"/>
      <c r="SRM266" s="44"/>
      <c r="SRN266" s="44"/>
      <c r="SRO266" s="44"/>
      <c r="SRP266" s="44"/>
      <c r="SRQ266" s="44"/>
      <c r="SRR266" s="44"/>
      <c r="SRS266" s="44"/>
      <c r="SRT266" s="44"/>
      <c r="SRU266" s="44"/>
      <c r="SRV266" s="44"/>
      <c r="SRW266" s="44"/>
      <c r="SRX266" s="44"/>
      <c r="SRY266" s="44"/>
      <c r="SRZ266" s="44"/>
      <c r="SSA266" s="44"/>
      <c r="SSB266" s="44"/>
      <c r="SSC266" s="44"/>
      <c r="SSD266" s="44"/>
      <c r="SSE266" s="44"/>
      <c r="SSF266" s="44"/>
      <c r="SSG266" s="44"/>
      <c r="SSH266" s="44"/>
      <c r="SSI266" s="44"/>
      <c r="SSJ266" s="44"/>
      <c r="SSK266" s="44"/>
      <c r="SSL266" s="44"/>
      <c r="SSM266" s="44"/>
      <c r="SSN266" s="44"/>
      <c r="SSO266" s="44"/>
      <c r="SSP266" s="44"/>
      <c r="SSQ266" s="44"/>
      <c r="SSR266" s="44"/>
      <c r="SSS266" s="44"/>
      <c r="SST266" s="44"/>
      <c r="SSU266" s="44"/>
      <c r="SSV266" s="44"/>
      <c r="SSW266" s="44"/>
      <c r="SSX266" s="44"/>
      <c r="SSY266" s="44"/>
      <c r="SSZ266" s="44"/>
      <c r="STA266" s="44"/>
      <c r="STB266" s="44"/>
      <c r="STC266" s="44"/>
      <c r="STD266" s="44"/>
      <c r="STE266" s="44"/>
      <c r="STF266" s="44"/>
      <c r="STG266" s="44"/>
      <c r="STH266" s="44"/>
      <c r="STI266" s="44"/>
      <c r="STJ266" s="44"/>
      <c r="STK266" s="44"/>
      <c r="STL266" s="44"/>
      <c r="STM266" s="44"/>
      <c r="STN266" s="44"/>
      <c r="STO266" s="44"/>
      <c r="STP266" s="44"/>
      <c r="STQ266" s="44"/>
      <c r="STR266" s="44"/>
      <c r="STS266" s="44"/>
      <c r="STT266" s="44"/>
      <c r="STU266" s="44"/>
      <c r="STV266" s="44"/>
      <c r="STW266" s="44"/>
      <c r="STX266" s="44"/>
      <c r="STY266" s="44"/>
      <c r="STZ266" s="44"/>
      <c r="SUA266" s="44"/>
      <c r="SUB266" s="44"/>
      <c r="SUC266" s="44"/>
      <c r="SUD266" s="44"/>
      <c r="SUE266" s="44"/>
      <c r="SUF266" s="44"/>
      <c r="SUG266" s="44"/>
      <c r="SUH266" s="44"/>
      <c r="SUI266" s="44"/>
      <c r="SUJ266" s="44"/>
      <c r="SUK266" s="44"/>
      <c r="SUL266" s="44"/>
      <c r="SUM266" s="44"/>
      <c r="SUN266" s="44"/>
      <c r="SUO266" s="44"/>
      <c r="SUP266" s="44"/>
      <c r="SUQ266" s="44"/>
      <c r="SUR266" s="44"/>
      <c r="SUS266" s="44"/>
      <c r="SUT266" s="44"/>
      <c r="SUU266" s="44"/>
      <c r="SUV266" s="44"/>
      <c r="SUW266" s="44"/>
      <c r="SUX266" s="44"/>
      <c r="SUY266" s="44"/>
      <c r="SUZ266" s="44"/>
      <c r="SVA266" s="44"/>
      <c r="SVB266" s="44"/>
      <c r="SVC266" s="44"/>
      <c r="SVD266" s="44"/>
      <c r="SVE266" s="44"/>
      <c r="SVF266" s="44"/>
      <c r="SVG266" s="44"/>
      <c r="SVH266" s="44"/>
      <c r="SVI266" s="44"/>
      <c r="SVJ266" s="44"/>
      <c r="SVK266" s="44"/>
      <c r="SVL266" s="44"/>
      <c r="SVM266" s="44"/>
      <c r="SVN266" s="44"/>
      <c r="SVO266" s="44"/>
      <c r="SVP266" s="44"/>
      <c r="SVQ266" s="44"/>
      <c r="SVR266" s="44"/>
      <c r="SVS266" s="44"/>
      <c r="SVT266" s="44"/>
      <c r="SVU266" s="44"/>
      <c r="SVV266" s="44"/>
      <c r="SVW266" s="44"/>
      <c r="SVX266" s="44"/>
      <c r="SVY266" s="44"/>
      <c r="SVZ266" s="44"/>
      <c r="SWA266" s="44"/>
      <c r="SWB266" s="44"/>
      <c r="SWC266" s="44"/>
      <c r="SWD266" s="44"/>
      <c r="SWE266" s="44"/>
      <c r="SWF266" s="44"/>
      <c r="SWG266" s="44"/>
      <c r="SWH266" s="44"/>
      <c r="SWI266" s="44"/>
      <c r="SWJ266" s="44"/>
      <c r="SWK266" s="44"/>
      <c r="SWL266" s="44"/>
      <c r="SWM266" s="44"/>
      <c r="SWN266" s="44"/>
      <c r="SWO266" s="44"/>
      <c r="SWP266" s="44"/>
      <c r="SWQ266" s="44"/>
      <c r="SWR266" s="44"/>
      <c r="SWS266" s="44"/>
      <c r="SWT266" s="44"/>
      <c r="SWU266" s="44"/>
      <c r="SWV266" s="44"/>
      <c r="SWW266" s="44"/>
      <c r="SWX266" s="44"/>
      <c r="SWY266" s="44"/>
      <c r="SWZ266" s="44"/>
      <c r="SXA266" s="44"/>
      <c r="SXB266" s="44"/>
      <c r="SXC266" s="44"/>
      <c r="SXD266" s="44"/>
      <c r="SXE266" s="44"/>
      <c r="SXF266" s="44"/>
      <c r="SXG266" s="44"/>
      <c r="SXH266" s="44"/>
      <c r="SXI266" s="44"/>
      <c r="SXJ266" s="44"/>
      <c r="SXK266" s="44"/>
      <c r="SXL266" s="44"/>
      <c r="SXM266" s="44"/>
      <c r="SXN266" s="44"/>
      <c r="SXO266" s="44"/>
      <c r="SXP266" s="44"/>
      <c r="SXQ266" s="44"/>
      <c r="SXR266" s="44"/>
      <c r="SXS266" s="44"/>
      <c r="SXT266" s="44"/>
      <c r="SXU266" s="44"/>
      <c r="SXV266" s="44"/>
      <c r="SXW266" s="44"/>
      <c r="SXX266" s="44"/>
      <c r="SXY266" s="44"/>
      <c r="SXZ266" s="44"/>
      <c r="SYA266" s="44"/>
      <c r="SYB266" s="44"/>
      <c r="SYC266" s="44"/>
      <c r="SYD266" s="44"/>
      <c r="SYE266" s="44"/>
      <c r="SYF266" s="44"/>
      <c r="SYG266" s="44"/>
      <c r="SYH266" s="44"/>
      <c r="SYI266" s="44"/>
      <c r="SYJ266" s="44"/>
      <c r="SYK266" s="44"/>
      <c r="SYL266" s="44"/>
      <c r="SYM266" s="44"/>
      <c r="SYN266" s="44"/>
      <c r="SYO266" s="44"/>
      <c r="SYP266" s="44"/>
      <c r="SYQ266" s="44"/>
      <c r="SYR266" s="44"/>
      <c r="SYS266" s="44"/>
      <c r="SYT266" s="44"/>
      <c r="SYU266" s="44"/>
      <c r="SYV266" s="44"/>
      <c r="SYW266" s="44"/>
      <c r="SYX266" s="44"/>
      <c r="SYY266" s="44"/>
      <c r="SYZ266" s="44"/>
      <c r="SZA266" s="44"/>
      <c r="SZB266" s="44"/>
      <c r="SZC266" s="44"/>
      <c r="SZD266" s="44"/>
      <c r="SZE266" s="44"/>
      <c r="SZF266" s="44"/>
      <c r="SZG266" s="44"/>
      <c r="SZH266" s="44"/>
      <c r="SZI266" s="44"/>
      <c r="SZJ266" s="44"/>
      <c r="SZK266" s="44"/>
      <c r="SZL266" s="44"/>
      <c r="SZM266" s="44"/>
      <c r="SZN266" s="44"/>
      <c r="SZO266" s="44"/>
      <c r="SZP266" s="44"/>
      <c r="SZQ266" s="44"/>
      <c r="SZR266" s="44"/>
      <c r="SZS266" s="44"/>
      <c r="SZT266" s="44"/>
      <c r="SZU266" s="44"/>
      <c r="SZV266" s="44"/>
      <c r="SZW266" s="44"/>
      <c r="SZX266" s="44"/>
      <c r="SZY266" s="44"/>
      <c r="SZZ266" s="44"/>
      <c r="TAA266" s="44"/>
      <c r="TAB266" s="44"/>
      <c r="TAC266" s="44"/>
      <c r="TAD266" s="44"/>
      <c r="TAE266" s="44"/>
      <c r="TAF266" s="44"/>
      <c r="TAG266" s="44"/>
      <c r="TAH266" s="44"/>
      <c r="TAI266" s="44"/>
      <c r="TAJ266" s="44"/>
      <c r="TAK266" s="44"/>
      <c r="TAL266" s="44"/>
      <c r="TAM266" s="44"/>
      <c r="TAN266" s="44"/>
      <c r="TAO266" s="44"/>
      <c r="TAP266" s="44"/>
      <c r="TAQ266" s="44"/>
      <c r="TAR266" s="44"/>
      <c r="TAS266" s="44"/>
      <c r="TAT266" s="44"/>
      <c r="TAU266" s="44"/>
      <c r="TAV266" s="44"/>
      <c r="TAW266" s="44"/>
      <c r="TAX266" s="44"/>
      <c r="TAY266" s="44"/>
      <c r="TAZ266" s="44"/>
      <c r="TBA266" s="44"/>
      <c r="TBB266" s="44"/>
      <c r="TBC266" s="44"/>
      <c r="TBD266" s="44"/>
      <c r="TBE266" s="44"/>
      <c r="TBF266" s="44"/>
      <c r="TBG266" s="44"/>
      <c r="TBH266" s="44"/>
      <c r="TBI266" s="44"/>
      <c r="TBJ266" s="44"/>
      <c r="TBK266" s="44"/>
      <c r="TBL266" s="44"/>
      <c r="TBM266" s="44"/>
      <c r="TBN266" s="44"/>
      <c r="TBO266" s="44"/>
      <c r="TBP266" s="44"/>
      <c r="TBQ266" s="44"/>
      <c r="TBR266" s="44"/>
      <c r="TBS266" s="44"/>
      <c r="TBT266" s="44"/>
      <c r="TBU266" s="44"/>
      <c r="TBV266" s="44"/>
      <c r="TBW266" s="44"/>
      <c r="TBX266" s="44"/>
      <c r="TBY266" s="44"/>
      <c r="TBZ266" s="44"/>
      <c r="TCA266" s="44"/>
      <c r="TCB266" s="44"/>
      <c r="TCC266" s="44"/>
      <c r="TCD266" s="44"/>
      <c r="TCE266" s="44"/>
      <c r="TCF266" s="44"/>
      <c r="TCG266" s="44"/>
      <c r="TCH266" s="44"/>
      <c r="TCI266" s="44"/>
      <c r="TCJ266" s="44"/>
      <c r="TCK266" s="44"/>
      <c r="TCL266" s="44"/>
      <c r="TCM266" s="44"/>
      <c r="TCN266" s="44"/>
      <c r="TCO266" s="44"/>
      <c r="TCP266" s="44"/>
      <c r="TCQ266" s="44"/>
      <c r="TCR266" s="44"/>
      <c r="TCS266" s="44"/>
      <c r="TCT266" s="44"/>
      <c r="TCU266" s="44"/>
      <c r="TCV266" s="44"/>
      <c r="TCW266" s="44"/>
      <c r="TCX266" s="44"/>
      <c r="TCY266" s="44"/>
      <c r="TCZ266" s="44"/>
      <c r="TDA266" s="44"/>
      <c r="TDB266" s="44"/>
      <c r="TDC266" s="44"/>
      <c r="TDD266" s="44"/>
      <c r="TDE266" s="44"/>
      <c r="TDF266" s="44"/>
      <c r="TDG266" s="44"/>
      <c r="TDH266" s="44"/>
      <c r="TDI266" s="44"/>
      <c r="TDJ266" s="44"/>
      <c r="TDK266" s="44"/>
      <c r="TDL266" s="44"/>
      <c r="TDM266" s="44"/>
      <c r="TDN266" s="44"/>
      <c r="TDO266" s="44"/>
      <c r="TDP266" s="44"/>
      <c r="TDQ266" s="44"/>
      <c r="TDR266" s="44"/>
      <c r="TDS266" s="44"/>
      <c r="TDT266" s="44"/>
      <c r="TDU266" s="44"/>
      <c r="TDV266" s="44"/>
      <c r="TDW266" s="44"/>
      <c r="TDX266" s="44"/>
      <c r="TDY266" s="44"/>
      <c r="TDZ266" s="44"/>
      <c r="TEA266" s="44"/>
      <c r="TEB266" s="44"/>
      <c r="TEC266" s="44"/>
      <c r="TED266" s="44"/>
      <c r="TEE266" s="44"/>
      <c r="TEF266" s="44"/>
      <c r="TEG266" s="44"/>
      <c r="TEH266" s="44"/>
      <c r="TEI266" s="44"/>
      <c r="TEJ266" s="44"/>
      <c r="TEK266" s="44"/>
      <c r="TEL266" s="44"/>
      <c r="TEM266" s="44"/>
      <c r="TEN266" s="44"/>
      <c r="TEO266" s="44"/>
      <c r="TEP266" s="44"/>
      <c r="TEQ266" s="44"/>
      <c r="TER266" s="44"/>
      <c r="TES266" s="44"/>
      <c r="TET266" s="44"/>
      <c r="TEU266" s="44"/>
      <c r="TEV266" s="44"/>
      <c r="TEW266" s="44"/>
      <c r="TEX266" s="44"/>
      <c r="TEY266" s="44"/>
      <c r="TEZ266" s="44"/>
      <c r="TFA266" s="44"/>
      <c r="TFB266" s="44"/>
      <c r="TFC266" s="44"/>
      <c r="TFD266" s="44"/>
      <c r="TFE266" s="44"/>
      <c r="TFF266" s="44"/>
      <c r="TFG266" s="44"/>
      <c r="TFH266" s="44"/>
      <c r="TFI266" s="44"/>
      <c r="TFJ266" s="44"/>
      <c r="TFK266" s="44"/>
      <c r="TFL266" s="44"/>
      <c r="TFM266" s="44"/>
      <c r="TFN266" s="44"/>
      <c r="TFO266" s="44"/>
      <c r="TFP266" s="44"/>
      <c r="TFQ266" s="44"/>
      <c r="TFR266" s="44"/>
      <c r="TFS266" s="44"/>
      <c r="TFT266" s="44"/>
      <c r="TFU266" s="44"/>
      <c r="TFV266" s="44"/>
      <c r="TFW266" s="44"/>
      <c r="TFX266" s="44"/>
      <c r="TFY266" s="44"/>
      <c r="TFZ266" s="44"/>
      <c r="TGA266" s="44"/>
      <c r="TGB266" s="44"/>
      <c r="TGC266" s="44"/>
      <c r="TGD266" s="44"/>
      <c r="TGE266" s="44"/>
      <c r="TGF266" s="44"/>
      <c r="TGG266" s="44"/>
      <c r="TGH266" s="44"/>
      <c r="TGI266" s="44"/>
      <c r="TGJ266" s="44"/>
      <c r="TGK266" s="44"/>
      <c r="TGL266" s="44"/>
      <c r="TGM266" s="44"/>
      <c r="TGN266" s="44"/>
      <c r="TGO266" s="44"/>
      <c r="TGP266" s="44"/>
      <c r="TGQ266" s="44"/>
      <c r="TGR266" s="44"/>
      <c r="TGS266" s="44"/>
      <c r="TGT266" s="44"/>
      <c r="TGU266" s="44"/>
      <c r="TGV266" s="44"/>
      <c r="TGW266" s="44"/>
      <c r="TGX266" s="44"/>
      <c r="TGY266" s="44"/>
      <c r="TGZ266" s="44"/>
      <c r="THA266" s="44"/>
      <c r="THB266" s="44"/>
      <c r="THC266" s="44"/>
      <c r="THD266" s="44"/>
      <c r="THE266" s="44"/>
      <c r="THF266" s="44"/>
      <c r="THG266" s="44"/>
      <c r="THH266" s="44"/>
      <c r="THI266" s="44"/>
      <c r="THJ266" s="44"/>
      <c r="THK266" s="44"/>
      <c r="THL266" s="44"/>
      <c r="THM266" s="44"/>
      <c r="THN266" s="44"/>
      <c r="THO266" s="44"/>
      <c r="THP266" s="44"/>
      <c r="THQ266" s="44"/>
      <c r="THR266" s="44"/>
      <c r="THS266" s="44"/>
      <c r="THT266" s="44"/>
      <c r="THU266" s="44"/>
      <c r="THV266" s="44"/>
      <c r="THW266" s="44"/>
      <c r="THX266" s="44"/>
      <c r="THY266" s="44"/>
      <c r="THZ266" s="44"/>
      <c r="TIA266" s="44"/>
      <c r="TIB266" s="44"/>
      <c r="TIC266" s="44"/>
      <c r="TID266" s="44"/>
      <c r="TIE266" s="44"/>
      <c r="TIF266" s="44"/>
      <c r="TIG266" s="44"/>
      <c r="TIH266" s="44"/>
      <c r="TII266" s="44"/>
      <c r="TIJ266" s="44"/>
      <c r="TIK266" s="44"/>
      <c r="TIL266" s="44"/>
      <c r="TIM266" s="44"/>
      <c r="TIN266" s="44"/>
      <c r="TIO266" s="44"/>
      <c r="TIP266" s="44"/>
      <c r="TIQ266" s="44"/>
      <c r="TIR266" s="44"/>
      <c r="TIS266" s="44"/>
      <c r="TIT266" s="44"/>
      <c r="TIU266" s="44"/>
      <c r="TIV266" s="44"/>
      <c r="TIW266" s="44"/>
      <c r="TIX266" s="44"/>
      <c r="TIY266" s="44"/>
      <c r="TIZ266" s="44"/>
      <c r="TJA266" s="44"/>
      <c r="TJB266" s="44"/>
      <c r="TJC266" s="44"/>
      <c r="TJD266" s="44"/>
      <c r="TJE266" s="44"/>
      <c r="TJF266" s="44"/>
      <c r="TJG266" s="44"/>
      <c r="TJH266" s="44"/>
      <c r="TJI266" s="44"/>
      <c r="TJJ266" s="44"/>
      <c r="TJK266" s="44"/>
      <c r="TJL266" s="44"/>
      <c r="TJM266" s="44"/>
      <c r="TJN266" s="44"/>
      <c r="TJO266" s="44"/>
      <c r="TJP266" s="44"/>
      <c r="TJQ266" s="44"/>
      <c r="TJR266" s="44"/>
      <c r="TJS266" s="44"/>
      <c r="TJT266" s="44"/>
      <c r="TJU266" s="44"/>
      <c r="TJV266" s="44"/>
      <c r="TJW266" s="44"/>
      <c r="TJX266" s="44"/>
      <c r="TJY266" s="44"/>
      <c r="TJZ266" s="44"/>
      <c r="TKA266" s="44"/>
      <c r="TKB266" s="44"/>
      <c r="TKC266" s="44"/>
      <c r="TKD266" s="44"/>
      <c r="TKE266" s="44"/>
      <c r="TKF266" s="44"/>
      <c r="TKG266" s="44"/>
      <c r="TKH266" s="44"/>
      <c r="TKI266" s="44"/>
      <c r="TKJ266" s="44"/>
      <c r="TKK266" s="44"/>
      <c r="TKL266" s="44"/>
      <c r="TKM266" s="44"/>
      <c r="TKN266" s="44"/>
      <c r="TKO266" s="44"/>
      <c r="TKP266" s="44"/>
      <c r="TKQ266" s="44"/>
      <c r="TKR266" s="44"/>
      <c r="TKS266" s="44"/>
      <c r="TKT266" s="44"/>
      <c r="TKU266" s="44"/>
      <c r="TKV266" s="44"/>
      <c r="TKW266" s="44"/>
      <c r="TKX266" s="44"/>
      <c r="TKY266" s="44"/>
      <c r="TKZ266" s="44"/>
      <c r="TLA266" s="44"/>
      <c r="TLB266" s="44"/>
      <c r="TLC266" s="44"/>
      <c r="TLD266" s="44"/>
      <c r="TLE266" s="44"/>
      <c r="TLF266" s="44"/>
      <c r="TLG266" s="44"/>
      <c r="TLH266" s="44"/>
      <c r="TLI266" s="44"/>
      <c r="TLJ266" s="44"/>
      <c r="TLK266" s="44"/>
      <c r="TLL266" s="44"/>
      <c r="TLM266" s="44"/>
      <c r="TLN266" s="44"/>
      <c r="TLO266" s="44"/>
      <c r="TLP266" s="44"/>
      <c r="TLQ266" s="44"/>
      <c r="TLR266" s="44"/>
      <c r="TLS266" s="44"/>
      <c r="TLT266" s="44"/>
      <c r="TLU266" s="44"/>
      <c r="TLV266" s="44"/>
      <c r="TLW266" s="44"/>
      <c r="TLX266" s="44"/>
      <c r="TLY266" s="44"/>
      <c r="TLZ266" s="44"/>
      <c r="TMA266" s="44"/>
      <c r="TMB266" s="44"/>
      <c r="TMC266" s="44"/>
      <c r="TMD266" s="44"/>
      <c r="TME266" s="44"/>
      <c r="TMF266" s="44"/>
      <c r="TMG266" s="44"/>
      <c r="TMH266" s="44"/>
      <c r="TMI266" s="44"/>
      <c r="TMJ266" s="44"/>
      <c r="TMK266" s="44"/>
      <c r="TML266" s="44"/>
      <c r="TMM266" s="44"/>
      <c r="TMN266" s="44"/>
      <c r="TMO266" s="44"/>
      <c r="TMP266" s="44"/>
      <c r="TMQ266" s="44"/>
      <c r="TMR266" s="44"/>
      <c r="TMS266" s="44"/>
      <c r="TMT266" s="44"/>
      <c r="TMU266" s="44"/>
      <c r="TMV266" s="44"/>
      <c r="TMW266" s="44"/>
      <c r="TMX266" s="44"/>
      <c r="TMY266" s="44"/>
      <c r="TMZ266" s="44"/>
      <c r="TNA266" s="44"/>
      <c r="TNB266" s="44"/>
      <c r="TNC266" s="44"/>
      <c r="TND266" s="44"/>
      <c r="TNE266" s="44"/>
      <c r="TNF266" s="44"/>
      <c r="TNG266" s="44"/>
      <c r="TNH266" s="44"/>
      <c r="TNI266" s="44"/>
      <c r="TNJ266" s="44"/>
      <c r="TNK266" s="44"/>
      <c r="TNL266" s="44"/>
      <c r="TNM266" s="44"/>
      <c r="TNN266" s="44"/>
      <c r="TNO266" s="44"/>
      <c r="TNP266" s="44"/>
      <c r="TNQ266" s="44"/>
      <c r="TNR266" s="44"/>
      <c r="TNS266" s="44"/>
      <c r="TNT266" s="44"/>
      <c r="TNU266" s="44"/>
      <c r="TNV266" s="44"/>
      <c r="TNW266" s="44"/>
      <c r="TNX266" s="44"/>
      <c r="TNY266" s="44"/>
      <c r="TNZ266" s="44"/>
      <c r="TOA266" s="44"/>
      <c r="TOB266" s="44"/>
      <c r="TOC266" s="44"/>
      <c r="TOD266" s="44"/>
      <c r="TOE266" s="44"/>
      <c r="TOF266" s="44"/>
      <c r="TOG266" s="44"/>
      <c r="TOH266" s="44"/>
      <c r="TOI266" s="44"/>
      <c r="TOJ266" s="44"/>
      <c r="TOK266" s="44"/>
      <c r="TOL266" s="44"/>
      <c r="TOM266" s="44"/>
      <c r="TON266" s="44"/>
      <c r="TOO266" s="44"/>
      <c r="TOP266" s="44"/>
      <c r="TOQ266" s="44"/>
      <c r="TOR266" s="44"/>
      <c r="TOS266" s="44"/>
      <c r="TOT266" s="44"/>
      <c r="TOU266" s="44"/>
      <c r="TOV266" s="44"/>
      <c r="TOW266" s="44"/>
      <c r="TOX266" s="44"/>
      <c r="TOY266" s="44"/>
      <c r="TOZ266" s="44"/>
      <c r="TPA266" s="44"/>
      <c r="TPB266" s="44"/>
      <c r="TPC266" s="44"/>
      <c r="TPD266" s="44"/>
      <c r="TPE266" s="44"/>
      <c r="TPF266" s="44"/>
      <c r="TPG266" s="44"/>
      <c r="TPH266" s="44"/>
      <c r="TPI266" s="44"/>
      <c r="TPJ266" s="44"/>
      <c r="TPK266" s="44"/>
      <c r="TPL266" s="44"/>
      <c r="TPM266" s="44"/>
      <c r="TPN266" s="44"/>
      <c r="TPO266" s="44"/>
      <c r="TPP266" s="44"/>
      <c r="TPQ266" s="44"/>
      <c r="TPR266" s="44"/>
      <c r="TPS266" s="44"/>
      <c r="TPT266" s="44"/>
      <c r="TPU266" s="44"/>
      <c r="TPV266" s="44"/>
      <c r="TPW266" s="44"/>
      <c r="TPX266" s="44"/>
      <c r="TPY266" s="44"/>
      <c r="TPZ266" s="44"/>
      <c r="TQA266" s="44"/>
      <c r="TQB266" s="44"/>
      <c r="TQC266" s="44"/>
      <c r="TQD266" s="44"/>
      <c r="TQE266" s="44"/>
      <c r="TQF266" s="44"/>
      <c r="TQG266" s="44"/>
      <c r="TQH266" s="44"/>
      <c r="TQI266" s="44"/>
      <c r="TQJ266" s="44"/>
      <c r="TQK266" s="44"/>
      <c r="TQL266" s="44"/>
      <c r="TQM266" s="44"/>
      <c r="TQN266" s="44"/>
      <c r="TQO266" s="44"/>
      <c r="TQP266" s="44"/>
      <c r="TQQ266" s="44"/>
      <c r="TQR266" s="44"/>
      <c r="TQS266" s="44"/>
      <c r="TQT266" s="44"/>
      <c r="TQU266" s="44"/>
      <c r="TQV266" s="44"/>
      <c r="TQW266" s="44"/>
      <c r="TQX266" s="44"/>
      <c r="TQY266" s="44"/>
      <c r="TQZ266" s="44"/>
      <c r="TRA266" s="44"/>
      <c r="TRB266" s="44"/>
      <c r="TRC266" s="44"/>
      <c r="TRD266" s="44"/>
      <c r="TRE266" s="44"/>
      <c r="TRF266" s="44"/>
      <c r="TRG266" s="44"/>
      <c r="TRH266" s="44"/>
      <c r="TRI266" s="44"/>
      <c r="TRJ266" s="44"/>
      <c r="TRK266" s="44"/>
      <c r="TRL266" s="44"/>
      <c r="TRM266" s="44"/>
      <c r="TRN266" s="44"/>
      <c r="TRO266" s="44"/>
      <c r="TRP266" s="44"/>
      <c r="TRQ266" s="44"/>
      <c r="TRR266" s="44"/>
      <c r="TRS266" s="44"/>
      <c r="TRT266" s="44"/>
      <c r="TRU266" s="44"/>
      <c r="TRV266" s="44"/>
      <c r="TRW266" s="44"/>
      <c r="TRX266" s="44"/>
      <c r="TRY266" s="44"/>
      <c r="TRZ266" s="44"/>
      <c r="TSA266" s="44"/>
      <c r="TSB266" s="44"/>
      <c r="TSC266" s="44"/>
      <c r="TSD266" s="44"/>
      <c r="TSE266" s="44"/>
      <c r="TSF266" s="44"/>
      <c r="TSG266" s="44"/>
      <c r="TSH266" s="44"/>
      <c r="TSI266" s="44"/>
      <c r="TSJ266" s="44"/>
      <c r="TSK266" s="44"/>
      <c r="TSL266" s="44"/>
      <c r="TSM266" s="44"/>
      <c r="TSN266" s="44"/>
      <c r="TSO266" s="44"/>
      <c r="TSP266" s="44"/>
      <c r="TSQ266" s="44"/>
      <c r="TSR266" s="44"/>
      <c r="TSS266" s="44"/>
      <c r="TST266" s="44"/>
      <c r="TSU266" s="44"/>
      <c r="TSV266" s="44"/>
      <c r="TSW266" s="44"/>
      <c r="TSX266" s="44"/>
      <c r="TSY266" s="44"/>
      <c r="TSZ266" s="44"/>
      <c r="TTA266" s="44"/>
      <c r="TTB266" s="44"/>
      <c r="TTC266" s="44"/>
      <c r="TTD266" s="44"/>
      <c r="TTE266" s="44"/>
      <c r="TTF266" s="44"/>
      <c r="TTG266" s="44"/>
      <c r="TTH266" s="44"/>
      <c r="TTI266" s="44"/>
      <c r="TTJ266" s="44"/>
      <c r="TTK266" s="44"/>
      <c r="TTL266" s="44"/>
      <c r="TTM266" s="44"/>
      <c r="TTN266" s="44"/>
      <c r="TTO266" s="44"/>
      <c r="TTP266" s="44"/>
      <c r="TTQ266" s="44"/>
      <c r="TTR266" s="44"/>
      <c r="TTS266" s="44"/>
      <c r="TTT266" s="44"/>
      <c r="TTU266" s="44"/>
      <c r="TTV266" s="44"/>
      <c r="TTW266" s="44"/>
      <c r="TTX266" s="44"/>
      <c r="TTY266" s="44"/>
      <c r="TTZ266" s="44"/>
      <c r="TUA266" s="44"/>
      <c r="TUB266" s="44"/>
      <c r="TUC266" s="44"/>
      <c r="TUD266" s="44"/>
      <c r="TUE266" s="44"/>
      <c r="TUF266" s="44"/>
      <c r="TUG266" s="44"/>
      <c r="TUH266" s="44"/>
      <c r="TUI266" s="44"/>
      <c r="TUJ266" s="44"/>
      <c r="TUK266" s="44"/>
      <c r="TUL266" s="44"/>
      <c r="TUM266" s="44"/>
      <c r="TUN266" s="44"/>
      <c r="TUO266" s="44"/>
      <c r="TUP266" s="44"/>
      <c r="TUQ266" s="44"/>
      <c r="TUR266" s="44"/>
      <c r="TUS266" s="44"/>
      <c r="TUT266" s="44"/>
      <c r="TUU266" s="44"/>
      <c r="TUV266" s="44"/>
      <c r="TUW266" s="44"/>
      <c r="TUX266" s="44"/>
      <c r="TUY266" s="44"/>
      <c r="TUZ266" s="44"/>
      <c r="TVA266" s="44"/>
      <c r="TVB266" s="44"/>
      <c r="TVC266" s="44"/>
      <c r="TVD266" s="44"/>
      <c r="TVE266" s="44"/>
      <c r="TVF266" s="44"/>
      <c r="TVG266" s="44"/>
      <c r="TVH266" s="44"/>
      <c r="TVI266" s="44"/>
      <c r="TVJ266" s="44"/>
      <c r="TVK266" s="44"/>
      <c r="TVL266" s="44"/>
      <c r="TVM266" s="44"/>
      <c r="TVN266" s="44"/>
      <c r="TVO266" s="44"/>
      <c r="TVP266" s="44"/>
      <c r="TVQ266" s="44"/>
      <c r="TVR266" s="44"/>
      <c r="TVS266" s="44"/>
      <c r="TVT266" s="44"/>
      <c r="TVU266" s="44"/>
      <c r="TVV266" s="44"/>
      <c r="TVW266" s="44"/>
      <c r="TVX266" s="44"/>
      <c r="TVY266" s="44"/>
      <c r="TVZ266" s="44"/>
      <c r="TWA266" s="44"/>
      <c r="TWB266" s="44"/>
      <c r="TWC266" s="44"/>
      <c r="TWD266" s="44"/>
      <c r="TWE266" s="44"/>
      <c r="TWF266" s="44"/>
      <c r="TWG266" s="44"/>
      <c r="TWH266" s="44"/>
      <c r="TWI266" s="44"/>
      <c r="TWJ266" s="44"/>
      <c r="TWK266" s="44"/>
      <c r="TWL266" s="44"/>
      <c r="TWM266" s="44"/>
      <c r="TWN266" s="44"/>
      <c r="TWO266" s="44"/>
      <c r="TWP266" s="44"/>
      <c r="TWQ266" s="44"/>
      <c r="TWR266" s="44"/>
      <c r="TWS266" s="44"/>
      <c r="TWT266" s="44"/>
      <c r="TWU266" s="44"/>
      <c r="TWV266" s="44"/>
      <c r="TWW266" s="44"/>
      <c r="TWX266" s="44"/>
      <c r="TWY266" s="44"/>
      <c r="TWZ266" s="44"/>
      <c r="TXA266" s="44"/>
      <c r="TXB266" s="44"/>
      <c r="TXC266" s="44"/>
      <c r="TXD266" s="44"/>
      <c r="TXE266" s="44"/>
      <c r="TXF266" s="44"/>
      <c r="TXG266" s="44"/>
      <c r="TXH266" s="44"/>
      <c r="TXI266" s="44"/>
      <c r="TXJ266" s="44"/>
      <c r="TXK266" s="44"/>
      <c r="TXL266" s="44"/>
      <c r="TXM266" s="44"/>
      <c r="TXN266" s="44"/>
      <c r="TXO266" s="44"/>
      <c r="TXP266" s="44"/>
      <c r="TXQ266" s="44"/>
      <c r="TXR266" s="44"/>
      <c r="TXS266" s="44"/>
      <c r="TXT266" s="44"/>
      <c r="TXU266" s="44"/>
      <c r="TXV266" s="44"/>
      <c r="TXW266" s="44"/>
      <c r="TXX266" s="44"/>
      <c r="TXY266" s="44"/>
      <c r="TXZ266" s="44"/>
      <c r="TYA266" s="44"/>
      <c r="TYB266" s="44"/>
      <c r="TYC266" s="44"/>
      <c r="TYD266" s="44"/>
      <c r="TYE266" s="44"/>
      <c r="TYF266" s="44"/>
      <c r="TYG266" s="44"/>
      <c r="TYH266" s="44"/>
      <c r="TYI266" s="44"/>
      <c r="TYJ266" s="44"/>
      <c r="TYK266" s="44"/>
      <c r="TYL266" s="44"/>
      <c r="TYM266" s="44"/>
      <c r="TYN266" s="44"/>
      <c r="TYO266" s="44"/>
      <c r="TYP266" s="44"/>
      <c r="TYQ266" s="44"/>
      <c r="TYR266" s="44"/>
      <c r="TYS266" s="44"/>
      <c r="TYT266" s="44"/>
      <c r="TYU266" s="44"/>
      <c r="TYV266" s="44"/>
      <c r="TYW266" s="44"/>
      <c r="TYX266" s="44"/>
      <c r="TYY266" s="44"/>
      <c r="TYZ266" s="44"/>
      <c r="TZA266" s="44"/>
      <c r="TZB266" s="44"/>
      <c r="TZC266" s="44"/>
      <c r="TZD266" s="44"/>
      <c r="TZE266" s="44"/>
      <c r="TZF266" s="44"/>
      <c r="TZG266" s="44"/>
      <c r="TZH266" s="44"/>
      <c r="TZI266" s="44"/>
      <c r="TZJ266" s="44"/>
      <c r="TZK266" s="44"/>
      <c r="TZL266" s="44"/>
      <c r="TZM266" s="44"/>
      <c r="TZN266" s="44"/>
      <c r="TZO266" s="44"/>
      <c r="TZP266" s="44"/>
      <c r="TZQ266" s="44"/>
      <c r="TZR266" s="44"/>
      <c r="TZS266" s="44"/>
      <c r="TZT266" s="44"/>
      <c r="TZU266" s="44"/>
      <c r="TZV266" s="44"/>
      <c r="TZW266" s="44"/>
      <c r="TZX266" s="44"/>
      <c r="TZY266" s="44"/>
      <c r="TZZ266" s="44"/>
      <c r="UAA266" s="44"/>
      <c r="UAB266" s="44"/>
      <c r="UAC266" s="44"/>
      <c r="UAD266" s="44"/>
      <c r="UAE266" s="44"/>
      <c r="UAF266" s="44"/>
      <c r="UAG266" s="44"/>
      <c r="UAH266" s="44"/>
      <c r="UAI266" s="44"/>
      <c r="UAJ266" s="44"/>
      <c r="UAK266" s="44"/>
      <c r="UAL266" s="44"/>
      <c r="UAM266" s="44"/>
      <c r="UAN266" s="44"/>
      <c r="UAO266" s="44"/>
      <c r="UAP266" s="44"/>
      <c r="UAQ266" s="44"/>
      <c r="UAR266" s="44"/>
      <c r="UAS266" s="44"/>
      <c r="UAT266" s="44"/>
      <c r="UAU266" s="44"/>
      <c r="UAV266" s="44"/>
      <c r="UAW266" s="44"/>
      <c r="UAX266" s="44"/>
      <c r="UAY266" s="44"/>
      <c r="UAZ266" s="44"/>
      <c r="UBA266" s="44"/>
      <c r="UBB266" s="44"/>
      <c r="UBC266" s="44"/>
      <c r="UBD266" s="44"/>
      <c r="UBE266" s="44"/>
      <c r="UBF266" s="44"/>
      <c r="UBG266" s="44"/>
      <c r="UBH266" s="44"/>
      <c r="UBI266" s="44"/>
      <c r="UBJ266" s="44"/>
      <c r="UBK266" s="44"/>
      <c r="UBL266" s="44"/>
      <c r="UBM266" s="44"/>
      <c r="UBN266" s="44"/>
      <c r="UBO266" s="44"/>
      <c r="UBP266" s="44"/>
      <c r="UBQ266" s="44"/>
      <c r="UBR266" s="44"/>
      <c r="UBS266" s="44"/>
      <c r="UBT266" s="44"/>
      <c r="UBU266" s="44"/>
      <c r="UBV266" s="44"/>
      <c r="UBW266" s="44"/>
      <c r="UBX266" s="44"/>
      <c r="UBY266" s="44"/>
      <c r="UBZ266" s="44"/>
      <c r="UCA266" s="44"/>
      <c r="UCB266" s="44"/>
      <c r="UCC266" s="44"/>
      <c r="UCD266" s="44"/>
      <c r="UCE266" s="44"/>
      <c r="UCF266" s="44"/>
      <c r="UCG266" s="44"/>
      <c r="UCH266" s="44"/>
      <c r="UCI266" s="44"/>
      <c r="UCJ266" s="44"/>
      <c r="UCK266" s="44"/>
      <c r="UCL266" s="44"/>
      <c r="UCM266" s="44"/>
      <c r="UCN266" s="44"/>
      <c r="UCO266" s="44"/>
      <c r="UCP266" s="44"/>
      <c r="UCQ266" s="44"/>
      <c r="UCR266" s="44"/>
      <c r="UCS266" s="44"/>
      <c r="UCT266" s="44"/>
      <c r="UCU266" s="44"/>
      <c r="UCV266" s="44"/>
      <c r="UCW266" s="44"/>
      <c r="UCX266" s="44"/>
      <c r="UCY266" s="44"/>
      <c r="UCZ266" s="44"/>
      <c r="UDA266" s="44"/>
      <c r="UDB266" s="44"/>
      <c r="UDC266" s="44"/>
      <c r="UDD266" s="44"/>
      <c r="UDE266" s="44"/>
      <c r="UDF266" s="44"/>
      <c r="UDG266" s="44"/>
      <c r="UDH266" s="44"/>
      <c r="UDI266" s="44"/>
      <c r="UDJ266" s="44"/>
      <c r="UDK266" s="44"/>
      <c r="UDL266" s="44"/>
      <c r="UDM266" s="44"/>
      <c r="UDN266" s="44"/>
      <c r="UDO266" s="44"/>
      <c r="UDP266" s="44"/>
      <c r="UDQ266" s="44"/>
      <c r="UDR266" s="44"/>
      <c r="UDS266" s="44"/>
      <c r="UDT266" s="44"/>
      <c r="UDU266" s="44"/>
      <c r="UDV266" s="44"/>
      <c r="UDW266" s="44"/>
      <c r="UDX266" s="44"/>
      <c r="UDY266" s="44"/>
      <c r="UDZ266" s="44"/>
      <c r="UEA266" s="44"/>
      <c r="UEB266" s="44"/>
      <c r="UEC266" s="44"/>
      <c r="UED266" s="44"/>
      <c r="UEE266" s="44"/>
      <c r="UEF266" s="44"/>
      <c r="UEG266" s="44"/>
      <c r="UEH266" s="44"/>
      <c r="UEI266" s="44"/>
      <c r="UEJ266" s="44"/>
      <c r="UEK266" s="44"/>
      <c r="UEL266" s="44"/>
      <c r="UEM266" s="44"/>
      <c r="UEN266" s="44"/>
      <c r="UEO266" s="44"/>
      <c r="UEP266" s="44"/>
      <c r="UEQ266" s="44"/>
      <c r="UER266" s="44"/>
      <c r="UES266" s="44"/>
      <c r="UET266" s="44"/>
      <c r="UEU266" s="44"/>
      <c r="UEV266" s="44"/>
      <c r="UEW266" s="44"/>
      <c r="UEX266" s="44"/>
      <c r="UEY266" s="44"/>
      <c r="UEZ266" s="44"/>
      <c r="UFA266" s="44"/>
      <c r="UFB266" s="44"/>
      <c r="UFC266" s="44"/>
      <c r="UFD266" s="44"/>
      <c r="UFE266" s="44"/>
      <c r="UFF266" s="44"/>
      <c r="UFG266" s="44"/>
      <c r="UFH266" s="44"/>
      <c r="UFI266" s="44"/>
      <c r="UFJ266" s="44"/>
      <c r="UFK266" s="44"/>
      <c r="UFL266" s="44"/>
      <c r="UFM266" s="44"/>
      <c r="UFN266" s="44"/>
      <c r="UFO266" s="44"/>
      <c r="UFP266" s="44"/>
      <c r="UFQ266" s="44"/>
      <c r="UFR266" s="44"/>
      <c r="UFS266" s="44"/>
      <c r="UFT266" s="44"/>
      <c r="UFU266" s="44"/>
      <c r="UFV266" s="44"/>
      <c r="UFW266" s="44"/>
      <c r="UFX266" s="44"/>
      <c r="UFY266" s="44"/>
      <c r="UFZ266" s="44"/>
      <c r="UGA266" s="44"/>
      <c r="UGB266" s="44"/>
      <c r="UGC266" s="44"/>
      <c r="UGD266" s="44"/>
      <c r="UGE266" s="44"/>
      <c r="UGF266" s="44"/>
      <c r="UGG266" s="44"/>
      <c r="UGH266" s="44"/>
      <c r="UGI266" s="44"/>
      <c r="UGJ266" s="44"/>
      <c r="UGK266" s="44"/>
      <c r="UGL266" s="44"/>
      <c r="UGM266" s="44"/>
      <c r="UGN266" s="44"/>
      <c r="UGO266" s="44"/>
      <c r="UGP266" s="44"/>
      <c r="UGQ266" s="44"/>
      <c r="UGR266" s="44"/>
      <c r="UGS266" s="44"/>
      <c r="UGT266" s="44"/>
      <c r="UGU266" s="44"/>
      <c r="UGV266" s="44"/>
      <c r="UGW266" s="44"/>
      <c r="UGX266" s="44"/>
      <c r="UGY266" s="44"/>
      <c r="UGZ266" s="44"/>
      <c r="UHA266" s="44"/>
      <c r="UHB266" s="44"/>
      <c r="UHC266" s="44"/>
      <c r="UHD266" s="44"/>
      <c r="UHE266" s="44"/>
      <c r="UHF266" s="44"/>
      <c r="UHG266" s="44"/>
      <c r="UHH266" s="44"/>
      <c r="UHI266" s="44"/>
      <c r="UHJ266" s="44"/>
      <c r="UHK266" s="44"/>
      <c r="UHL266" s="44"/>
      <c r="UHM266" s="44"/>
      <c r="UHN266" s="44"/>
      <c r="UHO266" s="44"/>
      <c r="UHP266" s="44"/>
      <c r="UHQ266" s="44"/>
      <c r="UHR266" s="44"/>
      <c r="UHS266" s="44"/>
      <c r="UHT266" s="44"/>
      <c r="UHU266" s="44"/>
      <c r="UHV266" s="44"/>
      <c r="UHW266" s="44"/>
      <c r="UHX266" s="44"/>
      <c r="UHY266" s="44"/>
      <c r="UHZ266" s="44"/>
      <c r="UIA266" s="44"/>
      <c r="UIB266" s="44"/>
      <c r="UIC266" s="44"/>
      <c r="UID266" s="44"/>
      <c r="UIE266" s="44"/>
      <c r="UIF266" s="44"/>
      <c r="UIG266" s="44"/>
      <c r="UIH266" s="44"/>
      <c r="UII266" s="44"/>
      <c r="UIJ266" s="44"/>
      <c r="UIK266" s="44"/>
      <c r="UIL266" s="44"/>
      <c r="UIM266" s="44"/>
      <c r="UIN266" s="44"/>
      <c r="UIO266" s="44"/>
      <c r="UIP266" s="44"/>
      <c r="UIQ266" s="44"/>
      <c r="UIR266" s="44"/>
      <c r="UIS266" s="44"/>
      <c r="UIT266" s="44"/>
      <c r="UIU266" s="44"/>
      <c r="UIV266" s="44"/>
      <c r="UIW266" s="44"/>
      <c r="UIX266" s="44"/>
      <c r="UIY266" s="44"/>
      <c r="UIZ266" s="44"/>
      <c r="UJA266" s="44"/>
      <c r="UJB266" s="44"/>
      <c r="UJC266" s="44"/>
      <c r="UJD266" s="44"/>
      <c r="UJE266" s="44"/>
      <c r="UJF266" s="44"/>
      <c r="UJG266" s="44"/>
      <c r="UJH266" s="44"/>
      <c r="UJI266" s="44"/>
      <c r="UJJ266" s="44"/>
      <c r="UJK266" s="44"/>
      <c r="UJL266" s="44"/>
      <c r="UJM266" s="44"/>
      <c r="UJN266" s="44"/>
      <c r="UJO266" s="44"/>
      <c r="UJP266" s="44"/>
      <c r="UJQ266" s="44"/>
      <c r="UJR266" s="44"/>
      <c r="UJS266" s="44"/>
      <c r="UJT266" s="44"/>
      <c r="UJU266" s="44"/>
      <c r="UJV266" s="44"/>
      <c r="UJW266" s="44"/>
      <c r="UJX266" s="44"/>
      <c r="UJY266" s="44"/>
      <c r="UJZ266" s="44"/>
      <c r="UKA266" s="44"/>
      <c r="UKB266" s="44"/>
      <c r="UKC266" s="44"/>
      <c r="UKD266" s="44"/>
      <c r="UKE266" s="44"/>
      <c r="UKF266" s="44"/>
      <c r="UKG266" s="44"/>
      <c r="UKH266" s="44"/>
      <c r="UKI266" s="44"/>
      <c r="UKJ266" s="44"/>
      <c r="UKK266" s="44"/>
      <c r="UKL266" s="44"/>
      <c r="UKM266" s="44"/>
      <c r="UKN266" s="44"/>
      <c r="UKO266" s="44"/>
      <c r="UKP266" s="44"/>
      <c r="UKQ266" s="44"/>
      <c r="UKR266" s="44"/>
      <c r="UKS266" s="44"/>
      <c r="UKT266" s="44"/>
      <c r="UKU266" s="44"/>
      <c r="UKV266" s="44"/>
      <c r="UKW266" s="44"/>
      <c r="UKX266" s="44"/>
      <c r="UKY266" s="44"/>
      <c r="UKZ266" s="44"/>
      <c r="ULA266" s="44"/>
      <c r="ULB266" s="44"/>
      <c r="ULC266" s="44"/>
      <c r="ULD266" s="44"/>
      <c r="ULE266" s="44"/>
      <c r="ULF266" s="44"/>
      <c r="ULG266" s="44"/>
      <c r="ULH266" s="44"/>
      <c r="ULI266" s="44"/>
      <c r="ULJ266" s="44"/>
      <c r="ULK266" s="44"/>
      <c r="ULL266" s="44"/>
      <c r="ULM266" s="44"/>
      <c r="ULN266" s="44"/>
      <c r="ULO266" s="44"/>
      <c r="ULP266" s="44"/>
      <c r="ULQ266" s="44"/>
      <c r="ULR266" s="44"/>
      <c r="ULS266" s="44"/>
      <c r="ULT266" s="44"/>
      <c r="ULU266" s="44"/>
      <c r="ULV266" s="44"/>
      <c r="ULW266" s="44"/>
      <c r="ULX266" s="44"/>
      <c r="ULY266" s="44"/>
      <c r="ULZ266" s="44"/>
      <c r="UMA266" s="44"/>
      <c r="UMB266" s="44"/>
      <c r="UMC266" s="44"/>
      <c r="UMD266" s="44"/>
      <c r="UME266" s="44"/>
      <c r="UMF266" s="44"/>
      <c r="UMG266" s="44"/>
      <c r="UMH266" s="44"/>
      <c r="UMI266" s="44"/>
      <c r="UMJ266" s="44"/>
      <c r="UMK266" s="44"/>
      <c r="UML266" s="44"/>
      <c r="UMM266" s="44"/>
      <c r="UMN266" s="44"/>
      <c r="UMO266" s="44"/>
      <c r="UMP266" s="44"/>
      <c r="UMQ266" s="44"/>
      <c r="UMR266" s="44"/>
      <c r="UMS266" s="44"/>
      <c r="UMT266" s="44"/>
      <c r="UMU266" s="44"/>
      <c r="UMV266" s="44"/>
      <c r="UMW266" s="44"/>
      <c r="UMX266" s="44"/>
      <c r="UMY266" s="44"/>
      <c r="UMZ266" s="44"/>
      <c r="UNA266" s="44"/>
      <c r="UNB266" s="44"/>
      <c r="UNC266" s="44"/>
      <c r="UND266" s="44"/>
      <c r="UNE266" s="44"/>
      <c r="UNF266" s="44"/>
      <c r="UNG266" s="44"/>
      <c r="UNH266" s="44"/>
      <c r="UNI266" s="44"/>
      <c r="UNJ266" s="44"/>
      <c r="UNK266" s="44"/>
      <c r="UNL266" s="44"/>
      <c r="UNM266" s="44"/>
      <c r="UNN266" s="44"/>
      <c r="UNO266" s="44"/>
      <c r="UNP266" s="44"/>
      <c r="UNQ266" s="44"/>
      <c r="UNR266" s="44"/>
      <c r="UNS266" s="44"/>
      <c r="UNT266" s="44"/>
      <c r="UNU266" s="44"/>
      <c r="UNV266" s="44"/>
      <c r="UNW266" s="44"/>
      <c r="UNX266" s="44"/>
      <c r="UNY266" s="44"/>
      <c r="UNZ266" s="44"/>
      <c r="UOA266" s="44"/>
      <c r="UOB266" s="44"/>
      <c r="UOC266" s="44"/>
      <c r="UOD266" s="44"/>
      <c r="UOE266" s="44"/>
      <c r="UOF266" s="44"/>
      <c r="UOG266" s="44"/>
      <c r="UOH266" s="44"/>
      <c r="UOI266" s="44"/>
      <c r="UOJ266" s="44"/>
      <c r="UOK266" s="44"/>
      <c r="UOL266" s="44"/>
      <c r="UOM266" s="44"/>
      <c r="UON266" s="44"/>
      <c r="UOO266" s="44"/>
      <c r="UOP266" s="44"/>
      <c r="UOQ266" s="44"/>
      <c r="UOR266" s="44"/>
      <c r="UOS266" s="44"/>
      <c r="UOT266" s="44"/>
      <c r="UOU266" s="44"/>
      <c r="UOV266" s="44"/>
      <c r="UOW266" s="44"/>
      <c r="UOX266" s="44"/>
      <c r="UOY266" s="44"/>
      <c r="UOZ266" s="44"/>
      <c r="UPA266" s="44"/>
      <c r="UPB266" s="44"/>
      <c r="UPC266" s="44"/>
      <c r="UPD266" s="44"/>
      <c r="UPE266" s="44"/>
      <c r="UPF266" s="44"/>
      <c r="UPG266" s="44"/>
      <c r="UPH266" s="44"/>
      <c r="UPI266" s="44"/>
      <c r="UPJ266" s="44"/>
      <c r="UPK266" s="44"/>
      <c r="UPL266" s="44"/>
      <c r="UPM266" s="44"/>
      <c r="UPN266" s="44"/>
      <c r="UPO266" s="44"/>
      <c r="UPP266" s="44"/>
      <c r="UPQ266" s="44"/>
      <c r="UPR266" s="44"/>
      <c r="UPS266" s="44"/>
      <c r="UPT266" s="44"/>
      <c r="UPU266" s="44"/>
      <c r="UPV266" s="44"/>
      <c r="UPW266" s="44"/>
      <c r="UPX266" s="44"/>
      <c r="UPY266" s="44"/>
      <c r="UPZ266" s="44"/>
      <c r="UQA266" s="44"/>
      <c r="UQB266" s="44"/>
      <c r="UQC266" s="44"/>
      <c r="UQD266" s="44"/>
      <c r="UQE266" s="44"/>
      <c r="UQF266" s="44"/>
      <c r="UQG266" s="44"/>
      <c r="UQH266" s="44"/>
      <c r="UQI266" s="44"/>
      <c r="UQJ266" s="44"/>
      <c r="UQK266" s="44"/>
      <c r="UQL266" s="44"/>
      <c r="UQM266" s="44"/>
      <c r="UQN266" s="44"/>
      <c r="UQO266" s="44"/>
      <c r="UQP266" s="44"/>
      <c r="UQQ266" s="44"/>
      <c r="UQR266" s="44"/>
      <c r="UQS266" s="44"/>
      <c r="UQT266" s="44"/>
      <c r="UQU266" s="44"/>
      <c r="UQV266" s="44"/>
      <c r="UQW266" s="44"/>
      <c r="UQX266" s="44"/>
      <c r="UQY266" s="44"/>
      <c r="UQZ266" s="44"/>
      <c r="URA266" s="44"/>
      <c r="URB266" s="44"/>
      <c r="URC266" s="44"/>
      <c r="URD266" s="44"/>
      <c r="URE266" s="44"/>
      <c r="URF266" s="44"/>
      <c r="URG266" s="44"/>
      <c r="URH266" s="44"/>
      <c r="URI266" s="44"/>
      <c r="URJ266" s="44"/>
      <c r="URK266" s="44"/>
      <c r="URL266" s="44"/>
      <c r="URM266" s="44"/>
      <c r="URN266" s="44"/>
      <c r="URO266" s="44"/>
      <c r="URP266" s="44"/>
      <c r="URQ266" s="44"/>
      <c r="URR266" s="44"/>
      <c r="URS266" s="44"/>
      <c r="URT266" s="44"/>
      <c r="URU266" s="44"/>
      <c r="URV266" s="44"/>
      <c r="URW266" s="44"/>
      <c r="URX266" s="44"/>
      <c r="URY266" s="44"/>
      <c r="URZ266" s="44"/>
      <c r="USA266" s="44"/>
      <c r="USB266" s="44"/>
      <c r="USC266" s="44"/>
      <c r="USD266" s="44"/>
      <c r="USE266" s="44"/>
      <c r="USF266" s="44"/>
      <c r="USG266" s="44"/>
      <c r="USH266" s="44"/>
      <c r="USI266" s="44"/>
      <c r="USJ266" s="44"/>
      <c r="USK266" s="44"/>
      <c r="USL266" s="44"/>
      <c r="USM266" s="44"/>
      <c r="USN266" s="44"/>
      <c r="USO266" s="44"/>
      <c r="USP266" s="44"/>
      <c r="USQ266" s="44"/>
      <c r="USR266" s="44"/>
      <c r="USS266" s="44"/>
      <c r="UST266" s="44"/>
      <c r="USU266" s="44"/>
      <c r="USV266" s="44"/>
      <c r="USW266" s="44"/>
      <c r="USX266" s="44"/>
      <c r="USY266" s="44"/>
      <c r="USZ266" s="44"/>
      <c r="UTA266" s="44"/>
      <c r="UTB266" s="44"/>
      <c r="UTC266" s="44"/>
      <c r="UTD266" s="44"/>
      <c r="UTE266" s="44"/>
      <c r="UTF266" s="44"/>
      <c r="UTG266" s="44"/>
      <c r="UTH266" s="44"/>
      <c r="UTI266" s="44"/>
      <c r="UTJ266" s="44"/>
      <c r="UTK266" s="44"/>
      <c r="UTL266" s="44"/>
      <c r="UTM266" s="44"/>
      <c r="UTN266" s="44"/>
      <c r="UTO266" s="44"/>
      <c r="UTP266" s="44"/>
      <c r="UTQ266" s="44"/>
      <c r="UTR266" s="44"/>
      <c r="UTS266" s="44"/>
      <c r="UTT266" s="44"/>
      <c r="UTU266" s="44"/>
      <c r="UTV266" s="44"/>
      <c r="UTW266" s="44"/>
      <c r="UTX266" s="44"/>
      <c r="UTY266" s="44"/>
      <c r="UTZ266" s="44"/>
      <c r="UUA266" s="44"/>
      <c r="UUB266" s="44"/>
      <c r="UUC266" s="44"/>
      <c r="UUD266" s="44"/>
      <c r="UUE266" s="44"/>
      <c r="UUF266" s="44"/>
      <c r="UUG266" s="44"/>
      <c r="UUH266" s="44"/>
      <c r="UUI266" s="44"/>
      <c r="UUJ266" s="44"/>
      <c r="UUK266" s="44"/>
      <c r="UUL266" s="44"/>
      <c r="UUM266" s="44"/>
      <c r="UUN266" s="44"/>
      <c r="UUO266" s="44"/>
      <c r="UUP266" s="44"/>
      <c r="UUQ266" s="44"/>
      <c r="UUR266" s="44"/>
      <c r="UUS266" s="44"/>
      <c r="UUT266" s="44"/>
      <c r="UUU266" s="44"/>
      <c r="UUV266" s="44"/>
      <c r="UUW266" s="44"/>
      <c r="UUX266" s="44"/>
      <c r="UUY266" s="44"/>
      <c r="UUZ266" s="44"/>
      <c r="UVA266" s="44"/>
      <c r="UVB266" s="44"/>
      <c r="UVC266" s="44"/>
      <c r="UVD266" s="44"/>
      <c r="UVE266" s="44"/>
      <c r="UVF266" s="44"/>
      <c r="UVG266" s="44"/>
      <c r="UVH266" s="44"/>
      <c r="UVI266" s="44"/>
      <c r="UVJ266" s="44"/>
      <c r="UVK266" s="44"/>
      <c r="UVL266" s="44"/>
      <c r="UVM266" s="44"/>
      <c r="UVN266" s="44"/>
      <c r="UVO266" s="44"/>
      <c r="UVP266" s="44"/>
      <c r="UVQ266" s="44"/>
      <c r="UVR266" s="44"/>
      <c r="UVS266" s="44"/>
      <c r="UVT266" s="44"/>
      <c r="UVU266" s="44"/>
      <c r="UVV266" s="44"/>
      <c r="UVW266" s="44"/>
      <c r="UVX266" s="44"/>
      <c r="UVY266" s="44"/>
      <c r="UVZ266" s="44"/>
      <c r="UWA266" s="44"/>
      <c r="UWB266" s="44"/>
      <c r="UWC266" s="44"/>
      <c r="UWD266" s="44"/>
      <c r="UWE266" s="44"/>
      <c r="UWF266" s="44"/>
      <c r="UWG266" s="44"/>
      <c r="UWH266" s="44"/>
      <c r="UWI266" s="44"/>
      <c r="UWJ266" s="44"/>
      <c r="UWK266" s="44"/>
      <c r="UWL266" s="44"/>
      <c r="UWM266" s="44"/>
      <c r="UWN266" s="44"/>
      <c r="UWO266" s="44"/>
      <c r="UWP266" s="44"/>
      <c r="UWQ266" s="44"/>
      <c r="UWR266" s="44"/>
      <c r="UWS266" s="44"/>
      <c r="UWT266" s="44"/>
      <c r="UWU266" s="44"/>
      <c r="UWV266" s="44"/>
      <c r="UWW266" s="44"/>
      <c r="UWX266" s="44"/>
      <c r="UWY266" s="44"/>
      <c r="UWZ266" s="44"/>
      <c r="UXA266" s="44"/>
      <c r="UXB266" s="44"/>
      <c r="UXC266" s="44"/>
      <c r="UXD266" s="44"/>
      <c r="UXE266" s="44"/>
      <c r="UXF266" s="44"/>
      <c r="UXG266" s="44"/>
      <c r="UXH266" s="44"/>
      <c r="UXI266" s="44"/>
      <c r="UXJ266" s="44"/>
      <c r="UXK266" s="44"/>
      <c r="UXL266" s="44"/>
      <c r="UXM266" s="44"/>
      <c r="UXN266" s="44"/>
      <c r="UXO266" s="44"/>
      <c r="UXP266" s="44"/>
      <c r="UXQ266" s="44"/>
      <c r="UXR266" s="44"/>
      <c r="UXS266" s="44"/>
      <c r="UXT266" s="44"/>
      <c r="UXU266" s="44"/>
      <c r="UXV266" s="44"/>
      <c r="UXW266" s="44"/>
      <c r="UXX266" s="44"/>
      <c r="UXY266" s="44"/>
      <c r="UXZ266" s="44"/>
      <c r="UYA266" s="44"/>
      <c r="UYB266" s="44"/>
      <c r="UYC266" s="44"/>
      <c r="UYD266" s="44"/>
      <c r="UYE266" s="44"/>
      <c r="UYF266" s="44"/>
      <c r="UYG266" s="44"/>
      <c r="UYH266" s="44"/>
      <c r="UYI266" s="44"/>
      <c r="UYJ266" s="44"/>
      <c r="UYK266" s="44"/>
      <c r="UYL266" s="44"/>
      <c r="UYM266" s="44"/>
      <c r="UYN266" s="44"/>
      <c r="UYO266" s="44"/>
      <c r="UYP266" s="44"/>
      <c r="UYQ266" s="44"/>
      <c r="UYR266" s="44"/>
      <c r="UYS266" s="44"/>
      <c r="UYT266" s="44"/>
      <c r="UYU266" s="44"/>
      <c r="UYV266" s="44"/>
      <c r="UYW266" s="44"/>
      <c r="UYX266" s="44"/>
      <c r="UYY266" s="44"/>
      <c r="UYZ266" s="44"/>
      <c r="UZA266" s="44"/>
      <c r="UZB266" s="44"/>
      <c r="UZC266" s="44"/>
      <c r="UZD266" s="44"/>
      <c r="UZE266" s="44"/>
      <c r="UZF266" s="44"/>
      <c r="UZG266" s="44"/>
      <c r="UZH266" s="44"/>
      <c r="UZI266" s="44"/>
      <c r="UZJ266" s="44"/>
      <c r="UZK266" s="44"/>
      <c r="UZL266" s="44"/>
      <c r="UZM266" s="44"/>
      <c r="UZN266" s="44"/>
      <c r="UZO266" s="44"/>
      <c r="UZP266" s="44"/>
      <c r="UZQ266" s="44"/>
      <c r="UZR266" s="44"/>
      <c r="UZS266" s="44"/>
      <c r="UZT266" s="44"/>
      <c r="UZU266" s="44"/>
      <c r="UZV266" s="44"/>
      <c r="UZW266" s="44"/>
      <c r="UZX266" s="44"/>
      <c r="UZY266" s="44"/>
      <c r="UZZ266" s="44"/>
      <c r="VAA266" s="44"/>
      <c r="VAB266" s="44"/>
      <c r="VAC266" s="44"/>
      <c r="VAD266" s="44"/>
      <c r="VAE266" s="44"/>
      <c r="VAF266" s="44"/>
      <c r="VAG266" s="44"/>
      <c r="VAH266" s="44"/>
      <c r="VAI266" s="44"/>
      <c r="VAJ266" s="44"/>
      <c r="VAK266" s="44"/>
      <c r="VAL266" s="44"/>
      <c r="VAM266" s="44"/>
      <c r="VAN266" s="44"/>
      <c r="VAO266" s="44"/>
      <c r="VAP266" s="44"/>
      <c r="VAQ266" s="44"/>
      <c r="VAR266" s="44"/>
      <c r="VAS266" s="44"/>
      <c r="VAT266" s="44"/>
      <c r="VAU266" s="44"/>
      <c r="VAV266" s="44"/>
      <c r="VAW266" s="44"/>
      <c r="VAX266" s="44"/>
      <c r="VAY266" s="44"/>
      <c r="VAZ266" s="44"/>
      <c r="VBA266" s="44"/>
      <c r="VBB266" s="44"/>
      <c r="VBC266" s="44"/>
      <c r="VBD266" s="44"/>
      <c r="VBE266" s="44"/>
      <c r="VBF266" s="44"/>
      <c r="VBG266" s="44"/>
      <c r="VBH266" s="44"/>
      <c r="VBI266" s="44"/>
      <c r="VBJ266" s="44"/>
      <c r="VBK266" s="44"/>
      <c r="VBL266" s="44"/>
      <c r="VBM266" s="44"/>
      <c r="VBN266" s="44"/>
      <c r="VBO266" s="44"/>
      <c r="VBP266" s="44"/>
      <c r="VBQ266" s="44"/>
      <c r="VBR266" s="44"/>
      <c r="VBS266" s="44"/>
      <c r="VBT266" s="44"/>
      <c r="VBU266" s="44"/>
      <c r="VBV266" s="44"/>
      <c r="VBW266" s="44"/>
      <c r="VBX266" s="44"/>
      <c r="VBY266" s="44"/>
      <c r="VBZ266" s="44"/>
      <c r="VCA266" s="44"/>
      <c r="VCB266" s="44"/>
      <c r="VCC266" s="44"/>
      <c r="VCD266" s="44"/>
      <c r="VCE266" s="44"/>
      <c r="VCF266" s="44"/>
      <c r="VCG266" s="44"/>
      <c r="VCH266" s="44"/>
      <c r="VCI266" s="44"/>
      <c r="VCJ266" s="44"/>
      <c r="VCK266" s="44"/>
      <c r="VCL266" s="44"/>
      <c r="VCM266" s="44"/>
      <c r="VCN266" s="44"/>
      <c r="VCO266" s="44"/>
      <c r="VCP266" s="44"/>
      <c r="VCQ266" s="44"/>
      <c r="VCR266" s="44"/>
      <c r="VCS266" s="44"/>
      <c r="VCT266" s="44"/>
      <c r="VCU266" s="44"/>
      <c r="VCV266" s="44"/>
      <c r="VCW266" s="44"/>
      <c r="VCX266" s="44"/>
      <c r="VCY266" s="44"/>
      <c r="VCZ266" s="44"/>
      <c r="VDA266" s="44"/>
      <c r="VDB266" s="44"/>
      <c r="VDC266" s="44"/>
      <c r="VDD266" s="44"/>
      <c r="VDE266" s="44"/>
      <c r="VDF266" s="44"/>
      <c r="VDG266" s="44"/>
      <c r="VDH266" s="44"/>
      <c r="VDI266" s="44"/>
      <c r="VDJ266" s="44"/>
      <c r="VDK266" s="44"/>
      <c r="VDL266" s="44"/>
      <c r="VDM266" s="44"/>
      <c r="VDN266" s="44"/>
      <c r="VDO266" s="44"/>
      <c r="VDP266" s="44"/>
      <c r="VDQ266" s="44"/>
      <c r="VDR266" s="44"/>
      <c r="VDS266" s="44"/>
      <c r="VDT266" s="44"/>
      <c r="VDU266" s="44"/>
      <c r="VDV266" s="44"/>
      <c r="VDW266" s="44"/>
      <c r="VDX266" s="44"/>
      <c r="VDY266" s="44"/>
      <c r="VDZ266" s="44"/>
      <c r="VEA266" s="44"/>
      <c r="VEB266" s="44"/>
      <c r="VEC266" s="44"/>
      <c r="VED266" s="44"/>
      <c r="VEE266" s="44"/>
      <c r="VEF266" s="44"/>
      <c r="VEG266" s="44"/>
      <c r="VEH266" s="44"/>
      <c r="VEI266" s="44"/>
      <c r="VEJ266" s="44"/>
      <c r="VEK266" s="44"/>
      <c r="VEL266" s="44"/>
      <c r="VEM266" s="44"/>
      <c r="VEN266" s="44"/>
      <c r="VEO266" s="44"/>
      <c r="VEP266" s="44"/>
      <c r="VEQ266" s="44"/>
      <c r="VER266" s="44"/>
      <c r="VES266" s="44"/>
      <c r="VET266" s="44"/>
      <c r="VEU266" s="44"/>
      <c r="VEV266" s="44"/>
      <c r="VEW266" s="44"/>
      <c r="VEX266" s="44"/>
      <c r="VEY266" s="44"/>
      <c r="VEZ266" s="44"/>
      <c r="VFA266" s="44"/>
      <c r="VFB266" s="44"/>
      <c r="VFC266" s="44"/>
      <c r="VFD266" s="44"/>
      <c r="VFE266" s="44"/>
      <c r="VFF266" s="44"/>
      <c r="VFG266" s="44"/>
      <c r="VFH266" s="44"/>
      <c r="VFI266" s="44"/>
      <c r="VFJ266" s="44"/>
      <c r="VFK266" s="44"/>
      <c r="VFL266" s="44"/>
      <c r="VFM266" s="44"/>
      <c r="VFN266" s="44"/>
      <c r="VFO266" s="44"/>
      <c r="VFP266" s="44"/>
      <c r="VFQ266" s="44"/>
      <c r="VFR266" s="44"/>
      <c r="VFS266" s="44"/>
      <c r="VFT266" s="44"/>
      <c r="VFU266" s="44"/>
      <c r="VFV266" s="44"/>
      <c r="VFW266" s="44"/>
      <c r="VFX266" s="44"/>
      <c r="VFY266" s="44"/>
      <c r="VFZ266" s="44"/>
      <c r="VGA266" s="44"/>
      <c r="VGB266" s="44"/>
      <c r="VGC266" s="44"/>
      <c r="VGD266" s="44"/>
      <c r="VGE266" s="44"/>
      <c r="VGF266" s="44"/>
      <c r="VGG266" s="44"/>
      <c r="VGH266" s="44"/>
      <c r="VGI266" s="44"/>
      <c r="VGJ266" s="44"/>
      <c r="VGK266" s="44"/>
      <c r="VGL266" s="44"/>
      <c r="VGM266" s="44"/>
      <c r="VGN266" s="44"/>
      <c r="VGO266" s="44"/>
      <c r="VGP266" s="44"/>
      <c r="VGQ266" s="44"/>
      <c r="VGR266" s="44"/>
      <c r="VGS266" s="44"/>
      <c r="VGT266" s="44"/>
      <c r="VGU266" s="44"/>
      <c r="VGV266" s="44"/>
      <c r="VGW266" s="44"/>
      <c r="VGX266" s="44"/>
      <c r="VGY266" s="44"/>
      <c r="VGZ266" s="44"/>
      <c r="VHA266" s="44"/>
      <c r="VHB266" s="44"/>
      <c r="VHC266" s="44"/>
      <c r="VHD266" s="44"/>
      <c r="VHE266" s="44"/>
      <c r="VHF266" s="44"/>
      <c r="VHG266" s="44"/>
      <c r="VHH266" s="44"/>
      <c r="VHI266" s="44"/>
      <c r="VHJ266" s="44"/>
      <c r="VHK266" s="44"/>
      <c r="VHL266" s="44"/>
      <c r="VHM266" s="44"/>
      <c r="VHN266" s="44"/>
      <c r="VHO266" s="44"/>
      <c r="VHP266" s="44"/>
      <c r="VHQ266" s="44"/>
      <c r="VHR266" s="44"/>
      <c r="VHS266" s="44"/>
      <c r="VHT266" s="44"/>
      <c r="VHU266" s="44"/>
      <c r="VHV266" s="44"/>
      <c r="VHW266" s="44"/>
      <c r="VHX266" s="44"/>
      <c r="VHY266" s="44"/>
      <c r="VHZ266" s="44"/>
      <c r="VIA266" s="44"/>
      <c r="VIB266" s="44"/>
      <c r="VIC266" s="44"/>
      <c r="VID266" s="44"/>
      <c r="VIE266" s="44"/>
      <c r="VIF266" s="44"/>
      <c r="VIG266" s="44"/>
      <c r="VIH266" s="44"/>
      <c r="VII266" s="44"/>
      <c r="VIJ266" s="44"/>
      <c r="VIK266" s="44"/>
      <c r="VIL266" s="44"/>
      <c r="VIM266" s="44"/>
      <c r="VIN266" s="44"/>
      <c r="VIO266" s="44"/>
      <c r="VIP266" s="44"/>
      <c r="VIQ266" s="44"/>
      <c r="VIR266" s="44"/>
      <c r="VIS266" s="44"/>
      <c r="VIT266" s="44"/>
      <c r="VIU266" s="44"/>
      <c r="VIV266" s="44"/>
      <c r="VIW266" s="44"/>
      <c r="VIX266" s="44"/>
      <c r="VIY266" s="44"/>
      <c r="VIZ266" s="44"/>
      <c r="VJA266" s="44"/>
      <c r="VJB266" s="44"/>
      <c r="VJC266" s="44"/>
      <c r="VJD266" s="44"/>
      <c r="VJE266" s="44"/>
      <c r="VJF266" s="44"/>
      <c r="VJG266" s="44"/>
      <c r="VJH266" s="44"/>
      <c r="VJI266" s="44"/>
      <c r="VJJ266" s="44"/>
      <c r="VJK266" s="44"/>
      <c r="VJL266" s="44"/>
      <c r="VJM266" s="44"/>
      <c r="VJN266" s="44"/>
      <c r="VJO266" s="44"/>
      <c r="VJP266" s="44"/>
      <c r="VJQ266" s="44"/>
      <c r="VJR266" s="44"/>
      <c r="VJS266" s="44"/>
      <c r="VJT266" s="44"/>
      <c r="VJU266" s="44"/>
      <c r="VJV266" s="44"/>
      <c r="VJW266" s="44"/>
      <c r="VJX266" s="44"/>
      <c r="VJY266" s="44"/>
      <c r="VJZ266" s="44"/>
      <c r="VKA266" s="44"/>
      <c r="VKB266" s="44"/>
      <c r="VKC266" s="44"/>
      <c r="VKD266" s="44"/>
      <c r="VKE266" s="44"/>
      <c r="VKF266" s="44"/>
      <c r="VKG266" s="44"/>
      <c r="VKH266" s="44"/>
      <c r="VKI266" s="44"/>
      <c r="VKJ266" s="44"/>
      <c r="VKK266" s="44"/>
      <c r="VKL266" s="44"/>
      <c r="VKM266" s="44"/>
      <c r="VKN266" s="44"/>
      <c r="VKO266" s="44"/>
      <c r="VKP266" s="44"/>
      <c r="VKQ266" s="44"/>
      <c r="VKR266" s="44"/>
      <c r="VKS266" s="44"/>
      <c r="VKT266" s="44"/>
      <c r="VKU266" s="44"/>
      <c r="VKV266" s="44"/>
      <c r="VKW266" s="44"/>
      <c r="VKX266" s="44"/>
      <c r="VKY266" s="44"/>
      <c r="VKZ266" s="44"/>
      <c r="VLA266" s="44"/>
      <c r="VLB266" s="44"/>
      <c r="VLC266" s="44"/>
      <c r="VLD266" s="44"/>
      <c r="VLE266" s="44"/>
      <c r="VLF266" s="44"/>
      <c r="VLG266" s="44"/>
      <c r="VLH266" s="44"/>
      <c r="VLI266" s="44"/>
      <c r="VLJ266" s="44"/>
      <c r="VLK266" s="44"/>
      <c r="VLL266" s="44"/>
      <c r="VLM266" s="44"/>
      <c r="VLN266" s="44"/>
      <c r="VLO266" s="44"/>
      <c r="VLP266" s="44"/>
      <c r="VLQ266" s="44"/>
      <c r="VLR266" s="44"/>
      <c r="VLS266" s="44"/>
      <c r="VLT266" s="44"/>
      <c r="VLU266" s="44"/>
      <c r="VLV266" s="44"/>
      <c r="VLW266" s="44"/>
      <c r="VLX266" s="44"/>
      <c r="VLY266" s="44"/>
      <c r="VLZ266" s="44"/>
      <c r="VMA266" s="44"/>
      <c r="VMB266" s="44"/>
      <c r="VMC266" s="44"/>
      <c r="VMD266" s="44"/>
      <c r="VME266" s="44"/>
      <c r="VMF266" s="44"/>
      <c r="VMG266" s="44"/>
      <c r="VMH266" s="44"/>
      <c r="VMI266" s="44"/>
      <c r="VMJ266" s="44"/>
      <c r="VMK266" s="44"/>
      <c r="VML266" s="44"/>
      <c r="VMM266" s="44"/>
      <c r="VMN266" s="44"/>
      <c r="VMO266" s="44"/>
      <c r="VMP266" s="44"/>
      <c r="VMQ266" s="44"/>
      <c r="VMR266" s="44"/>
      <c r="VMS266" s="44"/>
      <c r="VMT266" s="44"/>
      <c r="VMU266" s="44"/>
      <c r="VMV266" s="44"/>
      <c r="VMW266" s="44"/>
      <c r="VMX266" s="44"/>
      <c r="VMY266" s="44"/>
      <c r="VMZ266" s="44"/>
      <c r="VNA266" s="44"/>
      <c r="VNB266" s="44"/>
      <c r="VNC266" s="44"/>
      <c r="VND266" s="44"/>
      <c r="VNE266" s="44"/>
      <c r="VNF266" s="44"/>
      <c r="VNG266" s="44"/>
      <c r="VNH266" s="44"/>
      <c r="VNI266" s="44"/>
      <c r="VNJ266" s="44"/>
      <c r="VNK266" s="44"/>
      <c r="VNL266" s="44"/>
      <c r="VNM266" s="44"/>
      <c r="VNN266" s="44"/>
      <c r="VNO266" s="44"/>
      <c r="VNP266" s="44"/>
      <c r="VNQ266" s="44"/>
      <c r="VNR266" s="44"/>
      <c r="VNS266" s="44"/>
      <c r="VNT266" s="44"/>
      <c r="VNU266" s="44"/>
      <c r="VNV266" s="44"/>
      <c r="VNW266" s="44"/>
      <c r="VNX266" s="44"/>
      <c r="VNY266" s="44"/>
      <c r="VNZ266" s="44"/>
      <c r="VOA266" s="44"/>
      <c r="VOB266" s="44"/>
      <c r="VOC266" s="44"/>
      <c r="VOD266" s="44"/>
      <c r="VOE266" s="44"/>
      <c r="VOF266" s="44"/>
      <c r="VOG266" s="44"/>
      <c r="VOH266" s="44"/>
      <c r="VOI266" s="44"/>
      <c r="VOJ266" s="44"/>
      <c r="VOK266" s="44"/>
      <c r="VOL266" s="44"/>
      <c r="VOM266" s="44"/>
      <c r="VON266" s="44"/>
      <c r="VOO266" s="44"/>
      <c r="VOP266" s="44"/>
      <c r="VOQ266" s="44"/>
      <c r="VOR266" s="44"/>
      <c r="VOS266" s="44"/>
      <c r="VOT266" s="44"/>
      <c r="VOU266" s="44"/>
      <c r="VOV266" s="44"/>
      <c r="VOW266" s="44"/>
      <c r="VOX266" s="44"/>
      <c r="VOY266" s="44"/>
      <c r="VOZ266" s="44"/>
      <c r="VPA266" s="44"/>
      <c r="VPB266" s="44"/>
      <c r="VPC266" s="44"/>
      <c r="VPD266" s="44"/>
      <c r="VPE266" s="44"/>
      <c r="VPF266" s="44"/>
      <c r="VPG266" s="44"/>
      <c r="VPH266" s="44"/>
      <c r="VPI266" s="44"/>
      <c r="VPJ266" s="44"/>
      <c r="VPK266" s="44"/>
      <c r="VPL266" s="44"/>
      <c r="VPM266" s="44"/>
      <c r="VPN266" s="44"/>
      <c r="VPO266" s="44"/>
      <c r="VPP266" s="44"/>
      <c r="VPQ266" s="44"/>
      <c r="VPR266" s="44"/>
      <c r="VPS266" s="44"/>
      <c r="VPT266" s="44"/>
      <c r="VPU266" s="44"/>
      <c r="VPV266" s="44"/>
      <c r="VPW266" s="44"/>
      <c r="VPX266" s="44"/>
      <c r="VPY266" s="44"/>
      <c r="VPZ266" s="44"/>
      <c r="VQA266" s="44"/>
      <c r="VQB266" s="44"/>
      <c r="VQC266" s="44"/>
      <c r="VQD266" s="44"/>
      <c r="VQE266" s="44"/>
      <c r="VQF266" s="44"/>
      <c r="VQG266" s="44"/>
      <c r="VQH266" s="44"/>
      <c r="VQI266" s="44"/>
      <c r="VQJ266" s="44"/>
      <c r="VQK266" s="44"/>
      <c r="VQL266" s="44"/>
      <c r="VQM266" s="44"/>
      <c r="VQN266" s="44"/>
      <c r="VQO266" s="44"/>
      <c r="VQP266" s="44"/>
      <c r="VQQ266" s="44"/>
      <c r="VQR266" s="44"/>
      <c r="VQS266" s="44"/>
      <c r="VQT266" s="44"/>
      <c r="VQU266" s="44"/>
      <c r="VQV266" s="44"/>
      <c r="VQW266" s="44"/>
      <c r="VQX266" s="44"/>
      <c r="VQY266" s="44"/>
      <c r="VQZ266" s="44"/>
      <c r="VRA266" s="44"/>
      <c r="VRB266" s="44"/>
      <c r="VRC266" s="44"/>
      <c r="VRD266" s="44"/>
      <c r="VRE266" s="44"/>
      <c r="VRF266" s="44"/>
      <c r="VRG266" s="44"/>
      <c r="VRH266" s="44"/>
      <c r="VRI266" s="44"/>
      <c r="VRJ266" s="44"/>
      <c r="VRK266" s="44"/>
      <c r="VRL266" s="44"/>
      <c r="VRM266" s="44"/>
      <c r="VRN266" s="44"/>
      <c r="VRO266" s="44"/>
      <c r="VRP266" s="44"/>
      <c r="VRQ266" s="44"/>
      <c r="VRR266" s="44"/>
      <c r="VRS266" s="44"/>
      <c r="VRT266" s="44"/>
      <c r="VRU266" s="44"/>
      <c r="VRV266" s="44"/>
      <c r="VRW266" s="44"/>
      <c r="VRX266" s="44"/>
      <c r="VRY266" s="44"/>
      <c r="VRZ266" s="44"/>
      <c r="VSA266" s="44"/>
      <c r="VSB266" s="44"/>
      <c r="VSC266" s="44"/>
      <c r="VSD266" s="44"/>
      <c r="VSE266" s="44"/>
      <c r="VSF266" s="44"/>
      <c r="VSG266" s="44"/>
      <c r="VSH266" s="44"/>
      <c r="VSI266" s="44"/>
      <c r="VSJ266" s="44"/>
      <c r="VSK266" s="44"/>
      <c r="VSL266" s="44"/>
      <c r="VSM266" s="44"/>
      <c r="VSN266" s="44"/>
      <c r="VSO266" s="44"/>
      <c r="VSP266" s="44"/>
      <c r="VSQ266" s="44"/>
      <c r="VSR266" s="44"/>
      <c r="VSS266" s="44"/>
      <c r="VST266" s="44"/>
      <c r="VSU266" s="44"/>
      <c r="VSV266" s="44"/>
      <c r="VSW266" s="44"/>
      <c r="VSX266" s="44"/>
      <c r="VSY266" s="44"/>
      <c r="VSZ266" s="44"/>
      <c r="VTA266" s="44"/>
      <c r="VTB266" s="44"/>
      <c r="VTC266" s="44"/>
      <c r="VTD266" s="44"/>
      <c r="VTE266" s="44"/>
      <c r="VTF266" s="44"/>
      <c r="VTG266" s="44"/>
      <c r="VTH266" s="44"/>
      <c r="VTI266" s="44"/>
      <c r="VTJ266" s="44"/>
      <c r="VTK266" s="44"/>
      <c r="VTL266" s="44"/>
      <c r="VTM266" s="44"/>
      <c r="VTN266" s="44"/>
      <c r="VTO266" s="44"/>
      <c r="VTP266" s="44"/>
      <c r="VTQ266" s="44"/>
      <c r="VTR266" s="44"/>
      <c r="VTS266" s="44"/>
      <c r="VTT266" s="44"/>
      <c r="VTU266" s="44"/>
      <c r="VTV266" s="44"/>
      <c r="VTW266" s="44"/>
      <c r="VTX266" s="44"/>
      <c r="VTY266" s="44"/>
      <c r="VTZ266" s="44"/>
      <c r="VUA266" s="44"/>
      <c r="VUB266" s="44"/>
      <c r="VUC266" s="44"/>
      <c r="VUD266" s="44"/>
      <c r="VUE266" s="44"/>
      <c r="VUF266" s="44"/>
      <c r="VUG266" s="44"/>
      <c r="VUH266" s="44"/>
      <c r="VUI266" s="44"/>
      <c r="VUJ266" s="44"/>
      <c r="VUK266" s="44"/>
      <c r="VUL266" s="44"/>
      <c r="VUM266" s="44"/>
      <c r="VUN266" s="44"/>
      <c r="VUO266" s="44"/>
      <c r="VUP266" s="44"/>
      <c r="VUQ266" s="44"/>
      <c r="VUR266" s="44"/>
      <c r="VUS266" s="44"/>
      <c r="VUT266" s="44"/>
      <c r="VUU266" s="44"/>
      <c r="VUV266" s="44"/>
      <c r="VUW266" s="44"/>
      <c r="VUX266" s="44"/>
      <c r="VUY266" s="44"/>
      <c r="VUZ266" s="44"/>
      <c r="VVA266" s="44"/>
      <c r="VVB266" s="44"/>
      <c r="VVC266" s="44"/>
      <c r="VVD266" s="44"/>
      <c r="VVE266" s="44"/>
      <c r="VVF266" s="44"/>
      <c r="VVG266" s="44"/>
      <c r="VVH266" s="44"/>
      <c r="VVI266" s="44"/>
      <c r="VVJ266" s="44"/>
      <c r="VVK266" s="44"/>
      <c r="VVL266" s="44"/>
      <c r="VVM266" s="44"/>
      <c r="VVN266" s="44"/>
      <c r="VVO266" s="44"/>
      <c r="VVP266" s="44"/>
      <c r="VVQ266" s="44"/>
      <c r="VVR266" s="44"/>
      <c r="VVS266" s="44"/>
      <c r="VVT266" s="44"/>
      <c r="VVU266" s="44"/>
      <c r="VVV266" s="44"/>
      <c r="VVW266" s="44"/>
      <c r="VVX266" s="44"/>
      <c r="VVY266" s="44"/>
      <c r="VVZ266" s="44"/>
      <c r="VWA266" s="44"/>
      <c r="VWB266" s="44"/>
      <c r="VWC266" s="44"/>
      <c r="VWD266" s="44"/>
      <c r="VWE266" s="44"/>
      <c r="VWF266" s="44"/>
      <c r="VWG266" s="44"/>
      <c r="VWH266" s="44"/>
      <c r="VWI266" s="44"/>
      <c r="VWJ266" s="44"/>
      <c r="VWK266" s="44"/>
      <c r="VWL266" s="44"/>
      <c r="VWM266" s="44"/>
      <c r="VWN266" s="44"/>
      <c r="VWO266" s="44"/>
      <c r="VWP266" s="44"/>
      <c r="VWQ266" s="44"/>
      <c r="VWR266" s="44"/>
      <c r="VWS266" s="44"/>
      <c r="VWT266" s="44"/>
      <c r="VWU266" s="44"/>
      <c r="VWV266" s="44"/>
      <c r="VWW266" s="44"/>
      <c r="VWX266" s="44"/>
      <c r="VWY266" s="44"/>
      <c r="VWZ266" s="44"/>
      <c r="VXA266" s="44"/>
      <c r="VXB266" s="44"/>
      <c r="VXC266" s="44"/>
      <c r="VXD266" s="44"/>
      <c r="VXE266" s="44"/>
      <c r="VXF266" s="44"/>
      <c r="VXG266" s="44"/>
      <c r="VXH266" s="44"/>
      <c r="VXI266" s="44"/>
      <c r="VXJ266" s="44"/>
      <c r="VXK266" s="44"/>
      <c r="VXL266" s="44"/>
      <c r="VXM266" s="44"/>
      <c r="VXN266" s="44"/>
      <c r="VXO266" s="44"/>
      <c r="VXP266" s="44"/>
      <c r="VXQ266" s="44"/>
      <c r="VXR266" s="44"/>
      <c r="VXS266" s="44"/>
      <c r="VXT266" s="44"/>
      <c r="VXU266" s="44"/>
      <c r="VXV266" s="44"/>
      <c r="VXW266" s="44"/>
      <c r="VXX266" s="44"/>
      <c r="VXY266" s="44"/>
      <c r="VXZ266" s="44"/>
      <c r="VYA266" s="44"/>
      <c r="VYB266" s="44"/>
      <c r="VYC266" s="44"/>
      <c r="VYD266" s="44"/>
      <c r="VYE266" s="44"/>
      <c r="VYF266" s="44"/>
      <c r="VYG266" s="44"/>
      <c r="VYH266" s="44"/>
      <c r="VYI266" s="44"/>
      <c r="VYJ266" s="44"/>
      <c r="VYK266" s="44"/>
      <c r="VYL266" s="44"/>
      <c r="VYM266" s="44"/>
      <c r="VYN266" s="44"/>
      <c r="VYO266" s="44"/>
      <c r="VYP266" s="44"/>
      <c r="VYQ266" s="44"/>
      <c r="VYR266" s="44"/>
      <c r="VYS266" s="44"/>
      <c r="VYT266" s="44"/>
      <c r="VYU266" s="44"/>
      <c r="VYV266" s="44"/>
      <c r="VYW266" s="44"/>
      <c r="VYX266" s="44"/>
      <c r="VYY266" s="44"/>
      <c r="VYZ266" s="44"/>
      <c r="VZA266" s="44"/>
      <c r="VZB266" s="44"/>
      <c r="VZC266" s="44"/>
      <c r="VZD266" s="44"/>
      <c r="VZE266" s="44"/>
      <c r="VZF266" s="44"/>
      <c r="VZG266" s="44"/>
      <c r="VZH266" s="44"/>
      <c r="VZI266" s="44"/>
      <c r="VZJ266" s="44"/>
      <c r="VZK266" s="44"/>
      <c r="VZL266" s="44"/>
      <c r="VZM266" s="44"/>
      <c r="VZN266" s="44"/>
      <c r="VZO266" s="44"/>
      <c r="VZP266" s="44"/>
      <c r="VZQ266" s="44"/>
      <c r="VZR266" s="44"/>
      <c r="VZS266" s="44"/>
      <c r="VZT266" s="44"/>
      <c r="VZU266" s="44"/>
      <c r="VZV266" s="44"/>
      <c r="VZW266" s="44"/>
      <c r="VZX266" s="44"/>
      <c r="VZY266" s="44"/>
      <c r="VZZ266" s="44"/>
      <c r="WAA266" s="44"/>
      <c r="WAB266" s="44"/>
      <c r="WAC266" s="44"/>
      <c r="WAD266" s="44"/>
      <c r="WAE266" s="44"/>
      <c r="WAF266" s="44"/>
      <c r="WAG266" s="44"/>
      <c r="WAH266" s="44"/>
      <c r="WAI266" s="44"/>
      <c r="WAJ266" s="44"/>
      <c r="WAK266" s="44"/>
      <c r="WAL266" s="44"/>
      <c r="WAM266" s="44"/>
      <c r="WAN266" s="44"/>
      <c r="WAO266" s="44"/>
      <c r="WAP266" s="44"/>
      <c r="WAQ266" s="44"/>
      <c r="WAR266" s="44"/>
      <c r="WAS266" s="44"/>
      <c r="WAT266" s="44"/>
      <c r="WAU266" s="44"/>
      <c r="WAV266" s="44"/>
      <c r="WAW266" s="44"/>
      <c r="WAX266" s="44"/>
      <c r="WAY266" s="44"/>
      <c r="WAZ266" s="44"/>
      <c r="WBA266" s="44"/>
      <c r="WBB266" s="44"/>
      <c r="WBC266" s="44"/>
      <c r="WBD266" s="44"/>
      <c r="WBE266" s="44"/>
      <c r="WBF266" s="44"/>
      <c r="WBG266" s="44"/>
      <c r="WBH266" s="44"/>
      <c r="WBI266" s="44"/>
      <c r="WBJ266" s="44"/>
      <c r="WBK266" s="44"/>
      <c r="WBL266" s="44"/>
      <c r="WBM266" s="44"/>
      <c r="WBN266" s="44"/>
      <c r="WBO266" s="44"/>
      <c r="WBP266" s="44"/>
      <c r="WBQ266" s="44"/>
      <c r="WBR266" s="44"/>
      <c r="WBS266" s="44"/>
      <c r="WBT266" s="44"/>
      <c r="WBU266" s="44"/>
      <c r="WBV266" s="44"/>
      <c r="WBW266" s="44"/>
      <c r="WBX266" s="44"/>
      <c r="WBY266" s="44"/>
      <c r="WBZ266" s="44"/>
      <c r="WCA266" s="44"/>
      <c r="WCB266" s="44"/>
      <c r="WCC266" s="44"/>
      <c r="WCD266" s="44"/>
      <c r="WCE266" s="44"/>
      <c r="WCF266" s="44"/>
      <c r="WCG266" s="44"/>
      <c r="WCH266" s="44"/>
      <c r="WCI266" s="44"/>
      <c r="WCJ266" s="44"/>
      <c r="WCK266" s="44"/>
      <c r="WCL266" s="44"/>
      <c r="WCM266" s="44"/>
      <c r="WCN266" s="44"/>
      <c r="WCO266" s="44"/>
      <c r="WCP266" s="44"/>
      <c r="WCQ266" s="44"/>
      <c r="WCR266" s="44"/>
      <c r="WCS266" s="44"/>
      <c r="WCT266" s="44"/>
      <c r="WCU266" s="44"/>
      <c r="WCV266" s="44"/>
      <c r="WCW266" s="44"/>
      <c r="WCX266" s="44"/>
      <c r="WCY266" s="44"/>
      <c r="WCZ266" s="44"/>
      <c r="WDA266" s="44"/>
      <c r="WDB266" s="44"/>
      <c r="WDC266" s="44"/>
      <c r="WDD266" s="44"/>
      <c r="WDE266" s="44"/>
      <c r="WDF266" s="44"/>
      <c r="WDG266" s="44"/>
      <c r="WDH266" s="44"/>
      <c r="WDI266" s="44"/>
      <c r="WDJ266" s="44"/>
      <c r="WDK266" s="44"/>
      <c r="WDL266" s="44"/>
      <c r="WDM266" s="44"/>
      <c r="WDN266" s="44"/>
      <c r="WDO266" s="44"/>
      <c r="WDP266" s="44"/>
      <c r="WDQ266" s="44"/>
      <c r="WDR266" s="44"/>
      <c r="WDS266" s="44"/>
      <c r="WDT266" s="44"/>
      <c r="WDU266" s="44"/>
      <c r="WDV266" s="44"/>
      <c r="WDW266" s="44"/>
      <c r="WDX266" s="44"/>
      <c r="WDY266" s="44"/>
      <c r="WDZ266" s="44"/>
      <c r="WEA266" s="44"/>
      <c r="WEB266" s="44"/>
      <c r="WEC266" s="44"/>
      <c r="WED266" s="44"/>
      <c r="WEE266" s="44"/>
      <c r="WEF266" s="44"/>
      <c r="WEG266" s="44"/>
      <c r="WEH266" s="44"/>
      <c r="WEI266" s="44"/>
      <c r="WEJ266" s="44"/>
      <c r="WEK266" s="44"/>
      <c r="WEL266" s="44"/>
      <c r="WEM266" s="44"/>
      <c r="WEN266" s="44"/>
      <c r="WEO266" s="44"/>
      <c r="WEP266" s="44"/>
      <c r="WEQ266" s="44"/>
      <c r="WER266" s="44"/>
      <c r="WES266" s="44"/>
      <c r="WET266" s="44"/>
      <c r="WEU266" s="44"/>
      <c r="WEV266" s="44"/>
      <c r="WEW266" s="44"/>
      <c r="WEX266" s="44"/>
      <c r="WEY266" s="44"/>
      <c r="WEZ266" s="44"/>
      <c r="WFA266" s="44"/>
      <c r="WFB266" s="44"/>
      <c r="WFC266" s="44"/>
      <c r="WFD266" s="44"/>
      <c r="WFE266" s="44"/>
      <c r="WFF266" s="44"/>
      <c r="WFG266" s="44"/>
      <c r="WFH266" s="44"/>
      <c r="WFI266" s="44"/>
      <c r="WFJ266" s="44"/>
      <c r="WFK266" s="44"/>
      <c r="WFL266" s="44"/>
      <c r="WFM266" s="44"/>
      <c r="WFN266" s="44"/>
      <c r="WFO266" s="44"/>
      <c r="WFP266" s="44"/>
      <c r="WFQ266" s="44"/>
      <c r="WFR266" s="44"/>
      <c r="WFS266" s="44"/>
      <c r="WFT266" s="44"/>
      <c r="WFU266" s="44"/>
      <c r="WFV266" s="44"/>
      <c r="WFW266" s="44"/>
      <c r="WFX266" s="44"/>
      <c r="WFY266" s="44"/>
      <c r="WFZ266" s="44"/>
      <c r="WGA266" s="44"/>
      <c r="WGB266" s="44"/>
      <c r="WGC266" s="44"/>
      <c r="WGD266" s="44"/>
      <c r="WGE266" s="44"/>
      <c r="WGF266" s="44"/>
      <c r="WGG266" s="44"/>
      <c r="WGH266" s="44"/>
      <c r="WGI266" s="44"/>
      <c r="WGJ266" s="44"/>
      <c r="WGK266" s="44"/>
      <c r="WGL266" s="44"/>
      <c r="WGM266" s="44"/>
      <c r="WGN266" s="44"/>
      <c r="WGO266" s="44"/>
      <c r="WGP266" s="44"/>
      <c r="WGQ266" s="44"/>
      <c r="WGR266" s="44"/>
      <c r="WGS266" s="44"/>
      <c r="WGT266" s="44"/>
      <c r="WGU266" s="44"/>
      <c r="WGV266" s="44"/>
      <c r="WGW266" s="44"/>
      <c r="WGX266" s="44"/>
      <c r="WGY266" s="44"/>
      <c r="WGZ266" s="44"/>
      <c r="WHA266" s="44"/>
      <c r="WHB266" s="44"/>
      <c r="WHC266" s="44"/>
      <c r="WHD266" s="44"/>
      <c r="WHE266" s="44"/>
      <c r="WHF266" s="44"/>
      <c r="WHG266" s="44"/>
      <c r="WHH266" s="44"/>
      <c r="WHI266" s="44"/>
      <c r="WHJ266" s="44"/>
      <c r="WHK266" s="44"/>
      <c r="WHL266" s="44"/>
      <c r="WHM266" s="44"/>
      <c r="WHN266" s="44"/>
      <c r="WHO266" s="44"/>
      <c r="WHP266" s="44"/>
      <c r="WHQ266" s="44"/>
      <c r="WHR266" s="44"/>
      <c r="WHS266" s="44"/>
      <c r="WHT266" s="44"/>
      <c r="WHU266" s="44"/>
      <c r="WHV266" s="44"/>
      <c r="WHW266" s="44"/>
      <c r="WHX266" s="44"/>
      <c r="WHY266" s="44"/>
      <c r="WHZ266" s="44"/>
      <c r="WIA266" s="44"/>
      <c r="WIB266" s="44"/>
      <c r="WIC266" s="44"/>
      <c r="WID266" s="44"/>
      <c r="WIE266" s="44"/>
      <c r="WIF266" s="44"/>
      <c r="WIG266" s="44"/>
      <c r="WIH266" s="44"/>
      <c r="WII266" s="44"/>
      <c r="WIJ266" s="44"/>
      <c r="WIK266" s="44"/>
      <c r="WIL266" s="44"/>
      <c r="WIM266" s="44"/>
      <c r="WIN266" s="44"/>
      <c r="WIO266" s="44"/>
      <c r="WIP266" s="44"/>
      <c r="WIQ266" s="44"/>
      <c r="WIR266" s="44"/>
      <c r="WIS266" s="44"/>
      <c r="WIT266" s="44"/>
      <c r="WIU266" s="44"/>
      <c r="WIV266" s="44"/>
      <c r="WIW266" s="44"/>
      <c r="WIX266" s="44"/>
      <c r="WIY266" s="44"/>
      <c r="WIZ266" s="44"/>
      <c r="WJA266" s="44"/>
      <c r="WJB266" s="44"/>
      <c r="WJC266" s="44"/>
      <c r="WJD266" s="44"/>
      <c r="WJE266" s="44"/>
      <c r="WJF266" s="44"/>
      <c r="WJG266" s="44"/>
      <c r="WJH266" s="44"/>
      <c r="WJI266" s="44"/>
      <c r="WJJ266" s="44"/>
      <c r="WJK266" s="44"/>
      <c r="WJL266" s="44"/>
      <c r="WJM266" s="44"/>
      <c r="WJN266" s="44"/>
      <c r="WJO266" s="44"/>
      <c r="WJP266" s="44"/>
      <c r="WJQ266" s="44"/>
      <c r="WJR266" s="44"/>
      <c r="WJS266" s="44"/>
      <c r="WJT266" s="44"/>
      <c r="WJU266" s="44"/>
      <c r="WJV266" s="44"/>
      <c r="WJW266" s="44"/>
      <c r="WJX266" s="44"/>
      <c r="WJY266" s="44"/>
      <c r="WJZ266" s="44"/>
      <c r="WKA266" s="44"/>
      <c r="WKB266" s="44"/>
      <c r="WKC266" s="44"/>
      <c r="WKD266" s="44"/>
      <c r="WKE266" s="44"/>
      <c r="WKF266" s="44"/>
      <c r="WKG266" s="44"/>
      <c r="WKH266" s="44"/>
      <c r="WKI266" s="44"/>
      <c r="WKJ266" s="44"/>
      <c r="WKK266" s="44"/>
      <c r="WKL266" s="44"/>
      <c r="WKM266" s="44"/>
      <c r="WKN266" s="44"/>
      <c r="WKO266" s="44"/>
      <c r="WKP266" s="44"/>
      <c r="WKQ266" s="44"/>
      <c r="WKR266" s="44"/>
      <c r="WKS266" s="44"/>
      <c r="WKT266" s="44"/>
      <c r="WKU266" s="44"/>
      <c r="WKV266" s="44"/>
      <c r="WKW266" s="44"/>
      <c r="WKX266" s="44"/>
      <c r="WKY266" s="44"/>
      <c r="WKZ266" s="44"/>
      <c r="WLA266" s="44"/>
      <c r="WLB266" s="44"/>
      <c r="WLC266" s="44"/>
      <c r="WLD266" s="44"/>
      <c r="WLE266" s="44"/>
      <c r="WLF266" s="44"/>
      <c r="WLG266" s="44"/>
      <c r="WLH266" s="44"/>
      <c r="WLI266" s="44"/>
      <c r="WLJ266" s="44"/>
      <c r="WLK266" s="44"/>
      <c r="WLL266" s="44"/>
      <c r="WLM266" s="44"/>
      <c r="WLN266" s="44"/>
      <c r="WLO266" s="44"/>
      <c r="WLP266" s="44"/>
      <c r="WLQ266" s="44"/>
      <c r="WLR266" s="44"/>
      <c r="WLS266" s="44"/>
      <c r="WLT266" s="44"/>
      <c r="WLU266" s="44"/>
      <c r="WLV266" s="44"/>
      <c r="WLW266" s="44"/>
      <c r="WLX266" s="44"/>
      <c r="WLY266" s="44"/>
      <c r="WLZ266" s="44"/>
      <c r="WMA266" s="44"/>
      <c r="WMB266" s="44"/>
      <c r="WMC266" s="44"/>
      <c r="WMD266" s="44"/>
      <c r="WME266" s="44"/>
      <c r="WMF266" s="44"/>
      <c r="WMG266" s="44"/>
      <c r="WMH266" s="44"/>
      <c r="WMI266" s="44"/>
      <c r="WMJ266" s="44"/>
      <c r="WMK266" s="44"/>
      <c r="WML266" s="44"/>
      <c r="WMM266" s="44"/>
      <c r="WMN266" s="44"/>
      <c r="WMO266" s="44"/>
      <c r="WMP266" s="44"/>
      <c r="WMQ266" s="44"/>
      <c r="WMR266" s="44"/>
      <c r="WMS266" s="44"/>
      <c r="WMT266" s="44"/>
      <c r="WMU266" s="44"/>
      <c r="WMV266" s="44"/>
      <c r="WMW266" s="44"/>
      <c r="WMX266" s="44"/>
      <c r="WMY266" s="44"/>
      <c r="WMZ266" s="44"/>
      <c r="WNA266" s="44"/>
      <c r="WNB266" s="44"/>
      <c r="WNC266" s="44"/>
      <c r="WND266" s="44"/>
      <c r="WNE266" s="44"/>
      <c r="WNF266" s="44"/>
      <c r="WNG266" s="44"/>
      <c r="WNH266" s="44"/>
      <c r="WNI266" s="44"/>
      <c r="WNJ266" s="44"/>
      <c r="WNK266" s="44"/>
      <c r="WNL266" s="44"/>
      <c r="WNM266" s="44"/>
      <c r="WNN266" s="44"/>
      <c r="WNO266" s="44"/>
      <c r="WNP266" s="44"/>
      <c r="WNQ266" s="44"/>
      <c r="WNR266" s="44"/>
      <c r="WNS266" s="44"/>
      <c r="WNT266" s="44"/>
      <c r="WNU266" s="44"/>
      <c r="WNV266" s="44"/>
      <c r="WNW266" s="44"/>
      <c r="WNX266" s="44"/>
      <c r="WNY266" s="44"/>
      <c r="WNZ266" s="44"/>
      <c r="WOA266" s="44"/>
      <c r="WOB266" s="44"/>
      <c r="WOC266" s="44"/>
      <c r="WOD266" s="44"/>
      <c r="WOE266" s="44"/>
      <c r="WOF266" s="44"/>
      <c r="WOG266" s="44"/>
      <c r="WOH266" s="44"/>
      <c r="WOI266" s="44"/>
      <c r="WOJ266" s="44"/>
      <c r="WOK266" s="44"/>
      <c r="WOL266" s="44"/>
      <c r="WOM266" s="44"/>
      <c r="WON266" s="44"/>
      <c r="WOO266" s="44"/>
      <c r="WOP266" s="44"/>
      <c r="WOQ266" s="44"/>
      <c r="WOR266" s="44"/>
      <c r="WOS266" s="44"/>
      <c r="WOT266" s="44"/>
      <c r="WOU266" s="44"/>
      <c r="WOV266" s="44"/>
      <c r="WOW266" s="44"/>
      <c r="WOX266" s="44"/>
      <c r="WOY266" s="44"/>
      <c r="WOZ266" s="44"/>
      <c r="WPA266" s="44"/>
      <c r="WPB266" s="44"/>
      <c r="WPC266" s="44"/>
      <c r="WPD266" s="44"/>
      <c r="WPE266" s="44"/>
      <c r="WPF266" s="44"/>
      <c r="WPG266" s="44"/>
      <c r="WPH266" s="44"/>
      <c r="WPI266" s="44"/>
      <c r="WPJ266" s="44"/>
      <c r="WPK266" s="44"/>
      <c r="WPL266" s="44"/>
      <c r="WPM266" s="44"/>
      <c r="WPN266" s="44"/>
      <c r="WPO266" s="44"/>
      <c r="WPP266" s="44"/>
      <c r="WPQ266" s="44"/>
      <c r="WPR266" s="44"/>
      <c r="WPS266" s="44"/>
      <c r="WPT266" s="44"/>
      <c r="WPU266" s="44"/>
      <c r="WPV266" s="44"/>
      <c r="WPW266" s="44"/>
      <c r="WPX266" s="44"/>
      <c r="WPY266" s="44"/>
      <c r="WPZ266" s="44"/>
      <c r="WQA266" s="44"/>
      <c r="WQB266" s="44"/>
      <c r="WQC266" s="44"/>
      <c r="WQD266" s="44"/>
      <c r="WQE266" s="44"/>
      <c r="WQF266" s="44"/>
      <c r="WQG266" s="44"/>
      <c r="WQH266" s="44"/>
      <c r="WQI266" s="44"/>
      <c r="WQJ266" s="44"/>
      <c r="WQK266" s="44"/>
      <c r="WQL266" s="44"/>
      <c r="WQM266" s="44"/>
      <c r="WQN266" s="44"/>
      <c r="WQO266" s="44"/>
      <c r="WQP266" s="44"/>
      <c r="WQQ266" s="44"/>
      <c r="WQR266" s="44"/>
      <c r="WQS266" s="44"/>
      <c r="WQT266" s="44"/>
      <c r="WQU266" s="44"/>
      <c r="WQV266" s="44"/>
      <c r="WQW266" s="44"/>
      <c r="WQX266" s="44"/>
      <c r="WQY266" s="44"/>
      <c r="WQZ266" s="44"/>
      <c r="WRA266" s="44"/>
      <c r="WRB266" s="44"/>
      <c r="WRC266" s="44"/>
      <c r="WRD266" s="44"/>
      <c r="WRE266" s="44"/>
      <c r="WRF266" s="44"/>
      <c r="WRG266" s="44"/>
      <c r="WRH266" s="44"/>
      <c r="WRI266" s="44"/>
      <c r="WRJ266" s="44"/>
      <c r="WRK266" s="44"/>
      <c r="WRL266" s="44"/>
      <c r="WRM266" s="44"/>
      <c r="WRN266" s="44"/>
      <c r="WRO266" s="44"/>
      <c r="WRP266" s="44"/>
      <c r="WRQ266" s="44"/>
      <c r="WRR266" s="44"/>
      <c r="WRS266" s="44"/>
      <c r="WRT266" s="44"/>
      <c r="WRU266" s="44"/>
      <c r="WRV266" s="44"/>
      <c r="WRW266" s="44"/>
      <c r="WRX266" s="44"/>
      <c r="WRY266" s="44"/>
      <c r="WRZ266" s="44"/>
      <c r="WSA266" s="44"/>
      <c r="WSB266" s="44"/>
      <c r="WSC266" s="44"/>
      <c r="WSD266" s="44"/>
      <c r="WSE266" s="44"/>
      <c r="WSF266" s="44"/>
      <c r="WSG266" s="44"/>
      <c r="WSH266" s="44"/>
      <c r="WSI266" s="44"/>
      <c r="WSJ266" s="44"/>
      <c r="WSK266" s="44"/>
      <c r="WSL266" s="44"/>
      <c r="WSM266" s="44"/>
      <c r="WSN266" s="44"/>
      <c r="WSO266" s="44"/>
      <c r="WSP266" s="44"/>
      <c r="WSQ266" s="44"/>
      <c r="WSR266" s="44"/>
      <c r="WSS266" s="44"/>
      <c r="WST266" s="44"/>
      <c r="WSU266" s="44"/>
      <c r="WSV266" s="44"/>
      <c r="WSW266" s="44"/>
      <c r="WSX266" s="44"/>
      <c r="WSY266" s="44"/>
      <c r="WSZ266" s="44"/>
      <c r="WTA266" s="44"/>
      <c r="WTB266" s="44"/>
      <c r="WTC266" s="44"/>
      <c r="WTD266" s="44"/>
      <c r="WTE266" s="44"/>
      <c r="WTF266" s="44"/>
      <c r="WTG266" s="44"/>
      <c r="WTH266" s="44"/>
      <c r="WTI266" s="44"/>
      <c r="WTJ266" s="44"/>
      <c r="WTK266" s="44"/>
      <c r="WTL266" s="44"/>
      <c r="WTM266" s="44"/>
      <c r="WTN266" s="44"/>
      <c r="WTO266" s="44"/>
      <c r="WTP266" s="44"/>
      <c r="WTQ266" s="44"/>
      <c r="WTR266" s="44"/>
      <c r="WTS266" s="44"/>
      <c r="WTT266" s="44"/>
      <c r="WTU266" s="44"/>
      <c r="WTV266" s="44"/>
      <c r="WTW266" s="44"/>
      <c r="WTX266" s="44"/>
      <c r="WTY266" s="44"/>
      <c r="WTZ266" s="44"/>
      <c r="WUA266" s="44"/>
      <c r="WUB266" s="44"/>
      <c r="WUC266" s="44"/>
      <c r="WUD266" s="44"/>
      <c r="WUE266" s="44"/>
      <c r="WUF266" s="44"/>
      <c r="WUG266" s="44"/>
      <c r="WUH266" s="44"/>
      <c r="WUI266" s="44"/>
      <c r="WUJ266" s="44"/>
      <c r="WUK266" s="44"/>
      <c r="WUL266" s="44"/>
      <c r="WUM266" s="44"/>
      <c r="WUN266" s="44"/>
      <c r="WUO266" s="44"/>
      <c r="WUP266" s="44"/>
      <c r="WUQ266" s="44"/>
      <c r="WUR266" s="44"/>
      <c r="WUS266" s="44"/>
      <c r="WUT266" s="44"/>
      <c r="WUU266" s="44"/>
      <c r="WUV266" s="44"/>
      <c r="WUW266" s="44"/>
      <c r="WUX266" s="44"/>
      <c r="WUY266" s="44"/>
      <c r="WUZ266" s="44"/>
      <c r="WVA266" s="44"/>
      <c r="WVB266" s="44"/>
      <c r="WVC266" s="44"/>
      <c r="WVD266" s="44"/>
      <c r="WVE266" s="44"/>
      <c r="WVF266" s="44"/>
      <c r="WVG266" s="44"/>
      <c r="WVH266" s="44"/>
      <c r="WVI266" s="44"/>
      <c r="WVJ266" s="44"/>
      <c r="WVK266" s="44"/>
      <c r="WVL266" s="44"/>
      <c r="WVM266" s="44"/>
      <c r="WVN266" s="44"/>
      <c r="WVO266" s="44"/>
      <c r="WVP266" s="44"/>
      <c r="WVQ266" s="44"/>
      <c r="WVR266" s="44"/>
      <c r="WVS266" s="44"/>
      <c r="WVT266" s="44"/>
      <c r="WVU266" s="44"/>
      <c r="WVV266" s="44"/>
      <c r="WVW266" s="44"/>
      <c r="WVX266" s="44"/>
      <c r="WVY266" s="44"/>
      <c r="WVZ266" s="44"/>
      <c r="WWA266" s="44"/>
      <c r="WWB266" s="44"/>
      <c r="WWC266" s="44"/>
      <c r="WWD266" s="44"/>
      <c r="WWE266" s="44"/>
      <c r="WWF266" s="44"/>
      <c r="WWG266" s="44"/>
      <c r="WWH266" s="44"/>
      <c r="WWI266" s="44"/>
      <c r="WWJ266" s="44"/>
      <c r="WWK266" s="44"/>
      <c r="WWL266" s="44"/>
      <c r="WWM266" s="44"/>
      <c r="WWN266" s="44"/>
      <c r="WWO266" s="44"/>
      <c r="WWP266" s="44"/>
      <c r="WWQ266" s="44"/>
      <c r="WWR266" s="44"/>
      <c r="WWS266" s="44"/>
      <c r="WWT266" s="44"/>
      <c r="WWU266" s="44"/>
      <c r="WWV266" s="44"/>
      <c r="WWW266" s="44"/>
      <c r="WWX266" s="44"/>
      <c r="WWY266" s="44"/>
      <c r="WWZ266" s="44"/>
      <c r="WXA266" s="44"/>
      <c r="WXB266" s="44"/>
      <c r="WXC266" s="44"/>
      <c r="WXD266" s="44"/>
      <c r="WXE266" s="44"/>
      <c r="WXF266" s="44"/>
      <c r="WXG266" s="44"/>
      <c r="WXH266" s="44"/>
      <c r="WXI266" s="44"/>
      <c r="WXJ266" s="44"/>
      <c r="WXK266" s="44"/>
      <c r="WXL266" s="44"/>
      <c r="WXM266" s="44"/>
      <c r="WXN266" s="44"/>
      <c r="WXO266" s="44"/>
      <c r="WXP266" s="44"/>
      <c r="WXQ266" s="44"/>
      <c r="WXR266" s="44"/>
      <c r="WXS266" s="44"/>
      <c r="WXT266" s="44"/>
      <c r="WXU266" s="44"/>
      <c r="WXV266" s="44"/>
      <c r="WXW266" s="44"/>
      <c r="WXX266" s="44"/>
      <c r="WXY266" s="44"/>
      <c r="WXZ266" s="44"/>
      <c r="WYA266" s="44"/>
      <c r="WYB266" s="44"/>
      <c r="WYC266" s="44"/>
      <c r="WYD266" s="44"/>
      <c r="WYE266" s="44"/>
      <c r="WYF266" s="44"/>
      <c r="WYG266" s="44"/>
      <c r="WYH266" s="44"/>
      <c r="WYI266" s="44"/>
      <c r="WYJ266" s="44"/>
      <c r="WYK266" s="44"/>
      <c r="WYL266" s="44"/>
      <c r="WYM266" s="44"/>
      <c r="WYN266" s="44"/>
      <c r="WYO266" s="44"/>
      <c r="WYP266" s="44"/>
      <c r="WYQ266" s="44"/>
      <c r="WYR266" s="44"/>
      <c r="WYS266" s="44"/>
      <c r="WYT266" s="44"/>
      <c r="WYU266" s="44"/>
      <c r="WYV266" s="44"/>
      <c r="WYW266" s="44"/>
      <c r="WYX266" s="44"/>
      <c r="WYY266" s="44"/>
      <c r="WYZ266" s="44"/>
      <c r="WZA266" s="44"/>
      <c r="WZB266" s="44"/>
      <c r="WZC266" s="44"/>
      <c r="WZD266" s="44"/>
      <c r="WZE266" s="44"/>
      <c r="WZF266" s="44"/>
      <c r="WZG266" s="44"/>
      <c r="WZH266" s="44"/>
      <c r="WZI266" s="44"/>
      <c r="WZJ266" s="44"/>
      <c r="WZK266" s="44"/>
      <c r="WZL266" s="44"/>
      <c r="WZM266" s="44"/>
      <c r="WZN266" s="44"/>
      <c r="WZO266" s="44"/>
      <c r="WZP266" s="44"/>
      <c r="WZQ266" s="44"/>
      <c r="WZR266" s="44"/>
      <c r="WZS266" s="44"/>
      <c r="WZT266" s="44"/>
      <c r="WZU266" s="44"/>
      <c r="WZV266" s="44"/>
      <c r="WZW266" s="44"/>
      <c r="WZX266" s="44"/>
      <c r="WZY266" s="44"/>
      <c r="WZZ266" s="44"/>
      <c r="XAA266" s="44"/>
      <c r="XAB266" s="44"/>
      <c r="XAC266" s="44"/>
      <c r="XAD266" s="44"/>
      <c r="XAE266" s="44"/>
      <c r="XAF266" s="44"/>
      <c r="XAG266" s="44"/>
      <c r="XAH266" s="44"/>
      <c r="XAI266" s="44"/>
      <c r="XAJ266" s="44"/>
      <c r="XAK266" s="44"/>
      <c r="XAL266" s="44"/>
      <c r="XAM266" s="44"/>
      <c r="XAN266" s="44"/>
      <c r="XAO266" s="44"/>
      <c r="XAP266" s="44"/>
      <c r="XAQ266" s="44"/>
      <c r="XAR266" s="44"/>
      <c r="XAS266" s="44"/>
      <c r="XAT266" s="44"/>
      <c r="XAU266" s="44"/>
      <c r="XAV266" s="44"/>
      <c r="XAW266" s="44"/>
      <c r="XAX266" s="44"/>
      <c r="XAY266" s="44"/>
      <c r="XAZ266" s="44"/>
      <c r="XBA266" s="44"/>
      <c r="XBB266" s="44"/>
      <c r="XBC266" s="44"/>
      <c r="XBD266" s="44"/>
      <c r="XBE266" s="44"/>
      <c r="XBF266" s="44"/>
      <c r="XBG266" s="44"/>
      <c r="XBH266" s="44"/>
      <c r="XBI266" s="44"/>
      <c r="XBJ266" s="44"/>
      <c r="XBK266" s="44"/>
      <c r="XBL266" s="44"/>
      <c r="XBM266" s="44"/>
      <c r="XBN266" s="44"/>
      <c r="XBO266" s="44"/>
      <c r="XBP266" s="44"/>
      <c r="XBQ266" s="44"/>
      <c r="XBR266" s="44"/>
      <c r="XBS266" s="44"/>
      <c r="XBT266" s="44"/>
      <c r="XBU266" s="44"/>
      <c r="XBV266" s="44"/>
      <c r="XBW266" s="44"/>
      <c r="XBX266" s="44"/>
      <c r="XBY266" s="44"/>
      <c r="XBZ266" s="44"/>
      <c r="XCA266" s="44"/>
      <c r="XCB266" s="44"/>
      <c r="XCC266" s="44"/>
      <c r="XCD266" s="44"/>
      <c r="XCE266" s="44"/>
      <c r="XCF266" s="44"/>
      <c r="XCG266" s="44"/>
      <c r="XCH266" s="44"/>
      <c r="XCI266" s="44"/>
      <c r="XCJ266" s="44"/>
      <c r="XCK266" s="44"/>
      <c r="XCL266" s="44"/>
      <c r="XCM266" s="44"/>
      <c r="XCN266" s="44"/>
      <c r="XCO266" s="44"/>
      <c r="XCP266" s="44"/>
      <c r="XCQ266" s="44"/>
      <c r="XCR266" s="44"/>
      <c r="XCS266" s="44"/>
      <c r="XCT266" s="44"/>
      <c r="XCU266" s="44"/>
      <c r="XCV266" s="44"/>
      <c r="XCW266" s="44"/>
      <c r="XCX266" s="44"/>
      <c r="XCY266" s="44"/>
      <c r="XCZ266" s="44"/>
      <c r="XDA266" s="44"/>
      <c r="XDB266" s="44"/>
      <c r="XDC266" s="44"/>
      <c r="XDD266" s="44"/>
      <c r="XDE266" s="44"/>
      <c r="XDF266" s="44"/>
      <c r="XDG266" s="44"/>
      <c r="XDH266" s="44"/>
      <c r="XDI266" s="44"/>
      <c r="XDJ266" s="44"/>
      <c r="XDK266" s="44"/>
      <c r="XDL266" s="44"/>
      <c r="XDM266" s="44"/>
      <c r="XDN266" s="44"/>
      <c r="XDO266" s="44"/>
      <c r="XDP266" s="44"/>
      <c r="XDQ266" s="44"/>
      <c r="XDR266" s="44"/>
      <c r="XDS266" s="44"/>
      <c r="XDT266" s="44"/>
      <c r="XDU266" s="44"/>
      <c r="XDV266" s="44"/>
      <c r="XDW266" s="44"/>
      <c r="XDX266" s="44"/>
      <c r="XDY266" s="44"/>
      <c r="XDZ266" s="44"/>
      <c r="XEA266" s="44"/>
      <c r="XEB266" s="44"/>
      <c r="XEC266" s="44"/>
      <c r="XED266" s="44"/>
      <c r="XEE266" s="44"/>
      <c r="XEF266" s="44"/>
      <c r="XEG266" s="44"/>
      <c r="XEH266" s="44"/>
      <c r="XEI266" s="44"/>
      <c r="XEJ266" s="44"/>
      <c r="XEK266" s="44"/>
      <c r="XEL266" s="44"/>
      <c r="XEM266" s="44"/>
      <c r="XEN266" s="44"/>
      <c r="XEO266" s="44"/>
      <c r="XEP266" s="44"/>
      <c r="XEQ266" s="44"/>
      <c r="XER266" s="44"/>
      <c r="XES266" s="44"/>
      <c r="XET266" s="44"/>
      <c r="XEU266" s="44"/>
      <c r="XEV266" s="44"/>
      <c r="XEW266" s="44"/>
      <c r="XEX266" s="44"/>
      <c r="XEY266" s="44"/>
      <c r="XEZ266" s="44"/>
    </row>
    <row r="267" spans="1:16380">
      <c r="I267" s="14">
        <f>SUM(I262:I266)</f>
        <v>4222555.4800000004</v>
      </c>
    </row>
    <row r="269" spans="1:16380">
      <c r="I269" s="14">
        <f>I262+I266</f>
        <v>2316050</v>
      </c>
      <c r="M269">
        <f>M262+M266</f>
        <v>2</v>
      </c>
    </row>
    <row r="271" spans="1:16380">
      <c r="B271" t="s">
        <v>20</v>
      </c>
    </row>
    <row r="272" spans="1:16380" s="44" customFormat="1" ht="38.25">
      <c r="A272" s="36">
        <v>1</v>
      </c>
      <c r="B272" s="36" t="s">
        <v>641</v>
      </c>
      <c r="C272" s="41" t="s">
        <v>348</v>
      </c>
      <c r="D272" s="37" t="s">
        <v>268</v>
      </c>
      <c r="E272" s="37" t="s">
        <v>627</v>
      </c>
      <c r="F272" s="18">
        <v>1005350.6</v>
      </c>
      <c r="G272" s="41" t="s">
        <v>642</v>
      </c>
      <c r="H272" s="38">
        <v>43774</v>
      </c>
      <c r="I272" s="18">
        <v>636580</v>
      </c>
      <c r="J272" s="36" t="s">
        <v>643</v>
      </c>
      <c r="K272" s="18">
        <v>368770.6</v>
      </c>
      <c r="L272" s="19">
        <v>36.680795734343818</v>
      </c>
      <c r="M272" s="42">
        <v>2</v>
      </c>
      <c r="N272" s="42">
        <v>0</v>
      </c>
      <c r="O272" s="43"/>
      <c r="P272" s="73">
        <v>31908391143</v>
      </c>
      <c r="Q272" s="74" t="s">
        <v>644</v>
      </c>
    </row>
    <row r="273" spans="1:17" s="44" customFormat="1" ht="38.25">
      <c r="A273" s="36">
        <v>2</v>
      </c>
      <c r="B273" s="36" t="s">
        <v>242</v>
      </c>
      <c r="C273" s="41" t="s">
        <v>348</v>
      </c>
      <c r="D273" s="37" t="s">
        <v>268</v>
      </c>
      <c r="E273" s="37" t="s">
        <v>627</v>
      </c>
      <c r="F273" s="18">
        <v>315549.59999999998</v>
      </c>
      <c r="G273" s="41" t="s">
        <v>645</v>
      </c>
      <c r="H273" s="38">
        <v>43774</v>
      </c>
      <c r="I273" s="18">
        <v>310000</v>
      </c>
      <c r="J273" s="36" t="s">
        <v>643</v>
      </c>
      <c r="K273" s="18">
        <v>5549.5999999999767</v>
      </c>
      <c r="L273" s="19">
        <v>1.7587092488787732</v>
      </c>
      <c r="M273" s="42">
        <v>1</v>
      </c>
      <c r="N273" s="42">
        <v>0</v>
      </c>
      <c r="O273" s="43"/>
      <c r="P273" s="73">
        <v>31908391233</v>
      </c>
      <c r="Q273" s="74" t="s">
        <v>646</v>
      </c>
    </row>
    <row r="274" spans="1:17" s="44" customFormat="1" ht="38.25">
      <c r="A274" s="36">
        <v>3</v>
      </c>
      <c r="B274" s="36" t="s">
        <v>647</v>
      </c>
      <c r="C274" s="41" t="s">
        <v>348</v>
      </c>
      <c r="D274" s="37" t="s">
        <v>268</v>
      </c>
      <c r="E274" s="37" t="s">
        <v>264</v>
      </c>
      <c r="F274" s="18">
        <v>12378.19</v>
      </c>
      <c r="G274" s="41" t="s">
        <v>648</v>
      </c>
      <c r="H274" s="38">
        <v>43775</v>
      </c>
      <c r="I274" s="18">
        <v>7759</v>
      </c>
      <c r="J274" s="36" t="s">
        <v>284</v>
      </c>
      <c r="K274" s="18">
        <v>4619.1900000000005</v>
      </c>
      <c r="L274" s="19">
        <v>37.317168342059702</v>
      </c>
      <c r="M274" s="42">
        <v>3</v>
      </c>
      <c r="N274" s="42">
        <v>0</v>
      </c>
      <c r="O274" s="43"/>
      <c r="P274" s="73">
        <v>31908399734</v>
      </c>
      <c r="Q274" s="74" t="s">
        <v>649</v>
      </c>
    </row>
    <row r="275" spans="1:17" s="44" customFormat="1" ht="38.25">
      <c r="A275" s="36">
        <v>4</v>
      </c>
      <c r="B275" s="36" t="s">
        <v>650</v>
      </c>
      <c r="C275" s="41" t="s">
        <v>348</v>
      </c>
      <c r="D275" s="37" t="s">
        <v>268</v>
      </c>
      <c r="E275" s="37" t="s">
        <v>357</v>
      </c>
      <c r="F275" s="18">
        <v>283307.34000000003</v>
      </c>
      <c r="G275" s="41" t="s">
        <v>651</v>
      </c>
      <c r="H275" s="38">
        <v>43787</v>
      </c>
      <c r="I275" s="18">
        <v>257376</v>
      </c>
      <c r="J275" s="36" t="s">
        <v>652</v>
      </c>
      <c r="K275" s="18">
        <v>25931.340000000026</v>
      </c>
      <c r="L275" s="19">
        <v>9.1530773611442697</v>
      </c>
      <c r="M275" s="42">
        <v>2</v>
      </c>
      <c r="N275" s="42">
        <v>0</v>
      </c>
      <c r="O275" s="43"/>
      <c r="P275" s="73">
        <v>31908429961</v>
      </c>
      <c r="Q275" s="74" t="s">
        <v>653</v>
      </c>
    </row>
    <row r="276" spans="1:17" s="44" customFormat="1" ht="38.25">
      <c r="A276" s="36">
        <v>5</v>
      </c>
      <c r="B276" s="36" t="s">
        <v>654</v>
      </c>
      <c r="C276" s="41" t="s">
        <v>348</v>
      </c>
      <c r="D276" s="37" t="s">
        <v>268</v>
      </c>
      <c r="E276" s="37" t="s">
        <v>655</v>
      </c>
      <c r="F276" s="18">
        <v>117200</v>
      </c>
      <c r="G276" s="41" t="s">
        <v>656</v>
      </c>
      <c r="H276" s="38">
        <v>43787</v>
      </c>
      <c r="I276" s="18">
        <v>104700</v>
      </c>
      <c r="J276" s="36" t="s">
        <v>657</v>
      </c>
      <c r="K276" s="18">
        <v>12500</v>
      </c>
      <c r="L276" s="19">
        <v>10.665529010238899</v>
      </c>
      <c r="M276" s="42">
        <v>4</v>
      </c>
      <c r="N276" s="42">
        <v>1</v>
      </c>
      <c r="O276" s="43" t="s">
        <v>658</v>
      </c>
      <c r="P276" s="73">
        <v>31908419013</v>
      </c>
      <c r="Q276" s="74" t="s">
        <v>659</v>
      </c>
    </row>
    <row r="277" spans="1:17">
      <c r="I277" s="14">
        <f>SUM(I272:I276)</f>
        <v>1316415</v>
      </c>
    </row>
    <row r="279" spans="1:17">
      <c r="I279" s="14">
        <f>I273</f>
        <v>310000</v>
      </c>
      <c r="M279" s="14">
        <f>M273</f>
        <v>1</v>
      </c>
    </row>
    <row r="281" spans="1:17">
      <c r="B281" t="s">
        <v>330</v>
      </c>
    </row>
    <row r="282" spans="1:17" s="44" customFormat="1" ht="76.5">
      <c r="A282" s="36">
        <v>1</v>
      </c>
      <c r="B282" s="36" t="s">
        <v>660</v>
      </c>
      <c r="C282" s="41" t="s">
        <v>348</v>
      </c>
      <c r="D282" s="37" t="s">
        <v>278</v>
      </c>
      <c r="E282" s="37" t="s">
        <v>655</v>
      </c>
      <c r="F282" s="18">
        <v>179366.39999999999</v>
      </c>
      <c r="G282" s="41" t="s">
        <v>661</v>
      </c>
      <c r="H282" s="38">
        <v>43808</v>
      </c>
      <c r="I282" s="18">
        <v>100000</v>
      </c>
      <c r="J282" s="24" t="s">
        <v>662</v>
      </c>
      <c r="K282" s="18">
        <v>79366.399999999994</v>
      </c>
      <c r="L282" s="19">
        <v>44.248198101762647</v>
      </c>
      <c r="M282" s="42">
        <v>6</v>
      </c>
      <c r="N282" s="42">
        <v>0</v>
      </c>
      <c r="O282" s="43"/>
      <c r="P282" s="73">
        <v>31908529204</v>
      </c>
      <c r="Q282" s="74" t="s">
        <v>663</v>
      </c>
    </row>
    <row r="283" spans="1:17" s="44" customFormat="1" ht="38.25">
      <c r="A283" s="36">
        <v>2</v>
      </c>
      <c r="B283" s="36" t="s">
        <v>95</v>
      </c>
      <c r="C283" s="41" t="s">
        <v>348</v>
      </c>
      <c r="D283" s="37" t="s">
        <v>278</v>
      </c>
      <c r="E283" s="37" t="s">
        <v>664</v>
      </c>
      <c r="F283" s="18">
        <v>486504.16</v>
      </c>
      <c r="G283" s="41" t="s">
        <v>665</v>
      </c>
      <c r="H283" s="38">
        <v>43801</v>
      </c>
      <c r="I283" s="18">
        <v>473243</v>
      </c>
      <c r="J283" s="24" t="s">
        <v>90</v>
      </c>
      <c r="K283" s="18">
        <v>13261.159999999974</v>
      </c>
      <c r="L283" s="19">
        <v>2.7258060856046882</v>
      </c>
      <c r="M283" s="42">
        <v>2</v>
      </c>
      <c r="N283" s="42">
        <v>0</v>
      </c>
      <c r="O283" s="43"/>
      <c r="P283" s="73">
        <v>31908493882</v>
      </c>
      <c r="Q283" s="74" t="s">
        <v>666</v>
      </c>
    </row>
    <row r="284" spans="1:17" s="44" customFormat="1" ht="38.25">
      <c r="A284" s="36">
        <v>3</v>
      </c>
      <c r="B284" s="36" t="s">
        <v>667</v>
      </c>
      <c r="C284" s="41" t="s">
        <v>348</v>
      </c>
      <c r="D284" s="37" t="s">
        <v>278</v>
      </c>
      <c r="E284" s="37" t="s">
        <v>627</v>
      </c>
      <c r="F284" s="18">
        <v>576407</v>
      </c>
      <c r="G284" s="41" t="s">
        <v>668</v>
      </c>
      <c r="H284" s="38">
        <v>43801</v>
      </c>
      <c r="I284" s="18">
        <v>369515.16</v>
      </c>
      <c r="J284" s="24" t="s">
        <v>669</v>
      </c>
      <c r="K284" s="18">
        <v>206891.84000000003</v>
      </c>
      <c r="L284" s="19">
        <v>35.893360073697934</v>
      </c>
      <c r="M284" s="42">
        <v>2</v>
      </c>
      <c r="N284" s="42">
        <v>0</v>
      </c>
      <c r="O284" s="43"/>
      <c r="P284" s="73">
        <v>31908505046</v>
      </c>
      <c r="Q284" s="74" t="s">
        <v>670</v>
      </c>
    </row>
    <row r="285" spans="1:17" s="44" customFormat="1" ht="38.25">
      <c r="A285" s="36">
        <v>4</v>
      </c>
      <c r="B285" s="36" t="s">
        <v>671</v>
      </c>
      <c r="C285" s="41" t="s">
        <v>348</v>
      </c>
      <c r="D285" s="37" t="s">
        <v>278</v>
      </c>
      <c r="E285" s="37" t="s">
        <v>664</v>
      </c>
      <c r="F285" s="18">
        <v>723000</v>
      </c>
      <c r="G285" s="41" t="s">
        <v>672</v>
      </c>
      <c r="H285" s="38">
        <v>43801</v>
      </c>
      <c r="I285" s="18">
        <v>696000</v>
      </c>
      <c r="J285" s="24" t="s">
        <v>673</v>
      </c>
      <c r="K285" s="18">
        <v>27000</v>
      </c>
      <c r="L285" s="19">
        <v>3.7344398340248972</v>
      </c>
      <c r="M285" s="42">
        <v>1</v>
      </c>
      <c r="N285" s="42">
        <v>0</v>
      </c>
      <c r="O285" s="43"/>
      <c r="P285" s="73">
        <v>31908505948</v>
      </c>
      <c r="Q285" s="74" t="s">
        <v>674</v>
      </c>
    </row>
    <row r="286" spans="1:17" s="44" customFormat="1" ht="38.25">
      <c r="A286" s="36">
        <v>5</v>
      </c>
      <c r="B286" s="36" t="s">
        <v>675</v>
      </c>
      <c r="C286" s="41" t="s">
        <v>348</v>
      </c>
      <c r="D286" s="37" t="s">
        <v>278</v>
      </c>
      <c r="E286" s="37" t="s">
        <v>379</v>
      </c>
      <c r="F286" s="18">
        <v>289620</v>
      </c>
      <c r="G286" s="41" t="s">
        <v>676</v>
      </c>
      <c r="H286" s="38">
        <v>43804</v>
      </c>
      <c r="I286" s="18">
        <v>267600</v>
      </c>
      <c r="J286" s="24" t="s">
        <v>545</v>
      </c>
      <c r="K286" s="18">
        <v>22020</v>
      </c>
      <c r="L286" s="19">
        <v>7.603066086596229</v>
      </c>
      <c r="M286" s="42">
        <v>1</v>
      </c>
      <c r="N286" s="42">
        <v>0</v>
      </c>
      <c r="O286" s="43"/>
      <c r="P286" s="73">
        <v>31908506707</v>
      </c>
      <c r="Q286" s="74" t="s">
        <v>677</v>
      </c>
    </row>
    <row r="287" spans="1:17" s="44" customFormat="1" ht="51">
      <c r="A287" s="36">
        <v>6</v>
      </c>
      <c r="B287" s="36" t="s">
        <v>678</v>
      </c>
      <c r="C287" s="41" t="s">
        <v>348</v>
      </c>
      <c r="D287" s="37" t="s">
        <v>278</v>
      </c>
      <c r="E287" s="37" t="s">
        <v>664</v>
      </c>
      <c r="F287" s="18">
        <v>256760</v>
      </c>
      <c r="G287" s="41" t="s">
        <v>679</v>
      </c>
      <c r="H287" s="38">
        <v>43805</v>
      </c>
      <c r="I287" s="18">
        <v>238140</v>
      </c>
      <c r="J287" s="24" t="s">
        <v>680</v>
      </c>
      <c r="K287" s="18">
        <v>18620</v>
      </c>
      <c r="L287" s="19">
        <v>7.2519083969465612</v>
      </c>
      <c r="M287" s="42">
        <v>1</v>
      </c>
      <c r="N287" s="42">
        <v>0</v>
      </c>
      <c r="O287" s="43"/>
      <c r="P287" s="73">
        <v>31908510916</v>
      </c>
      <c r="Q287" s="74" t="s">
        <v>681</v>
      </c>
    </row>
    <row r="288" spans="1:17" s="44" customFormat="1" ht="38.25">
      <c r="A288" s="36">
        <v>7</v>
      </c>
      <c r="B288" s="36" t="s">
        <v>682</v>
      </c>
      <c r="C288" s="41" t="s">
        <v>348</v>
      </c>
      <c r="D288" s="37" t="s">
        <v>278</v>
      </c>
      <c r="E288" s="37" t="s">
        <v>664</v>
      </c>
      <c r="F288" s="18">
        <v>1773600</v>
      </c>
      <c r="G288" s="41" t="s">
        <v>683</v>
      </c>
      <c r="H288" s="38">
        <v>43808</v>
      </c>
      <c r="I288" s="18">
        <v>1478000</v>
      </c>
      <c r="J288" s="24" t="s">
        <v>307</v>
      </c>
      <c r="K288" s="18">
        <v>295600</v>
      </c>
      <c r="L288" s="19">
        <v>16.666666666666657</v>
      </c>
      <c r="M288" s="42">
        <v>1</v>
      </c>
      <c r="N288" s="42">
        <v>0</v>
      </c>
      <c r="O288" s="43"/>
      <c r="P288" s="73">
        <v>31908513048</v>
      </c>
      <c r="Q288" s="74" t="s">
        <v>684</v>
      </c>
    </row>
    <row r="289" spans="1:17" s="44" customFormat="1" ht="38.25">
      <c r="A289" s="36">
        <v>8</v>
      </c>
      <c r="B289" s="36" t="s">
        <v>685</v>
      </c>
      <c r="C289" s="41" t="s">
        <v>348</v>
      </c>
      <c r="D289" s="37" t="s">
        <v>278</v>
      </c>
      <c r="E289" s="37" t="s">
        <v>655</v>
      </c>
      <c r="F289" s="18">
        <v>153151.1</v>
      </c>
      <c r="G289" s="41" t="s">
        <v>686</v>
      </c>
      <c r="H289" s="38">
        <v>43811</v>
      </c>
      <c r="I289" s="18">
        <v>130899.7</v>
      </c>
      <c r="J289" s="24" t="s">
        <v>687</v>
      </c>
      <c r="K289" s="18">
        <v>22251.400000000009</v>
      </c>
      <c r="L289" s="19">
        <v>14.529050068853579</v>
      </c>
      <c r="M289" s="42">
        <v>4</v>
      </c>
      <c r="N289" s="42">
        <v>1</v>
      </c>
      <c r="O289" s="43" t="s">
        <v>688</v>
      </c>
      <c r="P289" s="73">
        <v>31908542412</v>
      </c>
      <c r="Q289" s="74" t="s">
        <v>689</v>
      </c>
    </row>
    <row r="290" spans="1:17" s="44" customFormat="1" ht="38.25">
      <c r="A290" s="36">
        <v>9</v>
      </c>
      <c r="B290" s="36" t="s">
        <v>690</v>
      </c>
      <c r="C290" s="41" t="s">
        <v>348</v>
      </c>
      <c r="D290" s="37" t="s">
        <v>278</v>
      </c>
      <c r="E290" s="37" t="s">
        <v>655</v>
      </c>
      <c r="F290" s="18">
        <v>243236.01</v>
      </c>
      <c r="G290" s="41" t="s">
        <v>691</v>
      </c>
      <c r="H290" s="38">
        <v>43815</v>
      </c>
      <c r="I290" s="18">
        <v>237000</v>
      </c>
      <c r="J290" s="24" t="s">
        <v>692</v>
      </c>
      <c r="K290" s="18">
        <v>6236.0100000000093</v>
      </c>
      <c r="L290" s="19">
        <v>2.5637692379512345</v>
      </c>
      <c r="M290" s="42">
        <v>1</v>
      </c>
      <c r="N290" s="42">
        <v>0</v>
      </c>
      <c r="O290" s="43"/>
      <c r="P290" s="73">
        <v>31908547069</v>
      </c>
      <c r="Q290" s="74" t="s">
        <v>693</v>
      </c>
    </row>
    <row r="291" spans="1:17" s="44" customFormat="1" ht="38.25">
      <c r="A291" s="36">
        <v>10</v>
      </c>
      <c r="B291" s="36" t="s">
        <v>694</v>
      </c>
      <c r="C291" s="41" t="s">
        <v>348</v>
      </c>
      <c r="D291" s="37" t="s">
        <v>264</v>
      </c>
      <c r="E291" s="37" t="s">
        <v>664</v>
      </c>
      <c r="F291" s="18">
        <v>375811.63</v>
      </c>
      <c r="G291" s="41" t="s">
        <v>695</v>
      </c>
      <c r="H291" s="38">
        <v>43822</v>
      </c>
      <c r="I291" s="18">
        <v>168100</v>
      </c>
      <c r="J291" s="24" t="s">
        <v>696</v>
      </c>
      <c r="K291" s="18">
        <v>207711.63</v>
      </c>
      <c r="L291" s="19">
        <v>55.270144247531675</v>
      </c>
      <c r="M291" s="42">
        <v>2</v>
      </c>
      <c r="N291" s="42">
        <v>0</v>
      </c>
      <c r="O291" s="43"/>
      <c r="P291" s="73">
        <v>31908600205</v>
      </c>
      <c r="Q291" s="74" t="s">
        <v>697</v>
      </c>
    </row>
    <row r="292" spans="1:17" s="44" customFormat="1" ht="38.25">
      <c r="A292" s="36">
        <v>11</v>
      </c>
      <c r="B292" s="36" t="s">
        <v>698</v>
      </c>
      <c r="C292" s="41" t="s">
        <v>348</v>
      </c>
      <c r="D292" s="37" t="s">
        <v>264</v>
      </c>
      <c r="E292" s="37" t="s">
        <v>664</v>
      </c>
      <c r="F292" s="18">
        <v>458544.1</v>
      </c>
      <c r="G292" s="41" t="s">
        <v>699</v>
      </c>
      <c r="H292" s="38">
        <v>43826</v>
      </c>
      <c r="I292" s="18">
        <v>426650</v>
      </c>
      <c r="J292" s="24" t="s">
        <v>700</v>
      </c>
      <c r="K292" s="18">
        <v>31894.099999999977</v>
      </c>
      <c r="L292" s="19">
        <v>6.9555142024507575</v>
      </c>
      <c r="M292" s="42">
        <v>1</v>
      </c>
      <c r="N292" s="42">
        <v>0</v>
      </c>
      <c r="O292" s="43"/>
      <c r="P292" s="73">
        <v>31908611812</v>
      </c>
      <c r="Q292" s="74" t="s">
        <v>701</v>
      </c>
    </row>
    <row r="293" spans="1:17" s="44" customFormat="1" ht="38.25">
      <c r="A293" s="36">
        <v>12</v>
      </c>
      <c r="B293" s="36" t="s">
        <v>702</v>
      </c>
      <c r="C293" s="41" t="s">
        <v>348</v>
      </c>
      <c r="D293" s="37" t="s">
        <v>264</v>
      </c>
      <c r="E293" s="37" t="s">
        <v>664</v>
      </c>
      <c r="F293" s="18">
        <v>1212221.67</v>
      </c>
      <c r="G293" s="41" t="s">
        <v>703</v>
      </c>
      <c r="H293" s="38">
        <v>43826</v>
      </c>
      <c r="I293" s="18">
        <v>1205335.99</v>
      </c>
      <c r="J293" s="24" t="s">
        <v>704</v>
      </c>
      <c r="K293" s="18">
        <v>6885.6799999999348</v>
      </c>
      <c r="L293" s="19">
        <v>0.56802152365416703</v>
      </c>
      <c r="M293" s="42">
        <v>1</v>
      </c>
      <c r="N293" s="42">
        <v>0</v>
      </c>
      <c r="O293" s="43"/>
      <c r="P293" s="73">
        <v>31908611860</v>
      </c>
      <c r="Q293" s="74" t="s">
        <v>705</v>
      </c>
    </row>
    <row r="294" spans="1:17" s="44" customFormat="1" ht="38.25">
      <c r="A294" s="36">
        <v>13</v>
      </c>
      <c r="B294" s="36" t="s">
        <v>347</v>
      </c>
      <c r="C294" s="41" t="s">
        <v>348</v>
      </c>
      <c r="D294" s="37" t="s">
        <v>264</v>
      </c>
      <c r="E294" s="37" t="s">
        <v>664</v>
      </c>
      <c r="F294" s="18">
        <v>732147.9</v>
      </c>
      <c r="G294" s="41" t="s">
        <v>706</v>
      </c>
      <c r="H294" s="38">
        <v>43827</v>
      </c>
      <c r="I294" s="18">
        <v>713055</v>
      </c>
      <c r="J294" s="24" t="s">
        <v>707</v>
      </c>
      <c r="K294" s="18">
        <v>19092.900000000023</v>
      </c>
      <c r="L294" s="19">
        <v>2.6077927697395609</v>
      </c>
      <c r="M294" s="42">
        <v>1</v>
      </c>
      <c r="N294" s="42">
        <v>0</v>
      </c>
      <c r="O294" s="43"/>
      <c r="P294" s="73">
        <v>31908612344</v>
      </c>
      <c r="Q294" s="74" t="s">
        <v>708</v>
      </c>
    </row>
    <row r="295" spans="1:17">
      <c r="I295" s="14">
        <f>SUM(I282:I294)</f>
        <v>6503538.8500000006</v>
      </c>
    </row>
    <row r="297" spans="1:17">
      <c r="I297" s="14">
        <f>I285+I286+I287+I288+I290+I292+I293+I294</f>
        <v>5261780.99</v>
      </c>
      <c r="M297">
        <f>M285+M286+M287+M288+M290+M292+M293+M294</f>
        <v>8</v>
      </c>
    </row>
    <row r="299" spans="1:17">
      <c r="B299" t="s">
        <v>24</v>
      </c>
    </row>
    <row r="300" spans="1:17" s="44" customFormat="1" ht="38.25">
      <c r="A300" s="36">
        <v>1</v>
      </c>
      <c r="B300" s="36" t="s">
        <v>709</v>
      </c>
      <c r="C300" s="41" t="s">
        <v>348</v>
      </c>
      <c r="D300" s="37" t="s">
        <v>264</v>
      </c>
      <c r="E300" s="37" t="s">
        <v>379</v>
      </c>
      <c r="F300" s="18">
        <v>101034.64</v>
      </c>
      <c r="G300" s="41" t="s">
        <v>710</v>
      </c>
      <c r="H300" s="38">
        <v>43857</v>
      </c>
      <c r="I300" s="18">
        <v>61404</v>
      </c>
      <c r="J300" s="36" t="s">
        <v>711</v>
      </c>
      <c r="K300" s="18">
        <v>39630.639999999999</v>
      </c>
      <c r="L300" s="19">
        <v>39.224804482898143</v>
      </c>
      <c r="M300" s="42">
        <v>1</v>
      </c>
      <c r="N300" s="42">
        <v>0</v>
      </c>
      <c r="O300" s="43"/>
      <c r="P300" s="73">
        <v>31908713679</v>
      </c>
      <c r="Q300" s="74" t="s">
        <v>712</v>
      </c>
    </row>
    <row r="301" spans="1:17" s="44" customFormat="1" ht="38.25">
      <c r="A301" s="36">
        <v>2</v>
      </c>
      <c r="B301" s="36" t="s">
        <v>713</v>
      </c>
      <c r="C301" s="41" t="s">
        <v>348</v>
      </c>
      <c r="D301" s="37" t="s">
        <v>264</v>
      </c>
      <c r="E301" s="37" t="s">
        <v>379</v>
      </c>
      <c r="F301" s="18">
        <v>216486.66</v>
      </c>
      <c r="G301" s="41" t="s">
        <v>714</v>
      </c>
      <c r="H301" s="38">
        <v>43839</v>
      </c>
      <c r="I301" s="18">
        <v>193000</v>
      </c>
      <c r="J301" s="36" t="s">
        <v>715</v>
      </c>
      <c r="K301" s="18">
        <v>23486.660000000003</v>
      </c>
      <c r="L301" s="19">
        <v>10.849010280818234</v>
      </c>
      <c r="M301" s="42">
        <v>2</v>
      </c>
      <c r="N301" s="42">
        <v>0</v>
      </c>
      <c r="O301" s="43"/>
      <c r="P301" s="73">
        <v>31908666170</v>
      </c>
      <c r="Q301" s="74" t="s">
        <v>716</v>
      </c>
    </row>
    <row r="302" spans="1:17" s="44" customFormat="1" ht="38.25">
      <c r="A302" s="36">
        <v>3</v>
      </c>
      <c r="B302" s="36" t="s">
        <v>717</v>
      </c>
      <c r="C302" s="41" t="s">
        <v>348</v>
      </c>
      <c r="D302" s="37" t="s">
        <v>264</v>
      </c>
      <c r="E302" s="37" t="s">
        <v>407</v>
      </c>
      <c r="F302" s="18">
        <v>833333</v>
      </c>
      <c r="G302" s="41" t="s">
        <v>718</v>
      </c>
      <c r="H302" s="38">
        <v>43839</v>
      </c>
      <c r="I302" s="18">
        <v>638250</v>
      </c>
      <c r="J302" s="36" t="s">
        <v>719</v>
      </c>
      <c r="K302" s="18">
        <v>195083</v>
      </c>
      <c r="L302" s="19">
        <v>23.409969363987742</v>
      </c>
      <c r="M302" s="42">
        <v>10</v>
      </c>
      <c r="N302" s="42">
        <v>0</v>
      </c>
      <c r="O302" s="43"/>
      <c r="P302" s="73">
        <v>31908658807</v>
      </c>
      <c r="Q302" s="74" t="s">
        <v>720</v>
      </c>
    </row>
    <row r="303" spans="1:17" s="44" customFormat="1" ht="38.25">
      <c r="A303" s="36">
        <v>4</v>
      </c>
      <c r="B303" s="36" t="s">
        <v>721</v>
      </c>
      <c r="C303" s="41" t="s">
        <v>348</v>
      </c>
      <c r="D303" s="37" t="s">
        <v>264</v>
      </c>
      <c r="E303" s="37" t="s">
        <v>664</v>
      </c>
      <c r="F303" s="18">
        <v>577968</v>
      </c>
      <c r="G303" s="41" t="s">
        <v>722</v>
      </c>
      <c r="H303" s="38">
        <v>43839</v>
      </c>
      <c r="I303" s="18">
        <v>575000</v>
      </c>
      <c r="J303" s="36" t="s">
        <v>2</v>
      </c>
      <c r="K303" s="18">
        <v>2968</v>
      </c>
      <c r="L303" s="19">
        <v>0.51352324004096772</v>
      </c>
      <c r="M303" s="42">
        <v>1</v>
      </c>
      <c r="N303" s="42">
        <v>0</v>
      </c>
      <c r="O303" s="43"/>
      <c r="P303" s="73">
        <v>31908671634</v>
      </c>
      <c r="Q303" s="74" t="s">
        <v>723</v>
      </c>
    </row>
    <row r="304" spans="1:17" s="44" customFormat="1" ht="38.25">
      <c r="A304" s="36">
        <v>5</v>
      </c>
      <c r="B304" s="36" t="s">
        <v>724</v>
      </c>
      <c r="C304" s="41" t="s">
        <v>348</v>
      </c>
      <c r="D304" s="37" t="s">
        <v>264</v>
      </c>
      <c r="E304" s="37" t="s">
        <v>664</v>
      </c>
      <c r="F304" s="18">
        <v>272200</v>
      </c>
      <c r="G304" s="41" t="s">
        <v>725</v>
      </c>
      <c r="H304" s="38">
        <v>43839</v>
      </c>
      <c r="I304" s="18">
        <v>157550</v>
      </c>
      <c r="J304" s="36" t="s">
        <v>726</v>
      </c>
      <c r="K304" s="18">
        <v>114650</v>
      </c>
      <c r="L304" s="19">
        <v>42.119764878765608</v>
      </c>
      <c r="M304" s="42">
        <v>2</v>
      </c>
      <c r="N304" s="42">
        <v>0</v>
      </c>
      <c r="O304" s="43"/>
      <c r="P304" s="73">
        <v>31908672358</v>
      </c>
      <c r="Q304" s="74" t="s">
        <v>727</v>
      </c>
    </row>
    <row r="305" spans="1:17">
      <c r="I305" s="14">
        <f>SUM(I300:I304)</f>
        <v>1625204</v>
      </c>
    </row>
    <row r="306" spans="1:17">
      <c r="I306" s="14">
        <f>I300+I303</f>
        <v>636404</v>
      </c>
      <c r="M306">
        <f>M300+M303</f>
        <v>2</v>
      </c>
    </row>
    <row r="308" spans="1:17">
      <c r="B308" t="s">
        <v>70</v>
      </c>
    </row>
    <row r="309" spans="1:17" s="44" customFormat="1" ht="38.25">
      <c r="A309" s="36">
        <v>1</v>
      </c>
      <c r="B309" s="36" t="s">
        <v>104</v>
      </c>
      <c r="C309" s="41" t="s">
        <v>348</v>
      </c>
      <c r="D309" s="37" t="s">
        <v>728</v>
      </c>
      <c r="E309" s="37" t="s">
        <v>729</v>
      </c>
      <c r="F309" s="18">
        <v>81272.88</v>
      </c>
      <c r="G309" s="41" t="s">
        <v>730</v>
      </c>
      <c r="H309" s="59">
        <v>43871</v>
      </c>
      <c r="I309" s="18">
        <v>34580</v>
      </c>
      <c r="J309" s="36" t="s">
        <v>106</v>
      </c>
      <c r="K309" s="18">
        <v>46692.880000000005</v>
      </c>
      <c r="L309" s="19">
        <v>57.4519815220034</v>
      </c>
      <c r="M309" s="42">
        <v>8</v>
      </c>
      <c r="N309" s="42">
        <v>0</v>
      </c>
      <c r="O309" s="43"/>
      <c r="P309" s="73">
        <v>32008773063</v>
      </c>
      <c r="Q309" s="74" t="s">
        <v>731</v>
      </c>
    </row>
    <row r="310" spans="1:17" s="44" customFormat="1" ht="38.25">
      <c r="A310" s="36">
        <v>2</v>
      </c>
      <c r="B310" s="36" t="s">
        <v>732</v>
      </c>
      <c r="C310" s="41" t="s">
        <v>348</v>
      </c>
      <c r="D310" s="37" t="s">
        <v>728</v>
      </c>
      <c r="E310" s="37" t="s">
        <v>729</v>
      </c>
      <c r="F310" s="18">
        <v>324588.33</v>
      </c>
      <c r="G310" s="41" t="s">
        <v>733</v>
      </c>
      <c r="H310" s="59">
        <v>43873</v>
      </c>
      <c r="I310" s="18">
        <v>259000</v>
      </c>
      <c r="J310" s="36" t="s">
        <v>734</v>
      </c>
      <c r="K310" s="18">
        <v>65588.330000000016</v>
      </c>
      <c r="L310" s="19">
        <v>20.206619874472992</v>
      </c>
      <c r="M310" s="42">
        <v>9</v>
      </c>
      <c r="N310" s="42">
        <v>1</v>
      </c>
      <c r="O310" s="43" t="s">
        <v>735</v>
      </c>
      <c r="P310" s="73">
        <v>32008783729</v>
      </c>
      <c r="Q310" s="74" t="s">
        <v>736</v>
      </c>
    </row>
    <row r="311" spans="1:17" s="44" customFormat="1" ht="38.25">
      <c r="A311" s="36">
        <v>3</v>
      </c>
      <c r="B311" s="36" t="s">
        <v>737</v>
      </c>
      <c r="C311" s="41" t="s">
        <v>348</v>
      </c>
      <c r="D311" s="37" t="s">
        <v>728</v>
      </c>
      <c r="E311" s="37" t="s">
        <v>738</v>
      </c>
      <c r="F311" s="18">
        <v>147725.67000000001</v>
      </c>
      <c r="G311" s="41" t="s">
        <v>739</v>
      </c>
      <c r="H311" s="59">
        <v>43871</v>
      </c>
      <c r="I311" s="18">
        <v>118300</v>
      </c>
      <c r="J311" s="36" t="s">
        <v>740</v>
      </c>
      <c r="K311" s="18">
        <v>29425.670000000013</v>
      </c>
      <c r="L311" s="19">
        <v>19.91913118417402</v>
      </c>
      <c r="M311" s="42">
        <v>7</v>
      </c>
      <c r="N311" s="42">
        <v>1</v>
      </c>
      <c r="O311" s="43" t="s">
        <v>735</v>
      </c>
      <c r="P311" s="73">
        <v>32008779200</v>
      </c>
      <c r="Q311" s="74" t="s">
        <v>741</v>
      </c>
    </row>
    <row r="312" spans="1:17">
      <c r="I312" s="14">
        <f>SUM(I309:I311)</f>
        <v>411880</v>
      </c>
    </row>
    <row r="314" spans="1:17">
      <c r="I314" s="14">
        <v>0</v>
      </c>
      <c r="M314" s="89">
        <v>0</v>
      </c>
    </row>
    <row r="315" spans="1:17">
      <c r="B315" t="s">
        <v>251</v>
      </c>
    </row>
    <row r="316" spans="1:17" ht="38.25">
      <c r="A316" s="36">
        <v>1</v>
      </c>
      <c r="B316" s="36" t="s">
        <v>742</v>
      </c>
      <c r="C316" s="41" t="s">
        <v>348</v>
      </c>
      <c r="D316" s="37" t="s">
        <v>743</v>
      </c>
      <c r="E316" s="37" t="s">
        <v>738</v>
      </c>
      <c r="F316" s="18">
        <v>274440</v>
      </c>
      <c r="G316" s="41" t="s">
        <v>744</v>
      </c>
      <c r="H316" s="59">
        <v>43917</v>
      </c>
      <c r="I316" s="18">
        <v>258000</v>
      </c>
      <c r="J316" s="36" t="s">
        <v>545</v>
      </c>
      <c r="K316" s="18">
        <f t="shared" ref="K316:K324" si="27">F316-I316</f>
        <v>16440</v>
      </c>
      <c r="L316" s="19">
        <f t="shared" ref="L316:L324" si="28">100-(I316/F316)*100</f>
        <v>5.9903804110188048</v>
      </c>
      <c r="M316" s="42">
        <v>1</v>
      </c>
      <c r="N316" s="42">
        <v>0</v>
      </c>
    </row>
    <row r="317" spans="1:17" ht="38.25">
      <c r="A317" s="36">
        <v>1</v>
      </c>
      <c r="B317" s="36" t="s">
        <v>745</v>
      </c>
      <c r="C317" s="41" t="s">
        <v>348</v>
      </c>
      <c r="D317" s="37" t="s">
        <v>743</v>
      </c>
      <c r="E317" s="37" t="s">
        <v>746</v>
      </c>
      <c r="F317" s="18">
        <v>80667</v>
      </c>
      <c r="G317" s="41" t="s">
        <v>747</v>
      </c>
      <c r="H317" s="38">
        <v>43920</v>
      </c>
      <c r="I317" s="18">
        <v>50000</v>
      </c>
      <c r="J317" s="36" t="s">
        <v>748</v>
      </c>
      <c r="K317" s="18">
        <f t="shared" si="27"/>
        <v>30667</v>
      </c>
      <c r="L317" s="19">
        <f t="shared" si="28"/>
        <v>38.016785054607219</v>
      </c>
      <c r="M317" s="42">
        <v>3</v>
      </c>
      <c r="N317" s="42">
        <v>0</v>
      </c>
    </row>
    <row r="318" spans="1:17" ht="38.25">
      <c r="A318" s="36">
        <v>1</v>
      </c>
      <c r="B318" s="36" t="s">
        <v>749</v>
      </c>
      <c r="C318" s="41" t="s">
        <v>750</v>
      </c>
      <c r="D318" s="37" t="s">
        <v>751</v>
      </c>
      <c r="E318" s="37" t="s">
        <v>738</v>
      </c>
      <c r="F318" s="18">
        <v>811350</v>
      </c>
      <c r="G318" s="41" t="s">
        <v>752</v>
      </c>
      <c r="H318" s="59">
        <v>43913</v>
      </c>
      <c r="I318" s="18">
        <v>811350</v>
      </c>
      <c r="J318" s="36" t="s">
        <v>26</v>
      </c>
      <c r="K318" s="18">
        <f t="shared" si="27"/>
        <v>0</v>
      </c>
      <c r="L318" s="19">
        <f t="shared" si="28"/>
        <v>0</v>
      </c>
      <c r="M318" s="42">
        <v>1</v>
      </c>
      <c r="N318" s="42">
        <v>0</v>
      </c>
      <c r="O318" s="43"/>
    </row>
    <row r="319" spans="1:17" ht="38.25">
      <c r="A319" s="36">
        <v>1</v>
      </c>
      <c r="B319" s="36" t="s">
        <v>753</v>
      </c>
      <c r="C319" s="41" t="s">
        <v>348</v>
      </c>
      <c r="D319" s="37" t="s">
        <v>751</v>
      </c>
      <c r="E319" s="37" t="s">
        <v>729</v>
      </c>
      <c r="F319" s="18">
        <v>326639.01</v>
      </c>
      <c r="G319" s="41" t="s">
        <v>754</v>
      </c>
      <c r="H319" s="59">
        <v>43892</v>
      </c>
      <c r="I319" s="18">
        <v>257322</v>
      </c>
      <c r="J319" s="36" t="s">
        <v>755</v>
      </c>
      <c r="K319" s="18">
        <f t="shared" si="27"/>
        <v>69317.010000000009</v>
      </c>
      <c r="L319" s="19">
        <f t="shared" si="28"/>
        <v>21.221289520807701</v>
      </c>
      <c r="M319" s="42">
        <v>9</v>
      </c>
      <c r="N319" s="42">
        <v>0</v>
      </c>
      <c r="O319" s="43"/>
    </row>
    <row r="320" spans="1:17" ht="38.25">
      <c r="A320" s="36">
        <v>1</v>
      </c>
      <c r="B320" s="36" t="s">
        <v>756</v>
      </c>
      <c r="C320" s="41" t="s">
        <v>348</v>
      </c>
      <c r="D320" s="37" t="s">
        <v>751</v>
      </c>
      <c r="E320" s="37" t="s">
        <v>729</v>
      </c>
      <c r="F320" s="18">
        <v>130693.4</v>
      </c>
      <c r="G320" s="41" t="s">
        <v>757</v>
      </c>
      <c r="H320" s="59">
        <v>43892</v>
      </c>
      <c r="I320" s="18">
        <v>61895</v>
      </c>
      <c r="J320" s="36" t="s">
        <v>758</v>
      </c>
      <c r="K320" s="18">
        <f t="shared" si="27"/>
        <v>68798.399999999994</v>
      </c>
      <c r="L320" s="19">
        <f t="shared" si="28"/>
        <v>52.641066802149147</v>
      </c>
      <c r="M320" s="42">
        <v>6</v>
      </c>
      <c r="N320" s="42">
        <v>0</v>
      </c>
      <c r="O320" s="43"/>
    </row>
    <row r="321" spans="1:17" ht="38.25">
      <c r="A321" s="36">
        <v>1</v>
      </c>
      <c r="B321" s="36" t="s">
        <v>406</v>
      </c>
      <c r="C321" s="41" t="s">
        <v>348</v>
      </c>
      <c r="D321" s="37" t="s">
        <v>751</v>
      </c>
      <c r="E321" s="37" t="s">
        <v>746</v>
      </c>
      <c r="F321" s="18">
        <v>387600</v>
      </c>
      <c r="G321" s="41" t="s">
        <v>759</v>
      </c>
      <c r="H321" s="59">
        <v>43913</v>
      </c>
      <c r="I321" s="18">
        <v>385050</v>
      </c>
      <c r="J321" s="36" t="s">
        <v>4</v>
      </c>
      <c r="K321" s="18">
        <f t="shared" si="27"/>
        <v>2550</v>
      </c>
      <c r="L321" s="19">
        <f t="shared" si="28"/>
        <v>0.65789473684209554</v>
      </c>
      <c r="M321" s="42">
        <v>1</v>
      </c>
      <c r="N321" s="42">
        <v>0</v>
      </c>
      <c r="O321" s="43"/>
    </row>
    <row r="322" spans="1:17" ht="38.25">
      <c r="A322" s="36">
        <v>1</v>
      </c>
      <c r="B322" s="36" t="s">
        <v>760</v>
      </c>
      <c r="C322" s="41" t="s">
        <v>348</v>
      </c>
      <c r="D322" s="37" t="s">
        <v>751</v>
      </c>
      <c r="E322" s="37" t="s">
        <v>729</v>
      </c>
      <c r="F322" s="18">
        <v>149266.67000000001</v>
      </c>
      <c r="G322" s="41" t="s">
        <v>761</v>
      </c>
      <c r="H322" s="59">
        <v>43892</v>
      </c>
      <c r="I322" s="18">
        <v>147500</v>
      </c>
      <c r="J322" s="36" t="s">
        <v>762</v>
      </c>
      <c r="K322" s="18">
        <f t="shared" si="27"/>
        <v>1766.6700000000128</v>
      </c>
      <c r="L322" s="19">
        <f t="shared" si="28"/>
        <v>1.1835662978212156</v>
      </c>
      <c r="M322" s="42">
        <v>1</v>
      </c>
      <c r="N322" s="42">
        <v>0</v>
      </c>
      <c r="O322" s="43"/>
    </row>
    <row r="323" spans="1:17" ht="38.25">
      <c r="A323" s="36">
        <v>1</v>
      </c>
      <c r="B323" s="36" t="s">
        <v>362</v>
      </c>
      <c r="C323" s="41" t="s">
        <v>348</v>
      </c>
      <c r="D323" s="37" t="s">
        <v>751</v>
      </c>
      <c r="E323" s="37" t="s">
        <v>763</v>
      </c>
      <c r="F323" s="18">
        <v>312663.96000000002</v>
      </c>
      <c r="G323" s="41" t="s">
        <v>764</v>
      </c>
      <c r="H323" s="59">
        <v>43892</v>
      </c>
      <c r="I323" s="18">
        <v>300000</v>
      </c>
      <c r="J323" s="36" t="s">
        <v>765</v>
      </c>
      <c r="K323" s="18">
        <f t="shared" si="27"/>
        <v>12663.960000000021</v>
      </c>
      <c r="L323" s="19">
        <f t="shared" si="28"/>
        <v>4.0503420989102921</v>
      </c>
      <c r="M323" s="42">
        <v>3</v>
      </c>
      <c r="N323" s="42">
        <v>0</v>
      </c>
      <c r="O323" s="43"/>
    </row>
    <row r="324" spans="1:17" ht="38.25">
      <c r="A324" s="36">
        <v>1</v>
      </c>
      <c r="B324" s="36" t="s">
        <v>766</v>
      </c>
      <c r="C324" s="41" t="s">
        <v>348</v>
      </c>
      <c r="D324" s="37" t="s">
        <v>751</v>
      </c>
      <c r="E324" s="37" t="s">
        <v>729</v>
      </c>
      <c r="F324" s="18">
        <v>72964.639999999999</v>
      </c>
      <c r="G324" s="41" t="s">
        <v>767</v>
      </c>
      <c r="H324" s="59">
        <v>43900</v>
      </c>
      <c r="I324" s="18">
        <v>61800</v>
      </c>
      <c r="J324" s="36" t="s">
        <v>734</v>
      </c>
      <c r="K324" s="18">
        <f t="shared" si="27"/>
        <v>11164.64</v>
      </c>
      <c r="L324" s="19">
        <f t="shared" si="28"/>
        <v>15.301439162860248</v>
      </c>
      <c r="M324" s="42">
        <v>2</v>
      </c>
      <c r="N324" s="42">
        <v>0</v>
      </c>
      <c r="O324" s="43"/>
    </row>
    <row r="325" spans="1:17">
      <c r="A325">
        <f>SUM(A316:A324)</f>
        <v>9</v>
      </c>
      <c r="I325" s="14">
        <f>SUM(I316:I324)</f>
        <v>2332917</v>
      </c>
    </row>
    <row r="326" spans="1:17">
      <c r="H326" t="s">
        <v>768</v>
      </c>
      <c r="I326" s="14">
        <f>I316+I318+I321+I322</f>
        <v>1601900</v>
      </c>
      <c r="J326">
        <v>4</v>
      </c>
    </row>
    <row r="328" spans="1:17">
      <c r="B328" t="s">
        <v>252</v>
      </c>
    </row>
    <row r="329" spans="1:17" s="44" customFormat="1" ht="51">
      <c r="A329" s="36">
        <v>1</v>
      </c>
      <c r="B329" s="36" t="s">
        <v>769</v>
      </c>
      <c r="C329" s="41" t="s">
        <v>348</v>
      </c>
      <c r="D329" s="37" t="s">
        <v>743</v>
      </c>
      <c r="E329" s="37" t="s">
        <v>729</v>
      </c>
      <c r="F329" s="18">
        <v>979677.37</v>
      </c>
      <c r="G329" s="41" t="s">
        <v>770</v>
      </c>
      <c r="H329" s="38">
        <v>43935</v>
      </c>
      <c r="I329" s="18">
        <v>979677.36</v>
      </c>
      <c r="J329" s="36" t="s">
        <v>771</v>
      </c>
      <c r="K329" s="18">
        <v>1.0000000009313226E-2</v>
      </c>
      <c r="L329" s="19">
        <v>1.0207442073806305E-6</v>
      </c>
      <c r="M329" s="42">
        <v>1</v>
      </c>
      <c r="N329" s="42">
        <v>0</v>
      </c>
      <c r="O329" s="43"/>
      <c r="P329" s="73">
        <v>32009011814</v>
      </c>
      <c r="Q329" s="74" t="s">
        <v>772</v>
      </c>
    </row>
    <row r="330" spans="1:17" s="44" customFormat="1" ht="38.25">
      <c r="A330" s="36">
        <v>1</v>
      </c>
      <c r="B330" s="36" t="s">
        <v>773</v>
      </c>
      <c r="C330" s="41" t="s">
        <v>348</v>
      </c>
      <c r="D330" s="37" t="s">
        <v>743</v>
      </c>
      <c r="E330" s="37" t="s">
        <v>746</v>
      </c>
      <c r="F330" s="18">
        <v>115916.5</v>
      </c>
      <c r="G330" s="41" t="s">
        <v>774</v>
      </c>
      <c r="H330" s="38">
        <v>43934</v>
      </c>
      <c r="I330" s="18">
        <v>89665</v>
      </c>
      <c r="J330" s="36" t="s">
        <v>775</v>
      </c>
      <c r="K330" s="18">
        <v>26251.5</v>
      </c>
      <c r="L330" s="19">
        <v>22.646905315464153</v>
      </c>
      <c r="M330" s="36">
        <v>3</v>
      </c>
      <c r="N330" s="42">
        <v>0</v>
      </c>
      <c r="O330" s="43"/>
      <c r="P330" s="73">
        <v>32009018219</v>
      </c>
      <c r="Q330" s="74" t="s">
        <v>776</v>
      </c>
    </row>
    <row r="331" spans="1:17" s="44" customFormat="1" ht="38.25">
      <c r="A331" s="36">
        <v>1</v>
      </c>
      <c r="B331" s="36" t="s">
        <v>777</v>
      </c>
      <c r="C331" s="41" t="s">
        <v>348</v>
      </c>
      <c r="D331" s="37" t="s">
        <v>743</v>
      </c>
      <c r="E331" s="37" t="s">
        <v>738</v>
      </c>
      <c r="F331" s="18">
        <v>700000</v>
      </c>
      <c r="G331" s="41" t="s">
        <v>778</v>
      </c>
      <c r="H331" s="38">
        <v>43941</v>
      </c>
      <c r="I331" s="18">
        <v>700000</v>
      </c>
      <c r="J331" s="36" t="s">
        <v>462</v>
      </c>
      <c r="K331" s="18">
        <v>0</v>
      </c>
      <c r="L331" s="19">
        <v>0</v>
      </c>
      <c r="M331" s="42">
        <v>1</v>
      </c>
      <c r="N331" s="42">
        <v>0</v>
      </c>
      <c r="O331" s="43"/>
      <c r="P331" s="73">
        <v>32009010310</v>
      </c>
      <c r="Q331" s="74" t="s">
        <v>779</v>
      </c>
    </row>
    <row r="332" spans="1:17" s="44" customFormat="1" ht="38.25">
      <c r="A332" s="36">
        <v>1</v>
      </c>
      <c r="B332" s="36" t="s">
        <v>780</v>
      </c>
      <c r="C332" s="41" t="s">
        <v>348</v>
      </c>
      <c r="D332" s="37" t="s">
        <v>743</v>
      </c>
      <c r="E332" s="37" t="s">
        <v>729</v>
      </c>
      <c r="F332" s="18">
        <v>1962717.26</v>
      </c>
      <c r="G332" s="41" t="s">
        <v>781</v>
      </c>
      <c r="H332" s="38">
        <v>43941</v>
      </c>
      <c r="I332" s="18">
        <v>1866000</v>
      </c>
      <c r="J332" s="36" t="s">
        <v>782</v>
      </c>
      <c r="K332" s="19">
        <v>96717.260000000009</v>
      </c>
      <c r="L332" s="19">
        <v>4.9277224983490555</v>
      </c>
      <c r="M332" s="42">
        <v>2</v>
      </c>
      <c r="N332" s="42">
        <v>0</v>
      </c>
      <c r="O332" s="43"/>
      <c r="P332" s="73">
        <v>32009028384</v>
      </c>
      <c r="Q332" s="74" t="s">
        <v>783</v>
      </c>
    </row>
    <row r="333" spans="1:17" s="44" customFormat="1" ht="38.25">
      <c r="A333" s="36">
        <v>1</v>
      </c>
      <c r="B333" s="36" t="s">
        <v>784</v>
      </c>
      <c r="C333" s="41" t="s">
        <v>348</v>
      </c>
      <c r="D333" s="37" t="s">
        <v>743</v>
      </c>
      <c r="E333" s="37" t="s">
        <v>729</v>
      </c>
      <c r="F333" s="18">
        <v>221000</v>
      </c>
      <c r="G333" s="41" t="s">
        <v>785</v>
      </c>
      <c r="H333" s="38">
        <v>43944</v>
      </c>
      <c r="I333" s="18">
        <v>218649</v>
      </c>
      <c r="J333" s="36" t="s">
        <v>786</v>
      </c>
      <c r="K333" s="18">
        <v>2351</v>
      </c>
      <c r="L333" s="19">
        <v>1.06380090497737</v>
      </c>
      <c r="M333" s="36">
        <v>2</v>
      </c>
      <c r="N333" s="42">
        <v>1</v>
      </c>
      <c r="O333" s="43" t="s">
        <v>787</v>
      </c>
      <c r="P333" s="73">
        <v>32009027296</v>
      </c>
      <c r="Q333" s="74" t="s">
        <v>788</v>
      </c>
    </row>
    <row r="334" spans="1:17">
      <c r="A334">
        <f>SUM(A329:A333)</f>
        <v>5</v>
      </c>
      <c r="I334" s="14">
        <f>SUM(I329:I333)</f>
        <v>3853991.36</v>
      </c>
    </row>
    <row r="336" spans="1:17">
      <c r="I336" s="14">
        <f>I329+I331+I333</f>
        <v>1898326.3599999999</v>
      </c>
      <c r="M336">
        <f>M329+M331+1</f>
        <v>3</v>
      </c>
    </row>
    <row r="337" spans="1:17">
      <c r="B337" t="s">
        <v>253</v>
      </c>
    </row>
    <row r="338" spans="1:17" s="44" customFormat="1" ht="38.25">
      <c r="A338" s="36">
        <v>1</v>
      </c>
      <c r="B338" s="36" t="s">
        <v>431</v>
      </c>
      <c r="C338" s="41" t="s">
        <v>348</v>
      </c>
      <c r="D338" s="37" t="s">
        <v>789</v>
      </c>
      <c r="E338" s="37" t="s">
        <v>746</v>
      </c>
      <c r="F338" s="18">
        <v>282221.88</v>
      </c>
      <c r="G338" s="41" t="s">
        <v>791</v>
      </c>
      <c r="H338" s="38">
        <v>43963</v>
      </c>
      <c r="I338" s="18">
        <v>159500</v>
      </c>
      <c r="J338" s="36" t="s">
        <v>792</v>
      </c>
      <c r="K338" s="18">
        <f t="shared" ref="K338:K339" si="29">F338-I338</f>
        <v>122721.88</v>
      </c>
      <c r="L338" s="19">
        <f t="shared" ref="L338:L339" si="30">100-(I338/F338)*100</f>
        <v>43.484183437513778</v>
      </c>
      <c r="M338" s="42">
        <v>3</v>
      </c>
      <c r="N338" s="42">
        <v>0</v>
      </c>
      <c r="O338" s="43"/>
      <c r="P338" s="73">
        <v>32009084986</v>
      </c>
      <c r="Q338" s="74" t="s">
        <v>793</v>
      </c>
    </row>
    <row r="339" spans="1:17" s="44" customFormat="1" ht="38.25">
      <c r="A339" s="36">
        <v>1</v>
      </c>
      <c r="B339" s="36" t="s">
        <v>794</v>
      </c>
      <c r="C339" s="41" t="s">
        <v>348</v>
      </c>
      <c r="D339" s="37" t="s">
        <v>789</v>
      </c>
      <c r="E339" s="37" t="s">
        <v>795</v>
      </c>
      <c r="F339" s="18">
        <v>1298124.3999999999</v>
      </c>
      <c r="G339" s="41" t="s">
        <v>796</v>
      </c>
      <c r="H339" s="38">
        <v>43976</v>
      </c>
      <c r="I339" s="18">
        <v>1264170</v>
      </c>
      <c r="J339" s="36" t="s">
        <v>797</v>
      </c>
      <c r="K339" s="18">
        <f t="shared" si="29"/>
        <v>33954.399999999907</v>
      </c>
      <c r="L339" s="19">
        <f t="shared" si="30"/>
        <v>2.6156507034302621</v>
      </c>
      <c r="M339" s="42">
        <v>1</v>
      </c>
      <c r="N339" s="42">
        <v>0</v>
      </c>
      <c r="O339" s="43"/>
      <c r="P339" s="73">
        <v>32009106460</v>
      </c>
      <c r="Q339" s="74" t="s">
        <v>798</v>
      </c>
    </row>
    <row r="340" spans="1:17">
      <c r="A340">
        <f>SUM(A338:A339)</f>
        <v>2</v>
      </c>
      <c r="I340" s="14">
        <f>SUM(I338:I339)</f>
        <v>1423670</v>
      </c>
    </row>
    <row r="342" spans="1:17">
      <c r="I342" s="14">
        <f>I339</f>
        <v>1264170</v>
      </c>
      <c r="M342">
        <f>M339</f>
        <v>1</v>
      </c>
    </row>
    <row r="343" spans="1:17">
      <c r="B343" t="s">
        <v>142</v>
      </c>
    </row>
    <row r="344" spans="1:17" s="44" customFormat="1" ht="38.25">
      <c r="A344" s="36">
        <v>1</v>
      </c>
      <c r="B344" s="36" t="s">
        <v>428</v>
      </c>
      <c r="C344" s="41" t="s">
        <v>348</v>
      </c>
      <c r="D344" s="37" t="s">
        <v>789</v>
      </c>
      <c r="E344" s="37" t="s">
        <v>746</v>
      </c>
      <c r="F344" s="18">
        <v>733338.33</v>
      </c>
      <c r="G344" s="41" t="s">
        <v>799</v>
      </c>
      <c r="H344" s="38">
        <v>43983</v>
      </c>
      <c r="I344" s="18">
        <v>440000</v>
      </c>
      <c r="J344" s="36" t="s">
        <v>643</v>
      </c>
      <c r="K344" s="18">
        <f t="shared" ref="K344:K348" si="31">F344-I344</f>
        <v>293338.32999999996</v>
      </c>
      <c r="L344" s="19">
        <f t="shared" ref="L344:L348" si="32">100-(I344/F344)*100</f>
        <v>40.000408815396291</v>
      </c>
      <c r="M344" s="42">
        <v>5</v>
      </c>
      <c r="N344" s="42">
        <v>3</v>
      </c>
      <c r="O344" s="43" t="s">
        <v>800</v>
      </c>
      <c r="P344" s="73">
        <v>32009120507</v>
      </c>
      <c r="Q344" s="74" t="s">
        <v>801</v>
      </c>
    </row>
    <row r="345" spans="1:17" s="44" customFormat="1" ht="38.25">
      <c r="A345" s="36">
        <v>1</v>
      </c>
      <c r="B345" s="36" t="s">
        <v>464</v>
      </c>
      <c r="C345" s="41" t="s">
        <v>348</v>
      </c>
      <c r="D345" s="37" t="s">
        <v>790</v>
      </c>
      <c r="E345" s="37" t="s">
        <v>795</v>
      </c>
      <c r="F345" s="18">
        <v>204664</v>
      </c>
      <c r="G345" s="41" t="s">
        <v>802</v>
      </c>
      <c r="H345" s="38">
        <v>43984</v>
      </c>
      <c r="I345" s="18">
        <v>135000</v>
      </c>
      <c r="J345" s="36" t="s">
        <v>803</v>
      </c>
      <c r="K345" s="18">
        <f t="shared" si="31"/>
        <v>69664</v>
      </c>
      <c r="L345" s="19">
        <f t="shared" si="32"/>
        <v>34.038228511120664</v>
      </c>
      <c r="M345" s="42">
        <v>6</v>
      </c>
      <c r="N345" s="42">
        <v>2</v>
      </c>
      <c r="O345" s="43" t="s">
        <v>804</v>
      </c>
      <c r="P345" s="73">
        <v>32009143547</v>
      </c>
      <c r="Q345" s="74" t="s">
        <v>805</v>
      </c>
    </row>
    <row r="346" spans="1:17" s="44" customFormat="1" ht="38.25">
      <c r="A346" s="36">
        <v>1</v>
      </c>
      <c r="B346" s="36" t="s">
        <v>806</v>
      </c>
      <c r="C346" s="41" t="s">
        <v>348</v>
      </c>
      <c r="D346" s="37" t="s">
        <v>790</v>
      </c>
      <c r="E346" s="37" t="s">
        <v>729</v>
      </c>
      <c r="F346" s="18">
        <v>982486.5</v>
      </c>
      <c r="G346" s="41" t="s">
        <v>807</v>
      </c>
      <c r="H346" s="38">
        <v>43997</v>
      </c>
      <c r="I346" s="18">
        <v>964350</v>
      </c>
      <c r="J346" s="36" t="s">
        <v>462</v>
      </c>
      <c r="K346" s="18">
        <f t="shared" si="31"/>
        <v>18136.5</v>
      </c>
      <c r="L346" s="19">
        <f t="shared" si="32"/>
        <v>1.8459795630779752</v>
      </c>
      <c r="M346" s="42">
        <f>+M347</f>
        <v>1</v>
      </c>
      <c r="N346" s="42">
        <v>0</v>
      </c>
      <c r="O346" s="43"/>
      <c r="P346" s="73">
        <v>32009180998</v>
      </c>
      <c r="Q346" s="74" t="s">
        <v>808</v>
      </c>
    </row>
    <row r="347" spans="1:17" s="44" customFormat="1" ht="38.25">
      <c r="A347" s="36">
        <v>1</v>
      </c>
      <c r="B347" s="36" t="s">
        <v>809</v>
      </c>
      <c r="C347" s="41" t="s">
        <v>348</v>
      </c>
      <c r="D347" s="37" t="s">
        <v>738</v>
      </c>
      <c r="E347" s="37" t="s">
        <v>810</v>
      </c>
      <c r="F347" s="18">
        <v>267600</v>
      </c>
      <c r="G347" s="41" t="s">
        <v>811</v>
      </c>
      <c r="H347" s="38">
        <v>44008</v>
      </c>
      <c r="I347" s="18">
        <v>253800</v>
      </c>
      <c r="J347" s="36" t="s">
        <v>545</v>
      </c>
      <c r="K347" s="18">
        <f t="shared" si="31"/>
        <v>13800</v>
      </c>
      <c r="L347" s="19">
        <f t="shared" si="32"/>
        <v>5.156950672645749</v>
      </c>
      <c r="M347" s="42">
        <v>1</v>
      </c>
      <c r="N347" s="42">
        <v>0</v>
      </c>
      <c r="O347" s="43"/>
      <c r="P347" s="73">
        <v>32009211763</v>
      </c>
      <c r="Q347" s="74" t="s">
        <v>812</v>
      </c>
    </row>
    <row r="348" spans="1:17" s="44" customFormat="1" ht="38.25">
      <c r="A348" s="36">
        <v>1</v>
      </c>
      <c r="B348" s="36" t="s">
        <v>813</v>
      </c>
      <c r="C348" s="41" t="s">
        <v>348</v>
      </c>
      <c r="D348" s="37" t="s">
        <v>738</v>
      </c>
      <c r="E348" s="37" t="s">
        <v>814</v>
      </c>
      <c r="F348" s="18">
        <v>44155</v>
      </c>
      <c r="G348" s="41" t="s">
        <v>815</v>
      </c>
      <c r="H348" s="38">
        <v>44011</v>
      </c>
      <c r="I348" s="18">
        <v>15720</v>
      </c>
      <c r="J348" s="36" t="s">
        <v>816</v>
      </c>
      <c r="K348" s="18">
        <f t="shared" si="31"/>
        <v>28435</v>
      </c>
      <c r="L348" s="19">
        <f t="shared" si="32"/>
        <v>64.398142905673197</v>
      </c>
      <c r="M348" s="42">
        <v>7</v>
      </c>
      <c r="N348" s="42">
        <v>0</v>
      </c>
      <c r="O348" s="43"/>
      <c r="P348" s="73">
        <v>32009216610</v>
      </c>
      <c r="Q348" s="74" t="s">
        <v>817</v>
      </c>
    </row>
    <row r="349" spans="1:17">
      <c r="A349">
        <f>SUM(A344:A348)</f>
        <v>5</v>
      </c>
      <c r="I349" s="14">
        <f>SUM(I344:I348)</f>
        <v>1808870</v>
      </c>
    </row>
    <row r="351" spans="1:17">
      <c r="I351" s="14">
        <f>I346+I347</f>
        <v>1218150</v>
      </c>
      <c r="M351">
        <f>M346+M347</f>
        <v>2</v>
      </c>
    </row>
    <row r="352" spans="1:17">
      <c r="B352" t="s">
        <v>200</v>
      </c>
    </row>
    <row r="353" spans="1:17" s="44" customFormat="1" ht="38.25">
      <c r="A353" s="36">
        <v>1</v>
      </c>
      <c r="B353" s="36" t="s">
        <v>819</v>
      </c>
      <c r="C353" s="41" t="s">
        <v>348</v>
      </c>
      <c r="D353" s="37" t="s">
        <v>738</v>
      </c>
      <c r="E353" s="37" t="s">
        <v>814</v>
      </c>
      <c r="F353" s="18">
        <v>54310</v>
      </c>
      <c r="G353" s="41" t="s">
        <v>820</v>
      </c>
      <c r="H353" s="38">
        <v>44025</v>
      </c>
      <c r="I353" s="18">
        <v>39000</v>
      </c>
      <c r="J353" s="36" t="s">
        <v>821</v>
      </c>
      <c r="K353" s="18">
        <f t="shared" ref="K353:K360" si="33">F353-I353</f>
        <v>15310</v>
      </c>
      <c r="L353" s="19">
        <f t="shared" ref="L353:L360" si="34">100-(I353/F353)*100</f>
        <v>28.190020254096851</v>
      </c>
      <c r="M353" s="42">
        <v>3</v>
      </c>
      <c r="N353" s="42">
        <v>0</v>
      </c>
      <c r="O353" s="43"/>
      <c r="P353" s="73">
        <v>32009249830</v>
      </c>
      <c r="Q353" s="74" t="s">
        <v>822</v>
      </c>
    </row>
    <row r="354" spans="1:17" s="44" customFormat="1" ht="38.25">
      <c r="A354" s="36">
        <v>1</v>
      </c>
      <c r="B354" s="36" t="s">
        <v>503</v>
      </c>
      <c r="C354" s="41" t="s">
        <v>348</v>
      </c>
      <c r="D354" s="37" t="s">
        <v>738</v>
      </c>
      <c r="E354" s="37" t="s">
        <v>823</v>
      </c>
      <c r="F354" s="18">
        <v>104194.5</v>
      </c>
      <c r="G354" s="41" t="s">
        <v>824</v>
      </c>
      <c r="H354" s="38">
        <v>44025</v>
      </c>
      <c r="I354" s="18">
        <v>100466.24000000001</v>
      </c>
      <c r="J354" s="36" t="s">
        <v>704</v>
      </c>
      <c r="K354" s="18">
        <f t="shared" si="33"/>
        <v>3728.2599999999948</v>
      </c>
      <c r="L354" s="19">
        <f t="shared" si="34"/>
        <v>3.5781735120375799</v>
      </c>
      <c r="M354" s="42">
        <v>1</v>
      </c>
      <c r="N354" s="42">
        <v>0</v>
      </c>
      <c r="O354" s="43"/>
      <c r="P354" s="73">
        <v>32009257207</v>
      </c>
      <c r="Q354" s="74" t="s">
        <v>825</v>
      </c>
    </row>
    <row r="355" spans="1:17" s="44" customFormat="1" ht="38.25">
      <c r="A355" s="36">
        <v>1</v>
      </c>
      <c r="B355" s="36" t="s">
        <v>152</v>
      </c>
      <c r="C355" s="41" t="s">
        <v>348</v>
      </c>
      <c r="D355" s="37" t="s">
        <v>738</v>
      </c>
      <c r="E355" s="37" t="s">
        <v>823</v>
      </c>
      <c r="F355" s="18">
        <v>4420</v>
      </c>
      <c r="G355" s="41" t="s">
        <v>826</v>
      </c>
      <c r="H355" s="38">
        <v>44018</v>
      </c>
      <c r="I355" s="18">
        <v>2000</v>
      </c>
      <c r="J355" s="36" t="s">
        <v>327</v>
      </c>
      <c r="K355" s="18">
        <f t="shared" si="33"/>
        <v>2420</v>
      </c>
      <c r="L355" s="19">
        <f t="shared" si="34"/>
        <v>54.751131221719454</v>
      </c>
      <c r="M355" s="42">
        <v>2</v>
      </c>
      <c r="N355" s="42">
        <v>0</v>
      </c>
      <c r="O355" s="43"/>
      <c r="P355" s="73">
        <v>32009225372</v>
      </c>
      <c r="Q355" s="74" t="s">
        <v>827</v>
      </c>
    </row>
    <row r="356" spans="1:17" s="44" customFormat="1" ht="38.25">
      <c r="A356" s="36">
        <v>1</v>
      </c>
      <c r="B356" s="36" t="s">
        <v>828</v>
      </c>
      <c r="C356" s="41" t="s">
        <v>348</v>
      </c>
      <c r="D356" s="37" t="s">
        <v>738</v>
      </c>
      <c r="E356" s="37" t="s">
        <v>823</v>
      </c>
      <c r="F356" s="18">
        <v>9400</v>
      </c>
      <c r="G356" s="41" t="s">
        <v>829</v>
      </c>
      <c r="H356" s="38">
        <v>44018</v>
      </c>
      <c r="I356" s="18">
        <v>4800</v>
      </c>
      <c r="J356" s="36" t="s">
        <v>327</v>
      </c>
      <c r="K356" s="18">
        <f t="shared" si="33"/>
        <v>4600</v>
      </c>
      <c r="L356" s="19">
        <f t="shared" si="34"/>
        <v>48.936170212765958</v>
      </c>
      <c r="M356" s="42">
        <v>3</v>
      </c>
      <c r="N356" s="42">
        <v>0</v>
      </c>
      <c r="O356" s="43"/>
      <c r="P356" s="73">
        <v>32009225372</v>
      </c>
      <c r="Q356" s="74" t="s">
        <v>830</v>
      </c>
    </row>
    <row r="357" spans="1:17" s="44" customFormat="1" ht="38.25">
      <c r="A357" s="36">
        <v>1</v>
      </c>
      <c r="B357" s="36" t="s">
        <v>831</v>
      </c>
      <c r="C357" s="41" t="s">
        <v>348</v>
      </c>
      <c r="D357" s="37" t="s">
        <v>738</v>
      </c>
      <c r="E357" s="37" t="s">
        <v>823</v>
      </c>
      <c r="F357" s="18">
        <v>270725</v>
      </c>
      <c r="G357" s="41" t="s">
        <v>832</v>
      </c>
      <c r="H357" s="38">
        <v>44018</v>
      </c>
      <c r="I357" s="18">
        <v>216580</v>
      </c>
      <c r="J357" s="36" t="s">
        <v>833</v>
      </c>
      <c r="K357" s="18">
        <f t="shared" si="33"/>
        <v>54145</v>
      </c>
      <c r="L357" s="19">
        <f t="shared" si="34"/>
        <v>20</v>
      </c>
      <c r="M357" s="42">
        <v>3</v>
      </c>
      <c r="N357" s="42">
        <v>0</v>
      </c>
      <c r="O357" s="43"/>
      <c r="P357" s="73">
        <v>32009225372</v>
      </c>
      <c r="Q357" s="74" t="s">
        <v>834</v>
      </c>
    </row>
    <row r="358" spans="1:17" s="44" customFormat="1" ht="38.25">
      <c r="A358" s="36">
        <v>1</v>
      </c>
      <c r="B358" s="36" t="s">
        <v>835</v>
      </c>
      <c r="C358" s="41" t="s">
        <v>348</v>
      </c>
      <c r="D358" s="37" t="s">
        <v>738</v>
      </c>
      <c r="E358" s="37" t="s">
        <v>823</v>
      </c>
      <c r="F358" s="18">
        <v>83366.06</v>
      </c>
      <c r="G358" s="41" t="s">
        <v>836</v>
      </c>
      <c r="H358" s="38">
        <v>44028</v>
      </c>
      <c r="I358" s="18">
        <v>41282.199999999997</v>
      </c>
      <c r="J358" s="36" t="s">
        <v>837</v>
      </c>
      <c r="K358" s="18">
        <f t="shared" si="33"/>
        <v>42083.86</v>
      </c>
      <c r="L358" s="19">
        <f t="shared" si="34"/>
        <v>50.480807177405289</v>
      </c>
      <c r="M358" s="42">
        <v>5</v>
      </c>
      <c r="N358" s="42">
        <v>0</v>
      </c>
      <c r="O358" s="43"/>
      <c r="P358" s="73">
        <v>32009261319</v>
      </c>
      <c r="Q358" s="74" t="s">
        <v>838</v>
      </c>
    </row>
    <row r="359" spans="1:17" s="44" customFormat="1" ht="38.25">
      <c r="A359" s="36">
        <v>1</v>
      </c>
      <c r="B359" s="36" t="s">
        <v>553</v>
      </c>
      <c r="C359" s="41" t="s">
        <v>348</v>
      </c>
      <c r="D359" s="37" t="s">
        <v>738</v>
      </c>
      <c r="E359" s="37" t="s">
        <v>814</v>
      </c>
      <c r="F359" s="18">
        <v>570174.5</v>
      </c>
      <c r="G359" s="41" t="s">
        <v>839</v>
      </c>
      <c r="H359" s="38">
        <v>44034</v>
      </c>
      <c r="I359" s="18">
        <v>560001</v>
      </c>
      <c r="J359" s="86" t="s">
        <v>762</v>
      </c>
      <c r="K359" s="18">
        <f t="shared" si="33"/>
        <v>10173.5</v>
      </c>
      <c r="L359" s="19">
        <f t="shared" si="34"/>
        <v>1.7842783218120104</v>
      </c>
      <c r="M359" s="42">
        <v>1</v>
      </c>
      <c r="N359" s="42">
        <v>0</v>
      </c>
      <c r="O359" s="43"/>
      <c r="P359" s="73">
        <v>32009272272</v>
      </c>
      <c r="Q359" s="74" t="s">
        <v>840</v>
      </c>
    </row>
    <row r="360" spans="1:17" s="44" customFormat="1" ht="38.25">
      <c r="A360" s="36">
        <v>1</v>
      </c>
      <c r="B360" s="36" t="s">
        <v>841</v>
      </c>
      <c r="C360" s="41" t="s">
        <v>348</v>
      </c>
      <c r="D360" s="37" t="s">
        <v>738</v>
      </c>
      <c r="E360" s="37" t="s">
        <v>814</v>
      </c>
      <c r="F360" s="18">
        <v>335792.6</v>
      </c>
      <c r="G360" s="41" t="s">
        <v>842</v>
      </c>
      <c r="H360" s="38">
        <v>44039</v>
      </c>
      <c r="I360" s="18">
        <v>248509.5</v>
      </c>
      <c r="J360" s="36" t="s">
        <v>843</v>
      </c>
      <c r="K360" s="18">
        <f t="shared" si="33"/>
        <v>87283.099999999977</v>
      </c>
      <c r="L360" s="19">
        <f t="shared" si="34"/>
        <v>25.993157681259206</v>
      </c>
      <c r="M360" s="42">
        <v>2</v>
      </c>
      <c r="N360" s="42">
        <v>0</v>
      </c>
      <c r="O360" s="43"/>
      <c r="P360" s="73">
        <v>32009281175</v>
      </c>
      <c r="Q360" s="74" t="s">
        <v>844</v>
      </c>
    </row>
    <row r="361" spans="1:17">
      <c r="A361">
        <f>SUM(A353:A360)</f>
        <v>8</v>
      </c>
      <c r="I361" s="14">
        <f>SUM(I353:I360)</f>
        <v>1212638.94</v>
      </c>
    </row>
    <row r="363" spans="1:17">
      <c r="I363" s="14">
        <f>I354+I359</f>
        <v>660467.24</v>
      </c>
      <c r="M363">
        <f>M354+M359</f>
        <v>2</v>
      </c>
    </row>
    <row r="364" spans="1:17">
      <c r="B364" t="s">
        <v>210</v>
      </c>
    </row>
    <row r="365" spans="1:17">
      <c r="A365">
        <v>0</v>
      </c>
      <c r="I365" s="14">
        <v>0</v>
      </c>
    </row>
    <row r="367" spans="1:17">
      <c r="I367" s="14">
        <v>0</v>
      </c>
      <c r="M367">
        <v>0</v>
      </c>
    </row>
    <row r="368" spans="1:17">
      <c r="B368" t="s">
        <v>249</v>
      </c>
    </row>
    <row r="369" spans="1:17" s="44" customFormat="1" ht="51">
      <c r="A369" s="36">
        <v>1</v>
      </c>
      <c r="B369" s="36" t="s">
        <v>845</v>
      </c>
      <c r="C369" s="41" t="s">
        <v>348</v>
      </c>
      <c r="D369" s="37" t="s">
        <v>810</v>
      </c>
      <c r="E369" s="37" t="s">
        <v>846</v>
      </c>
      <c r="F369" s="18">
        <v>522556.91</v>
      </c>
      <c r="G369" s="41" t="s">
        <v>847</v>
      </c>
      <c r="H369" s="38">
        <v>44102</v>
      </c>
      <c r="I369" s="18">
        <v>365867</v>
      </c>
      <c r="J369" s="36" t="s">
        <v>848</v>
      </c>
      <c r="K369" s="18">
        <v>156689.90999999997</v>
      </c>
      <c r="L369" s="19">
        <v>29.985233570062249</v>
      </c>
      <c r="M369" s="42">
        <v>3</v>
      </c>
      <c r="N369" s="42">
        <v>0</v>
      </c>
      <c r="O369" s="43"/>
      <c r="P369" s="73">
        <v>32009477651</v>
      </c>
      <c r="Q369" s="74" t="s">
        <v>849</v>
      </c>
    </row>
    <row r="370" spans="1:17" s="44" customFormat="1" ht="38.25">
      <c r="A370" s="36">
        <v>1</v>
      </c>
      <c r="B370" s="36" t="s">
        <v>850</v>
      </c>
      <c r="C370" s="41" t="s">
        <v>348</v>
      </c>
      <c r="D370" s="37" t="s">
        <v>851</v>
      </c>
      <c r="E370" s="37" t="s">
        <v>852</v>
      </c>
      <c r="F370" s="18">
        <v>1417071.88</v>
      </c>
      <c r="G370" s="41" t="s">
        <v>853</v>
      </c>
      <c r="H370" s="38">
        <v>44089</v>
      </c>
      <c r="I370" s="18">
        <v>1416630</v>
      </c>
      <c r="J370" s="36" t="s">
        <v>854</v>
      </c>
      <c r="K370" s="18">
        <v>441.87999999988824</v>
      </c>
      <c r="L370" s="19">
        <v>3.1182610158069224E-2</v>
      </c>
      <c r="M370" s="42">
        <v>1</v>
      </c>
      <c r="N370" s="42">
        <v>0</v>
      </c>
      <c r="O370" s="43"/>
      <c r="P370" s="73">
        <v>32009434290</v>
      </c>
      <c r="Q370" s="74" t="s">
        <v>855</v>
      </c>
    </row>
    <row r="371" spans="1:17" s="44" customFormat="1" ht="38.25">
      <c r="A371" s="36">
        <v>1</v>
      </c>
      <c r="B371" s="36" t="s">
        <v>856</v>
      </c>
      <c r="C371" s="41" t="s">
        <v>348</v>
      </c>
      <c r="D371" s="37" t="s">
        <v>851</v>
      </c>
      <c r="E371" s="37" t="s">
        <v>852</v>
      </c>
      <c r="F371" s="18">
        <v>1858840</v>
      </c>
      <c r="G371" s="41" t="s">
        <v>857</v>
      </c>
      <c r="H371" s="38">
        <v>44088</v>
      </c>
      <c r="I371" s="18">
        <v>1840000</v>
      </c>
      <c r="J371" s="36" t="s">
        <v>858</v>
      </c>
      <c r="K371" s="18">
        <v>18840</v>
      </c>
      <c r="L371" s="19">
        <v>1.0135353231047333</v>
      </c>
      <c r="M371" s="42">
        <v>2</v>
      </c>
      <c r="N371" s="42">
        <v>0</v>
      </c>
      <c r="O371" s="43"/>
      <c r="P371" s="73">
        <v>32009430613</v>
      </c>
      <c r="Q371" s="74" t="s">
        <v>859</v>
      </c>
    </row>
    <row r="372" spans="1:17" s="44" customFormat="1" ht="38.25">
      <c r="A372" s="36">
        <v>1</v>
      </c>
      <c r="B372" s="36" t="s">
        <v>860</v>
      </c>
      <c r="C372" s="41" t="s">
        <v>348</v>
      </c>
      <c r="D372" s="37" t="s">
        <v>810</v>
      </c>
      <c r="E372" s="37" t="s">
        <v>729</v>
      </c>
      <c r="F372" s="18">
        <v>270740</v>
      </c>
      <c r="G372" s="41" t="s">
        <v>861</v>
      </c>
      <c r="H372" s="38">
        <v>44103</v>
      </c>
      <c r="I372" s="18">
        <v>260820</v>
      </c>
      <c r="J372" s="36" t="s">
        <v>545</v>
      </c>
      <c r="K372" s="18">
        <v>9920</v>
      </c>
      <c r="L372" s="19">
        <v>3.6640319125360179</v>
      </c>
      <c r="M372" s="42">
        <v>1</v>
      </c>
      <c r="N372" s="42">
        <v>0</v>
      </c>
      <c r="O372" s="43"/>
      <c r="P372" s="73">
        <v>32009477405</v>
      </c>
      <c r="Q372" s="74" t="s">
        <v>862</v>
      </c>
    </row>
    <row r="373" spans="1:17">
      <c r="A373">
        <f>SUM(A369:A372)</f>
        <v>4</v>
      </c>
      <c r="I373" s="14">
        <f>SUM(I369:I372)</f>
        <v>3883317</v>
      </c>
    </row>
    <row r="375" spans="1:17">
      <c r="I375" s="14">
        <f>I370+I372</f>
        <v>1677450</v>
      </c>
      <c r="M375">
        <f>M370+M372</f>
        <v>2</v>
      </c>
    </row>
    <row r="376" spans="1:17">
      <c r="B376" t="s">
        <v>19</v>
      </c>
    </row>
    <row r="377" spans="1:17" s="44" customFormat="1" ht="38.25">
      <c r="A377" s="36">
        <v>1</v>
      </c>
      <c r="B377" s="36" t="s">
        <v>863</v>
      </c>
      <c r="C377" s="41" t="s">
        <v>348</v>
      </c>
      <c r="D377" s="37" t="s">
        <v>627</v>
      </c>
      <c r="E377" s="37" t="s">
        <v>864</v>
      </c>
      <c r="F377" s="18">
        <v>624009.37</v>
      </c>
      <c r="G377" s="41" t="s">
        <v>865</v>
      </c>
      <c r="H377" s="38">
        <v>44134</v>
      </c>
      <c r="I377" s="18">
        <v>537999.99</v>
      </c>
      <c r="J377" s="36" t="s">
        <v>866</v>
      </c>
      <c r="K377" s="18">
        <f t="shared" ref="K377" si="35">F377-I377</f>
        <v>86009.38</v>
      </c>
      <c r="L377" s="19">
        <f t="shared" ref="L377" si="36">100-(I377/F377)*100</f>
        <v>13.783347516079772</v>
      </c>
      <c r="M377" s="42">
        <v>2</v>
      </c>
      <c r="N377" s="42">
        <v>0</v>
      </c>
      <c r="O377" s="43"/>
      <c r="P377" s="73">
        <v>32009561937</v>
      </c>
      <c r="Q377" s="74" t="s">
        <v>867</v>
      </c>
    </row>
    <row r="378" spans="1:17">
      <c r="I378" s="14">
        <f>SUM(I377)</f>
        <v>537999.99</v>
      </c>
    </row>
    <row r="380" spans="1:17">
      <c r="I380" s="14">
        <v>0</v>
      </c>
      <c r="M380">
        <v>0</v>
      </c>
    </row>
    <row r="381" spans="1:17">
      <c r="B381" t="s">
        <v>20</v>
      </c>
    </row>
    <row r="382" spans="1:17" ht="38.25">
      <c r="A382" s="36">
        <v>1</v>
      </c>
      <c r="B382" s="36" t="s">
        <v>869</v>
      </c>
      <c r="C382" s="41" t="s">
        <v>348</v>
      </c>
      <c r="D382" s="37" t="s">
        <v>870</v>
      </c>
      <c r="E382" s="37" t="s">
        <v>871</v>
      </c>
      <c r="F382" s="18">
        <v>433577</v>
      </c>
      <c r="G382" s="41" t="s">
        <v>872</v>
      </c>
      <c r="H382" s="38">
        <v>44145</v>
      </c>
      <c r="I382" s="18">
        <v>167001</v>
      </c>
      <c r="J382" s="42" t="s">
        <v>873</v>
      </c>
      <c r="K382" s="18">
        <v>266576</v>
      </c>
      <c r="L382" s="19">
        <v>61.482966116745125</v>
      </c>
      <c r="M382" s="42">
        <v>5</v>
      </c>
      <c r="N382" s="42">
        <v>0</v>
      </c>
      <c r="O382" s="43"/>
      <c r="P382" s="73">
        <v>32009595261</v>
      </c>
      <c r="Q382" s="74" t="s">
        <v>874</v>
      </c>
    </row>
    <row r="383" spans="1:17" ht="38.25">
      <c r="A383" s="36">
        <v>2</v>
      </c>
      <c r="B383" s="36" t="s">
        <v>85</v>
      </c>
      <c r="C383" s="41" t="s">
        <v>348</v>
      </c>
      <c r="D383" s="37" t="s">
        <v>627</v>
      </c>
      <c r="E383" s="37" t="s">
        <v>875</v>
      </c>
      <c r="F383" s="18">
        <v>449708.48</v>
      </c>
      <c r="G383" s="41" t="s">
        <v>876</v>
      </c>
      <c r="H383" s="38">
        <v>44144</v>
      </c>
      <c r="I383" s="18">
        <v>438572</v>
      </c>
      <c r="J383" s="36" t="s">
        <v>877</v>
      </c>
      <c r="K383" s="18">
        <v>11136.479999999981</v>
      </c>
      <c r="L383" s="19">
        <v>2.4763775857639985</v>
      </c>
      <c r="M383" s="42">
        <v>1</v>
      </c>
      <c r="N383" s="42">
        <v>0</v>
      </c>
      <c r="O383" s="43"/>
      <c r="P383" s="73">
        <v>32009594147</v>
      </c>
      <c r="Q383" s="74" t="s">
        <v>878</v>
      </c>
    </row>
    <row r="384" spans="1:17" ht="38.25">
      <c r="A384" s="36">
        <v>3</v>
      </c>
      <c r="B384" s="36" t="s">
        <v>879</v>
      </c>
      <c r="C384" s="41" t="s">
        <v>348</v>
      </c>
      <c r="D384" s="37" t="s">
        <v>627</v>
      </c>
      <c r="E384" s="37" t="s">
        <v>864</v>
      </c>
      <c r="F384" s="18">
        <v>1597485</v>
      </c>
      <c r="G384" s="41" t="s">
        <v>880</v>
      </c>
      <c r="H384" s="38">
        <v>44152</v>
      </c>
      <c r="I384" s="18">
        <v>965400</v>
      </c>
      <c r="J384" s="75" t="s">
        <v>198</v>
      </c>
      <c r="K384" s="18">
        <v>632085</v>
      </c>
      <c r="L384" s="19">
        <v>39.567507676128407</v>
      </c>
      <c r="M384" s="42">
        <v>2</v>
      </c>
      <c r="N384" s="42">
        <v>0</v>
      </c>
      <c r="O384" s="43"/>
      <c r="P384" s="73">
        <v>32009619018</v>
      </c>
      <c r="Q384" s="74" t="s">
        <v>881</v>
      </c>
    </row>
    <row r="385" spans="1:17" ht="38.25">
      <c r="A385" s="36">
        <v>4</v>
      </c>
      <c r="B385" s="36" t="s">
        <v>882</v>
      </c>
      <c r="C385" s="41" t="s">
        <v>348</v>
      </c>
      <c r="D385" s="37" t="s">
        <v>627</v>
      </c>
      <c r="E385" s="37" t="s">
        <v>864</v>
      </c>
      <c r="F385" s="18">
        <v>115020</v>
      </c>
      <c r="G385" s="41" t="s">
        <v>883</v>
      </c>
      <c r="H385" s="38">
        <v>44151</v>
      </c>
      <c r="I385" s="18">
        <v>71018.399999999994</v>
      </c>
      <c r="J385" s="36" t="s">
        <v>884</v>
      </c>
      <c r="K385" s="18">
        <v>44001.600000000006</v>
      </c>
      <c r="L385" s="19">
        <v>38.255607720396455</v>
      </c>
      <c r="M385" s="42">
        <v>5</v>
      </c>
      <c r="N385" s="42">
        <v>0</v>
      </c>
      <c r="O385" s="43"/>
      <c r="P385" s="73">
        <v>32009613613</v>
      </c>
      <c r="Q385" s="74" t="s">
        <v>885</v>
      </c>
    </row>
    <row r="386" spans="1:17" ht="38.25">
      <c r="A386" s="36">
        <v>5</v>
      </c>
      <c r="B386" s="36" t="s">
        <v>886</v>
      </c>
      <c r="C386" s="41" t="s">
        <v>348</v>
      </c>
      <c r="D386" s="37" t="s">
        <v>655</v>
      </c>
      <c r="E386" s="37" t="s">
        <v>875</v>
      </c>
      <c r="F386" s="18">
        <v>72195</v>
      </c>
      <c r="G386" s="41" t="s">
        <v>887</v>
      </c>
      <c r="H386" s="38">
        <v>44158</v>
      </c>
      <c r="I386" s="18">
        <v>60000</v>
      </c>
      <c r="J386" s="36" t="s">
        <v>888</v>
      </c>
      <c r="K386" s="18">
        <v>12195</v>
      </c>
      <c r="L386" s="19">
        <v>16.891751506337002</v>
      </c>
      <c r="M386" s="42">
        <v>1</v>
      </c>
      <c r="N386" s="42">
        <v>0</v>
      </c>
      <c r="O386" s="43"/>
      <c r="P386" s="73">
        <v>32009643066</v>
      </c>
      <c r="Q386" s="74" t="s">
        <v>889</v>
      </c>
    </row>
    <row r="387" spans="1:17" ht="38.25">
      <c r="A387" s="36">
        <v>6</v>
      </c>
      <c r="B387" s="36" t="s">
        <v>647</v>
      </c>
      <c r="C387" s="41" t="s">
        <v>348</v>
      </c>
      <c r="D387" s="37" t="s">
        <v>655</v>
      </c>
      <c r="E387" s="37" t="s">
        <v>664</v>
      </c>
      <c r="F387" s="18">
        <v>12481.67</v>
      </c>
      <c r="G387" s="41" t="s">
        <v>890</v>
      </c>
      <c r="H387" s="38">
        <v>44158</v>
      </c>
      <c r="I387" s="18">
        <v>7339</v>
      </c>
      <c r="J387" s="36" t="s">
        <v>891</v>
      </c>
      <c r="K387" s="18">
        <v>5142.67</v>
      </c>
      <c r="L387" s="19">
        <v>41.201778287681059</v>
      </c>
      <c r="M387" s="42">
        <v>2</v>
      </c>
      <c r="N387" s="42">
        <v>0</v>
      </c>
      <c r="O387" s="43"/>
      <c r="P387" s="73">
        <v>32009639189</v>
      </c>
      <c r="Q387" s="74" t="s">
        <v>892</v>
      </c>
    </row>
    <row r="388" spans="1:17">
      <c r="I388" s="14">
        <f>SUM(I382:I387)</f>
        <v>1709330.4</v>
      </c>
    </row>
    <row r="390" spans="1:17">
      <c r="I390" s="14">
        <f>I383+I386</f>
        <v>498572</v>
      </c>
      <c r="M390" s="14">
        <f>M383+M386</f>
        <v>2</v>
      </c>
    </row>
    <row r="391" spans="1:17">
      <c r="B391" t="s">
        <v>330</v>
      </c>
    </row>
    <row r="392" spans="1:17" ht="38.25">
      <c r="A392" s="36">
        <v>1</v>
      </c>
      <c r="B392" s="36" t="s">
        <v>242</v>
      </c>
      <c r="C392" s="41" t="s">
        <v>348</v>
      </c>
      <c r="D392" s="37" t="s">
        <v>655</v>
      </c>
      <c r="E392" s="37" t="s">
        <v>875</v>
      </c>
      <c r="F392" s="18">
        <v>308420</v>
      </c>
      <c r="G392" s="41" t="s">
        <v>893</v>
      </c>
      <c r="H392" s="38">
        <v>44169</v>
      </c>
      <c r="I392" s="18">
        <v>194615</v>
      </c>
      <c r="J392" s="42" t="s">
        <v>821</v>
      </c>
      <c r="K392" s="18">
        <v>113805</v>
      </c>
      <c r="L392" s="19">
        <v>36.899358018286755</v>
      </c>
      <c r="M392" s="42">
        <v>3</v>
      </c>
      <c r="N392" s="42">
        <v>0</v>
      </c>
      <c r="O392" s="43"/>
      <c r="P392" s="73">
        <v>32009666228</v>
      </c>
      <c r="Q392" s="74" t="s">
        <v>894</v>
      </c>
    </row>
    <row r="393" spans="1:17" ht="38.25">
      <c r="A393" s="36">
        <v>2</v>
      </c>
      <c r="B393" s="36" t="s">
        <v>895</v>
      </c>
      <c r="C393" s="41" t="s">
        <v>348</v>
      </c>
      <c r="D393" s="37" t="s">
        <v>655</v>
      </c>
      <c r="E393" s="37" t="s">
        <v>875</v>
      </c>
      <c r="F393" s="18">
        <v>57410.1</v>
      </c>
      <c r="G393" s="41" t="s">
        <v>896</v>
      </c>
      <c r="H393" s="38">
        <v>44166</v>
      </c>
      <c r="I393" s="18">
        <v>56220.15</v>
      </c>
      <c r="J393" s="36" t="s">
        <v>837</v>
      </c>
      <c r="K393" s="18">
        <v>1189.9499999999971</v>
      </c>
      <c r="L393" s="19">
        <v>2.0727189118290994</v>
      </c>
      <c r="M393" s="42">
        <v>1</v>
      </c>
      <c r="N393" s="42">
        <v>0</v>
      </c>
      <c r="O393" s="43"/>
      <c r="P393" s="73">
        <v>32009666232</v>
      </c>
      <c r="Q393" s="74" t="s">
        <v>897</v>
      </c>
    </row>
    <row r="394" spans="1:17" ht="38.25">
      <c r="A394" s="36">
        <v>3</v>
      </c>
      <c r="B394" s="36" t="s">
        <v>898</v>
      </c>
      <c r="C394" s="41" t="s">
        <v>348</v>
      </c>
      <c r="D394" s="37" t="s">
        <v>655</v>
      </c>
      <c r="E394" s="37" t="s">
        <v>899</v>
      </c>
      <c r="F394" s="18">
        <v>543920</v>
      </c>
      <c r="G394" s="41" t="s">
        <v>900</v>
      </c>
      <c r="H394" s="38">
        <v>44179</v>
      </c>
      <c r="I394" s="18">
        <v>535320</v>
      </c>
      <c r="J394" s="36" t="s">
        <v>901</v>
      </c>
      <c r="K394" s="18">
        <v>8600</v>
      </c>
      <c r="L394" s="19">
        <v>1.5811148698337973</v>
      </c>
      <c r="M394" s="42">
        <v>2</v>
      </c>
      <c r="N394" s="42">
        <v>0</v>
      </c>
      <c r="O394" s="43"/>
      <c r="P394" s="73">
        <v>32009700997</v>
      </c>
      <c r="Q394" s="74" t="s">
        <v>902</v>
      </c>
    </row>
    <row r="395" spans="1:17" ht="38.25">
      <c r="A395" s="36">
        <v>4</v>
      </c>
      <c r="B395" s="36" t="s">
        <v>903</v>
      </c>
      <c r="C395" s="41" t="s">
        <v>348</v>
      </c>
      <c r="D395" s="37" t="s">
        <v>655</v>
      </c>
      <c r="E395" s="37" t="s">
        <v>904</v>
      </c>
      <c r="F395" s="18">
        <v>1416840</v>
      </c>
      <c r="G395" s="41" t="s">
        <v>905</v>
      </c>
      <c r="H395" s="38">
        <v>44186</v>
      </c>
      <c r="I395" s="18">
        <v>1416840</v>
      </c>
      <c r="J395" s="36" t="s">
        <v>307</v>
      </c>
      <c r="K395" s="18">
        <v>0</v>
      </c>
      <c r="L395" s="19">
        <v>0</v>
      </c>
      <c r="M395" s="42">
        <v>1</v>
      </c>
      <c r="N395" s="42">
        <v>0</v>
      </c>
      <c r="O395" s="43"/>
      <c r="P395" s="73">
        <v>32009731944</v>
      </c>
      <c r="Q395" s="74" t="s">
        <v>906</v>
      </c>
    </row>
    <row r="396" spans="1:17" ht="38.25">
      <c r="A396" s="36">
        <v>5</v>
      </c>
      <c r="B396" s="36" t="s">
        <v>907</v>
      </c>
      <c r="C396" s="41" t="s">
        <v>348</v>
      </c>
      <c r="D396" s="37" t="s">
        <v>655</v>
      </c>
      <c r="E396" s="37" t="s">
        <v>664</v>
      </c>
      <c r="F396" s="18">
        <v>199720</v>
      </c>
      <c r="G396" s="41" t="s">
        <v>908</v>
      </c>
      <c r="H396" s="38">
        <v>44186</v>
      </c>
      <c r="I396" s="18">
        <v>178000</v>
      </c>
      <c r="J396" s="36" t="s">
        <v>909</v>
      </c>
      <c r="K396" s="18">
        <v>21720</v>
      </c>
      <c r="L396" s="19">
        <v>10.875225315441611</v>
      </c>
      <c r="M396" s="42">
        <v>1</v>
      </c>
      <c r="N396" s="42">
        <v>0</v>
      </c>
      <c r="O396" s="43"/>
      <c r="P396" s="73">
        <v>32009739976</v>
      </c>
      <c r="Q396" s="74" t="s">
        <v>910</v>
      </c>
    </row>
    <row r="397" spans="1:17" ht="38.25">
      <c r="A397" s="36">
        <v>6</v>
      </c>
      <c r="B397" s="36" t="s">
        <v>911</v>
      </c>
      <c r="C397" s="41" t="s">
        <v>348</v>
      </c>
      <c r="D397" s="37" t="s">
        <v>655</v>
      </c>
      <c r="E397" s="37" t="s">
        <v>904</v>
      </c>
      <c r="F397" s="18">
        <v>320229</v>
      </c>
      <c r="G397" s="41" t="s">
        <v>912</v>
      </c>
      <c r="H397" s="38">
        <v>44179</v>
      </c>
      <c r="I397" s="18">
        <v>128037</v>
      </c>
      <c r="J397" s="36" t="s">
        <v>913</v>
      </c>
      <c r="K397" s="18">
        <v>192192</v>
      </c>
      <c r="L397" s="19">
        <v>60.017050298380219</v>
      </c>
      <c r="M397" s="42">
        <v>5</v>
      </c>
      <c r="N397" s="42">
        <v>0</v>
      </c>
      <c r="O397" s="43"/>
      <c r="P397" s="73">
        <v>32009712824</v>
      </c>
      <c r="Q397" s="74" t="s">
        <v>914</v>
      </c>
    </row>
    <row r="398" spans="1:17" ht="38.25">
      <c r="A398" s="36">
        <v>7</v>
      </c>
      <c r="B398" s="36" t="s">
        <v>237</v>
      </c>
      <c r="C398" s="41" t="s">
        <v>348</v>
      </c>
      <c r="D398" s="37" t="s">
        <v>655</v>
      </c>
      <c r="E398" s="37" t="s">
        <v>904</v>
      </c>
      <c r="F398" s="18">
        <v>476675</v>
      </c>
      <c r="G398" s="41" t="s">
        <v>915</v>
      </c>
      <c r="H398" s="38">
        <v>44180</v>
      </c>
      <c r="I398" s="18">
        <v>296290</v>
      </c>
      <c r="J398" s="36" t="s">
        <v>884</v>
      </c>
      <c r="K398" s="18">
        <v>180385</v>
      </c>
      <c r="L398" s="19">
        <v>37.842345413541722</v>
      </c>
      <c r="M398" s="42">
        <v>5</v>
      </c>
      <c r="N398" s="42">
        <v>0</v>
      </c>
      <c r="O398" s="43"/>
      <c r="P398" s="73">
        <v>32009718363</v>
      </c>
      <c r="Q398" s="74" t="s">
        <v>916</v>
      </c>
    </row>
    <row r="399" spans="1:17">
      <c r="I399" s="83">
        <f>SUM(I392:I398)</f>
        <v>2805322.15</v>
      </c>
    </row>
    <row r="400" spans="1:17">
      <c r="I400" s="83">
        <f>I393+I395+I396</f>
        <v>1651060.15</v>
      </c>
      <c r="M400" s="9">
        <f>M393+M395+M396</f>
        <v>3</v>
      </c>
    </row>
    <row r="401" spans="1:17">
      <c r="B401" s="104" t="s">
        <v>24</v>
      </c>
    </row>
    <row r="402" spans="1:17" s="44" customFormat="1" ht="38.25">
      <c r="A402" s="36">
        <v>1</v>
      </c>
      <c r="B402" s="36" t="s">
        <v>964</v>
      </c>
      <c r="C402" s="41" t="s">
        <v>348</v>
      </c>
      <c r="D402" s="37" t="s">
        <v>664</v>
      </c>
      <c r="E402" s="37" t="s">
        <v>904</v>
      </c>
      <c r="F402" s="18">
        <v>868040.34</v>
      </c>
      <c r="G402" s="41" t="s">
        <v>965</v>
      </c>
      <c r="H402" s="38">
        <v>44207</v>
      </c>
      <c r="I402" s="18">
        <v>776074</v>
      </c>
      <c r="J402" s="36" t="s">
        <v>966</v>
      </c>
      <c r="K402" s="18">
        <v>91966.339999999967</v>
      </c>
      <c r="L402" s="19">
        <v>10.594708075433445</v>
      </c>
      <c r="M402" s="42">
        <v>1</v>
      </c>
      <c r="N402" s="42">
        <v>0</v>
      </c>
      <c r="O402" s="43"/>
      <c r="P402" s="73">
        <v>32009796665</v>
      </c>
      <c r="Q402" s="74" t="s">
        <v>967</v>
      </c>
    </row>
    <row r="403" spans="1:17" s="44" customFormat="1" ht="38.25">
      <c r="A403" s="36">
        <v>2</v>
      </c>
      <c r="B403" s="36" t="s">
        <v>968</v>
      </c>
      <c r="C403" s="41" t="s">
        <v>348</v>
      </c>
      <c r="D403" s="37" t="s">
        <v>664</v>
      </c>
      <c r="E403" s="37" t="s">
        <v>899</v>
      </c>
      <c r="F403" s="18">
        <v>72552</v>
      </c>
      <c r="G403" s="41" t="s">
        <v>969</v>
      </c>
      <c r="H403" s="38">
        <v>44207</v>
      </c>
      <c r="I403" s="18">
        <v>58060</v>
      </c>
      <c r="J403" s="36" t="s">
        <v>970</v>
      </c>
      <c r="K403" s="18">
        <v>14492</v>
      </c>
      <c r="L403" s="19">
        <v>19.97463887970008</v>
      </c>
      <c r="M403" s="42">
        <v>1</v>
      </c>
      <c r="N403" s="42">
        <v>0</v>
      </c>
      <c r="O403" s="43"/>
      <c r="P403" s="73">
        <v>32009807730</v>
      </c>
      <c r="Q403" s="74" t="s">
        <v>971</v>
      </c>
    </row>
    <row r="404" spans="1:17" s="44" customFormat="1" ht="38.25">
      <c r="A404" s="36">
        <v>3</v>
      </c>
      <c r="B404" s="36" t="s">
        <v>291</v>
      </c>
      <c r="C404" s="41" t="s">
        <v>348</v>
      </c>
      <c r="D404" s="37" t="s">
        <v>664</v>
      </c>
      <c r="E404" s="37" t="s">
        <v>899</v>
      </c>
      <c r="F404" s="18">
        <v>161118.1</v>
      </c>
      <c r="G404" s="41" t="s">
        <v>972</v>
      </c>
      <c r="H404" s="38">
        <v>44207</v>
      </c>
      <c r="I404" s="18">
        <v>117352</v>
      </c>
      <c r="J404" s="36" t="s">
        <v>970</v>
      </c>
      <c r="K404" s="18">
        <v>43766.100000000006</v>
      </c>
      <c r="L404" s="19">
        <v>27.163987162212067</v>
      </c>
      <c r="M404" s="42">
        <v>1</v>
      </c>
      <c r="N404" s="42">
        <v>0</v>
      </c>
      <c r="O404" s="43"/>
      <c r="P404" s="73">
        <v>32009807734</v>
      </c>
      <c r="Q404" s="74" t="s">
        <v>973</v>
      </c>
    </row>
    <row r="405" spans="1:17" s="44" customFormat="1" ht="63.75">
      <c r="A405" s="36">
        <v>4</v>
      </c>
      <c r="B405" s="36" t="s">
        <v>974</v>
      </c>
      <c r="C405" s="41" t="s">
        <v>348</v>
      </c>
      <c r="D405" s="37" t="s">
        <v>664</v>
      </c>
      <c r="E405" s="37" t="s">
        <v>899</v>
      </c>
      <c r="F405" s="18">
        <v>91766.31</v>
      </c>
      <c r="G405" s="41" t="s">
        <v>975</v>
      </c>
      <c r="H405" s="38">
        <v>44207</v>
      </c>
      <c r="I405" s="18">
        <v>85979.1</v>
      </c>
      <c r="J405" s="36" t="s">
        <v>976</v>
      </c>
      <c r="K405" s="18">
        <v>5787.2099999999919</v>
      </c>
      <c r="L405" s="19">
        <v>6.306464758144898</v>
      </c>
      <c r="M405" s="42">
        <v>1</v>
      </c>
      <c r="N405" s="42">
        <v>0</v>
      </c>
      <c r="O405" s="43"/>
      <c r="P405" s="73">
        <v>32009808167</v>
      </c>
      <c r="Q405" s="74" t="s">
        <v>977</v>
      </c>
    </row>
    <row r="406" spans="1:17" s="44" customFormat="1" ht="38.25">
      <c r="A406" s="36">
        <v>5</v>
      </c>
      <c r="B406" s="36" t="s">
        <v>978</v>
      </c>
      <c r="C406" s="41" t="s">
        <v>348</v>
      </c>
      <c r="D406" s="37" t="s">
        <v>664</v>
      </c>
      <c r="E406" s="37" t="s">
        <v>904</v>
      </c>
      <c r="F406" s="18">
        <v>69529.8</v>
      </c>
      <c r="G406" s="41" t="s">
        <v>979</v>
      </c>
      <c r="H406" s="38">
        <v>44207</v>
      </c>
      <c r="I406" s="18">
        <v>68928.2</v>
      </c>
      <c r="J406" s="36" t="s">
        <v>970</v>
      </c>
      <c r="K406" s="18">
        <v>601.60000000000582</v>
      </c>
      <c r="L406" s="19">
        <v>0.86524051557749715</v>
      </c>
      <c r="M406" s="42">
        <v>1</v>
      </c>
      <c r="N406" s="42">
        <v>0</v>
      </c>
      <c r="O406" s="43"/>
      <c r="P406" s="73">
        <v>32009797187</v>
      </c>
      <c r="Q406" s="74" t="s">
        <v>980</v>
      </c>
    </row>
    <row r="407" spans="1:17" s="44" customFormat="1" ht="38.25">
      <c r="A407" s="36">
        <v>6</v>
      </c>
      <c r="B407" s="36" t="s">
        <v>981</v>
      </c>
      <c r="C407" s="41" t="s">
        <v>348</v>
      </c>
      <c r="D407" s="37" t="s">
        <v>664</v>
      </c>
      <c r="E407" s="37" t="s">
        <v>904</v>
      </c>
      <c r="F407" s="18">
        <v>154856.6</v>
      </c>
      <c r="G407" s="41" t="s">
        <v>982</v>
      </c>
      <c r="H407" s="38">
        <v>44208</v>
      </c>
      <c r="I407" s="18">
        <v>75489.11</v>
      </c>
      <c r="J407" s="36" t="s">
        <v>970</v>
      </c>
      <c r="K407" s="18">
        <v>79367.490000000005</v>
      </c>
      <c r="L407" s="19">
        <v>51.25224885474691</v>
      </c>
      <c r="M407" s="42">
        <v>1</v>
      </c>
      <c r="N407" s="42">
        <v>0</v>
      </c>
      <c r="O407" s="43"/>
      <c r="P407" s="73">
        <v>32009812023</v>
      </c>
      <c r="Q407" s="74" t="s">
        <v>983</v>
      </c>
    </row>
    <row r="408" spans="1:17" s="44" customFormat="1" ht="38.25">
      <c r="A408" s="36">
        <v>7</v>
      </c>
      <c r="B408" s="36" t="s">
        <v>984</v>
      </c>
      <c r="C408" s="41" t="s">
        <v>348</v>
      </c>
      <c r="D408" s="37" t="s">
        <v>664</v>
      </c>
      <c r="E408" s="37" t="s">
        <v>904</v>
      </c>
      <c r="F408" s="18">
        <v>962500</v>
      </c>
      <c r="G408" s="41" t="s">
        <v>985</v>
      </c>
      <c r="H408" s="38">
        <v>44207</v>
      </c>
      <c r="I408" s="18">
        <v>612500</v>
      </c>
      <c r="J408" s="36" t="s">
        <v>986</v>
      </c>
      <c r="K408" s="18">
        <v>350000</v>
      </c>
      <c r="L408" s="19">
        <v>36.363636363636367</v>
      </c>
      <c r="M408" s="42">
        <v>1</v>
      </c>
      <c r="N408" s="42">
        <v>0</v>
      </c>
      <c r="O408" s="43"/>
      <c r="P408" s="73">
        <v>32009797984</v>
      </c>
      <c r="Q408" s="74" t="s">
        <v>987</v>
      </c>
    </row>
    <row r="409" spans="1:17" s="44" customFormat="1" ht="38.25">
      <c r="A409" s="36">
        <v>8</v>
      </c>
      <c r="B409" s="36" t="s">
        <v>277</v>
      </c>
      <c r="C409" s="41" t="s">
        <v>348</v>
      </c>
      <c r="D409" s="37" t="s">
        <v>664</v>
      </c>
      <c r="E409" s="37" t="s">
        <v>904</v>
      </c>
      <c r="F409" s="18">
        <v>105915</v>
      </c>
      <c r="G409" s="41" t="s">
        <v>988</v>
      </c>
      <c r="H409" s="38">
        <v>44207</v>
      </c>
      <c r="I409" s="18">
        <v>101950</v>
      </c>
      <c r="J409" s="36" t="s">
        <v>657</v>
      </c>
      <c r="K409" s="18">
        <v>3965</v>
      </c>
      <c r="L409" s="19">
        <v>3.7435679554359638</v>
      </c>
      <c r="M409" s="42">
        <v>1</v>
      </c>
      <c r="N409" s="42">
        <v>0</v>
      </c>
      <c r="O409" s="43"/>
      <c r="P409" s="73">
        <v>32009812159</v>
      </c>
      <c r="Q409" s="74" t="s">
        <v>989</v>
      </c>
    </row>
    <row r="410" spans="1:17" s="44" customFormat="1" ht="38.25">
      <c r="A410" s="36">
        <v>9</v>
      </c>
      <c r="B410" s="36" t="s">
        <v>990</v>
      </c>
      <c r="C410" s="41" t="s">
        <v>348</v>
      </c>
      <c r="D410" s="37" t="s">
        <v>664</v>
      </c>
      <c r="E410" s="37" t="s">
        <v>904</v>
      </c>
      <c r="F410" s="18">
        <v>594696</v>
      </c>
      <c r="G410" s="41" t="s">
        <v>991</v>
      </c>
      <c r="H410" s="38">
        <v>44221</v>
      </c>
      <c r="I410" s="18">
        <v>480360</v>
      </c>
      <c r="J410" s="36" t="s">
        <v>992</v>
      </c>
      <c r="K410" s="18">
        <v>114336</v>
      </c>
      <c r="L410" s="19">
        <v>19.225957463981601</v>
      </c>
      <c r="M410" s="42">
        <v>2</v>
      </c>
      <c r="N410" s="42">
        <v>0</v>
      </c>
      <c r="O410" s="43"/>
      <c r="P410" s="73">
        <v>32009852912</v>
      </c>
      <c r="Q410" s="74" t="s">
        <v>993</v>
      </c>
    </row>
    <row r="411" spans="1:17">
      <c r="I411" s="14">
        <f>SUM(I402:I410)</f>
        <v>2376692.41</v>
      </c>
    </row>
    <row r="412" spans="1:17">
      <c r="I412" s="14">
        <f>I402+I403+I404+I405+I406+I407+I408+I409</f>
        <v>1896332.4100000001</v>
      </c>
      <c r="M412">
        <f>M402+M403+M404+M405+M406+M407+M408+M409</f>
        <v>8</v>
      </c>
    </row>
    <row r="413" spans="1:17">
      <c r="B413" s="46" t="s">
        <v>40</v>
      </c>
    </row>
    <row r="414" spans="1:17" s="44" customFormat="1" ht="38.25">
      <c r="A414" s="37">
        <v>1</v>
      </c>
      <c r="B414" s="36" t="s">
        <v>356</v>
      </c>
      <c r="C414" s="41" t="s">
        <v>348</v>
      </c>
      <c r="D414" s="37" t="s">
        <v>1004</v>
      </c>
      <c r="E414" s="37" t="s">
        <v>1005</v>
      </c>
      <c r="F414" s="18">
        <v>962737.68</v>
      </c>
      <c r="G414" s="41" t="s">
        <v>1006</v>
      </c>
      <c r="H414" s="59">
        <v>44228</v>
      </c>
      <c r="I414" s="18">
        <v>897960.95999999996</v>
      </c>
      <c r="J414" s="36" t="s">
        <v>700</v>
      </c>
      <c r="K414" s="18">
        <v>64776.720000000088</v>
      </c>
      <c r="L414" s="19">
        <v>6.7283873214560401</v>
      </c>
      <c r="M414" s="42">
        <v>2</v>
      </c>
      <c r="N414" s="42">
        <v>0</v>
      </c>
      <c r="O414" s="43"/>
      <c r="P414" s="73">
        <v>32109877870</v>
      </c>
      <c r="Q414" s="37" t="s">
        <v>1007</v>
      </c>
    </row>
    <row r="415" spans="1:17" s="44" customFormat="1" ht="38.25">
      <c r="A415" s="37">
        <v>2</v>
      </c>
      <c r="B415" s="36" t="s">
        <v>1008</v>
      </c>
      <c r="C415" s="41" t="s">
        <v>348</v>
      </c>
      <c r="D415" s="37" t="s">
        <v>1004</v>
      </c>
      <c r="E415" s="37" t="s">
        <v>1005</v>
      </c>
      <c r="F415" s="18">
        <v>2606480.1800000002</v>
      </c>
      <c r="G415" s="41" t="s">
        <v>1009</v>
      </c>
      <c r="H415" s="59">
        <v>44228</v>
      </c>
      <c r="I415" s="18">
        <v>1341597.5</v>
      </c>
      <c r="J415" s="36" t="s">
        <v>1010</v>
      </c>
      <c r="K415" s="18">
        <v>1264882.6800000002</v>
      </c>
      <c r="L415" s="19">
        <v>48.528382824687355</v>
      </c>
      <c r="M415" s="42">
        <v>4</v>
      </c>
      <c r="N415" s="42">
        <v>0</v>
      </c>
      <c r="O415" s="43"/>
      <c r="P415" s="73">
        <v>32109878496</v>
      </c>
      <c r="Q415" s="37" t="s">
        <v>1011</v>
      </c>
    </row>
    <row r="416" spans="1:17" s="44" customFormat="1" ht="38.25">
      <c r="A416" s="37">
        <v>3</v>
      </c>
      <c r="B416" s="36" t="s">
        <v>1012</v>
      </c>
      <c r="C416" s="41" t="s">
        <v>348</v>
      </c>
      <c r="D416" s="37" t="s">
        <v>1004</v>
      </c>
      <c r="E416" s="37" t="s">
        <v>1005</v>
      </c>
      <c r="F416" s="81">
        <v>708782.76</v>
      </c>
      <c r="G416" s="41" t="s">
        <v>1013</v>
      </c>
      <c r="H416" s="59">
        <v>44228</v>
      </c>
      <c r="I416" s="18">
        <v>260407.8</v>
      </c>
      <c r="J416" s="36" t="s">
        <v>1010</v>
      </c>
      <c r="K416" s="18">
        <v>448374.96</v>
      </c>
      <c r="L416" s="19">
        <v>63.259856941215666</v>
      </c>
      <c r="M416" s="42">
        <v>2</v>
      </c>
      <c r="N416" s="42">
        <v>0</v>
      </c>
      <c r="O416" s="43"/>
      <c r="P416" s="73">
        <v>32109878916</v>
      </c>
      <c r="Q416" s="37" t="s">
        <v>1014</v>
      </c>
    </row>
    <row r="417" spans="1:20" s="44" customFormat="1" ht="38.25">
      <c r="A417" s="37">
        <v>4</v>
      </c>
      <c r="B417" s="36" t="s">
        <v>196</v>
      </c>
      <c r="C417" s="41" t="s">
        <v>348</v>
      </c>
      <c r="D417" s="37" t="s">
        <v>1004</v>
      </c>
      <c r="E417" s="37" t="s">
        <v>1005</v>
      </c>
      <c r="F417" s="18">
        <v>222240</v>
      </c>
      <c r="G417" s="41" t="s">
        <v>1015</v>
      </c>
      <c r="H417" s="59">
        <v>44228</v>
      </c>
      <c r="I417" s="18">
        <v>202323</v>
      </c>
      <c r="J417" s="36" t="s">
        <v>534</v>
      </c>
      <c r="K417" s="18">
        <v>19917</v>
      </c>
      <c r="L417" s="19">
        <v>8.9619330453563748</v>
      </c>
      <c r="M417" s="42">
        <v>1</v>
      </c>
      <c r="N417" s="42">
        <v>0</v>
      </c>
      <c r="O417" s="43"/>
      <c r="P417" s="73">
        <v>32109881828</v>
      </c>
      <c r="Q417" s="37" t="s">
        <v>1016</v>
      </c>
    </row>
    <row r="418" spans="1:20" s="44" customFormat="1" ht="38.25">
      <c r="A418" s="37">
        <v>5</v>
      </c>
      <c r="B418" s="36" t="s">
        <v>1017</v>
      </c>
      <c r="C418" s="41" t="s">
        <v>348</v>
      </c>
      <c r="D418" s="37" t="s">
        <v>1004</v>
      </c>
      <c r="E418" s="37" t="s">
        <v>1005</v>
      </c>
      <c r="F418" s="18">
        <v>567985.22</v>
      </c>
      <c r="G418" s="41" t="s">
        <v>1018</v>
      </c>
      <c r="H418" s="59">
        <v>44235</v>
      </c>
      <c r="I418" s="18">
        <v>519723.3</v>
      </c>
      <c r="J418" s="36" t="s">
        <v>970</v>
      </c>
      <c r="K418" s="18">
        <v>48261.919999999984</v>
      </c>
      <c r="L418" s="19">
        <v>8.4970380039114417</v>
      </c>
      <c r="M418" s="42">
        <v>1</v>
      </c>
      <c r="N418" s="42">
        <v>0</v>
      </c>
      <c r="O418" s="43"/>
      <c r="P418" s="73">
        <v>32109892968</v>
      </c>
      <c r="Q418" s="37" t="s">
        <v>1019</v>
      </c>
    </row>
    <row r="419" spans="1:20" s="44" customFormat="1" ht="38.25">
      <c r="A419" s="37">
        <v>6</v>
      </c>
      <c r="B419" s="36" t="s">
        <v>1020</v>
      </c>
      <c r="C419" s="41" t="s">
        <v>348</v>
      </c>
      <c r="D419" s="37" t="s">
        <v>1004</v>
      </c>
      <c r="E419" s="37" t="s">
        <v>1005</v>
      </c>
      <c r="F419" s="18">
        <v>62563.55</v>
      </c>
      <c r="G419" s="41" t="s">
        <v>1021</v>
      </c>
      <c r="H419" s="38">
        <v>44232</v>
      </c>
      <c r="I419" s="18">
        <v>62300</v>
      </c>
      <c r="J419" s="36" t="s">
        <v>970</v>
      </c>
      <c r="K419" s="18">
        <v>263.55000000000291</v>
      </c>
      <c r="L419" s="19">
        <v>0.4212516713006238</v>
      </c>
      <c r="M419" s="42">
        <v>2</v>
      </c>
      <c r="N419" s="42">
        <v>0</v>
      </c>
      <c r="O419" s="43"/>
      <c r="P419" s="73">
        <v>32109890488</v>
      </c>
      <c r="Q419" s="37" t="s">
        <v>1022</v>
      </c>
    </row>
    <row r="420" spans="1:20" s="44" customFormat="1" ht="38.25">
      <c r="A420" s="37">
        <v>7</v>
      </c>
      <c r="B420" s="36" t="s">
        <v>1023</v>
      </c>
      <c r="C420" s="41" t="s">
        <v>348</v>
      </c>
      <c r="D420" s="37" t="s">
        <v>1004</v>
      </c>
      <c r="E420" s="37" t="s">
        <v>1005</v>
      </c>
      <c r="F420" s="18">
        <v>56468.639999999999</v>
      </c>
      <c r="G420" s="41" t="s">
        <v>1024</v>
      </c>
      <c r="H420" s="59">
        <v>44228</v>
      </c>
      <c r="I420" s="18">
        <v>36222.49</v>
      </c>
      <c r="J420" s="36" t="s">
        <v>970</v>
      </c>
      <c r="K420" s="18">
        <v>20246.150000000001</v>
      </c>
      <c r="L420" s="19">
        <v>35.853794247568217</v>
      </c>
      <c r="M420" s="42">
        <v>1</v>
      </c>
      <c r="N420" s="42">
        <v>0</v>
      </c>
      <c r="O420" s="43"/>
      <c r="P420" s="73">
        <v>32109881989</v>
      </c>
      <c r="Q420" s="37" t="s">
        <v>1025</v>
      </c>
    </row>
    <row r="421" spans="1:20" s="44" customFormat="1" ht="38.25">
      <c r="A421" s="37">
        <v>8</v>
      </c>
      <c r="B421" s="36" t="s">
        <v>702</v>
      </c>
      <c r="C421" s="41" t="s">
        <v>348</v>
      </c>
      <c r="D421" s="37" t="s">
        <v>1004</v>
      </c>
      <c r="E421" s="37" t="s">
        <v>1005</v>
      </c>
      <c r="F421" s="18">
        <v>1354675.14</v>
      </c>
      <c r="G421" s="41" t="s">
        <v>1026</v>
      </c>
      <c r="H421" s="38">
        <v>44232</v>
      </c>
      <c r="I421" s="18">
        <v>1007442.72</v>
      </c>
      <c r="J421" s="36" t="s">
        <v>1027</v>
      </c>
      <c r="K421" s="18">
        <v>347232.41999999993</v>
      </c>
      <c r="L421" s="19">
        <v>25.632154141398061</v>
      </c>
      <c r="M421" s="42">
        <v>1</v>
      </c>
      <c r="N421" s="42">
        <v>0</v>
      </c>
      <c r="O421" s="43"/>
      <c r="P421" s="73">
        <v>32109890276</v>
      </c>
      <c r="Q421" s="37" t="s">
        <v>1028</v>
      </c>
    </row>
    <row r="422" spans="1:20" s="44" customFormat="1" ht="38.25">
      <c r="A422" s="37">
        <v>9</v>
      </c>
      <c r="B422" s="36" t="s">
        <v>1029</v>
      </c>
      <c r="C422" s="41" t="s">
        <v>348</v>
      </c>
      <c r="D422" s="37" t="s">
        <v>1004</v>
      </c>
      <c r="E422" s="37" t="s">
        <v>1030</v>
      </c>
      <c r="F422" s="18">
        <v>248033.33</v>
      </c>
      <c r="G422" s="41" t="s">
        <v>1031</v>
      </c>
      <c r="H422" s="59">
        <v>44237</v>
      </c>
      <c r="I422" s="18">
        <v>227000</v>
      </c>
      <c r="J422" s="36" t="s">
        <v>1032</v>
      </c>
      <c r="K422" s="18">
        <v>21033.329999999987</v>
      </c>
      <c r="L422" s="19">
        <v>8.4800417750307986</v>
      </c>
      <c r="M422" s="42">
        <v>2</v>
      </c>
      <c r="N422" s="42">
        <v>0</v>
      </c>
      <c r="O422" s="43"/>
      <c r="P422" s="73">
        <v>32109898344</v>
      </c>
      <c r="Q422" s="37" t="s">
        <v>1033</v>
      </c>
      <c r="R422" s="89"/>
      <c r="S422" s="113"/>
      <c r="T422" s="114"/>
    </row>
    <row r="423" spans="1:20" s="44" customFormat="1" ht="38.25">
      <c r="A423" s="37">
        <v>10</v>
      </c>
      <c r="B423" s="36" t="s">
        <v>1034</v>
      </c>
      <c r="C423" s="41" t="s">
        <v>348</v>
      </c>
      <c r="D423" s="37" t="s">
        <v>1004</v>
      </c>
      <c r="E423" s="37" t="s">
        <v>1005</v>
      </c>
      <c r="F423" s="18">
        <v>518241.06</v>
      </c>
      <c r="G423" s="41" t="s">
        <v>1035</v>
      </c>
      <c r="H423" s="59">
        <v>44246</v>
      </c>
      <c r="I423" s="18">
        <v>234010</v>
      </c>
      <c r="J423" s="36" t="s">
        <v>1036</v>
      </c>
      <c r="K423" s="18">
        <v>284231.06</v>
      </c>
      <c r="L423" s="19">
        <v>54.84533780476599</v>
      </c>
      <c r="M423" s="42">
        <v>3</v>
      </c>
      <c r="N423" s="42">
        <v>0</v>
      </c>
      <c r="O423" s="43"/>
      <c r="P423" s="73">
        <v>32109928416</v>
      </c>
      <c r="Q423" s="37" t="s">
        <v>1037</v>
      </c>
    </row>
    <row r="424" spans="1:20" s="44" customFormat="1" ht="38.25">
      <c r="A424" s="37">
        <v>11</v>
      </c>
      <c r="B424" s="36" t="s">
        <v>1038</v>
      </c>
      <c r="C424" s="41" t="s">
        <v>348</v>
      </c>
      <c r="D424" s="37" t="s">
        <v>1004</v>
      </c>
      <c r="E424" s="37" t="s">
        <v>1005</v>
      </c>
      <c r="F424" s="18">
        <v>572452.26</v>
      </c>
      <c r="G424" s="41" t="s">
        <v>1039</v>
      </c>
      <c r="H424" s="59">
        <v>44242</v>
      </c>
      <c r="I424" s="18">
        <v>568042</v>
      </c>
      <c r="J424" s="36" t="s">
        <v>90</v>
      </c>
      <c r="K424" s="18">
        <v>4410.2600000000093</v>
      </c>
      <c r="L424" s="19">
        <v>0.77041533559497566</v>
      </c>
      <c r="M424" s="42">
        <v>1</v>
      </c>
      <c r="N424" s="42">
        <v>0</v>
      </c>
      <c r="O424" s="43"/>
      <c r="P424" s="73">
        <v>32109922495</v>
      </c>
      <c r="Q424" s="37" t="s">
        <v>1040</v>
      </c>
      <c r="R424" s="89"/>
      <c r="S424" s="113"/>
    </row>
    <row r="425" spans="1:20" s="44" customFormat="1" ht="38.25">
      <c r="A425" s="37">
        <v>12</v>
      </c>
      <c r="B425" s="36" t="s">
        <v>347</v>
      </c>
      <c r="C425" s="41" t="s">
        <v>348</v>
      </c>
      <c r="D425" s="37" t="s">
        <v>1004</v>
      </c>
      <c r="E425" s="37" t="s">
        <v>1005</v>
      </c>
      <c r="F425" s="18">
        <v>295032.05</v>
      </c>
      <c r="G425" s="41" t="s">
        <v>1041</v>
      </c>
      <c r="H425" s="59">
        <v>44243</v>
      </c>
      <c r="I425" s="18">
        <v>294175</v>
      </c>
      <c r="J425" s="36" t="s">
        <v>707</v>
      </c>
      <c r="K425" s="18">
        <v>857.04999999998836</v>
      </c>
      <c r="L425" s="19">
        <v>0.29049386329383253</v>
      </c>
      <c r="M425" s="42">
        <v>2</v>
      </c>
      <c r="N425" s="42">
        <v>1</v>
      </c>
      <c r="O425" s="43" t="s">
        <v>1042</v>
      </c>
      <c r="P425" s="73">
        <v>32109927092</v>
      </c>
      <c r="Q425" s="37" t="s">
        <v>1043</v>
      </c>
    </row>
    <row r="426" spans="1:20" s="44" customFormat="1" ht="38.25">
      <c r="A426" s="37">
        <v>13</v>
      </c>
      <c r="B426" s="36" t="s">
        <v>1044</v>
      </c>
      <c r="C426" s="41" t="s">
        <v>348</v>
      </c>
      <c r="D426" s="37" t="s">
        <v>1004</v>
      </c>
      <c r="E426" s="37" t="s">
        <v>1045</v>
      </c>
      <c r="F426" s="18">
        <v>803050</v>
      </c>
      <c r="G426" s="41" t="s">
        <v>1046</v>
      </c>
      <c r="H426" s="38">
        <v>44246</v>
      </c>
      <c r="I426" s="18">
        <v>407260</v>
      </c>
      <c r="J426" s="36" t="s">
        <v>1047</v>
      </c>
      <c r="K426" s="18">
        <v>395790</v>
      </c>
      <c r="L426" s="19">
        <v>49.285847705622309</v>
      </c>
      <c r="M426" s="42">
        <v>3</v>
      </c>
      <c r="N426" s="42">
        <v>0</v>
      </c>
      <c r="O426" s="43"/>
      <c r="P426" s="73">
        <v>32109932695</v>
      </c>
      <c r="Q426" s="37" t="s">
        <v>1048</v>
      </c>
    </row>
    <row r="427" spans="1:20" s="44" customFormat="1" ht="76.5">
      <c r="A427" s="36"/>
      <c r="B427" s="36" t="s">
        <v>1049</v>
      </c>
      <c r="C427" s="41" t="s">
        <v>1050</v>
      </c>
      <c r="D427" s="37" t="s">
        <v>763</v>
      </c>
      <c r="E427" s="37" t="s">
        <v>1051</v>
      </c>
      <c r="F427" s="18">
        <v>884360.1</v>
      </c>
      <c r="G427" s="41">
        <v>2199</v>
      </c>
      <c r="H427" s="38">
        <v>44253</v>
      </c>
      <c r="I427" s="18"/>
      <c r="J427" s="36"/>
      <c r="K427" s="18"/>
      <c r="L427" s="19"/>
      <c r="M427" s="42"/>
      <c r="N427" s="42"/>
      <c r="O427" s="43"/>
      <c r="P427" s="73">
        <v>32110030019</v>
      </c>
      <c r="Q427" s="37"/>
    </row>
    <row r="428" spans="1:20">
      <c r="I428" s="14">
        <f>SUM(I414:I427)</f>
        <v>6058464.7699999996</v>
      </c>
    </row>
    <row r="429" spans="1:20">
      <c r="I429" s="14">
        <f>I417+I418+I420+I421+I424+I425</f>
        <v>2627928.5099999998</v>
      </c>
      <c r="M429">
        <f>M417+M418+M420+M421+M424+M425</f>
        <v>7</v>
      </c>
    </row>
    <row r="430" spans="1:20">
      <c r="B430" s="46" t="s">
        <v>251</v>
      </c>
    </row>
    <row r="431" spans="1:20" s="44" customFormat="1" ht="38.25">
      <c r="A431" s="36">
        <v>1</v>
      </c>
      <c r="B431" s="36" t="s">
        <v>667</v>
      </c>
      <c r="C431" s="41" t="s">
        <v>348</v>
      </c>
      <c r="D431" s="37" t="s">
        <v>763</v>
      </c>
      <c r="E431" s="37" t="s">
        <v>3387</v>
      </c>
      <c r="F431" s="18">
        <v>481259.04</v>
      </c>
      <c r="G431" s="41" t="s">
        <v>3388</v>
      </c>
      <c r="H431" s="38">
        <v>44284</v>
      </c>
      <c r="I431" s="18">
        <v>449094</v>
      </c>
      <c r="J431" s="36" t="s">
        <v>3389</v>
      </c>
      <c r="K431" s="18">
        <v>32165.039999999979</v>
      </c>
      <c r="L431" s="19">
        <v>6.6835191293237841</v>
      </c>
      <c r="M431" s="42">
        <v>1</v>
      </c>
      <c r="N431" s="42">
        <v>0</v>
      </c>
      <c r="O431" s="43"/>
      <c r="P431" s="73">
        <v>32110032116</v>
      </c>
      <c r="Q431" s="37" t="s">
        <v>3390</v>
      </c>
    </row>
    <row r="432" spans="1:20" s="44" customFormat="1" ht="38.25">
      <c r="A432" s="36">
        <v>2</v>
      </c>
      <c r="B432" s="36" t="s">
        <v>104</v>
      </c>
      <c r="C432" s="41" t="s">
        <v>348</v>
      </c>
      <c r="D432" s="37" t="s">
        <v>763</v>
      </c>
      <c r="E432" s="37" t="s">
        <v>1051</v>
      </c>
      <c r="F432" s="18">
        <v>71891.520000000004</v>
      </c>
      <c r="G432" s="41" t="s">
        <v>3391</v>
      </c>
      <c r="H432" s="59">
        <v>44257</v>
      </c>
      <c r="I432" s="18">
        <v>19975</v>
      </c>
      <c r="J432" s="36" t="s">
        <v>3392</v>
      </c>
      <c r="K432" s="18">
        <v>51916.520000000004</v>
      </c>
      <c r="L432" s="19">
        <v>72.215081834408295</v>
      </c>
      <c r="M432" s="42">
        <v>5</v>
      </c>
      <c r="N432" s="42">
        <v>0</v>
      </c>
      <c r="O432" s="43"/>
      <c r="P432" s="73">
        <v>32109975561</v>
      </c>
      <c r="Q432" s="37" t="s">
        <v>3393</v>
      </c>
    </row>
    <row r="433" spans="1:17" s="44" customFormat="1" ht="38.25">
      <c r="A433" s="36">
        <v>3</v>
      </c>
      <c r="B433" s="36" t="s">
        <v>126</v>
      </c>
      <c r="C433" s="41" t="s">
        <v>348</v>
      </c>
      <c r="D433" s="37" t="s">
        <v>763</v>
      </c>
      <c r="E433" s="37" t="s">
        <v>1045</v>
      </c>
      <c r="F433" s="18">
        <v>341239.01</v>
      </c>
      <c r="G433" s="41" t="s">
        <v>3394</v>
      </c>
      <c r="H433" s="59">
        <v>44264</v>
      </c>
      <c r="I433" s="18">
        <v>268000</v>
      </c>
      <c r="J433" s="36" t="s">
        <v>3395</v>
      </c>
      <c r="K433" s="18">
        <v>73239.010000000009</v>
      </c>
      <c r="L433" s="19">
        <v>21.462672160489504</v>
      </c>
      <c r="M433" s="42">
        <v>5</v>
      </c>
      <c r="N433" s="42">
        <v>0</v>
      </c>
      <c r="O433" s="43"/>
      <c r="P433" s="73">
        <v>32109986836</v>
      </c>
      <c r="Q433" s="37" t="s">
        <v>3396</v>
      </c>
    </row>
    <row r="434" spans="1:17" s="44" customFormat="1" ht="38.25">
      <c r="A434" s="36">
        <v>4</v>
      </c>
      <c r="B434" s="36" t="s">
        <v>3397</v>
      </c>
      <c r="C434" s="41" t="s">
        <v>348</v>
      </c>
      <c r="D434" s="37" t="s">
        <v>763</v>
      </c>
      <c r="E434" s="37" t="s">
        <v>1045</v>
      </c>
      <c r="F434" s="18">
        <v>337357.44</v>
      </c>
      <c r="G434" s="41" t="s">
        <v>3398</v>
      </c>
      <c r="H434" s="59">
        <v>44264</v>
      </c>
      <c r="I434" s="18">
        <v>136541.82</v>
      </c>
      <c r="J434" s="36" t="s">
        <v>966</v>
      </c>
      <c r="K434" s="18">
        <v>200815.62</v>
      </c>
      <c r="L434" s="19">
        <v>59.526068255675639</v>
      </c>
      <c r="M434" s="36">
        <v>2</v>
      </c>
      <c r="N434" s="42">
        <v>0</v>
      </c>
      <c r="O434" s="43"/>
      <c r="P434" s="73">
        <v>32109981283</v>
      </c>
      <c r="Q434" s="37" t="s">
        <v>3399</v>
      </c>
    </row>
    <row r="435" spans="1:17" s="44" customFormat="1" ht="38.25">
      <c r="A435" s="36">
        <v>5</v>
      </c>
      <c r="B435" s="36" t="s">
        <v>211</v>
      </c>
      <c r="C435" s="41" t="s">
        <v>348</v>
      </c>
      <c r="D435" s="37" t="s">
        <v>763</v>
      </c>
      <c r="E435" s="37" t="s">
        <v>1051</v>
      </c>
      <c r="F435" s="18">
        <v>598310</v>
      </c>
      <c r="G435" s="41" t="s">
        <v>3400</v>
      </c>
      <c r="H435" s="38">
        <v>44264</v>
      </c>
      <c r="I435" s="18">
        <v>517987</v>
      </c>
      <c r="J435" s="36" t="s">
        <v>3401</v>
      </c>
      <c r="K435" s="18">
        <v>80323</v>
      </c>
      <c r="L435" s="19">
        <v>13.424980361351132</v>
      </c>
      <c r="M435" s="42">
        <v>1</v>
      </c>
      <c r="N435" s="42">
        <v>0</v>
      </c>
      <c r="O435" s="43"/>
      <c r="P435" s="73">
        <v>32109990134</v>
      </c>
      <c r="Q435" s="37" t="s">
        <v>3402</v>
      </c>
    </row>
    <row r="436" spans="1:17" s="44" customFormat="1" ht="38.25">
      <c r="A436" s="36">
        <v>6</v>
      </c>
      <c r="B436" s="36" t="s">
        <v>3403</v>
      </c>
      <c r="C436" s="41" t="s">
        <v>348</v>
      </c>
      <c r="D436" s="37" t="s">
        <v>763</v>
      </c>
      <c r="E436" s="37" t="s">
        <v>1045</v>
      </c>
      <c r="F436" s="18">
        <v>502932</v>
      </c>
      <c r="G436" s="41" t="s">
        <v>3404</v>
      </c>
      <c r="H436" s="38">
        <v>44264</v>
      </c>
      <c r="I436" s="18">
        <v>421496</v>
      </c>
      <c r="J436" s="36" t="s">
        <v>3401</v>
      </c>
      <c r="K436" s="18">
        <v>81436</v>
      </c>
      <c r="L436" s="19">
        <v>16.192248653893571</v>
      </c>
      <c r="M436" s="42">
        <v>1</v>
      </c>
      <c r="N436" s="42">
        <v>0</v>
      </c>
      <c r="O436" s="43"/>
      <c r="P436" s="73">
        <v>32109991463</v>
      </c>
      <c r="Q436" s="37" t="s">
        <v>3405</v>
      </c>
    </row>
    <row r="437" spans="1:17" s="44" customFormat="1" ht="38.25">
      <c r="A437" s="36">
        <v>7</v>
      </c>
      <c r="B437" s="36" t="s">
        <v>217</v>
      </c>
      <c r="C437" s="41" t="s">
        <v>348</v>
      </c>
      <c r="D437" s="37" t="s">
        <v>763</v>
      </c>
      <c r="E437" s="37" t="s">
        <v>1045</v>
      </c>
      <c r="F437" s="18">
        <v>601549.6</v>
      </c>
      <c r="G437" s="41" t="s">
        <v>3406</v>
      </c>
      <c r="H437" s="59">
        <v>44277</v>
      </c>
      <c r="I437" s="18">
        <v>593465.59999999998</v>
      </c>
      <c r="J437" s="36" t="s">
        <v>3407</v>
      </c>
      <c r="K437" s="18">
        <v>8084</v>
      </c>
      <c r="L437" s="19">
        <v>1.3438625842324541</v>
      </c>
      <c r="M437" s="42">
        <v>2</v>
      </c>
      <c r="N437" s="42">
        <v>1</v>
      </c>
      <c r="O437" s="88" t="s">
        <v>3408</v>
      </c>
      <c r="P437" s="73">
        <v>32110025850</v>
      </c>
      <c r="Q437" s="37" t="s">
        <v>3409</v>
      </c>
    </row>
    <row r="438" spans="1:17" s="44" customFormat="1" ht="38.25">
      <c r="A438" s="36">
        <v>8</v>
      </c>
      <c r="B438" s="36" t="s">
        <v>3410</v>
      </c>
      <c r="C438" s="41" t="s">
        <v>348</v>
      </c>
      <c r="D438" s="37" t="s">
        <v>763</v>
      </c>
      <c r="E438" s="37" t="s">
        <v>795</v>
      </c>
      <c r="F438" s="18">
        <v>97072.5</v>
      </c>
      <c r="G438" s="41" t="s">
        <v>3411</v>
      </c>
      <c r="H438" s="38">
        <v>44270</v>
      </c>
      <c r="I438" s="18">
        <v>29040</v>
      </c>
      <c r="J438" s="36" t="s">
        <v>1047</v>
      </c>
      <c r="K438" s="18">
        <v>68032.5</v>
      </c>
      <c r="L438" s="19">
        <v>70.084215406010969</v>
      </c>
      <c r="M438" s="36">
        <v>7</v>
      </c>
      <c r="N438" s="42">
        <v>0</v>
      </c>
      <c r="O438" s="43"/>
      <c r="P438" s="73">
        <v>32110004264</v>
      </c>
      <c r="Q438" s="37" t="s">
        <v>3412</v>
      </c>
    </row>
    <row r="439" spans="1:17" s="44" customFormat="1" ht="38.25">
      <c r="A439" s="36">
        <v>9</v>
      </c>
      <c r="B439" s="36" t="s">
        <v>835</v>
      </c>
      <c r="C439" s="41" t="s">
        <v>348</v>
      </c>
      <c r="D439" s="37" t="s">
        <v>763</v>
      </c>
      <c r="E439" s="37" t="s">
        <v>1005</v>
      </c>
      <c r="F439" s="18">
        <v>122266.83</v>
      </c>
      <c r="G439" s="41" t="s">
        <v>3413</v>
      </c>
      <c r="H439" s="38">
        <v>44264</v>
      </c>
      <c r="I439" s="18">
        <v>99850</v>
      </c>
      <c r="J439" s="36" t="s">
        <v>3414</v>
      </c>
      <c r="K439" s="18">
        <v>22416.83</v>
      </c>
      <c r="L439" s="19">
        <v>18.334351189116461</v>
      </c>
      <c r="M439" s="42">
        <v>6</v>
      </c>
      <c r="N439" s="42">
        <v>0</v>
      </c>
      <c r="O439" s="43"/>
      <c r="P439" s="73">
        <v>32109985752</v>
      </c>
      <c r="Q439" s="37" t="s">
        <v>3415</v>
      </c>
    </row>
    <row r="440" spans="1:17" s="44" customFormat="1" ht="38.25">
      <c r="A440" s="36">
        <v>10</v>
      </c>
      <c r="B440" s="36" t="s">
        <v>73</v>
      </c>
      <c r="C440" s="41" t="s">
        <v>348</v>
      </c>
      <c r="D440" s="37" t="s">
        <v>763</v>
      </c>
      <c r="E440" s="37" t="s">
        <v>1045</v>
      </c>
      <c r="F440" s="18">
        <v>118500</v>
      </c>
      <c r="G440" s="41" t="s">
        <v>3416</v>
      </c>
      <c r="H440" s="38">
        <v>44270</v>
      </c>
      <c r="I440" s="18">
        <v>47539</v>
      </c>
      <c r="J440" s="19" t="s">
        <v>3417</v>
      </c>
      <c r="K440" s="18">
        <v>70961</v>
      </c>
      <c r="L440" s="19">
        <v>59.882700421940925</v>
      </c>
      <c r="M440" s="42">
        <v>8</v>
      </c>
      <c r="N440" s="42">
        <v>0</v>
      </c>
      <c r="O440" s="43"/>
      <c r="P440" s="73">
        <v>32110009241</v>
      </c>
      <c r="Q440" s="37" t="s">
        <v>3418</v>
      </c>
    </row>
    <row r="441" spans="1:17" s="44" customFormat="1" ht="38.25">
      <c r="A441" s="36">
        <v>11</v>
      </c>
      <c r="B441" s="36" t="s">
        <v>3419</v>
      </c>
      <c r="C441" s="41" t="s">
        <v>348</v>
      </c>
      <c r="D441" s="37" t="s">
        <v>763</v>
      </c>
      <c r="E441" s="37" t="s">
        <v>1045</v>
      </c>
      <c r="F441" s="18">
        <v>566597.67000000004</v>
      </c>
      <c r="G441" s="41" t="s">
        <v>3420</v>
      </c>
      <c r="H441" s="38">
        <v>44271</v>
      </c>
      <c r="I441" s="18">
        <v>430000</v>
      </c>
      <c r="J441" s="36" t="s">
        <v>3421</v>
      </c>
      <c r="K441" s="18">
        <v>136597.67000000004</v>
      </c>
      <c r="L441" s="19">
        <v>24.108406587693878</v>
      </c>
      <c r="M441" s="42">
        <v>2</v>
      </c>
      <c r="N441" s="42">
        <v>0</v>
      </c>
      <c r="O441" s="43"/>
      <c r="P441" s="73">
        <v>32110014664</v>
      </c>
      <c r="Q441" s="37" t="s">
        <v>3422</v>
      </c>
    </row>
    <row r="442" spans="1:17" s="44" customFormat="1" ht="38.25">
      <c r="A442" s="36">
        <v>12</v>
      </c>
      <c r="B442" s="36" t="s">
        <v>3423</v>
      </c>
      <c r="C442" s="41" t="s">
        <v>348</v>
      </c>
      <c r="D442" s="37" t="s">
        <v>763</v>
      </c>
      <c r="E442" s="37" t="s">
        <v>823</v>
      </c>
      <c r="F442" s="18">
        <v>38516.58</v>
      </c>
      <c r="G442" s="41" t="s">
        <v>3424</v>
      </c>
      <c r="H442" s="38">
        <v>44270</v>
      </c>
      <c r="I442" s="18">
        <v>38000</v>
      </c>
      <c r="J442" s="36" t="s">
        <v>3425</v>
      </c>
      <c r="K442" s="18">
        <v>516.58000000000175</v>
      </c>
      <c r="L442" s="19">
        <v>1.3411886517442611</v>
      </c>
      <c r="M442" s="42">
        <v>5</v>
      </c>
      <c r="N442" s="42">
        <v>0</v>
      </c>
      <c r="O442" s="43"/>
      <c r="P442" s="73">
        <v>32110009351</v>
      </c>
      <c r="Q442" s="37" t="s">
        <v>3426</v>
      </c>
    </row>
    <row r="443" spans="1:17" s="44" customFormat="1" ht="76.5">
      <c r="A443" s="36"/>
      <c r="B443" s="36" t="s">
        <v>3427</v>
      </c>
      <c r="C443" s="41" t="s">
        <v>1050</v>
      </c>
      <c r="D443" s="37" t="s">
        <v>1030</v>
      </c>
      <c r="E443" s="37" t="s">
        <v>1051</v>
      </c>
      <c r="F443" s="18">
        <v>177345.79</v>
      </c>
      <c r="G443" s="41">
        <v>3187</v>
      </c>
      <c r="H443" s="38">
        <v>44272</v>
      </c>
      <c r="I443" s="18"/>
      <c r="J443" s="36"/>
      <c r="K443" s="18"/>
      <c r="L443" s="19"/>
      <c r="M443" s="42"/>
      <c r="N443" s="42"/>
      <c r="O443" s="43"/>
      <c r="P443" s="73">
        <v>32110090385</v>
      </c>
      <c r="Q443" s="37" t="s">
        <v>3428</v>
      </c>
    </row>
    <row r="444" spans="1:17" s="44" customFormat="1" ht="76.5">
      <c r="A444" s="36"/>
      <c r="B444" s="36" t="s">
        <v>3429</v>
      </c>
      <c r="C444" s="41" t="s">
        <v>1050</v>
      </c>
      <c r="D444" s="37" t="s">
        <v>1030</v>
      </c>
      <c r="E444" s="37" t="s">
        <v>1051</v>
      </c>
      <c r="F444" s="18">
        <v>510369.7</v>
      </c>
      <c r="G444" s="41">
        <v>1703</v>
      </c>
      <c r="H444" s="38">
        <v>44272</v>
      </c>
      <c r="I444" s="18"/>
      <c r="J444" s="86"/>
      <c r="K444" s="18"/>
      <c r="L444" s="19"/>
      <c r="M444" s="42"/>
      <c r="N444" s="42"/>
      <c r="O444" s="43"/>
      <c r="P444" s="73">
        <v>32110090832</v>
      </c>
      <c r="Q444" s="37" t="s">
        <v>3430</v>
      </c>
    </row>
    <row r="445" spans="1:17">
      <c r="I445" s="14">
        <f>SUM(I431:I444)</f>
        <v>3050988.42</v>
      </c>
    </row>
    <row r="446" spans="1:17">
      <c r="I446" s="14">
        <f>I431+I435+I436+I437</f>
        <v>1982042.6</v>
      </c>
      <c r="M446">
        <f>M431+M435+M436+M437-1</f>
        <v>4</v>
      </c>
    </row>
    <row r="447" spans="1:17">
      <c r="B447" s="46" t="s">
        <v>252</v>
      </c>
    </row>
    <row r="448" spans="1:17" ht="38.25">
      <c r="A448" s="36">
        <v>1</v>
      </c>
      <c r="B448" s="36" t="s">
        <v>95</v>
      </c>
      <c r="C448" s="41" t="s">
        <v>348</v>
      </c>
      <c r="D448" s="37" t="s">
        <v>1030</v>
      </c>
      <c r="E448" s="37" t="s">
        <v>3387</v>
      </c>
      <c r="F448" s="18">
        <v>306506.25</v>
      </c>
      <c r="G448" s="41" t="s">
        <v>5110</v>
      </c>
      <c r="H448" s="38">
        <v>44291</v>
      </c>
      <c r="I448" s="18">
        <v>305506.25</v>
      </c>
      <c r="J448" s="36" t="s">
        <v>90</v>
      </c>
      <c r="K448" s="18">
        <v>1000</v>
      </c>
      <c r="L448" s="19">
        <v>0.32625762117412194</v>
      </c>
      <c r="M448" s="42">
        <v>1</v>
      </c>
      <c r="N448" s="42">
        <v>0</v>
      </c>
      <c r="O448" s="43"/>
      <c r="P448" s="73">
        <v>32110073647</v>
      </c>
      <c r="Q448" s="37" t="s">
        <v>5111</v>
      </c>
    </row>
    <row r="449" spans="1:17" ht="38.25">
      <c r="A449" s="36">
        <v>2</v>
      </c>
      <c r="B449" s="36" t="s">
        <v>564</v>
      </c>
      <c r="C449" s="41" t="s">
        <v>348</v>
      </c>
      <c r="D449" s="37" t="s">
        <v>1030</v>
      </c>
      <c r="E449" s="37" t="s">
        <v>3387</v>
      </c>
      <c r="F449" s="18">
        <v>1229538.32</v>
      </c>
      <c r="G449" s="41" t="s">
        <v>5112</v>
      </c>
      <c r="H449" s="38">
        <v>44291</v>
      </c>
      <c r="I449" s="18">
        <v>584000</v>
      </c>
      <c r="J449" s="36" t="s">
        <v>5113</v>
      </c>
      <c r="K449" s="18">
        <v>645538.32000000007</v>
      </c>
      <c r="L449" s="19">
        <v>52.502497034821985</v>
      </c>
      <c r="M449" s="42">
        <v>3</v>
      </c>
      <c r="N449" s="42">
        <v>0</v>
      </c>
      <c r="O449" s="43"/>
      <c r="P449" s="73">
        <v>32110068631</v>
      </c>
      <c r="Q449" s="37" t="s">
        <v>5114</v>
      </c>
    </row>
    <row r="450" spans="1:17" ht="38.25">
      <c r="A450" s="36">
        <v>3</v>
      </c>
      <c r="B450" s="36" t="s">
        <v>5115</v>
      </c>
      <c r="C450" s="41" t="s">
        <v>348</v>
      </c>
      <c r="D450" s="37" t="s">
        <v>1030</v>
      </c>
      <c r="E450" s="37" t="s">
        <v>3387</v>
      </c>
      <c r="F450" s="18">
        <v>177100</v>
      </c>
      <c r="G450" s="41" t="s">
        <v>5116</v>
      </c>
      <c r="H450" s="38">
        <v>44292</v>
      </c>
      <c r="I450" s="18">
        <v>77000</v>
      </c>
      <c r="J450" s="36" t="s">
        <v>5117</v>
      </c>
      <c r="K450" s="18">
        <v>100100</v>
      </c>
      <c r="L450" s="19">
        <v>56.521739130434781</v>
      </c>
      <c r="M450" s="42">
        <v>3</v>
      </c>
      <c r="N450" s="42">
        <v>0</v>
      </c>
      <c r="O450" s="43"/>
      <c r="P450" s="73">
        <v>32110088926</v>
      </c>
      <c r="Q450" s="37" t="s">
        <v>5118</v>
      </c>
    </row>
    <row r="451" spans="1:17" ht="38.25">
      <c r="A451" s="36">
        <v>4</v>
      </c>
      <c r="B451" s="36" t="s">
        <v>5119</v>
      </c>
      <c r="C451" s="41" t="s">
        <v>348</v>
      </c>
      <c r="D451" s="37" t="s">
        <v>1030</v>
      </c>
      <c r="E451" s="37" t="s">
        <v>871</v>
      </c>
      <c r="F451" s="18">
        <v>253683.5</v>
      </c>
      <c r="G451" s="41" t="s">
        <v>5120</v>
      </c>
      <c r="H451" s="38">
        <v>44298</v>
      </c>
      <c r="I451" s="18">
        <v>240500</v>
      </c>
      <c r="J451" s="36" t="s">
        <v>2870</v>
      </c>
      <c r="K451" s="18">
        <v>13183.5</v>
      </c>
      <c r="L451" s="19">
        <v>5.1968299081335658</v>
      </c>
      <c r="M451" s="42">
        <v>1</v>
      </c>
      <c r="N451" s="42">
        <v>0</v>
      </c>
      <c r="O451" s="43"/>
      <c r="P451" s="73">
        <v>32110085020</v>
      </c>
      <c r="Q451" s="37" t="s">
        <v>5121</v>
      </c>
    </row>
    <row r="452" spans="1:17" ht="38.25">
      <c r="A452" s="36">
        <v>5</v>
      </c>
      <c r="B452" s="36" t="s">
        <v>5122</v>
      </c>
      <c r="C452" s="41" t="s">
        <v>348</v>
      </c>
      <c r="D452" s="37" t="s">
        <v>1030</v>
      </c>
      <c r="E452" s="37" t="s">
        <v>1045</v>
      </c>
      <c r="F452" s="18">
        <v>105233.5</v>
      </c>
      <c r="G452" s="41" t="s">
        <v>5123</v>
      </c>
      <c r="H452" s="38">
        <v>44298</v>
      </c>
      <c r="I452" s="18">
        <v>102500</v>
      </c>
      <c r="J452" s="36" t="s">
        <v>5124</v>
      </c>
      <c r="K452" s="18">
        <v>2733.5</v>
      </c>
      <c r="L452" s="19">
        <v>2.5975568616457707</v>
      </c>
      <c r="M452" s="42">
        <v>1</v>
      </c>
      <c r="N452" s="42">
        <v>0</v>
      </c>
      <c r="O452" s="43"/>
      <c r="P452" s="73">
        <v>32110099531</v>
      </c>
      <c r="Q452" s="37" t="s">
        <v>5125</v>
      </c>
    </row>
    <row r="453" spans="1:17" ht="38.25">
      <c r="A453" s="36">
        <v>6</v>
      </c>
      <c r="B453" s="36" t="s">
        <v>5126</v>
      </c>
      <c r="C453" s="41" t="s">
        <v>348</v>
      </c>
      <c r="D453" s="37" t="s">
        <v>1030</v>
      </c>
      <c r="E453" s="37" t="s">
        <v>1051</v>
      </c>
      <c r="F453" s="18">
        <v>304224</v>
      </c>
      <c r="G453" s="41" t="s">
        <v>5127</v>
      </c>
      <c r="H453" s="38">
        <v>44302</v>
      </c>
      <c r="I453" s="18">
        <v>250272</v>
      </c>
      <c r="J453" s="36" t="s">
        <v>5128</v>
      </c>
      <c r="K453" s="18">
        <v>53952</v>
      </c>
      <c r="L453" s="19">
        <v>17.734301041337957</v>
      </c>
      <c r="M453" s="42">
        <v>3</v>
      </c>
      <c r="N453" s="42">
        <v>0</v>
      </c>
      <c r="O453" s="43"/>
      <c r="P453" s="73">
        <v>32110089093</v>
      </c>
      <c r="Q453" s="37" t="s">
        <v>5129</v>
      </c>
    </row>
    <row r="454" spans="1:17" ht="38.25">
      <c r="A454" s="36">
        <v>7</v>
      </c>
      <c r="B454" s="36" t="s">
        <v>5130</v>
      </c>
      <c r="C454" s="41" t="s">
        <v>348</v>
      </c>
      <c r="D454" s="37" t="s">
        <v>1030</v>
      </c>
      <c r="E454" s="37" t="s">
        <v>1045</v>
      </c>
      <c r="F454" s="18">
        <v>195000</v>
      </c>
      <c r="G454" s="41" t="s">
        <v>5131</v>
      </c>
      <c r="H454" s="38">
        <v>44291</v>
      </c>
      <c r="I454" s="18">
        <v>60000</v>
      </c>
      <c r="J454" s="36" t="s">
        <v>5132</v>
      </c>
      <c r="K454" s="18">
        <v>135000</v>
      </c>
      <c r="L454" s="19">
        <v>69.230769230769226</v>
      </c>
      <c r="M454" s="42">
        <v>11</v>
      </c>
      <c r="N454" s="42">
        <v>1</v>
      </c>
      <c r="O454" s="43"/>
      <c r="P454" s="73">
        <v>32110075520</v>
      </c>
      <c r="Q454" s="37" t="s">
        <v>5133</v>
      </c>
    </row>
    <row r="455" spans="1:17" ht="38.25">
      <c r="A455" s="36">
        <v>8</v>
      </c>
      <c r="B455" s="36" t="s">
        <v>5134</v>
      </c>
      <c r="C455" s="41" t="s">
        <v>348</v>
      </c>
      <c r="D455" s="37" t="s">
        <v>746</v>
      </c>
      <c r="E455" s="37" t="s">
        <v>5135</v>
      </c>
      <c r="F455" s="18">
        <v>504000</v>
      </c>
      <c r="G455" s="41" t="s">
        <v>5136</v>
      </c>
      <c r="H455" s="38">
        <v>44313</v>
      </c>
      <c r="I455" s="18">
        <v>504000</v>
      </c>
      <c r="J455" s="36" t="s">
        <v>4</v>
      </c>
      <c r="K455" s="18">
        <v>0</v>
      </c>
      <c r="L455" s="19">
        <v>0</v>
      </c>
      <c r="M455" s="42">
        <v>1</v>
      </c>
      <c r="N455" s="42">
        <v>0</v>
      </c>
      <c r="O455" s="43"/>
      <c r="P455" s="73">
        <v>32110167655</v>
      </c>
      <c r="Q455" s="37" t="s">
        <v>5137</v>
      </c>
    </row>
    <row r="456" spans="1:17" ht="38.25">
      <c r="A456" s="36">
        <v>9</v>
      </c>
      <c r="B456" s="36" t="s">
        <v>5138</v>
      </c>
      <c r="C456" s="41" t="s">
        <v>348</v>
      </c>
      <c r="D456" s="37" t="s">
        <v>746</v>
      </c>
      <c r="E456" s="37" t="s">
        <v>3387</v>
      </c>
      <c r="F456" s="18">
        <v>928350.85</v>
      </c>
      <c r="G456" s="41" t="s">
        <v>5139</v>
      </c>
      <c r="H456" s="38">
        <v>44316</v>
      </c>
      <c r="I456" s="18">
        <v>343947</v>
      </c>
      <c r="J456" s="36" t="s">
        <v>5140</v>
      </c>
      <c r="K456" s="18">
        <v>584403.85</v>
      </c>
      <c r="L456" s="19">
        <v>62.950752940011853</v>
      </c>
      <c r="M456" s="42">
        <v>7</v>
      </c>
      <c r="N456" s="42">
        <v>0</v>
      </c>
      <c r="O456" s="43"/>
      <c r="P456" s="73">
        <v>32110169940</v>
      </c>
      <c r="Q456" s="37" t="s">
        <v>5141</v>
      </c>
    </row>
    <row r="457" spans="1:17" ht="38.25">
      <c r="A457" s="36">
        <v>10</v>
      </c>
      <c r="B457" s="36" t="s">
        <v>780</v>
      </c>
      <c r="C457" s="41" t="s">
        <v>348</v>
      </c>
      <c r="D457" s="37" t="s">
        <v>1030</v>
      </c>
      <c r="E457" s="37" t="s">
        <v>1051</v>
      </c>
      <c r="F457" s="18">
        <v>431422.28</v>
      </c>
      <c r="G457" s="41" t="s">
        <v>5142</v>
      </c>
      <c r="H457" s="38">
        <v>44295</v>
      </c>
      <c r="I457" s="18">
        <v>320028.5</v>
      </c>
      <c r="J457" s="36" t="s">
        <v>5143</v>
      </c>
      <c r="K457" s="18">
        <v>111393.78000000003</v>
      </c>
      <c r="L457" s="19">
        <v>25.820126860393032</v>
      </c>
      <c r="M457" s="42">
        <v>4</v>
      </c>
      <c r="N457" s="42">
        <v>0</v>
      </c>
      <c r="O457" s="43"/>
      <c r="P457" s="73">
        <v>32110095432</v>
      </c>
      <c r="Q457" s="37" t="s">
        <v>5144</v>
      </c>
    </row>
    <row r="458" spans="1:17" ht="38.25">
      <c r="A458" s="36">
        <v>11</v>
      </c>
      <c r="B458" s="36" t="s">
        <v>784</v>
      </c>
      <c r="C458" s="41" t="s">
        <v>348</v>
      </c>
      <c r="D458" s="37" t="s">
        <v>1030</v>
      </c>
      <c r="E458" s="37" t="s">
        <v>1051</v>
      </c>
      <c r="F458" s="18">
        <v>239977.66</v>
      </c>
      <c r="G458" s="41" t="s">
        <v>5145</v>
      </c>
      <c r="H458" s="38">
        <v>44295</v>
      </c>
      <c r="I458" s="18">
        <v>239977.66</v>
      </c>
      <c r="J458" s="36" t="s">
        <v>5143</v>
      </c>
      <c r="K458" s="18">
        <v>0</v>
      </c>
      <c r="L458" s="19">
        <v>0</v>
      </c>
      <c r="M458" s="42">
        <v>1</v>
      </c>
      <c r="N458" s="42">
        <v>0</v>
      </c>
      <c r="O458" s="43"/>
      <c r="P458" s="73">
        <v>32110094585</v>
      </c>
      <c r="Q458" s="37" t="s">
        <v>5146</v>
      </c>
    </row>
    <row r="459" spans="1:17" ht="38.25">
      <c r="A459" s="36">
        <v>12</v>
      </c>
      <c r="B459" s="36" t="s">
        <v>362</v>
      </c>
      <c r="C459" s="41" t="s">
        <v>348</v>
      </c>
      <c r="D459" s="37" t="s">
        <v>1030</v>
      </c>
      <c r="E459" s="37" t="s">
        <v>3387</v>
      </c>
      <c r="F459" s="18">
        <v>344816.04</v>
      </c>
      <c r="G459" s="41" t="s">
        <v>5147</v>
      </c>
      <c r="H459" s="38">
        <v>44305</v>
      </c>
      <c r="I459" s="18">
        <v>326400</v>
      </c>
      <c r="J459" s="36" t="s">
        <v>765</v>
      </c>
      <c r="K459" s="18">
        <v>18416.039999999979</v>
      </c>
      <c r="L459" s="19">
        <v>5.3408304323661895</v>
      </c>
      <c r="M459" s="42">
        <v>1</v>
      </c>
      <c r="N459" s="42">
        <v>0</v>
      </c>
      <c r="O459" s="43"/>
      <c r="P459" s="73">
        <v>32110137345</v>
      </c>
      <c r="Q459" s="37" t="s">
        <v>5148</v>
      </c>
    </row>
    <row r="460" spans="1:17" ht="38.25">
      <c r="A460" s="36">
        <v>13</v>
      </c>
      <c r="B460" s="36" t="s">
        <v>5149</v>
      </c>
      <c r="C460" s="41" t="s">
        <v>348</v>
      </c>
      <c r="D460" s="37" t="s">
        <v>746</v>
      </c>
      <c r="E460" s="37" t="s">
        <v>5135</v>
      </c>
      <c r="F460" s="18">
        <v>162931.29999999999</v>
      </c>
      <c r="G460" s="41" t="s">
        <v>5150</v>
      </c>
      <c r="H460" s="38">
        <v>44312</v>
      </c>
      <c r="I460" s="18">
        <v>123340</v>
      </c>
      <c r="J460" s="36" t="s">
        <v>858</v>
      </c>
      <c r="K460" s="18">
        <v>39591.299999999988</v>
      </c>
      <c r="L460" s="19">
        <v>24.299382623228311</v>
      </c>
      <c r="M460" s="42">
        <v>2</v>
      </c>
      <c r="N460" s="42">
        <v>0</v>
      </c>
      <c r="O460" s="43"/>
      <c r="P460" s="73">
        <v>32110161464</v>
      </c>
      <c r="Q460" s="37" t="s">
        <v>5151</v>
      </c>
    </row>
    <row r="461" spans="1:17" ht="38.25">
      <c r="A461" s="36">
        <v>14</v>
      </c>
      <c r="B461" s="36" t="s">
        <v>428</v>
      </c>
      <c r="C461" s="41" t="s">
        <v>348</v>
      </c>
      <c r="D461" s="37" t="s">
        <v>746</v>
      </c>
      <c r="E461" s="37" t="s">
        <v>5135</v>
      </c>
      <c r="F461" s="18">
        <v>530890</v>
      </c>
      <c r="G461" s="41" t="s">
        <v>5152</v>
      </c>
      <c r="H461" s="38">
        <v>44313</v>
      </c>
      <c r="I461" s="18">
        <v>501950</v>
      </c>
      <c r="J461" s="36" t="s">
        <v>5153</v>
      </c>
      <c r="K461" s="18">
        <v>28940</v>
      </c>
      <c r="L461" s="19">
        <v>5.451223417280417</v>
      </c>
      <c r="M461" s="42">
        <v>2</v>
      </c>
      <c r="N461" s="42">
        <v>0</v>
      </c>
      <c r="O461" s="43"/>
      <c r="P461" s="73">
        <v>32110165659</v>
      </c>
      <c r="Q461" s="37" t="s">
        <v>5154</v>
      </c>
    </row>
    <row r="462" spans="1:17" ht="38.25">
      <c r="A462" s="36">
        <v>15</v>
      </c>
      <c r="B462" s="36" t="s">
        <v>5155</v>
      </c>
      <c r="C462" s="41" t="s">
        <v>348</v>
      </c>
      <c r="D462" s="37" t="s">
        <v>746</v>
      </c>
      <c r="E462" s="37" t="s">
        <v>5135</v>
      </c>
      <c r="F462" s="18">
        <v>2143738.4</v>
      </c>
      <c r="G462" s="41" t="s">
        <v>5156</v>
      </c>
      <c r="H462" s="38">
        <v>44312</v>
      </c>
      <c r="I462" s="18">
        <v>1510940</v>
      </c>
      <c r="J462" s="36" t="s">
        <v>5157</v>
      </c>
      <c r="K462" s="18">
        <v>632798.39999999991</v>
      </c>
      <c r="L462" s="19">
        <v>29.518452438040015</v>
      </c>
      <c r="M462" s="42">
        <v>6</v>
      </c>
      <c r="N462" s="42">
        <v>0</v>
      </c>
      <c r="O462" s="43"/>
      <c r="P462" s="73">
        <v>32110162523</v>
      </c>
      <c r="Q462" s="37" t="s">
        <v>5158</v>
      </c>
    </row>
    <row r="463" spans="1:17" ht="38.25">
      <c r="A463" s="36">
        <v>16</v>
      </c>
      <c r="B463" s="36" t="s">
        <v>5159</v>
      </c>
      <c r="C463" s="41" t="s">
        <v>348</v>
      </c>
      <c r="D463" s="37" t="s">
        <v>746</v>
      </c>
      <c r="E463" s="37" t="s">
        <v>1051</v>
      </c>
      <c r="F463" s="18">
        <v>480000</v>
      </c>
      <c r="G463" s="41" t="s">
        <v>5160</v>
      </c>
      <c r="H463" s="38">
        <v>44316</v>
      </c>
      <c r="I463" s="18">
        <v>393000</v>
      </c>
      <c r="J463" s="36" t="s">
        <v>5161</v>
      </c>
      <c r="K463" s="18">
        <v>87000</v>
      </c>
      <c r="L463" s="19">
        <v>18.125</v>
      </c>
      <c r="M463" s="42">
        <v>2</v>
      </c>
      <c r="N463" s="42">
        <v>0</v>
      </c>
      <c r="O463" s="43"/>
      <c r="P463" s="73">
        <v>32110171174</v>
      </c>
      <c r="Q463" s="37" t="s">
        <v>5162</v>
      </c>
    </row>
    <row r="464" spans="1:17" ht="76.5">
      <c r="A464" s="36"/>
      <c r="B464" s="36" t="s">
        <v>5163</v>
      </c>
      <c r="C464" s="41" t="s">
        <v>1050</v>
      </c>
      <c r="D464" s="37" t="s">
        <v>746</v>
      </c>
      <c r="E464" s="37" t="s">
        <v>746</v>
      </c>
      <c r="F464" s="18">
        <v>136080</v>
      </c>
      <c r="G464" s="202" t="s">
        <v>5164</v>
      </c>
      <c r="H464" s="38">
        <v>44312</v>
      </c>
      <c r="I464" s="18"/>
      <c r="J464" s="36"/>
      <c r="K464" s="18"/>
      <c r="L464" s="19"/>
      <c r="M464" s="42"/>
      <c r="N464" s="42"/>
      <c r="O464" s="43"/>
      <c r="P464" s="73">
        <v>32110229365</v>
      </c>
      <c r="Q464" s="37" t="s">
        <v>5151</v>
      </c>
    </row>
    <row r="465" spans="1:17">
      <c r="I465" s="14">
        <f>SUM(I448:I464)</f>
        <v>5883361.4100000001</v>
      </c>
    </row>
    <row r="466" spans="1:17">
      <c r="I466" s="14">
        <f>I448+I451+I452+I455+I458+I459</f>
        <v>1718883.91</v>
      </c>
      <c r="M466">
        <f>M448+M451+M452+M455+M458+M459</f>
        <v>6</v>
      </c>
    </row>
    <row r="467" spans="1:17">
      <c r="B467" s="46" t="s">
        <v>140</v>
      </c>
    </row>
    <row r="468" spans="1:17" s="44" customFormat="1" ht="38.25">
      <c r="A468" s="36">
        <v>1</v>
      </c>
      <c r="B468" s="36" t="s">
        <v>5165</v>
      </c>
      <c r="C468" s="41" t="s">
        <v>348</v>
      </c>
      <c r="D468" s="37" t="s">
        <v>746</v>
      </c>
      <c r="E468" s="37" t="s">
        <v>1051</v>
      </c>
      <c r="F468" s="18">
        <v>604530</v>
      </c>
      <c r="G468" s="41" t="s">
        <v>5166</v>
      </c>
      <c r="H468" s="38">
        <v>44320</v>
      </c>
      <c r="I468" s="18">
        <v>480000</v>
      </c>
      <c r="J468" s="75" t="s">
        <v>734</v>
      </c>
      <c r="K468" s="18">
        <v>124530</v>
      </c>
      <c r="L468" s="19">
        <v>20.599473971515053</v>
      </c>
      <c r="M468" s="42">
        <v>3</v>
      </c>
      <c r="N468" s="42">
        <v>0</v>
      </c>
      <c r="O468" s="43"/>
      <c r="P468" s="73">
        <v>32110171358</v>
      </c>
      <c r="Q468" s="37" t="s">
        <v>5167</v>
      </c>
    </row>
    <row r="469" spans="1:17" s="44" customFormat="1" ht="38.25">
      <c r="A469" s="36">
        <v>2</v>
      </c>
      <c r="B469" s="36" t="s">
        <v>5168</v>
      </c>
      <c r="C469" s="41" t="s">
        <v>348</v>
      </c>
      <c r="D469" s="37" t="s">
        <v>746</v>
      </c>
      <c r="E469" s="37" t="s">
        <v>1051</v>
      </c>
      <c r="F469" s="18">
        <v>71908.350000000006</v>
      </c>
      <c r="G469" s="41" t="s">
        <v>5169</v>
      </c>
      <c r="H469" s="38">
        <v>44320</v>
      </c>
      <c r="I469" s="18">
        <v>57315</v>
      </c>
      <c r="J469" s="36" t="s">
        <v>497</v>
      </c>
      <c r="K469" s="18">
        <v>14593.350000000006</v>
      </c>
      <c r="L469" s="19">
        <v>20.294374714480313</v>
      </c>
      <c r="M469" s="42">
        <v>4</v>
      </c>
      <c r="N469" s="42">
        <v>0</v>
      </c>
      <c r="O469" s="43"/>
      <c r="P469" s="73">
        <v>32110180319</v>
      </c>
      <c r="Q469" s="37" t="s">
        <v>5170</v>
      </c>
    </row>
    <row r="470" spans="1:17" s="44" customFormat="1" ht="38.25">
      <c r="A470" s="36">
        <v>3</v>
      </c>
      <c r="B470" s="36" t="s">
        <v>5171</v>
      </c>
      <c r="C470" s="41" t="s">
        <v>348</v>
      </c>
      <c r="D470" s="37" t="s">
        <v>746</v>
      </c>
      <c r="E470" s="37" t="s">
        <v>5135</v>
      </c>
      <c r="F470" s="18">
        <v>368610</v>
      </c>
      <c r="G470" s="41" t="s">
        <v>5172</v>
      </c>
      <c r="H470" s="38">
        <v>44327</v>
      </c>
      <c r="I470" s="18">
        <v>198438.39999999999</v>
      </c>
      <c r="J470" s="36" t="s">
        <v>858</v>
      </c>
      <c r="K470" s="18">
        <v>170171.6</v>
      </c>
      <c r="L470" s="19">
        <v>46.165757847047018</v>
      </c>
      <c r="M470" s="28">
        <v>1</v>
      </c>
      <c r="N470" s="42">
        <v>0</v>
      </c>
      <c r="O470" s="43"/>
      <c r="P470" s="73">
        <v>32110193951</v>
      </c>
      <c r="Q470" s="37" t="s">
        <v>5173</v>
      </c>
    </row>
    <row r="471" spans="1:17" s="44" customFormat="1" ht="38.25">
      <c r="A471" s="36">
        <v>4</v>
      </c>
      <c r="B471" s="36" t="s">
        <v>5174</v>
      </c>
      <c r="C471" s="41" t="s">
        <v>348</v>
      </c>
      <c r="D471" s="37" t="s">
        <v>746</v>
      </c>
      <c r="E471" s="37" t="s">
        <v>5135</v>
      </c>
      <c r="F471" s="18">
        <v>312807.40000000002</v>
      </c>
      <c r="G471" s="41" t="s">
        <v>5175</v>
      </c>
      <c r="H471" s="38">
        <v>44327</v>
      </c>
      <c r="I471" s="18">
        <v>206216.2</v>
      </c>
      <c r="J471" s="36" t="s">
        <v>970</v>
      </c>
      <c r="K471" s="18">
        <v>106591.20000000001</v>
      </c>
      <c r="L471" s="19">
        <v>34.075664450393433</v>
      </c>
      <c r="M471" s="42">
        <v>2</v>
      </c>
      <c r="N471" s="42">
        <v>0</v>
      </c>
      <c r="O471" s="43"/>
      <c r="P471" s="73">
        <v>32110194773</v>
      </c>
      <c r="Q471" s="37" t="s">
        <v>5176</v>
      </c>
    </row>
    <row r="472" spans="1:17" s="44" customFormat="1" ht="38.25">
      <c r="A472" s="36">
        <v>5</v>
      </c>
      <c r="B472" s="36" t="s">
        <v>5177</v>
      </c>
      <c r="C472" s="41" t="s">
        <v>348</v>
      </c>
      <c r="D472" s="37" t="s">
        <v>746</v>
      </c>
      <c r="E472" s="37" t="s">
        <v>5135</v>
      </c>
      <c r="F472" s="18">
        <v>300010</v>
      </c>
      <c r="G472" s="41" t="s">
        <v>5178</v>
      </c>
      <c r="H472" s="38">
        <v>44327</v>
      </c>
      <c r="I472" s="18">
        <v>93506.6</v>
      </c>
      <c r="J472" s="36" t="s">
        <v>5179</v>
      </c>
      <c r="K472" s="18">
        <v>206503.4</v>
      </c>
      <c r="L472" s="19">
        <v>68.832172260924636</v>
      </c>
      <c r="M472" s="42">
        <v>3</v>
      </c>
      <c r="N472" s="42">
        <v>0</v>
      </c>
      <c r="O472" s="43"/>
      <c r="P472" s="73">
        <v>32110193859</v>
      </c>
      <c r="Q472" s="37" t="s">
        <v>5180</v>
      </c>
    </row>
    <row r="473" spans="1:17" s="44" customFormat="1" ht="38.25">
      <c r="A473" s="36">
        <v>6</v>
      </c>
      <c r="B473" s="36" t="s">
        <v>5181</v>
      </c>
      <c r="C473" s="41" t="s">
        <v>348</v>
      </c>
      <c r="D473" s="37" t="s">
        <v>746</v>
      </c>
      <c r="E473" s="37" t="s">
        <v>5135</v>
      </c>
      <c r="F473" s="18">
        <v>504522</v>
      </c>
      <c r="G473" s="41" t="s">
        <v>5182</v>
      </c>
      <c r="H473" s="38">
        <v>44327</v>
      </c>
      <c r="I473" s="18">
        <v>293901.59999999998</v>
      </c>
      <c r="J473" s="36" t="s">
        <v>5183</v>
      </c>
      <c r="K473" s="18">
        <v>210620.40000000002</v>
      </c>
      <c r="L473" s="19">
        <v>41.746524433027702</v>
      </c>
      <c r="M473" s="28">
        <v>1</v>
      </c>
      <c r="N473" s="42">
        <v>0</v>
      </c>
      <c r="O473" s="43"/>
      <c r="P473" s="73">
        <v>32110193808</v>
      </c>
      <c r="Q473" s="37" t="s">
        <v>5184</v>
      </c>
    </row>
    <row r="474" spans="1:17" s="44" customFormat="1" ht="51">
      <c r="A474" s="36">
        <v>7</v>
      </c>
      <c r="B474" s="36" t="s">
        <v>5185</v>
      </c>
      <c r="C474" s="41" t="s">
        <v>348</v>
      </c>
      <c r="D474" s="37" t="s">
        <v>746</v>
      </c>
      <c r="E474" s="37" t="s">
        <v>1051</v>
      </c>
      <c r="F474" s="18">
        <v>1042563.78</v>
      </c>
      <c r="G474" s="41" t="s">
        <v>5186</v>
      </c>
      <c r="H474" s="38">
        <v>44347</v>
      </c>
      <c r="I474" s="18">
        <v>1042563.78</v>
      </c>
      <c r="J474" s="36" t="s">
        <v>266</v>
      </c>
      <c r="K474" s="18">
        <v>0</v>
      </c>
      <c r="L474" s="19">
        <v>0</v>
      </c>
      <c r="M474" s="28">
        <v>1</v>
      </c>
      <c r="N474" s="42">
        <v>0</v>
      </c>
      <c r="O474" s="43"/>
      <c r="P474" s="73">
        <v>32110248215</v>
      </c>
      <c r="Q474" s="37" t="s">
        <v>5187</v>
      </c>
    </row>
    <row r="475" spans="1:17" s="44" customFormat="1" ht="38.25">
      <c r="A475" s="36">
        <v>8</v>
      </c>
      <c r="B475" s="36" t="s">
        <v>5188</v>
      </c>
      <c r="C475" s="41" t="s">
        <v>348</v>
      </c>
      <c r="D475" s="37" t="s">
        <v>746</v>
      </c>
      <c r="E475" s="37" t="s">
        <v>5135</v>
      </c>
      <c r="F475" s="18">
        <v>834680</v>
      </c>
      <c r="G475" s="41" t="s">
        <v>5189</v>
      </c>
      <c r="H475" s="38">
        <v>44347</v>
      </c>
      <c r="I475" s="18">
        <v>423734</v>
      </c>
      <c r="J475" s="36" t="s">
        <v>970</v>
      </c>
      <c r="K475" s="18">
        <v>410946</v>
      </c>
      <c r="L475" s="19">
        <v>49.233957923994822</v>
      </c>
      <c r="M475" s="42">
        <v>3</v>
      </c>
      <c r="N475" s="42">
        <v>0</v>
      </c>
      <c r="O475" s="43"/>
      <c r="P475" s="73">
        <v>32110248306</v>
      </c>
      <c r="Q475" s="37" t="s">
        <v>5190</v>
      </c>
    </row>
    <row r="476" spans="1:17" s="44" customFormat="1" ht="38.25">
      <c r="A476" s="36">
        <v>9</v>
      </c>
      <c r="B476" s="36" t="s">
        <v>5191</v>
      </c>
      <c r="C476" s="41" t="s">
        <v>348</v>
      </c>
      <c r="D476" s="37" t="s">
        <v>746</v>
      </c>
      <c r="E476" s="37" t="s">
        <v>5135</v>
      </c>
      <c r="F476" s="18">
        <v>492566.7</v>
      </c>
      <c r="G476" s="41" t="s">
        <v>5192</v>
      </c>
      <c r="H476" s="38">
        <v>44347</v>
      </c>
      <c r="I476" s="18">
        <v>409511.2</v>
      </c>
      <c r="J476" s="36" t="s">
        <v>970</v>
      </c>
      <c r="K476" s="18">
        <v>83055.5</v>
      </c>
      <c r="L476" s="19">
        <v>16.861777298384169</v>
      </c>
      <c r="M476" s="28">
        <v>1</v>
      </c>
      <c r="N476" s="42">
        <v>0</v>
      </c>
      <c r="O476" s="43"/>
      <c r="P476" s="73">
        <v>32110253350</v>
      </c>
      <c r="Q476" s="37" t="s">
        <v>5193</v>
      </c>
    </row>
    <row r="477" spans="1:17" s="44" customFormat="1" ht="38.25">
      <c r="A477" s="36">
        <v>10</v>
      </c>
      <c r="B477" s="36" t="s">
        <v>5194</v>
      </c>
      <c r="C477" s="41" t="s">
        <v>348</v>
      </c>
      <c r="D477" s="37" t="s">
        <v>795</v>
      </c>
      <c r="E477" s="37" t="s">
        <v>5195</v>
      </c>
      <c r="F477" s="18">
        <v>237633.55</v>
      </c>
      <c r="G477" s="41" t="s">
        <v>5196</v>
      </c>
      <c r="H477" s="38">
        <v>44347</v>
      </c>
      <c r="I477" s="18">
        <v>192724.97</v>
      </c>
      <c r="J477" s="36" t="s">
        <v>858</v>
      </c>
      <c r="K477" s="18">
        <v>44908.579999999987</v>
      </c>
      <c r="L477" s="19">
        <v>18.898249005664397</v>
      </c>
      <c r="M477" s="42">
        <v>2</v>
      </c>
      <c r="N477" s="42">
        <v>0</v>
      </c>
      <c r="O477" s="43"/>
      <c r="P477" s="73">
        <v>32110259629</v>
      </c>
      <c r="Q477" s="37" t="s">
        <v>5197</v>
      </c>
    </row>
    <row r="478" spans="1:17" s="44" customFormat="1" ht="38.25">
      <c r="A478" s="36">
        <v>11</v>
      </c>
      <c r="B478" s="36" t="s">
        <v>5198</v>
      </c>
      <c r="C478" s="41" t="s">
        <v>348</v>
      </c>
      <c r="D478" s="37" t="s">
        <v>795</v>
      </c>
      <c r="E478" s="37" t="s">
        <v>5195</v>
      </c>
      <c r="F478" s="18">
        <v>231834.6</v>
      </c>
      <c r="G478" s="41" t="s">
        <v>5199</v>
      </c>
      <c r="H478" s="38">
        <v>44347</v>
      </c>
      <c r="I478" s="18">
        <v>191923</v>
      </c>
      <c r="J478" s="36" t="s">
        <v>970</v>
      </c>
      <c r="K478" s="18">
        <v>39911.600000000006</v>
      </c>
      <c r="L478" s="19">
        <v>17.215549361484435</v>
      </c>
      <c r="M478" s="42">
        <v>2</v>
      </c>
      <c r="N478" s="42">
        <v>0</v>
      </c>
      <c r="O478" s="43"/>
      <c r="P478" s="73">
        <v>32110259633</v>
      </c>
      <c r="Q478" s="37" t="s">
        <v>5200</v>
      </c>
    </row>
    <row r="479" spans="1:17" s="44" customFormat="1" ht="38.25">
      <c r="A479" s="36">
        <v>12</v>
      </c>
      <c r="B479" s="36" t="s">
        <v>5201</v>
      </c>
      <c r="C479" s="41" t="s">
        <v>348</v>
      </c>
      <c r="D479" s="37" t="s">
        <v>795</v>
      </c>
      <c r="E479" s="37" t="s">
        <v>5195</v>
      </c>
      <c r="F479" s="18">
        <v>198927.4</v>
      </c>
      <c r="G479" s="41" t="s">
        <v>5202</v>
      </c>
      <c r="H479" s="38">
        <v>44347</v>
      </c>
      <c r="I479" s="18">
        <v>106436.01</v>
      </c>
      <c r="J479" s="36" t="s">
        <v>5203</v>
      </c>
      <c r="K479" s="18">
        <v>92491.39</v>
      </c>
      <c r="L479" s="19">
        <v>46.495047942113551</v>
      </c>
      <c r="M479" s="42">
        <v>2</v>
      </c>
      <c r="N479" s="42">
        <v>0</v>
      </c>
      <c r="O479" s="43"/>
      <c r="P479" s="73">
        <v>32110259636</v>
      </c>
      <c r="Q479" s="37" t="s">
        <v>5204</v>
      </c>
    </row>
    <row r="480" spans="1:17">
      <c r="I480" s="14">
        <f>SUM(I468:I479)</f>
        <v>3696270.7600000002</v>
      </c>
    </row>
    <row r="481" spans="1:17">
      <c r="I481" s="14">
        <f>I476+I474+I473+I470</f>
        <v>1944414.98</v>
      </c>
      <c r="M481">
        <f>M476+M474+M473+M470</f>
        <v>4</v>
      </c>
    </row>
    <row r="482" spans="1:17">
      <c r="B482" s="46" t="s">
        <v>7767</v>
      </c>
    </row>
    <row r="483" spans="1:17" ht="38.25">
      <c r="A483" s="36">
        <v>1</v>
      </c>
      <c r="B483" s="36" t="s">
        <v>7768</v>
      </c>
      <c r="C483" s="41" t="s">
        <v>348</v>
      </c>
      <c r="D483" s="37" t="s">
        <v>795</v>
      </c>
      <c r="E483" s="37" t="s">
        <v>5195</v>
      </c>
      <c r="F483" s="18">
        <v>323406</v>
      </c>
      <c r="G483" s="41" t="s">
        <v>7769</v>
      </c>
      <c r="H483" s="38">
        <v>44365</v>
      </c>
      <c r="I483" s="18">
        <v>81000</v>
      </c>
      <c r="J483" s="36" t="s">
        <v>7770</v>
      </c>
      <c r="K483" s="18">
        <v>242406</v>
      </c>
      <c r="L483" s="19">
        <v>74.954082484555016</v>
      </c>
      <c r="M483" s="42">
        <v>12</v>
      </c>
      <c r="N483" s="42">
        <v>0</v>
      </c>
      <c r="O483" s="43"/>
      <c r="P483" s="73">
        <v>32110315450</v>
      </c>
      <c r="Q483" s="37" t="s">
        <v>7771</v>
      </c>
    </row>
    <row r="484" spans="1:17" ht="38.25">
      <c r="A484" s="36">
        <v>2</v>
      </c>
      <c r="B484" s="36" t="s">
        <v>7772</v>
      </c>
      <c r="C484" s="41" t="s">
        <v>348</v>
      </c>
      <c r="D484" s="37" t="s">
        <v>795</v>
      </c>
      <c r="E484" s="37" t="s">
        <v>5195</v>
      </c>
      <c r="F484" s="18">
        <v>69198</v>
      </c>
      <c r="G484" s="41" t="s">
        <v>7773</v>
      </c>
      <c r="H484" s="38">
        <v>44368</v>
      </c>
      <c r="I484" s="18">
        <v>40812</v>
      </c>
      <c r="J484" s="36" t="s">
        <v>1047</v>
      </c>
      <c r="K484" s="18">
        <v>28386</v>
      </c>
      <c r="L484" s="19">
        <v>41.021416803953869</v>
      </c>
      <c r="M484" s="42">
        <v>2</v>
      </c>
      <c r="N484" s="42">
        <v>0</v>
      </c>
      <c r="O484" s="43"/>
      <c r="P484" s="73">
        <v>32110320954</v>
      </c>
      <c r="Q484" s="37" t="s">
        <v>7774</v>
      </c>
    </row>
    <row r="485" spans="1:17" ht="76.5">
      <c r="A485" s="36">
        <v>3</v>
      </c>
      <c r="B485" s="36" t="s">
        <v>7775</v>
      </c>
      <c r="C485" s="41" t="s">
        <v>1050</v>
      </c>
      <c r="D485" s="37" t="s">
        <v>823</v>
      </c>
      <c r="E485" s="37" t="s">
        <v>7776</v>
      </c>
      <c r="F485" s="18">
        <v>300000</v>
      </c>
      <c r="G485" s="41" t="s">
        <v>7777</v>
      </c>
      <c r="H485" s="38">
        <v>44354</v>
      </c>
      <c r="I485" s="18"/>
      <c r="J485" s="36" t="s">
        <v>833</v>
      </c>
      <c r="K485" s="18"/>
      <c r="L485" s="19"/>
      <c r="M485" s="42"/>
      <c r="N485" s="42"/>
      <c r="O485" s="43"/>
      <c r="P485" s="73">
        <v>32110357334</v>
      </c>
      <c r="Q485" s="37" t="s">
        <v>7778</v>
      </c>
    </row>
    <row r="486" spans="1:17" ht="38.25">
      <c r="A486" s="36">
        <v>4</v>
      </c>
      <c r="B486" s="36" t="s">
        <v>7779</v>
      </c>
      <c r="C486" s="41" t="s">
        <v>348</v>
      </c>
      <c r="D486" s="37" t="s">
        <v>823</v>
      </c>
      <c r="E486" s="37" t="s">
        <v>1051</v>
      </c>
      <c r="F486" s="18">
        <v>568400</v>
      </c>
      <c r="G486" s="41" t="s">
        <v>7780</v>
      </c>
      <c r="H486" s="38">
        <v>44375</v>
      </c>
      <c r="I486" s="18">
        <v>544200</v>
      </c>
      <c r="J486" s="36" t="s">
        <v>545</v>
      </c>
      <c r="K486" s="18">
        <v>24200</v>
      </c>
      <c r="L486" s="19">
        <v>4.2575650950035282</v>
      </c>
      <c r="M486" s="42">
        <v>2</v>
      </c>
      <c r="N486" s="42">
        <v>0</v>
      </c>
      <c r="O486" s="43"/>
      <c r="P486" s="73">
        <v>32110352419</v>
      </c>
      <c r="Q486" s="37" t="s">
        <v>7781</v>
      </c>
    </row>
    <row r="487" spans="1:17" ht="76.5">
      <c r="A487" s="36">
        <v>5</v>
      </c>
      <c r="B487" s="36" t="s">
        <v>7782</v>
      </c>
      <c r="C487" s="41" t="s">
        <v>1050</v>
      </c>
      <c r="D487" s="37" t="s">
        <v>823</v>
      </c>
      <c r="E487" s="37" t="s">
        <v>1051</v>
      </c>
      <c r="F487" s="18">
        <v>1522530.75</v>
      </c>
      <c r="G487" s="41">
        <v>7172</v>
      </c>
      <c r="H487" s="38">
        <v>44354</v>
      </c>
      <c r="I487" s="18"/>
      <c r="J487" s="36" t="s">
        <v>1309</v>
      </c>
      <c r="K487" s="18"/>
      <c r="L487" s="19"/>
      <c r="M487" s="42"/>
      <c r="N487" s="42"/>
      <c r="O487" s="43"/>
      <c r="P487" s="73">
        <v>32110357412</v>
      </c>
      <c r="Q487" s="37" t="s">
        <v>7783</v>
      </c>
    </row>
    <row r="488" spans="1:17" ht="76.5">
      <c r="A488" s="36">
        <v>6</v>
      </c>
      <c r="B488" s="36" t="s">
        <v>7784</v>
      </c>
      <c r="C488" s="41" t="s">
        <v>1050</v>
      </c>
      <c r="D488" s="37" t="s">
        <v>814</v>
      </c>
      <c r="E488" s="37" t="s">
        <v>7785</v>
      </c>
      <c r="F488" s="18">
        <v>300000</v>
      </c>
      <c r="G488" s="41">
        <v>3151</v>
      </c>
      <c r="H488" s="38">
        <v>44371</v>
      </c>
      <c r="I488" s="18"/>
      <c r="J488" s="36" t="s">
        <v>250</v>
      </c>
      <c r="K488" s="18"/>
      <c r="L488" s="19"/>
      <c r="M488" s="42"/>
      <c r="N488" s="42"/>
      <c r="O488" s="43"/>
      <c r="P488" s="73">
        <v>32110440529</v>
      </c>
      <c r="Q488" s="37" t="s">
        <v>7786</v>
      </c>
    </row>
    <row r="489" spans="1:17">
      <c r="I489" s="14">
        <f>SUM(I483:I488)</f>
        <v>666012</v>
      </c>
    </row>
    <row r="490" spans="1:17">
      <c r="I490" s="14">
        <v>0</v>
      </c>
      <c r="M490">
        <v>0</v>
      </c>
    </row>
    <row r="491" spans="1:17">
      <c r="B491" s="46" t="s">
        <v>7787</v>
      </c>
    </row>
    <row r="492" spans="1:17" ht="38.25">
      <c r="A492" s="36">
        <v>1</v>
      </c>
      <c r="B492" s="36" t="s">
        <v>129</v>
      </c>
      <c r="C492" s="41" t="s">
        <v>348</v>
      </c>
      <c r="D492" s="37" t="s">
        <v>823</v>
      </c>
      <c r="E492" s="37" t="s">
        <v>7785</v>
      </c>
      <c r="F492" s="18">
        <v>296742.33</v>
      </c>
      <c r="G492" s="41" t="s">
        <v>7788</v>
      </c>
      <c r="H492" s="38">
        <v>44396</v>
      </c>
      <c r="I492" s="18">
        <v>296742.25</v>
      </c>
      <c r="J492" s="36" t="s">
        <v>7789</v>
      </c>
      <c r="K492" s="18">
        <v>8.0000000016298145E-2</v>
      </c>
      <c r="L492" s="19">
        <v>2.695941627450793E-5</v>
      </c>
      <c r="M492" s="42">
        <v>1</v>
      </c>
      <c r="N492" s="42">
        <v>0</v>
      </c>
      <c r="O492" s="43"/>
      <c r="P492" s="73">
        <v>32110416517</v>
      </c>
      <c r="Q492" s="37" t="s">
        <v>7790</v>
      </c>
    </row>
    <row r="493" spans="1:17" ht="38.25">
      <c r="A493" s="36">
        <v>2</v>
      </c>
      <c r="B493" s="36" t="s">
        <v>856</v>
      </c>
      <c r="C493" s="41" t="s">
        <v>348</v>
      </c>
      <c r="D493" s="37" t="s">
        <v>823</v>
      </c>
      <c r="E493" s="37" t="s">
        <v>7776</v>
      </c>
      <c r="F493" s="18">
        <v>3785140</v>
      </c>
      <c r="G493" s="41" t="s">
        <v>7791</v>
      </c>
      <c r="H493" s="38">
        <v>44397</v>
      </c>
      <c r="I493" s="18">
        <v>1566500</v>
      </c>
      <c r="J493" s="36" t="s">
        <v>7792</v>
      </c>
      <c r="K493" s="18">
        <v>2218640</v>
      </c>
      <c r="L493" s="19">
        <v>58.614476611168939</v>
      </c>
      <c r="M493" s="42">
        <v>7</v>
      </c>
      <c r="N493" s="42">
        <v>0</v>
      </c>
      <c r="O493" s="43"/>
      <c r="P493" s="73">
        <v>32110421628</v>
      </c>
      <c r="Q493" s="37" t="s">
        <v>7793</v>
      </c>
    </row>
    <row r="494" spans="1:17" ht="38.25">
      <c r="A494" s="36">
        <v>3</v>
      </c>
      <c r="B494" s="36" t="s">
        <v>183</v>
      </c>
      <c r="C494" s="41" t="s">
        <v>348</v>
      </c>
      <c r="D494" s="37" t="s">
        <v>823</v>
      </c>
      <c r="E494" s="37" t="s">
        <v>7776</v>
      </c>
      <c r="F494" s="18">
        <v>196710.7</v>
      </c>
      <c r="G494" s="41" t="s">
        <v>7794</v>
      </c>
      <c r="H494" s="38">
        <v>44397</v>
      </c>
      <c r="I494" s="18">
        <v>190370</v>
      </c>
      <c r="J494" s="36" t="s">
        <v>7795</v>
      </c>
      <c r="K494" s="18">
        <v>6340.7000000000116</v>
      </c>
      <c r="L494" s="19">
        <v>3.2233630402413382</v>
      </c>
      <c r="M494" s="42">
        <v>1</v>
      </c>
      <c r="N494" s="42">
        <v>0</v>
      </c>
      <c r="O494" s="43"/>
      <c r="P494" s="73">
        <v>32110433038</v>
      </c>
      <c r="Q494" s="37" t="s">
        <v>7796</v>
      </c>
    </row>
    <row r="495" spans="1:17">
      <c r="I495" s="14">
        <f>SUM(I492:I494)</f>
        <v>2053612.25</v>
      </c>
    </row>
    <row r="496" spans="1:17">
      <c r="I496">
        <f>I492+I494</f>
        <v>487112.25</v>
      </c>
      <c r="M496">
        <f>M492+M494</f>
        <v>2</v>
      </c>
    </row>
    <row r="497" spans="1:17">
      <c r="B497" s="46" t="s">
        <v>10362</v>
      </c>
    </row>
    <row r="498" spans="1:17" ht="38.25">
      <c r="A498" s="36">
        <v>1</v>
      </c>
      <c r="B498" s="36" t="s">
        <v>10363</v>
      </c>
      <c r="C498" s="41" t="s">
        <v>348</v>
      </c>
      <c r="D498" s="37" t="s">
        <v>814</v>
      </c>
      <c r="E498" s="37" t="s">
        <v>7785</v>
      </c>
      <c r="F498" s="18">
        <v>80122.62</v>
      </c>
      <c r="G498" s="41" t="s">
        <v>10364</v>
      </c>
      <c r="H498" s="38">
        <v>44410</v>
      </c>
      <c r="I498" s="18">
        <v>68070</v>
      </c>
      <c r="J498" s="36" t="s">
        <v>10365</v>
      </c>
      <c r="K498" s="18">
        <v>12052.619999999995</v>
      </c>
      <c r="L498" s="19">
        <v>15.042718273566194</v>
      </c>
      <c r="M498" s="42">
        <v>3</v>
      </c>
      <c r="N498" s="42">
        <v>0</v>
      </c>
      <c r="O498" s="43"/>
      <c r="P498" s="73">
        <v>32110440614</v>
      </c>
      <c r="Q498" s="37" t="s">
        <v>10366</v>
      </c>
    </row>
    <row r="499" spans="1:17" ht="38.25">
      <c r="A499" s="36">
        <v>2</v>
      </c>
      <c r="B499" s="36" t="s">
        <v>7784</v>
      </c>
      <c r="C499" s="41" t="s">
        <v>348</v>
      </c>
      <c r="D499" s="37" t="s">
        <v>814</v>
      </c>
      <c r="E499" s="37" t="s">
        <v>846</v>
      </c>
      <c r="F499" s="18">
        <v>1045166.67</v>
      </c>
      <c r="G499" s="41" t="s">
        <v>10367</v>
      </c>
      <c r="H499" s="38">
        <v>44410</v>
      </c>
      <c r="I499" s="18">
        <v>345000</v>
      </c>
      <c r="J499" s="36" t="s">
        <v>10368</v>
      </c>
      <c r="K499" s="18">
        <v>700166.67</v>
      </c>
      <c r="L499" s="19">
        <v>66.990910645859003</v>
      </c>
      <c r="M499" s="42">
        <v>4</v>
      </c>
      <c r="N499" s="42">
        <v>0</v>
      </c>
      <c r="O499" s="43"/>
      <c r="P499" s="73">
        <v>32110457965</v>
      </c>
      <c r="Q499" s="37" t="s">
        <v>10369</v>
      </c>
    </row>
    <row r="500" spans="1:17" ht="38.25">
      <c r="A500" s="41">
        <v>3</v>
      </c>
      <c r="B500" s="41" t="s">
        <v>10370</v>
      </c>
      <c r="C500" s="41" t="s">
        <v>348</v>
      </c>
      <c r="D500" s="202" t="s">
        <v>814</v>
      </c>
      <c r="E500" s="202" t="s">
        <v>1045</v>
      </c>
      <c r="F500" s="81">
        <v>238400</v>
      </c>
      <c r="G500" s="41" t="s">
        <v>10371</v>
      </c>
      <c r="H500" s="38">
        <v>44428</v>
      </c>
      <c r="I500" s="81">
        <v>157600</v>
      </c>
      <c r="J500" s="41" t="s">
        <v>10372</v>
      </c>
      <c r="K500" s="81">
        <v>80800</v>
      </c>
      <c r="L500" s="86">
        <v>33.892617449664428</v>
      </c>
      <c r="M500" s="82">
        <v>6</v>
      </c>
      <c r="N500" s="82">
        <v>0</v>
      </c>
      <c r="O500" s="281"/>
      <c r="P500" s="282">
        <v>32110503362</v>
      </c>
      <c r="Q500" s="202" t="s">
        <v>10373</v>
      </c>
    </row>
    <row r="501" spans="1:17">
      <c r="I501" s="14">
        <f>SUM(I498:I500)</f>
        <v>570670</v>
      </c>
    </row>
    <row r="502" spans="1:17">
      <c r="I502" s="14">
        <v>0</v>
      </c>
      <c r="M502">
        <v>0</v>
      </c>
    </row>
    <row r="503" spans="1:17">
      <c r="B503" t="s">
        <v>11587</v>
      </c>
    </row>
    <row r="504" spans="1:17" ht="38.25">
      <c r="A504" s="36">
        <v>1</v>
      </c>
      <c r="B504" s="36" t="s">
        <v>11588</v>
      </c>
      <c r="C504" s="41" t="s">
        <v>348</v>
      </c>
      <c r="D504" s="202" t="s">
        <v>11589</v>
      </c>
      <c r="E504" s="202" t="s">
        <v>1051</v>
      </c>
      <c r="F504" s="18">
        <v>229525.51</v>
      </c>
      <c r="G504" s="41" t="s">
        <v>11590</v>
      </c>
      <c r="H504" s="38">
        <v>44446</v>
      </c>
      <c r="I504" s="304">
        <v>229525.51</v>
      </c>
      <c r="J504" s="305" t="s">
        <v>3389</v>
      </c>
      <c r="K504" s="306">
        <v>0</v>
      </c>
      <c r="L504" s="307">
        <v>0</v>
      </c>
      <c r="M504" s="308">
        <v>1</v>
      </c>
      <c r="N504" s="308">
        <v>0</v>
      </c>
      <c r="O504" s="309"/>
      <c r="P504" s="73">
        <v>32110561755</v>
      </c>
      <c r="Q504" s="37" t="s">
        <v>11591</v>
      </c>
    </row>
    <row r="505" spans="1:17" ht="38.25">
      <c r="A505" s="36">
        <v>1</v>
      </c>
      <c r="B505" s="36" t="s">
        <v>813</v>
      </c>
      <c r="C505" s="41" t="s">
        <v>348</v>
      </c>
      <c r="D505" s="202" t="s">
        <v>11589</v>
      </c>
      <c r="E505" s="202" t="s">
        <v>11592</v>
      </c>
      <c r="F505" s="18">
        <v>79390</v>
      </c>
      <c r="G505" s="41" t="s">
        <v>11593</v>
      </c>
      <c r="H505" s="310">
        <v>44446</v>
      </c>
      <c r="I505" s="18">
        <v>28500</v>
      </c>
      <c r="J505" s="36" t="s">
        <v>11594</v>
      </c>
      <c r="K505" s="81">
        <v>50890</v>
      </c>
      <c r="L505" s="86">
        <v>64.101272200529039</v>
      </c>
      <c r="M505" s="42">
        <v>6</v>
      </c>
      <c r="N505" s="42">
        <v>0</v>
      </c>
      <c r="O505" s="43"/>
      <c r="P505" s="311">
        <v>32110564512</v>
      </c>
      <c r="Q505" s="37" t="s">
        <v>11595</v>
      </c>
    </row>
    <row r="506" spans="1:17" ht="38.25">
      <c r="A506" s="36">
        <v>1</v>
      </c>
      <c r="B506" s="36" t="s">
        <v>11596</v>
      </c>
      <c r="C506" s="41" t="s">
        <v>750</v>
      </c>
      <c r="D506" s="202" t="s">
        <v>11589</v>
      </c>
      <c r="E506" s="202" t="s">
        <v>11597</v>
      </c>
      <c r="F506" s="18">
        <v>4531666.67</v>
      </c>
      <c r="G506" s="41" t="s">
        <v>11598</v>
      </c>
      <c r="H506" s="38">
        <v>44463</v>
      </c>
      <c r="I506" s="18">
        <v>4531666.67</v>
      </c>
      <c r="J506" s="312" t="s">
        <v>11599</v>
      </c>
      <c r="K506" s="81">
        <v>0</v>
      </c>
      <c r="L506" s="86">
        <v>0</v>
      </c>
      <c r="M506" s="313">
        <v>1</v>
      </c>
      <c r="N506" s="313">
        <v>0</v>
      </c>
      <c r="O506" s="314"/>
      <c r="P506" s="73">
        <v>32110586906</v>
      </c>
      <c r="Q506" s="37" t="s">
        <v>11600</v>
      </c>
    </row>
    <row r="507" spans="1:17" ht="76.5">
      <c r="A507" s="36">
        <v>1</v>
      </c>
      <c r="B507" s="36" t="s">
        <v>11601</v>
      </c>
      <c r="C507" s="41" t="s">
        <v>1050</v>
      </c>
      <c r="D507" s="202" t="s">
        <v>852</v>
      </c>
      <c r="E507" s="202" t="s">
        <v>1051</v>
      </c>
      <c r="F507" s="18">
        <v>134000</v>
      </c>
      <c r="G507" s="41">
        <v>392021</v>
      </c>
      <c r="H507" s="38">
        <v>44455</v>
      </c>
      <c r="I507" s="18">
        <v>134000</v>
      </c>
      <c r="J507" s="36" t="s">
        <v>11602</v>
      </c>
      <c r="K507" s="18"/>
      <c r="L507" s="19"/>
      <c r="M507" s="42"/>
      <c r="N507" s="42"/>
      <c r="O507" s="43"/>
      <c r="P507" s="73">
        <v>32110645024</v>
      </c>
      <c r="Q507" s="37" t="s">
        <v>11603</v>
      </c>
    </row>
    <row r="508" spans="1:17" ht="76.5">
      <c r="A508" s="36">
        <v>1</v>
      </c>
      <c r="B508" s="36" t="s">
        <v>11604</v>
      </c>
      <c r="C508" s="41" t="s">
        <v>1050</v>
      </c>
      <c r="D508" s="202" t="s">
        <v>852</v>
      </c>
      <c r="E508" s="202" t="s">
        <v>1051</v>
      </c>
      <c r="F508" s="18">
        <v>197418.96</v>
      </c>
      <c r="G508" s="41">
        <v>87</v>
      </c>
      <c r="H508" s="38">
        <v>44459</v>
      </c>
      <c r="I508" s="18">
        <v>197418.96</v>
      </c>
      <c r="J508" s="36" t="s">
        <v>11605</v>
      </c>
      <c r="K508" s="18"/>
      <c r="L508" s="19"/>
      <c r="M508" s="42"/>
      <c r="N508" s="42"/>
      <c r="O508" s="43"/>
      <c r="P508" s="73">
        <v>32110645230</v>
      </c>
      <c r="Q508" s="37" t="s">
        <v>11606</v>
      </c>
    </row>
    <row r="509" spans="1:17">
      <c r="A509">
        <f>SUM(A504:A508)</f>
        <v>5</v>
      </c>
      <c r="I509" s="14">
        <f>SUM(I504:I508)</f>
        <v>5121111.1399999997</v>
      </c>
    </row>
    <row r="510" spans="1:17">
      <c r="I510" s="14">
        <f>I504+I506</f>
        <v>4761192.18</v>
      </c>
      <c r="M510">
        <f>M504+M506</f>
        <v>2</v>
      </c>
    </row>
    <row r="512" spans="1:17">
      <c r="B512" t="s">
        <v>19</v>
      </c>
    </row>
    <row r="513" spans="1:17" ht="51">
      <c r="A513" s="36">
        <v>1</v>
      </c>
      <c r="B513" s="36" t="s">
        <v>11607</v>
      </c>
      <c r="C513" s="41" t="s">
        <v>348</v>
      </c>
      <c r="D513" s="202" t="s">
        <v>852</v>
      </c>
      <c r="E513" s="202" t="s">
        <v>11608</v>
      </c>
      <c r="F513" s="18">
        <v>273200.40000000002</v>
      </c>
      <c r="G513" s="41" t="s">
        <v>11609</v>
      </c>
      <c r="H513" s="38">
        <v>44480</v>
      </c>
      <c r="I513" s="18">
        <v>273180</v>
      </c>
      <c r="J513" s="36" t="s">
        <v>11610</v>
      </c>
      <c r="K513" s="81">
        <v>20.400000000023283</v>
      </c>
      <c r="L513" s="86">
        <v>7.4670461683155054E-3</v>
      </c>
      <c r="M513" s="42">
        <v>1</v>
      </c>
      <c r="N513" s="42">
        <v>0</v>
      </c>
      <c r="O513" s="43"/>
      <c r="P513" s="73">
        <v>32110648166</v>
      </c>
      <c r="Q513" s="37" t="s">
        <v>11611</v>
      </c>
    </row>
    <row r="514" spans="1:17" ht="38.25">
      <c r="A514" s="36">
        <v>1</v>
      </c>
      <c r="B514" s="36" t="s">
        <v>85</v>
      </c>
      <c r="C514" s="41" t="s">
        <v>348</v>
      </c>
      <c r="D514" s="202" t="s">
        <v>852</v>
      </c>
      <c r="E514" s="202" t="s">
        <v>11612</v>
      </c>
      <c r="F514" s="18">
        <v>498879.35</v>
      </c>
      <c r="G514" s="41" t="s">
        <v>11613</v>
      </c>
      <c r="H514" s="38">
        <v>44487</v>
      </c>
      <c r="I514" s="18">
        <v>492520</v>
      </c>
      <c r="J514" s="36" t="s">
        <v>2870</v>
      </c>
      <c r="K514" s="81">
        <v>6359.3499999999767</v>
      </c>
      <c r="L514" s="86">
        <v>1.2747270457275874</v>
      </c>
      <c r="M514" s="42">
        <v>1</v>
      </c>
      <c r="N514" s="42">
        <v>0</v>
      </c>
      <c r="O514" s="43"/>
      <c r="P514" s="73">
        <v>32110667313</v>
      </c>
      <c r="Q514" s="37" t="s">
        <v>11614</v>
      </c>
    </row>
    <row r="515" spans="1:17" ht="38.25">
      <c r="A515" s="36">
        <v>1</v>
      </c>
      <c r="B515" s="36" t="s">
        <v>737</v>
      </c>
      <c r="C515" s="41" t="s">
        <v>348</v>
      </c>
      <c r="D515" s="202" t="s">
        <v>852</v>
      </c>
      <c r="E515" s="202" t="s">
        <v>1051</v>
      </c>
      <c r="F515" s="18">
        <v>290000</v>
      </c>
      <c r="G515" s="41" t="s">
        <v>11615</v>
      </c>
      <c r="H515" s="38">
        <v>44487</v>
      </c>
      <c r="I515" s="18">
        <v>175800</v>
      </c>
      <c r="J515" s="36" t="s">
        <v>11616</v>
      </c>
      <c r="K515" s="81">
        <v>114200</v>
      </c>
      <c r="L515" s="86">
        <v>39.379310344827587</v>
      </c>
      <c r="M515" s="42">
        <v>3</v>
      </c>
      <c r="N515" s="42">
        <v>0</v>
      </c>
      <c r="O515" s="43"/>
      <c r="P515" s="73">
        <v>32110671673</v>
      </c>
      <c r="Q515" s="37" t="s">
        <v>11617</v>
      </c>
    </row>
    <row r="516" spans="1:17">
      <c r="A516">
        <f>SUM(A513:A515)</f>
        <v>3</v>
      </c>
      <c r="I516" s="14">
        <f>SUM(I513:I515)</f>
        <v>941500</v>
      </c>
    </row>
    <row r="517" spans="1:17">
      <c r="I517" s="14">
        <f>I513+I514</f>
        <v>765700</v>
      </c>
      <c r="M517">
        <f>M513+M514</f>
        <v>2</v>
      </c>
    </row>
    <row r="519" spans="1:17">
      <c r="B519" t="s">
        <v>255</v>
      </c>
    </row>
    <row r="520" spans="1:17" ht="38.25">
      <c r="A520" s="36">
        <v>1</v>
      </c>
      <c r="B520" s="36" t="s">
        <v>13926</v>
      </c>
      <c r="C520" s="41" t="s">
        <v>348</v>
      </c>
      <c r="D520" s="202" t="s">
        <v>846</v>
      </c>
      <c r="E520" s="202" t="s">
        <v>11592</v>
      </c>
      <c r="F520" s="18">
        <v>321000</v>
      </c>
      <c r="G520" s="41" t="s">
        <v>13927</v>
      </c>
      <c r="H520" s="38">
        <v>44508</v>
      </c>
      <c r="I520" s="18">
        <v>225000</v>
      </c>
      <c r="J520" s="36" t="s">
        <v>10372</v>
      </c>
      <c r="K520" s="81">
        <v>96000</v>
      </c>
      <c r="L520" s="86">
        <v>29.90654205607477</v>
      </c>
      <c r="M520" s="42">
        <v>3</v>
      </c>
      <c r="N520" s="42">
        <v>0</v>
      </c>
      <c r="O520" s="43"/>
      <c r="P520" s="73">
        <v>32110725199</v>
      </c>
      <c r="Q520" s="37" t="s">
        <v>13928</v>
      </c>
    </row>
    <row r="521" spans="1:17" ht="38.25">
      <c r="A521" s="36">
        <v>1</v>
      </c>
      <c r="B521" s="36" t="s">
        <v>205</v>
      </c>
      <c r="C521" s="41" t="s">
        <v>348</v>
      </c>
      <c r="D521" s="202" t="s">
        <v>846</v>
      </c>
      <c r="E521" s="202" t="s">
        <v>11612</v>
      </c>
      <c r="F521" s="18">
        <v>1510712.58</v>
      </c>
      <c r="G521" s="41" t="s">
        <v>13929</v>
      </c>
      <c r="H521" s="38">
        <v>44508</v>
      </c>
      <c r="I521" s="18">
        <v>1092616.08</v>
      </c>
      <c r="J521" s="36" t="s">
        <v>866</v>
      </c>
      <c r="K521" s="81">
        <v>418096.5</v>
      </c>
      <c r="L521" s="86">
        <v>27.675449687458084</v>
      </c>
      <c r="M521" s="42">
        <v>3</v>
      </c>
      <c r="N521" s="42">
        <v>0</v>
      </c>
      <c r="O521" s="43"/>
      <c r="P521" s="73">
        <v>32110729974</v>
      </c>
      <c r="Q521" s="37" t="s">
        <v>13930</v>
      </c>
    </row>
    <row r="522" spans="1:17" ht="38.25">
      <c r="A522" s="36">
        <v>1</v>
      </c>
      <c r="B522" s="36" t="s">
        <v>5159</v>
      </c>
      <c r="C522" s="41" t="s">
        <v>348</v>
      </c>
      <c r="D522" s="202" t="s">
        <v>871</v>
      </c>
      <c r="E522" s="202" t="s">
        <v>3387</v>
      </c>
      <c r="F522" s="18">
        <v>480000</v>
      </c>
      <c r="G522" s="41" t="s">
        <v>13931</v>
      </c>
      <c r="H522" s="38">
        <v>44530</v>
      </c>
      <c r="I522" s="18">
        <v>390000</v>
      </c>
      <c r="J522" s="36" t="s">
        <v>909</v>
      </c>
      <c r="K522" s="81">
        <v>90000</v>
      </c>
      <c r="L522" s="86">
        <v>18.75</v>
      </c>
      <c r="M522" s="42">
        <v>2</v>
      </c>
      <c r="N522" s="42">
        <v>0</v>
      </c>
      <c r="O522" s="43"/>
      <c r="P522" s="73">
        <v>32110800390</v>
      </c>
      <c r="Q522" s="37" t="s">
        <v>13932</v>
      </c>
    </row>
    <row r="523" spans="1:17" ht="76.5">
      <c r="A523" s="36">
        <v>1</v>
      </c>
      <c r="B523" s="36" t="s">
        <v>13933</v>
      </c>
      <c r="C523" s="41" t="s">
        <v>1050</v>
      </c>
      <c r="D523" s="202" t="s">
        <v>871</v>
      </c>
      <c r="E523" s="202" t="s">
        <v>1051</v>
      </c>
      <c r="F523" s="18">
        <v>300000</v>
      </c>
      <c r="G523" s="41">
        <v>843</v>
      </c>
      <c r="H523" s="38">
        <v>44519</v>
      </c>
      <c r="I523" s="18">
        <v>300000</v>
      </c>
      <c r="J523" s="36"/>
      <c r="K523" s="18"/>
      <c r="L523" s="19"/>
      <c r="M523" s="42"/>
      <c r="N523" s="42"/>
      <c r="O523" s="43"/>
      <c r="P523" s="73">
        <v>32110830905</v>
      </c>
      <c r="Q523" s="37" t="s">
        <v>13934</v>
      </c>
    </row>
    <row r="524" spans="1:17">
      <c r="A524">
        <v>4</v>
      </c>
      <c r="I524" s="14">
        <f>SUM(I520:I523)</f>
        <v>2007616.08</v>
      </c>
    </row>
    <row r="525" spans="1:17">
      <c r="I525" s="14">
        <v>0</v>
      </c>
      <c r="M525" s="89">
        <v>0</v>
      </c>
    </row>
    <row r="526" spans="1:17">
      <c r="B526" s="353" t="s">
        <v>330</v>
      </c>
    </row>
    <row r="527" spans="1:17" s="44" customFormat="1" ht="38.25">
      <c r="A527" s="36">
        <v>1</v>
      </c>
      <c r="B527" s="36" t="s">
        <v>60</v>
      </c>
      <c r="C527" s="41" t="s">
        <v>348</v>
      </c>
      <c r="D527" s="202" t="s">
        <v>871</v>
      </c>
      <c r="E527" s="202" t="s">
        <v>15292</v>
      </c>
      <c r="F527" s="18">
        <v>231000</v>
      </c>
      <c r="G527" s="41" t="s">
        <v>15293</v>
      </c>
      <c r="H527" s="38">
        <v>44536</v>
      </c>
      <c r="I527" s="18">
        <v>171600</v>
      </c>
      <c r="J527" s="36" t="s">
        <v>15294</v>
      </c>
      <c r="K527" s="18">
        <v>59400</v>
      </c>
      <c r="L527" s="19">
        <v>25.714285714285708</v>
      </c>
      <c r="M527" s="42">
        <v>2</v>
      </c>
      <c r="N527" s="42">
        <v>0</v>
      </c>
      <c r="O527" s="43"/>
      <c r="P527" s="73">
        <v>32110805995</v>
      </c>
      <c r="Q527" s="37" t="s">
        <v>15295</v>
      </c>
    </row>
    <row r="528" spans="1:17" s="44" customFormat="1" ht="38.25">
      <c r="A528" s="36">
        <v>1</v>
      </c>
      <c r="B528" s="36" t="s">
        <v>850</v>
      </c>
      <c r="C528" s="41" t="s">
        <v>348</v>
      </c>
      <c r="D528" s="202" t="s">
        <v>871</v>
      </c>
      <c r="E528" s="202" t="s">
        <v>15296</v>
      </c>
      <c r="F528" s="18">
        <v>1623379.98</v>
      </c>
      <c r="G528" s="41" t="s">
        <v>15297</v>
      </c>
      <c r="H528" s="38">
        <v>44533</v>
      </c>
      <c r="I528" s="18">
        <v>1623340</v>
      </c>
      <c r="J528" s="36" t="s">
        <v>15298</v>
      </c>
      <c r="K528" s="81">
        <v>39.979999999981374</v>
      </c>
      <c r="L528" s="86">
        <v>2.4627629077969004E-3</v>
      </c>
      <c r="M528" s="42">
        <v>1</v>
      </c>
      <c r="N528" s="42">
        <v>0</v>
      </c>
      <c r="O528" s="43"/>
      <c r="P528" s="73">
        <v>32110805093</v>
      </c>
      <c r="Q528" s="37" t="s">
        <v>15299</v>
      </c>
    </row>
    <row r="529" spans="1:17" s="44" customFormat="1" ht="38.25">
      <c r="A529" s="36">
        <v>1</v>
      </c>
      <c r="B529" s="36" t="s">
        <v>15300</v>
      </c>
      <c r="C529" s="41" t="s">
        <v>348</v>
      </c>
      <c r="D529" s="202" t="s">
        <v>871</v>
      </c>
      <c r="E529" s="202" t="s">
        <v>15292</v>
      </c>
      <c r="F529" s="18">
        <v>1080564.3</v>
      </c>
      <c r="G529" s="41" t="s">
        <v>15301</v>
      </c>
      <c r="H529" s="38">
        <v>44533</v>
      </c>
      <c r="I529" s="18">
        <v>1080564.3</v>
      </c>
      <c r="J529" s="36" t="s">
        <v>15302</v>
      </c>
      <c r="K529" s="81">
        <v>0</v>
      </c>
      <c r="L529" s="86">
        <v>0</v>
      </c>
      <c r="M529" s="42">
        <v>1</v>
      </c>
      <c r="N529" s="42">
        <v>0</v>
      </c>
      <c r="O529" s="43"/>
      <c r="P529" s="73">
        <v>32110805233</v>
      </c>
      <c r="Q529" s="37" t="s">
        <v>15303</v>
      </c>
    </row>
    <row r="530" spans="1:17" s="44" customFormat="1" ht="38.25">
      <c r="A530" s="36">
        <v>1</v>
      </c>
      <c r="B530" s="36" t="s">
        <v>15304</v>
      </c>
      <c r="C530" s="41" t="s">
        <v>348</v>
      </c>
      <c r="D530" s="202" t="s">
        <v>871</v>
      </c>
      <c r="E530" s="202" t="s">
        <v>15292</v>
      </c>
      <c r="F530" s="18">
        <v>499598.36</v>
      </c>
      <c r="G530" s="41" t="s">
        <v>15305</v>
      </c>
      <c r="H530" s="38">
        <v>44533</v>
      </c>
      <c r="I530" s="18">
        <v>491930</v>
      </c>
      <c r="J530" s="36" t="s">
        <v>15306</v>
      </c>
      <c r="K530" s="81">
        <v>7668.359999999986</v>
      </c>
      <c r="L530" s="86">
        <v>1.5349049584550301</v>
      </c>
      <c r="M530" s="42">
        <v>2</v>
      </c>
      <c r="N530" s="42">
        <v>0</v>
      </c>
      <c r="O530" s="43"/>
      <c r="P530" s="73">
        <v>32110804968</v>
      </c>
      <c r="Q530" s="37" t="s">
        <v>15307</v>
      </c>
    </row>
    <row r="531" spans="1:17" s="44" customFormat="1" ht="38.25">
      <c r="A531" s="36">
        <v>1</v>
      </c>
      <c r="B531" s="36" t="s">
        <v>647</v>
      </c>
      <c r="C531" s="41" t="s">
        <v>348</v>
      </c>
      <c r="D531" s="202" t="s">
        <v>871</v>
      </c>
      <c r="E531" s="202" t="s">
        <v>1051</v>
      </c>
      <c r="F531" s="18">
        <v>22524.21</v>
      </c>
      <c r="G531" s="41" t="s">
        <v>15308</v>
      </c>
      <c r="H531" s="38">
        <v>44536</v>
      </c>
      <c r="I531" s="18">
        <v>13333</v>
      </c>
      <c r="J531" s="36" t="s">
        <v>15309</v>
      </c>
      <c r="K531" s="18">
        <v>9191.2099999999991</v>
      </c>
      <c r="L531" s="19">
        <v>40.805915057620226</v>
      </c>
      <c r="M531" s="42">
        <v>3</v>
      </c>
      <c r="N531" s="42">
        <v>0</v>
      </c>
      <c r="O531" s="43"/>
      <c r="P531" s="73">
        <v>32110806568</v>
      </c>
      <c r="Q531" s="37" t="s">
        <v>15310</v>
      </c>
    </row>
    <row r="532" spans="1:17" s="44" customFormat="1" ht="38.25">
      <c r="A532" s="36">
        <v>1</v>
      </c>
      <c r="B532" s="36" t="s">
        <v>882</v>
      </c>
      <c r="C532" s="41" t="s">
        <v>348</v>
      </c>
      <c r="D532" s="202" t="s">
        <v>871</v>
      </c>
      <c r="E532" s="202" t="s">
        <v>15292</v>
      </c>
      <c r="F532" s="18">
        <v>170898.15</v>
      </c>
      <c r="G532" s="41" t="s">
        <v>15311</v>
      </c>
      <c r="H532" s="38">
        <v>44537</v>
      </c>
      <c r="I532" s="18">
        <v>125000</v>
      </c>
      <c r="J532" s="36" t="s">
        <v>803</v>
      </c>
      <c r="K532" s="18">
        <v>45898.149999999994</v>
      </c>
      <c r="L532" s="19">
        <v>26.857019809752174</v>
      </c>
      <c r="M532" s="42">
        <v>5</v>
      </c>
      <c r="N532" s="42">
        <v>0</v>
      </c>
      <c r="O532" s="43"/>
      <c r="P532" s="73">
        <v>32110815279</v>
      </c>
      <c r="Q532" s="37" t="s">
        <v>15312</v>
      </c>
    </row>
    <row r="533" spans="1:17" s="44" customFormat="1" ht="38.25">
      <c r="A533" s="36">
        <v>1</v>
      </c>
      <c r="B533" s="36" t="s">
        <v>15313</v>
      </c>
      <c r="C533" s="41" t="s">
        <v>348</v>
      </c>
      <c r="D533" s="202" t="s">
        <v>871</v>
      </c>
      <c r="E533" s="202" t="s">
        <v>15292</v>
      </c>
      <c r="F533" s="18">
        <v>2054150</v>
      </c>
      <c r="G533" s="41" t="s">
        <v>15314</v>
      </c>
      <c r="H533" s="38">
        <v>44536</v>
      </c>
      <c r="I533" s="18">
        <v>1726760</v>
      </c>
      <c r="J533" s="36" t="s">
        <v>15315</v>
      </c>
      <c r="K533" s="81">
        <v>327390</v>
      </c>
      <c r="L533" s="86">
        <v>15.937979212813076</v>
      </c>
      <c r="M533" s="42">
        <v>2</v>
      </c>
      <c r="N533" s="42">
        <v>0</v>
      </c>
      <c r="O533" s="43"/>
      <c r="P533" s="73">
        <v>32110811570</v>
      </c>
      <c r="Q533" s="37" t="s">
        <v>15316</v>
      </c>
    </row>
    <row r="534" spans="1:17" s="44" customFormat="1" ht="38.25">
      <c r="A534" s="36">
        <v>1</v>
      </c>
      <c r="B534" s="36" t="s">
        <v>15317</v>
      </c>
      <c r="C534" s="41" t="s">
        <v>348</v>
      </c>
      <c r="D534" s="202" t="s">
        <v>871</v>
      </c>
      <c r="E534" s="202" t="s">
        <v>15292</v>
      </c>
      <c r="F534" s="18">
        <v>2443094.33</v>
      </c>
      <c r="G534" s="41" t="s">
        <v>15318</v>
      </c>
      <c r="H534" s="38">
        <v>44537</v>
      </c>
      <c r="I534" s="18">
        <v>2442875</v>
      </c>
      <c r="J534" s="36" t="s">
        <v>854</v>
      </c>
      <c r="K534" s="81">
        <v>219.33000000007451</v>
      </c>
      <c r="L534" s="86">
        <v>8.9775493850936527E-3</v>
      </c>
      <c r="M534" s="42">
        <v>1</v>
      </c>
      <c r="N534" s="42">
        <v>0</v>
      </c>
      <c r="O534" s="43"/>
      <c r="P534" s="73">
        <v>32110816792</v>
      </c>
      <c r="Q534" s="37" t="s">
        <v>15319</v>
      </c>
    </row>
    <row r="535" spans="1:17" s="44" customFormat="1" ht="38.25">
      <c r="A535" s="36">
        <v>1</v>
      </c>
      <c r="B535" s="36" t="s">
        <v>15320</v>
      </c>
      <c r="C535" s="41" t="s">
        <v>348</v>
      </c>
      <c r="D535" s="202" t="s">
        <v>871</v>
      </c>
      <c r="E535" s="202" t="s">
        <v>15292</v>
      </c>
      <c r="F535" s="18">
        <v>60571.32</v>
      </c>
      <c r="G535" s="41" t="s">
        <v>15321</v>
      </c>
      <c r="H535" s="38">
        <v>44540</v>
      </c>
      <c r="I535" s="18">
        <v>41701.08</v>
      </c>
      <c r="J535" s="36" t="s">
        <v>15306</v>
      </c>
      <c r="K535" s="18">
        <v>18870.239999999998</v>
      </c>
      <c r="L535" s="19">
        <v>31.153753954841989</v>
      </c>
      <c r="M535" s="42">
        <v>3</v>
      </c>
      <c r="N535" s="42">
        <v>0</v>
      </c>
      <c r="O535" s="43"/>
      <c r="P535" s="73">
        <v>32110832570</v>
      </c>
      <c r="Q535" s="37" t="s">
        <v>15322</v>
      </c>
    </row>
    <row r="536" spans="1:17" s="44" customFormat="1" ht="38.25">
      <c r="A536" s="36">
        <v>1</v>
      </c>
      <c r="B536" s="36" t="s">
        <v>15323</v>
      </c>
      <c r="C536" s="41" t="s">
        <v>348</v>
      </c>
      <c r="D536" s="202" t="s">
        <v>871</v>
      </c>
      <c r="E536" s="202" t="s">
        <v>15292</v>
      </c>
      <c r="F536" s="18">
        <v>2994100</v>
      </c>
      <c r="G536" s="41" t="s">
        <v>15324</v>
      </c>
      <c r="H536" s="38">
        <v>44550</v>
      </c>
      <c r="I536" s="18">
        <v>2993310</v>
      </c>
      <c r="J536" s="36" t="s">
        <v>307</v>
      </c>
      <c r="K536" s="18">
        <v>790</v>
      </c>
      <c r="L536" s="19">
        <v>2.6385224274406482E-2</v>
      </c>
      <c r="M536" s="42">
        <v>1</v>
      </c>
      <c r="N536" s="42">
        <v>0</v>
      </c>
      <c r="O536" s="43"/>
      <c r="P536" s="73">
        <v>32110873486</v>
      </c>
      <c r="Q536" s="37" t="s">
        <v>15325</v>
      </c>
    </row>
    <row r="537" spans="1:17" s="44" customFormat="1" ht="38.25">
      <c r="A537" s="36">
        <v>1</v>
      </c>
      <c r="B537" s="36" t="s">
        <v>15326</v>
      </c>
      <c r="C537" s="41" t="s">
        <v>348</v>
      </c>
      <c r="D537" s="202" t="s">
        <v>1051</v>
      </c>
      <c r="E537" s="202" t="s">
        <v>7776</v>
      </c>
      <c r="F537" s="18">
        <v>621120</v>
      </c>
      <c r="G537" s="41" t="s">
        <v>15327</v>
      </c>
      <c r="H537" s="38">
        <v>44554</v>
      </c>
      <c r="I537" s="18">
        <v>562800</v>
      </c>
      <c r="J537" s="36" t="s">
        <v>545</v>
      </c>
      <c r="K537" s="18">
        <v>58320</v>
      </c>
      <c r="L537" s="19">
        <v>9.3894899536321503</v>
      </c>
      <c r="M537" s="42">
        <v>1</v>
      </c>
      <c r="N537" s="42">
        <v>0</v>
      </c>
      <c r="O537" s="43"/>
      <c r="P537" s="73">
        <v>32110894202</v>
      </c>
      <c r="Q537" s="37" t="s">
        <v>15328</v>
      </c>
    </row>
    <row r="538" spans="1:17" s="44" customFormat="1" ht="38.25">
      <c r="A538" s="36">
        <v>1</v>
      </c>
      <c r="B538" s="36" t="s">
        <v>15329</v>
      </c>
      <c r="C538" s="41" t="s">
        <v>348</v>
      </c>
      <c r="D538" s="202" t="s">
        <v>1051</v>
      </c>
      <c r="E538" s="202" t="s">
        <v>15292</v>
      </c>
      <c r="F538" s="18">
        <v>3934660</v>
      </c>
      <c r="G538" s="41" t="s">
        <v>15330</v>
      </c>
      <c r="H538" s="38">
        <v>44557</v>
      </c>
      <c r="I538" s="18">
        <v>3350000</v>
      </c>
      <c r="J538" s="36" t="s">
        <v>858</v>
      </c>
      <c r="K538" s="18">
        <v>584660</v>
      </c>
      <c r="L538" s="19">
        <v>14.85922544768799</v>
      </c>
      <c r="M538" s="42">
        <v>3</v>
      </c>
      <c r="N538" s="42">
        <v>0</v>
      </c>
      <c r="O538" s="43"/>
      <c r="P538" s="73">
        <v>32110900667</v>
      </c>
      <c r="Q538" s="37" t="s">
        <v>15331</v>
      </c>
    </row>
    <row r="539" spans="1:17" s="44" customFormat="1" ht="38.25">
      <c r="A539" s="36">
        <v>1</v>
      </c>
      <c r="B539" s="36" t="s">
        <v>15332</v>
      </c>
      <c r="C539" s="41" t="s">
        <v>348</v>
      </c>
      <c r="D539" s="202" t="s">
        <v>1051</v>
      </c>
      <c r="E539" s="202" t="s">
        <v>15292</v>
      </c>
      <c r="F539" s="18">
        <v>667353.72</v>
      </c>
      <c r="G539" s="41" t="s">
        <v>15333</v>
      </c>
      <c r="H539" s="38">
        <v>44557</v>
      </c>
      <c r="I539" s="18">
        <v>436033.66</v>
      </c>
      <c r="J539" s="36" t="s">
        <v>970</v>
      </c>
      <c r="K539" s="18">
        <v>231320.06</v>
      </c>
      <c r="L539" s="19">
        <v>34.662286740530945</v>
      </c>
      <c r="M539" s="42">
        <v>1</v>
      </c>
      <c r="N539" s="42">
        <v>0</v>
      </c>
      <c r="O539" s="43"/>
      <c r="P539" s="73">
        <v>32110904850</v>
      </c>
      <c r="Q539" s="37" t="s">
        <v>15334</v>
      </c>
    </row>
    <row r="540" spans="1:17" s="44" customFormat="1" ht="38.25">
      <c r="A540" s="36">
        <v>1</v>
      </c>
      <c r="B540" s="36" t="s">
        <v>15335</v>
      </c>
      <c r="C540" s="41" t="s">
        <v>348</v>
      </c>
      <c r="D540" s="202" t="s">
        <v>1051</v>
      </c>
      <c r="E540" s="202" t="s">
        <v>15292</v>
      </c>
      <c r="F540" s="18">
        <v>594679.80000000005</v>
      </c>
      <c r="G540" s="41" t="s">
        <v>15336</v>
      </c>
      <c r="H540" s="38">
        <v>44557</v>
      </c>
      <c r="I540" s="18">
        <v>300000</v>
      </c>
      <c r="J540" s="36" t="s">
        <v>15337</v>
      </c>
      <c r="K540" s="18">
        <v>294679.80000000005</v>
      </c>
      <c r="L540" s="19">
        <v>49.552683645888095</v>
      </c>
      <c r="M540" s="42">
        <v>3</v>
      </c>
      <c r="N540" s="42">
        <v>0</v>
      </c>
      <c r="O540" s="43"/>
      <c r="P540" s="73">
        <v>32110898449</v>
      </c>
      <c r="Q540" s="37" t="s">
        <v>15338</v>
      </c>
    </row>
    <row r="541" spans="1:17" s="44" customFormat="1" ht="76.5">
      <c r="A541" s="36">
        <v>1</v>
      </c>
      <c r="B541" s="36" t="s">
        <v>15329</v>
      </c>
      <c r="C541" s="41" t="s">
        <v>1050</v>
      </c>
      <c r="D541" s="202" t="s">
        <v>1051</v>
      </c>
      <c r="E541" s="202" t="s">
        <v>1051</v>
      </c>
      <c r="F541" s="18">
        <v>192500</v>
      </c>
      <c r="G541" s="59">
        <v>44530</v>
      </c>
      <c r="H541" s="38">
        <v>44536</v>
      </c>
      <c r="I541" s="18">
        <v>192500</v>
      </c>
      <c r="J541" s="36"/>
      <c r="K541" s="18"/>
      <c r="L541" s="19"/>
      <c r="M541" s="42"/>
      <c r="N541" s="42"/>
      <c r="O541" s="43"/>
      <c r="P541" s="73">
        <v>32110905741</v>
      </c>
      <c r="Q541" s="37" t="s">
        <v>15339</v>
      </c>
    </row>
    <row r="542" spans="1:17" s="44" customFormat="1" ht="76.5">
      <c r="A542" s="36">
        <v>1</v>
      </c>
      <c r="B542" s="36" t="s">
        <v>15340</v>
      </c>
      <c r="C542" s="41" t="s">
        <v>1050</v>
      </c>
      <c r="D542" s="202" t="s">
        <v>1051</v>
      </c>
      <c r="E542" s="202" t="s">
        <v>15292</v>
      </c>
      <c r="F542" s="18">
        <v>1020415.5</v>
      </c>
      <c r="G542" s="41">
        <v>2199</v>
      </c>
      <c r="H542" s="38">
        <v>44551</v>
      </c>
      <c r="I542" s="18">
        <v>1020415.5</v>
      </c>
      <c r="J542" s="36"/>
      <c r="K542" s="18"/>
      <c r="L542" s="19"/>
      <c r="M542" s="42"/>
      <c r="N542" s="42"/>
      <c r="O542" s="43"/>
      <c r="P542" s="73">
        <v>32110972898</v>
      </c>
      <c r="Q542" s="37" t="s">
        <v>15341</v>
      </c>
    </row>
    <row r="543" spans="1:17">
      <c r="A543">
        <f>SUM(A527:A542)</f>
        <v>16</v>
      </c>
      <c r="I543" s="14">
        <f>SUM(I527:I542)</f>
        <v>16572162.539999999</v>
      </c>
    </row>
    <row r="544" spans="1:17">
      <c r="I544" s="14">
        <f>I528+I529+I534+I536+I537+I539</f>
        <v>9138922.9600000009</v>
      </c>
      <c r="M544">
        <f>M528+M529+M534+M536+M537+M539</f>
        <v>6</v>
      </c>
    </row>
  </sheetData>
  <autoFilter ref="A57:O77"/>
  <mergeCells count="3">
    <mergeCell ref="I4:K4"/>
    <mergeCell ref="I5:K5"/>
    <mergeCell ref="I6:K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B2:F27"/>
  <sheetViews>
    <sheetView topLeftCell="A14" workbookViewId="0">
      <selection activeCell="B35" sqref="B35"/>
    </sheetView>
  </sheetViews>
  <sheetFormatPr defaultRowHeight="15"/>
  <cols>
    <col min="1" max="1" width="5" customWidth="1"/>
    <col min="2" max="2" width="39.7109375" customWidth="1"/>
    <col min="3" max="3" width="35.85546875" customWidth="1"/>
    <col min="4" max="4" width="23.5703125" customWidth="1"/>
    <col min="5" max="5" width="5.42578125" customWidth="1"/>
    <col min="6" max="6" width="10" customWidth="1"/>
  </cols>
  <sheetData>
    <row r="2" spans="2:6" ht="21" customHeight="1">
      <c r="B2" s="98"/>
      <c r="C2" s="98"/>
      <c r="D2" s="98"/>
      <c r="E2" s="350" t="s">
        <v>24</v>
      </c>
      <c r="F2" s="351"/>
    </row>
    <row r="3" spans="2:6" ht="21">
      <c r="B3" s="102" t="s">
        <v>948</v>
      </c>
      <c r="C3" s="102" t="s">
        <v>344</v>
      </c>
      <c r="D3" s="102" t="s">
        <v>949</v>
      </c>
      <c r="E3" s="102" t="s">
        <v>0</v>
      </c>
      <c r="F3" s="102" t="s">
        <v>345</v>
      </c>
    </row>
    <row r="4" spans="2:6" ht="31.5">
      <c r="B4" s="99" t="s">
        <v>935</v>
      </c>
      <c r="C4" s="100" t="s">
        <v>917</v>
      </c>
      <c r="D4" s="100" t="s">
        <v>923</v>
      </c>
      <c r="E4" s="101">
        <v>1</v>
      </c>
      <c r="F4" s="101">
        <v>17999</v>
      </c>
    </row>
    <row r="5" spans="2:6" ht="42">
      <c r="B5" s="99" t="s">
        <v>936</v>
      </c>
      <c r="C5" s="100" t="s">
        <v>687</v>
      </c>
      <c r="D5" s="100" t="s">
        <v>924</v>
      </c>
      <c r="E5" s="101">
        <v>1</v>
      </c>
      <c r="F5" s="101">
        <v>4858.5</v>
      </c>
    </row>
    <row r="6" spans="2:6" ht="21">
      <c r="B6" s="99" t="s">
        <v>937</v>
      </c>
      <c r="C6" s="100" t="s">
        <v>868</v>
      </c>
      <c r="D6" s="100" t="s">
        <v>925</v>
      </c>
      <c r="E6" s="101">
        <v>1</v>
      </c>
      <c r="F6" s="101">
        <v>8830</v>
      </c>
    </row>
    <row r="7" spans="2:6" ht="21">
      <c r="B7" s="99" t="s">
        <v>938</v>
      </c>
      <c r="C7" s="100" t="s">
        <v>918</v>
      </c>
      <c r="D7" s="100" t="s">
        <v>926</v>
      </c>
      <c r="E7" s="101">
        <v>1</v>
      </c>
      <c r="F7" s="101">
        <v>4070</v>
      </c>
    </row>
    <row r="8" spans="2:6" ht="52.5">
      <c r="B8" s="99" t="s">
        <v>939</v>
      </c>
      <c r="C8" s="100" t="s">
        <v>25</v>
      </c>
      <c r="D8" s="100" t="s">
        <v>927</v>
      </c>
      <c r="E8" s="101">
        <v>1</v>
      </c>
      <c r="F8" s="101">
        <v>1000</v>
      </c>
    </row>
    <row r="9" spans="2:6" ht="31.5">
      <c r="B9" s="99" t="s">
        <v>940</v>
      </c>
      <c r="C9" s="100" t="s">
        <v>346</v>
      </c>
      <c r="D9" s="100" t="s">
        <v>928</v>
      </c>
      <c r="E9" s="101">
        <v>1</v>
      </c>
      <c r="F9" s="101">
        <v>22261.5</v>
      </c>
    </row>
    <row r="10" spans="2:6" ht="31.5">
      <c r="B10" s="99" t="s">
        <v>941</v>
      </c>
      <c r="C10" s="100" t="s">
        <v>919</v>
      </c>
      <c r="D10" s="100" t="s">
        <v>929</v>
      </c>
      <c r="E10" s="101">
        <v>1</v>
      </c>
      <c r="F10" s="101">
        <v>2400</v>
      </c>
    </row>
    <row r="11" spans="2:6" ht="42">
      <c r="B11" s="99" t="s">
        <v>942</v>
      </c>
      <c r="C11" s="100" t="s">
        <v>919</v>
      </c>
      <c r="D11" s="100" t="s">
        <v>929</v>
      </c>
      <c r="E11" s="101">
        <v>1</v>
      </c>
      <c r="F11" s="101">
        <v>9960</v>
      </c>
    </row>
    <row r="12" spans="2:6" ht="21">
      <c r="B12" s="99" t="s">
        <v>943</v>
      </c>
      <c r="C12" s="100" t="s">
        <v>224</v>
      </c>
      <c r="D12" s="100" t="s">
        <v>930</v>
      </c>
      <c r="E12" s="101">
        <v>1</v>
      </c>
      <c r="F12" s="101">
        <v>2100</v>
      </c>
    </row>
    <row r="13" spans="2:6" ht="21">
      <c r="B13" s="99" t="s">
        <v>944</v>
      </c>
      <c r="C13" s="100" t="s">
        <v>920</v>
      </c>
      <c r="D13" s="100" t="s">
        <v>931</v>
      </c>
      <c r="E13" s="101">
        <v>1</v>
      </c>
      <c r="F13" s="101">
        <v>7400</v>
      </c>
    </row>
    <row r="14" spans="2:6" ht="31.5">
      <c r="B14" s="99" t="s">
        <v>945</v>
      </c>
      <c r="C14" s="100" t="s">
        <v>818</v>
      </c>
      <c r="D14" s="100" t="s">
        <v>932</v>
      </c>
      <c r="E14" s="101">
        <v>1</v>
      </c>
      <c r="F14" s="101">
        <v>20205</v>
      </c>
    </row>
    <row r="15" spans="2:6" ht="31.5">
      <c r="B15" s="99" t="s">
        <v>946</v>
      </c>
      <c r="C15" s="100" t="s">
        <v>921</v>
      </c>
      <c r="D15" s="100" t="s">
        <v>933</v>
      </c>
      <c r="E15" s="101">
        <v>1</v>
      </c>
      <c r="F15" s="101">
        <v>1021.35</v>
      </c>
    </row>
    <row r="16" spans="2:6" ht="52.5">
      <c r="B16" s="99" t="s">
        <v>947</v>
      </c>
      <c r="C16" s="100" t="s">
        <v>922</v>
      </c>
      <c r="D16" s="100" t="s">
        <v>934</v>
      </c>
      <c r="E16" s="101">
        <v>1</v>
      </c>
      <c r="F16" s="101">
        <v>15990</v>
      </c>
    </row>
    <row r="17" spans="2:6">
      <c r="E17" s="14">
        <f>SUM(E4:E16)</f>
        <v>13</v>
      </c>
      <c r="F17" s="14">
        <f>SUM(F4:F16)</f>
        <v>118095.35</v>
      </c>
    </row>
    <row r="18" spans="2:6" ht="31.5">
      <c r="B18" s="103" t="s">
        <v>950</v>
      </c>
      <c r="C18" s="100" t="s">
        <v>957</v>
      </c>
      <c r="D18" s="100" t="s">
        <v>958</v>
      </c>
      <c r="E18" s="101">
        <v>1</v>
      </c>
      <c r="F18" s="101">
        <v>75</v>
      </c>
    </row>
    <row r="19" spans="2:6" ht="42">
      <c r="B19" s="103" t="s">
        <v>951</v>
      </c>
      <c r="C19" s="100" t="s">
        <v>957</v>
      </c>
      <c r="D19" s="100" t="s">
        <v>959</v>
      </c>
      <c r="E19" s="101">
        <v>1</v>
      </c>
      <c r="F19" s="101">
        <v>12667.63</v>
      </c>
    </row>
    <row r="20" spans="2:6" ht="31.5">
      <c r="B20" s="103" t="s">
        <v>952</v>
      </c>
      <c r="C20" s="100" t="s">
        <v>957</v>
      </c>
      <c r="D20" s="100" t="s">
        <v>960</v>
      </c>
      <c r="E20" s="101">
        <v>1</v>
      </c>
      <c r="F20" s="101">
        <v>264</v>
      </c>
    </row>
    <row r="21" spans="2:6" ht="31.5">
      <c r="B21" s="103" t="s">
        <v>953</v>
      </c>
      <c r="C21" s="100" t="s">
        <v>957</v>
      </c>
      <c r="D21" s="100" t="s">
        <v>960</v>
      </c>
      <c r="E21" s="101">
        <v>1</v>
      </c>
      <c r="F21" s="101">
        <v>264</v>
      </c>
    </row>
    <row r="22" spans="2:6" ht="31.5">
      <c r="B22" s="103" t="s">
        <v>954</v>
      </c>
      <c r="C22" s="100" t="s">
        <v>223</v>
      </c>
      <c r="D22" s="100" t="s">
        <v>961</v>
      </c>
      <c r="E22" s="101">
        <v>1</v>
      </c>
      <c r="F22" s="101">
        <v>5720</v>
      </c>
    </row>
    <row r="23" spans="2:6" ht="31.5">
      <c r="B23" s="103" t="s">
        <v>955</v>
      </c>
      <c r="C23" s="100" t="s">
        <v>209</v>
      </c>
      <c r="D23" s="100" t="s">
        <v>962</v>
      </c>
      <c r="E23" s="101">
        <v>1</v>
      </c>
      <c r="F23" s="101">
        <v>3050.46</v>
      </c>
    </row>
    <row r="24" spans="2:6" ht="31.5">
      <c r="B24" s="103" t="s">
        <v>956</v>
      </c>
      <c r="C24" s="100" t="s">
        <v>209</v>
      </c>
      <c r="D24" s="100" t="s">
        <v>963</v>
      </c>
      <c r="E24" s="101">
        <v>1</v>
      </c>
      <c r="F24" s="101">
        <v>34759.89</v>
      </c>
    </row>
    <row r="25" spans="2:6" ht="52.5">
      <c r="B25" s="103" t="s">
        <v>947</v>
      </c>
      <c r="C25" s="100" t="s">
        <v>922</v>
      </c>
      <c r="D25" s="100" t="s">
        <v>934</v>
      </c>
      <c r="E25" s="101">
        <v>1</v>
      </c>
      <c r="F25" s="101">
        <v>51090</v>
      </c>
    </row>
    <row r="26" spans="2:6">
      <c r="E26" s="14">
        <f>SUM(E18:E25)</f>
        <v>8</v>
      </c>
      <c r="F26" s="14">
        <f>SUM(F18:F25)</f>
        <v>107890.98</v>
      </c>
    </row>
    <row r="27" spans="2:6">
      <c r="E27" s="14">
        <f>E17+E26</f>
        <v>21</v>
      </c>
      <c r="F27" s="14">
        <f>F17+F26</f>
        <v>225986.33000000002</v>
      </c>
    </row>
  </sheetData>
  <mergeCells count="1">
    <mergeCell ref="E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filterMode="1"/>
  <dimension ref="A1:R109"/>
  <sheetViews>
    <sheetView topLeftCell="D23" workbookViewId="0">
      <selection activeCell="P10" sqref="P10"/>
    </sheetView>
  </sheetViews>
  <sheetFormatPr defaultRowHeight="15"/>
  <cols>
    <col min="5" max="5" width="30.7109375" customWidth="1"/>
    <col min="8" max="8" width="30.5703125" customWidth="1"/>
  </cols>
  <sheetData>
    <row r="1" spans="1:18">
      <c r="A1">
        <v>1</v>
      </c>
      <c r="B1">
        <v>2</v>
      </c>
      <c r="C1">
        <v>3</v>
      </c>
      <c r="D1">
        <v>4</v>
      </c>
      <c r="E1">
        <v>5</v>
      </c>
      <c r="F1">
        <v>6</v>
      </c>
      <c r="G1">
        <v>7</v>
      </c>
      <c r="H1">
        <v>8</v>
      </c>
      <c r="I1">
        <v>9</v>
      </c>
      <c r="J1">
        <v>10</v>
      </c>
      <c r="K1">
        <v>11</v>
      </c>
      <c r="L1">
        <v>12</v>
      </c>
      <c r="M1">
        <v>13</v>
      </c>
      <c r="N1">
        <v>14</v>
      </c>
      <c r="O1">
        <v>15</v>
      </c>
      <c r="P1">
        <v>16</v>
      </c>
      <c r="Q1">
        <v>17</v>
      </c>
      <c r="R1">
        <v>18</v>
      </c>
    </row>
    <row r="2" spans="1:18" ht="42" hidden="1" customHeight="1">
      <c r="A2" s="115" t="s">
        <v>1052</v>
      </c>
      <c r="B2" s="115" t="s">
        <v>1053</v>
      </c>
      <c r="C2" s="116" t="s">
        <v>1054</v>
      </c>
      <c r="D2" s="117" t="s">
        <v>1055</v>
      </c>
      <c r="E2" s="117" t="s">
        <v>1056</v>
      </c>
      <c r="F2" s="118" t="s">
        <v>1057</v>
      </c>
      <c r="G2" s="118" t="s">
        <v>1058</v>
      </c>
      <c r="H2" s="118" t="s">
        <v>1059</v>
      </c>
      <c r="I2" s="119" t="s">
        <v>1060</v>
      </c>
      <c r="J2" s="120" t="s">
        <v>1061</v>
      </c>
      <c r="K2" s="120" t="s">
        <v>1062</v>
      </c>
      <c r="L2" s="120" t="s">
        <v>1063</v>
      </c>
      <c r="M2" s="121" t="s">
        <v>1064</v>
      </c>
      <c r="N2" s="118" t="s">
        <v>1065</v>
      </c>
      <c r="O2" s="118" t="s">
        <v>1066</v>
      </c>
      <c r="P2" s="122" t="s">
        <v>1067</v>
      </c>
      <c r="Q2" s="123"/>
      <c r="R2" s="123">
        <v>15348.76</v>
      </c>
    </row>
    <row r="3" spans="1:18" ht="42" hidden="1" customHeight="1">
      <c r="A3" s="115" t="s">
        <v>1068</v>
      </c>
      <c r="B3" s="115" t="s">
        <v>1069</v>
      </c>
      <c r="C3" s="116" t="s">
        <v>1054</v>
      </c>
      <c r="D3" s="117" t="s">
        <v>1055</v>
      </c>
      <c r="E3" s="117" t="s">
        <v>1070</v>
      </c>
      <c r="F3" s="118" t="s">
        <v>1071</v>
      </c>
      <c r="G3" s="118" t="s">
        <v>1058</v>
      </c>
      <c r="H3" s="118" t="s">
        <v>1059</v>
      </c>
      <c r="I3" s="119" t="s">
        <v>1060</v>
      </c>
      <c r="J3" s="120" t="s">
        <v>1061</v>
      </c>
      <c r="K3" s="120" t="s">
        <v>1062</v>
      </c>
      <c r="L3" s="120" t="s">
        <v>1063</v>
      </c>
      <c r="M3" s="121" t="s">
        <v>1064</v>
      </c>
      <c r="N3" s="118" t="s">
        <v>1065</v>
      </c>
      <c r="O3" s="118" t="s">
        <v>1066</v>
      </c>
      <c r="P3" s="122" t="s">
        <v>1067</v>
      </c>
      <c r="Q3" s="123"/>
      <c r="R3" s="123">
        <v>370</v>
      </c>
    </row>
    <row r="4" spans="1:18" ht="73.5" hidden="1" customHeight="1">
      <c r="A4" s="115" t="s">
        <v>1072</v>
      </c>
      <c r="B4" s="115" t="s">
        <v>1073</v>
      </c>
      <c r="C4" s="116" t="s">
        <v>1074</v>
      </c>
      <c r="D4" s="117" t="s">
        <v>1055</v>
      </c>
      <c r="E4" s="117" t="s">
        <v>1075</v>
      </c>
      <c r="F4" s="118" t="s">
        <v>1076</v>
      </c>
      <c r="G4" s="118" t="s">
        <v>1074</v>
      </c>
      <c r="H4" s="118" t="s">
        <v>1077</v>
      </c>
      <c r="I4" s="119" t="s">
        <v>1078</v>
      </c>
      <c r="J4" s="120" t="s">
        <v>1079</v>
      </c>
      <c r="K4" s="120" t="s">
        <v>1080</v>
      </c>
      <c r="L4" s="120" t="s">
        <v>1063</v>
      </c>
      <c r="M4" s="121" t="s">
        <v>1064</v>
      </c>
      <c r="N4" s="118" t="s">
        <v>1065</v>
      </c>
      <c r="O4" s="118" t="s">
        <v>1066</v>
      </c>
      <c r="P4" s="122"/>
      <c r="Q4" s="123"/>
      <c r="R4" s="123">
        <v>79516</v>
      </c>
    </row>
    <row r="5" spans="1:18" ht="42">
      <c r="A5" s="115" t="s">
        <v>1081</v>
      </c>
      <c r="B5" s="115" t="s">
        <v>1082</v>
      </c>
      <c r="C5" s="116" t="s">
        <v>1083</v>
      </c>
      <c r="D5" s="117" t="s">
        <v>1055</v>
      </c>
      <c r="E5" s="117" t="s">
        <v>1084</v>
      </c>
      <c r="F5" s="118" t="s">
        <v>1085</v>
      </c>
      <c r="G5" s="118" t="s">
        <v>1074</v>
      </c>
      <c r="H5" s="118" t="s">
        <v>1086</v>
      </c>
      <c r="I5" s="119" t="s">
        <v>1087</v>
      </c>
      <c r="J5" s="120" t="s">
        <v>1088</v>
      </c>
      <c r="K5" s="120" t="s">
        <v>1062</v>
      </c>
      <c r="L5" s="120" t="s">
        <v>1063</v>
      </c>
      <c r="M5" s="121" t="s">
        <v>1064</v>
      </c>
      <c r="N5" s="118" t="s">
        <v>1065</v>
      </c>
      <c r="O5" s="118" t="s">
        <v>1066</v>
      </c>
      <c r="P5" s="122" t="s">
        <v>1089</v>
      </c>
      <c r="Q5" s="123">
        <v>1</v>
      </c>
      <c r="R5" s="123">
        <v>3365</v>
      </c>
    </row>
    <row r="6" spans="1:18" ht="42">
      <c r="A6" s="115" t="s">
        <v>1090</v>
      </c>
      <c r="B6" s="115" t="s">
        <v>1091</v>
      </c>
      <c r="C6" s="116" t="s">
        <v>1083</v>
      </c>
      <c r="D6" s="117" t="s">
        <v>1055</v>
      </c>
      <c r="E6" s="117" t="s">
        <v>1092</v>
      </c>
      <c r="F6" s="118" t="s">
        <v>1093</v>
      </c>
      <c r="G6" s="118" t="s">
        <v>1074</v>
      </c>
      <c r="H6" s="118" t="s">
        <v>1094</v>
      </c>
      <c r="I6" s="119" t="s">
        <v>1095</v>
      </c>
      <c r="J6" s="120" t="s">
        <v>1096</v>
      </c>
      <c r="K6" s="120" t="s">
        <v>1062</v>
      </c>
      <c r="L6" s="120" t="s">
        <v>1063</v>
      </c>
      <c r="M6" s="121" t="s">
        <v>1064</v>
      </c>
      <c r="N6" s="118" t="s">
        <v>1065</v>
      </c>
      <c r="O6" s="118" t="s">
        <v>1066</v>
      </c>
      <c r="P6" s="122" t="s">
        <v>1097</v>
      </c>
      <c r="Q6" s="123">
        <v>1</v>
      </c>
      <c r="R6" s="123">
        <v>3420</v>
      </c>
    </row>
    <row r="7" spans="1:18" ht="42">
      <c r="A7" s="115" t="s">
        <v>1098</v>
      </c>
      <c r="B7" s="115" t="s">
        <v>1099</v>
      </c>
      <c r="C7" s="116" t="s">
        <v>1083</v>
      </c>
      <c r="D7" s="117" t="s">
        <v>1055</v>
      </c>
      <c r="E7" s="117" t="s">
        <v>1100</v>
      </c>
      <c r="F7" s="118" t="s">
        <v>1101</v>
      </c>
      <c r="G7" s="118" t="s">
        <v>1074</v>
      </c>
      <c r="H7" s="118" t="s">
        <v>918</v>
      </c>
      <c r="I7" s="119" t="s">
        <v>1102</v>
      </c>
      <c r="J7" s="120" t="s">
        <v>1096</v>
      </c>
      <c r="K7" s="120" t="s">
        <v>1062</v>
      </c>
      <c r="L7" s="120" t="s">
        <v>1063</v>
      </c>
      <c r="M7" s="121" t="s">
        <v>1064</v>
      </c>
      <c r="N7" s="118" t="s">
        <v>1065</v>
      </c>
      <c r="O7" s="118" t="s">
        <v>1066</v>
      </c>
      <c r="P7" s="122" t="s">
        <v>1103</v>
      </c>
      <c r="Q7" s="123">
        <v>1</v>
      </c>
      <c r="R7" s="123">
        <v>2457.5</v>
      </c>
    </row>
    <row r="8" spans="1:18" ht="42" hidden="1" customHeight="1">
      <c r="A8" s="115" t="s">
        <v>1104</v>
      </c>
      <c r="B8" s="115" t="s">
        <v>1105</v>
      </c>
      <c r="C8" s="116" t="s">
        <v>1083</v>
      </c>
      <c r="D8" s="117" t="s">
        <v>1055</v>
      </c>
      <c r="E8" s="117" t="s">
        <v>1106</v>
      </c>
      <c r="F8" s="118" t="s">
        <v>1107</v>
      </c>
      <c r="G8" s="118" t="s">
        <v>1108</v>
      </c>
      <c r="H8" s="118" t="s">
        <v>346</v>
      </c>
      <c r="I8" s="119" t="s">
        <v>1109</v>
      </c>
      <c r="J8" s="120" t="s">
        <v>1110</v>
      </c>
      <c r="K8" s="120" t="s">
        <v>1062</v>
      </c>
      <c r="L8" s="120" t="s">
        <v>1063</v>
      </c>
      <c r="M8" s="121" t="s">
        <v>1111</v>
      </c>
      <c r="N8" s="118" t="s">
        <v>1065</v>
      </c>
      <c r="O8" s="118" t="s">
        <v>1112</v>
      </c>
      <c r="P8" s="122" t="s">
        <v>1113</v>
      </c>
      <c r="Q8" s="123">
        <v>1</v>
      </c>
      <c r="R8" s="123">
        <v>548.07000000000005</v>
      </c>
    </row>
    <row r="9" spans="1:18" ht="42">
      <c r="A9" s="115" t="s">
        <v>1114</v>
      </c>
      <c r="B9" s="115" t="s">
        <v>1115</v>
      </c>
      <c r="C9" s="116" t="s">
        <v>1116</v>
      </c>
      <c r="D9" s="117" t="s">
        <v>1055</v>
      </c>
      <c r="E9" s="117" t="s">
        <v>1117</v>
      </c>
      <c r="F9" s="118" t="s">
        <v>1118</v>
      </c>
      <c r="G9" s="118" t="s">
        <v>1083</v>
      </c>
      <c r="H9" s="118" t="s">
        <v>1119</v>
      </c>
      <c r="I9" s="119" t="s">
        <v>1120</v>
      </c>
      <c r="J9" s="120" t="s">
        <v>1121</v>
      </c>
      <c r="K9" s="120" t="s">
        <v>1062</v>
      </c>
      <c r="L9" s="120" t="s">
        <v>1063</v>
      </c>
      <c r="M9" s="121" t="s">
        <v>1064</v>
      </c>
      <c r="N9" s="118" t="s">
        <v>1065</v>
      </c>
      <c r="O9" s="118" t="s">
        <v>1066</v>
      </c>
      <c r="P9" s="122" t="s">
        <v>1122</v>
      </c>
      <c r="Q9" s="123">
        <v>1</v>
      </c>
      <c r="R9" s="123">
        <v>16500</v>
      </c>
    </row>
    <row r="10" spans="1:18" ht="42">
      <c r="A10" s="115" t="s">
        <v>1123</v>
      </c>
      <c r="B10" s="115" t="s">
        <v>1124</v>
      </c>
      <c r="C10" s="116" t="s">
        <v>1116</v>
      </c>
      <c r="D10" s="117" t="s">
        <v>1055</v>
      </c>
      <c r="E10" s="117" t="s">
        <v>1125</v>
      </c>
      <c r="F10" s="118" t="s">
        <v>1126</v>
      </c>
      <c r="G10" s="118" t="s">
        <v>1083</v>
      </c>
      <c r="H10" s="118" t="s">
        <v>919</v>
      </c>
      <c r="I10" s="119" t="s">
        <v>1127</v>
      </c>
      <c r="J10" s="120" t="s">
        <v>1079</v>
      </c>
      <c r="K10" s="120" t="s">
        <v>1062</v>
      </c>
      <c r="L10" s="120" t="s">
        <v>1063</v>
      </c>
      <c r="M10" s="121" t="s">
        <v>1064</v>
      </c>
      <c r="N10" s="118" t="s">
        <v>1065</v>
      </c>
      <c r="O10" s="118" t="s">
        <v>1066</v>
      </c>
      <c r="P10" s="122" t="s">
        <v>1128</v>
      </c>
      <c r="Q10" s="123">
        <v>1</v>
      </c>
      <c r="R10" s="123">
        <v>1440</v>
      </c>
    </row>
    <row r="11" spans="1:18" ht="52.5">
      <c r="A11" s="115" t="s">
        <v>1129</v>
      </c>
      <c r="B11" s="115" t="s">
        <v>1130</v>
      </c>
      <c r="C11" s="116" t="s">
        <v>1116</v>
      </c>
      <c r="D11" s="117" t="s">
        <v>1055</v>
      </c>
      <c r="E11" s="117" t="s">
        <v>1131</v>
      </c>
      <c r="F11" s="118" t="s">
        <v>1132</v>
      </c>
      <c r="G11" s="118" t="s">
        <v>1083</v>
      </c>
      <c r="H11" s="118" t="s">
        <v>919</v>
      </c>
      <c r="I11" s="119" t="s">
        <v>1127</v>
      </c>
      <c r="J11" s="120" t="s">
        <v>1079</v>
      </c>
      <c r="K11" s="120" t="s">
        <v>1062</v>
      </c>
      <c r="L11" s="120" t="s">
        <v>1063</v>
      </c>
      <c r="M11" s="121" t="s">
        <v>1064</v>
      </c>
      <c r="N11" s="118" t="s">
        <v>1065</v>
      </c>
      <c r="O11" s="118" t="s">
        <v>1066</v>
      </c>
      <c r="P11" s="122" t="s">
        <v>1128</v>
      </c>
      <c r="Q11" s="123">
        <v>1</v>
      </c>
      <c r="R11" s="123">
        <v>9960</v>
      </c>
    </row>
    <row r="12" spans="1:18" ht="42">
      <c r="A12" s="115" t="s">
        <v>1133</v>
      </c>
      <c r="B12" s="115" t="s">
        <v>1134</v>
      </c>
      <c r="C12" s="116" t="s">
        <v>1116</v>
      </c>
      <c r="D12" s="117" t="s">
        <v>1055</v>
      </c>
      <c r="E12" s="117" t="s">
        <v>1135</v>
      </c>
      <c r="F12" s="118" t="s">
        <v>1136</v>
      </c>
      <c r="G12" s="118" t="s">
        <v>1083</v>
      </c>
      <c r="H12" s="118" t="s">
        <v>1137</v>
      </c>
      <c r="I12" s="119" t="s">
        <v>1138</v>
      </c>
      <c r="J12" s="120" t="s">
        <v>1096</v>
      </c>
      <c r="K12" s="120" t="s">
        <v>1062</v>
      </c>
      <c r="L12" s="120" t="s">
        <v>1063</v>
      </c>
      <c r="M12" s="121" t="s">
        <v>1064</v>
      </c>
      <c r="N12" s="118" t="s">
        <v>1065</v>
      </c>
      <c r="O12" s="118" t="s">
        <v>1066</v>
      </c>
      <c r="P12" s="122" t="s">
        <v>1139</v>
      </c>
      <c r="Q12" s="123">
        <v>1</v>
      </c>
      <c r="R12" s="123">
        <v>1575</v>
      </c>
    </row>
    <row r="13" spans="1:18" ht="42">
      <c r="A13" s="115" t="s">
        <v>1140</v>
      </c>
      <c r="B13" s="115" t="s">
        <v>1141</v>
      </c>
      <c r="C13" s="116" t="s">
        <v>1116</v>
      </c>
      <c r="D13" s="117" t="s">
        <v>1055</v>
      </c>
      <c r="E13" s="117" t="s">
        <v>1142</v>
      </c>
      <c r="F13" s="118" t="s">
        <v>1143</v>
      </c>
      <c r="G13" s="118" t="s">
        <v>1083</v>
      </c>
      <c r="H13" s="118" t="s">
        <v>1137</v>
      </c>
      <c r="I13" s="119" t="s">
        <v>1138</v>
      </c>
      <c r="J13" s="120" t="s">
        <v>1096</v>
      </c>
      <c r="K13" s="120" t="s">
        <v>1062</v>
      </c>
      <c r="L13" s="120" t="s">
        <v>1063</v>
      </c>
      <c r="M13" s="121" t="s">
        <v>1064</v>
      </c>
      <c r="N13" s="118" t="s">
        <v>1065</v>
      </c>
      <c r="O13" s="118" t="s">
        <v>1066</v>
      </c>
      <c r="P13" s="122" t="s">
        <v>1144</v>
      </c>
      <c r="Q13" s="123">
        <v>1</v>
      </c>
      <c r="R13" s="123">
        <v>1450</v>
      </c>
    </row>
    <row r="14" spans="1:18" ht="42" hidden="1" customHeight="1">
      <c r="A14" s="115" t="s">
        <v>1145</v>
      </c>
      <c r="B14" s="115" t="s">
        <v>1146</v>
      </c>
      <c r="C14" s="116" t="s">
        <v>1116</v>
      </c>
      <c r="D14" s="117" t="s">
        <v>1055</v>
      </c>
      <c r="E14" s="117" t="s">
        <v>1147</v>
      </c>
      <c r="F14" s="118" t="s">
        <v>1148</v>
      </c>
      <c r="G14" s="118" t="s">
        <v>1116</v>
      </c>
      <c r="H14" s="118" t="s">
        <v>209</v>
      </c>
      <c r="I14" s="119" t="s">
        <v>1149</v>
      </c>
      <c r="J14" s="120" t="s">
        <v>1121</v>
      </c>
      <c r="K14" s="120" t="s">
        <v>1062</v>
      </c>
      <c r="L14" s="120" t="s">
        <v>1063</v>
      </c>
      <c r="M14" s="121" t="s">
        <v>1064</v>
      </c>
      <c r="N14" s="118" t="s">
        <v>1065</v>
      </c>
      <c r="O14" s="118" t="s">
        <v>1066</v>
      </c>
      <c r="P14" s="122" t="s">
        <v>963</v>
      </c>
      <c r="Q14" s="123"/>
      <c r="R14" s="123">
        <v>47996.7</v>
      </c>
    </row>
    <row r="15" spans="1:18" ht="42" hidden="1" customHeight="1">
      <c r="A15" s="115" t="s">
        <v>1150</v>
      </c>
      <c r="B15" s="115" t="s">
        <v>1151</v>
      </c>
      <c r="C15" s="116" t="s">
        <v>1116</v>
      </c>
      <c r="D15" s="117" t="s">
        <v>1055</v>
      </c>
      <c r="E15" s="117" t="s">
        <v>1152</v>
      </c>
      <c r="F15" s="118" t="s">
        <v>1153</v>
      </c>
      <c r="G15" s="118" t="s">
        <v>1116</v>
      </c>
      <c r="H15" s="118" t="s">
        <v>209</v>
      </c>
      <c r="I15" s="119" t="s">
        <v>1149</v>
      </c>
      <c r="J15" s="120" t="s">
        <v>1121</v>
      </c>
      <c r="K15" s="120" t="s">
        <v>1062</v>
      </c>
      <c r="L15" s="120" t="s">
        <v>1063</v>
      </c>
      <c r="M15" s="121" t="s">
        <v>1064</v>
      </c>
      <c r="N15" s="118" t="s">
        <v>1065</v>
      </c>
      <c r="O15" s="118" t="s">
        <v>1066</v>
      </c>
      <c r="P15" s="122" t="s">
        <v>962</v>
      </c>
      <c r="Q15" s="123"/>
      <c r="R15" s="123">
        <v>13296.34</v>
      </c>
    </row>
    <row r="16" spans="1:18" ht="42" hidden="1" customHeight="1">
      <c r="A16" s="115" t="s">
        <v>1154</v>
      </c>
      <c r="B16" s="115" t="s">
        <v>1155</v>
      </c>
      <c r="C16" s="116" t="s">
        <v>1156</v>
      </c>
      <c r="D16" s="117" t="s">
        <v>1055</v>
      </c>
      <c r="E16" s="117" t="s">
        <v>1157</v>
      </c>
      <c r="F16" s="118" t="s">
        <v>1158</v>
      </c>
      <c r="G16" s="118" t="s">
        <v>1116</v>
      </c>
      <c r="H16" s="118" t="s">
        <v>338</v>
      </c>
      <c r="I16" s="119" t="s">
        <v>1159</v>
      </c>
      <c r="J16" s="120" t="s">
        <v>1160</v>
      </c>
      <c r="K16" s="120" t="s">
        <v>1062</v>
      </c>
      <c r="L16" s="120" t="s">
        <v>1063</v>
      </c>
      <c r="M16" s="121" t="s">
        <v>1064</v>
      </c>
      <c r="N16" s="118" t="s">
        <v>1065</v>
      </c>
      <c r="O16" s="118" t="s">
        <v>1066</v>
      </c>
      <c r="P16" s="122" t="s">
        <v>1161</v>
      </c>
      <c r="Q16" s="123"/>
      <c r="R16" s="123">
        <v>447.6</v>
      </c>
    </row>
    <row r="17" spans="1:18" ht="42">
      <c r="A17" s="115" t="s">
        <v>1162</v>
      </c>
      <c r="B17" s="115" t="s">
        <v>1163</v>
      </c>
      <c r="C17" s="116" t="s">
        <v>1164</v>
      </c>
      <c r="D17" s="117" t="s">
        <v>1055</v>
      </c>
      <c r="E17" s="117" t="s">
        <v>1165</v>
      </c>
      <c r="F17" s="118" t="s">
        <v>1166</v>
      </c>
      <c r="G17" s="118" t="s">
        <v>1156</v>
      </c>
      <c r="H17" s="118" t="s">
        <v>1167</v>
      </c>
      <c r="I17" s="119" t="s">
        <v>1168</v>
      </c>
      <c r="J17" s="120" t="s">
        <v>1169</v>
      </c>
      <c r="K17" s="120" t="s">
        <v>1062</v>
      </c>
      <c r="L17" s="120" t="s">
        <v>1063</v>
      </c>
      <c r="M17" s="121" t="s">
        <v>1170</v>
      </c>
      <c r="N17" s="118" t="s">
        <v>1065</v>
      </c>
      <c r="O17" s="118" t="s">
        <v>1066</v>
      </c>
      <c r="P17" s="122" t="s">
        <v>1171</v>
      </c>
      <c r="Q17" s="123">
        <v>1</v>
      </c>
      <c r="R17" s="123">
        <v>27500</v>
      </c>
    </row>
    <row r="18" spans="1:18" ht="42">
      <c r="A18" s="115" t="s">
        <v>1172</v>
      </c>
      <c r="B18" s="115" t="s">
        <v>1173</v>
      </c>
      <c r="C18" s="116" t="s">
        <v>1164</v>
      </c>
      <c r="D18" s="117" t="s">
        <v>1055</v>
      </c>
      <c r="E18" s="117" t="s">
        <v>1174</v>
      </c>
      <c r="F18" s="118" t="s">
        <v>1175</v>
      </c>
      <c r="G18" s="118" t="s">
        <v>1156</v>
      </c>
      <c r="H18" s="118" t="s">
        <v>1176</v>
      </c>
      <c r="I18" s="119" t="s">
        <v>1177</v>
      </c>
      <c r="J18" s="120" t="s">
        <v>1079</v>
      </c>
      <c r="K18" s="120" t="s">
        <v>1062</v>
      </c>
      <c r="L18" s="120" t="s">
        <v>1063</v>
      </c>
      <c r="M18" s="121" t="s">
        <v>1064</v>
      </c>
      <c r="N18" s="118" t="s">
        <v>1065</v>
      </c>
      <c r="O18" s="118" t="s">
        <v>1066</v>
      </c>
      <c r="P18" s="122" t="s">
        <v>1178</v>
      </c>
      <c r="Q18" s="123">
        <v>1</v>
      </c>
      <c r="R18" s="123">
        <v>2400</v>
      </c>
    </row>
    <row r="19" spans="1:18" ht="52.5" hidden="1" customHeight="1">
      <c r="A19" s="115" t="s">
        <v>1179</v>
      </c>
      <c r="B19" s="115" t="s">
        <v>1180</v>
      </c>
      <c r="C19" s="116" t="s">
        <v>1074</v>
      </c>
      <c r="D19" s="117" t="s">
        <v>1181</v>
      </c>
      <c r="E19" s="117" t="s">
        <v>1182</v>
      </c>
      <c r="F19" s="118" t="s">
        <v>1180</v>
      </c>
      <c r="G19" s="118" t="s">
        <v>1116</v>
      </c>
      <c r="H19" s="118" t="s">
        <v>1183</v>
      </c>
      <c r="I19" s="119" t="s">
        <v>1078</v>
      </c>
      <c r="J19" s="120" t="s">
        <v>1079</v>
      </c>
      <c r="K19" s="120" t="s">
        <v>1080</v>
      </c>
      <c r="L19" s="120" t="s">
        <v>1063</v>
      </c>
      <c r="M19" s="121" t="s">
        <v>1064</v>
      </c>
      <c r="N19" s="118" t="s">
        <v>1065</v>
      </c>
      <c r="O19" s="118" t="s">
        <v>1066</v>
      </c>
      <c r="P19" s="122"/>
      <c r="Q19" s="123">
        <v>79516</v>
      </c>
      <c r="R19" s="123"/>
    </row>
    <row r="20" spans="1:18" ht="52.5">
      <c r="A20" s="115" t="s">
        <v>1184</v>
      </c>
      <c r="B20" s="115" t="s">
        <v>1185</v>
      </c>
      <c r="C20" s="116" t="s">
        <v>1186</v>
      </c>
      <c r="D20" s="117" t="s">
        <v>1055</v>
      </c>
      <c r="E20" s="117" t="s">
        <v>1187</v>
      </c>
      <c r="F20" s="118" t="s">
        <v>1188</v>
      </c>
      <c r="G20" s="118" t="s">
        <v>1164</v>
      </c>
      <c r="H20" s="118" t="s">
        <v>1189</v>
      </c>
      <c r="I20" s="119" t="s">
        <v>1190</v>
      </c>
      <c r="J20" s="120" t="s">
        <v>1079</v>
      </c>
      <c r="K20" s="120" t="s">
        <v>1062</v>
      </c>
      <c r="L20" s="120" t="s">
        <v>1063</v>
      </c>
      <c r="M20" s="121" t="s">
        <v>1064</v>
      </c>
      <c r="N20" s="118" t="s">
        <v>1065</v>
      </c>
      <c r="O20" s="118" t="s">
        <v>1066</v>
      </c>
      <c r="P20" s="122" t="s">
        <v>1191</v>
      </c>
      <c r="Q20" s="123">
        <v>1</v>
      </c>
      <c r="R20" s="123">
        <v>32000</v>
      </c>
    </row>
    <row r="21" spans="1:18" ht="42">
      <c r="A21" s="115" t="s">
        <v>1192</v>
      </c>
      <c r="B21" s="115" t="s">
        <v>1193</v>
      </c>
      <c r="C21" s="116" t="s">
        <v>1186</v>
      </c>
      <c r="D21" s="117" t="s">
        <v>1055</v>
      </c>
      <c r="E21" s="117" t="s">
        <v>1194</v>
      </c>
      <c r="F21" s="118" t="s">
        <v>1195</v>
      </c>
      <c r="G21" s="118" t="s">
        <v>1164</v>
      </c>
      <c r="H21" s="118" t="s">
        <v>223</v>
      </c>
      <c r="I21" s="119" t="s">
        <v>1196</v>
      </c>
      <c r="J21" s="120" t="s">
        <v>1110</v>
      </c>
      <c r="K21" s="120" t="s">
        <v>1062</v>
      </c>
      <c r="L21" s="120" t="s">
        <v>1063</v>
      </c>
      <c r="M21" s="121" t="s">
        <v>1111</v>
      </c>
      <c r="N21" s="118" t="s">
        <v>1065</v>
      </c>
      <c r="O21" s="118" t="s">
        <v>1066</v>
      </c>
      <c r="P21" s="122" t="s">
        <v>1197</v>
      </c>
      <c r="Q21" s="123">
        <v>1</v>
      </c>
      <c r="R21" s="123">
        <v>17550</v>
      </c>
    </row>
    <row r="22" spans="1:18" ht="52.5" hidden="1" customHeight="1">
      <c r="A22" s="115" t="s">
        <v>1198</v>
      </c>
      <c r="B22" s="115" t="s">
        <v>1199</v>
      </c>
      <c r="C22" s="116" t="s">
        <v>1186</v>
      </c>
      <c r="D22" s="117" t="s">
        <v>1055</v>
      </c>
      <c r="E22" s="117" t="s">
        <v>1200</v>
      </c>
      <c r="F22" s="118" t="s">
        <v>1201</v>
      </c>
      <c r="G22" s="118" t="s">
        <v>1164</v>
      </c>
      <c r="H22" s="118" t="s">
        <v>7</v>
      </c>
      <c r="I22" s="119" t="s">
        <v>1202</v>
      </c>
      <c r="J22" s="120" t="s">
        <v>1203</v>
      </c>
      <c r="K22" s="120" t="s">
        <v>1062</v>
      </c>
      <c r="L22" s="120" t="s">
        <v>1063</v>
      </c>
      <c r="M22" s="121" t="s">
        <v>1064</v>
      </c>
      <c r="N22" s="118" t="s">
        <v>1065</v>
      </c>
      <c r="O22" s="118" t="s">
        <v>1066</v>
      </c>
      <c r="P22" s="122" t="s">
        <v>1204</v>
      </c>
      <c r="Q22" s="123"/>
      <c r="R22" s="123">
        <v>200000</v>
      </c>
    </row>
    <row r="23" spans="1:18" ht="42">
      <c r="A23" s="115" t="s">
        <v>1205</v>
      </c>
      <c r="B23" s="115" t="s">
        <v>1206</v>
      </c>
      <c r="C23" s="116" t="s">
        <v>1186</v>
      </c>
      <c r="D23" s="117" t="s">
        <v>1055</v>
      </c>
      <c r="E23" s="117" t="s">
        <v>1207</v>
      </c>
      <c r="F23" s="118" t="s">
        <v>1208</v>
      </c>
      <c r="G23" s="118" t="s">
        <v>1164</v>
      </c>
      <c r="H23" s="118" t="s">
        <v>1209</v>
      </c>
      <c r="I23" s="119" t="s">
        <v>1210</v>
      </c>
      <c r="J23" s="120" t="s">
        <v>1079</v>
      </c>
      <c r="K23" s="120" t="s">
        <v>1062</v>
      </c>
      <c r="L23" s="120" t="s">
        <v>1063</v>
      </c>
      <c r="M23" s="121" t="s">
        <v>1064</v>
      </c>
      <c r="N23" s="118" t="s">
        <v>1065</v>
      </c>
      <c r="O23" s="118" t="s">
        <v>1066</v>
      </c>
      <c r="P23" s="122" t="s">
        <v>1211</v>
      </c>
      <c r="Q23" s="123">
        <v>1</v>
      </c>
      <c r="R23" s="123">
        <v>4560</v>
      </c>
    </row>
    <row r="24" spans="1:18" ht="73.5" hidden="1" customHeight="1">
      <c r="A24" s="115" t="s">
        <v>1212</v>
      </c>
      <c r="B24" s="115" t="s">
        <v>1213</v>
      </c>
      <c r="C24" s="116" t="s">
        <v>1164</v>
      </c>
      <c r="D24" s="117" t="s">
        <v>1214</v>
      </c>
      <c r="E24" s="117" t="s">
        <v>1215</v>
      </c>
      <c r="F24" s="118" t="s">
        <v>1213</v>
      </c>
      <c r="G24" s="118" t="s">
        <v>1164</v>
      </c>
      <c r="H24" s="118" t="s">
        <v>1216</v>
      </c>
      <c r="I24" s="119" t="s">
        <v>1217</v>
      </c>
      <c r="J24" s="120" t="s">
        <v>1079</v>
      </c>
      <c r="K24" s="120" t="s">
        <v>1062</v>
      </c>
      <c r="L24" s="120" t="s">
        <v>1063</v>
      </c>
      <c r="M24" s="121" t="s">
        <v>1064</v>
      </c>
      <c r="N24" s="118" t="s">
        <v>1065</v>
      </c>
      <c r="O24" s="118" t="s">
        <v>1066</v>
      </c>
      <c r="P24" s="122" t="s">
        <v>1218</v>
      </c>
      <c r="Q24" s="123"/>
      <c r="R24" s="123">
        <v>4000</v>
      </c>
    </row>
    <row r="25" spans="1:18" ht="52.5" hidden="1" customHeight="1">
      <c r="A25" s="115" t="s">
        <v>1219</v>
      </c>
      <c r="B25" s="115" t="s">
        <v>1220</v>
      </c>
      <c r="C25" s="116" t="s">
        <v>1164</v>
      </c>
      <c r="D25" s="117" t="s">
        <v>1214</v>
      </c>
      <c r="E25" s="117" t="s">
        <v>1221</v>
      </c>
      <c r="F25" s="118" t="s">
        <v>1220</v>
      </c>
      <c r="G25" s="118" t="s">
        <v>1164</v>
      </c>
      <c r="H25" s="118" t="s">
        <v>1222</v>
      </c>
      <c r="I25" s="119" t="s">
        <v>1223</v>
      </c>
      <c r="J25" s="120" t="s">
        <v>1110</v>
      </c>
      <c r="K25" s="120" t="s">
        <v>1062</v>
      </c>
      <c r="L25" s="120" t="s">
        <v>1063</v>
      </c>
      <c r="M25" s="121" t="s">
        <v>1111</v>
      </c>
      <c r="N25" s="118" t="s">
        <v>1065</v>
      </c>
      <c r="O25" s="118" t="s">
        <v>1066</v>
      </c>
      <c r="P25" s="122" t="s">
        <v>1224</v>
      </c>
      <c r="Q25" s="123"/>
      <c r="R25" s="123">
        <v>6290</v>
      </c>
    </row>
    <row r="26" spans="1:18" ht="52.5">
      <c r="A26" s="115" t="s">
        <v>1225</v>
      </c>
      <c r="B26" s="115" t="s">
        <v>1226</v>
      </c>
      <c r="C26" s="116" t="s">
        <v>1227</v>
      </c>
      <c r="D26" s="117" t="s">
        <v>1055</v>
      </c>
      <c r="E26" s="117" t="s">
        <v>1228</v>
      </c>
      <c r="F26" s="118" t="s">
        <v>1229</v>
      </c>
      <c r="G26" s="118" t="s">
        <v>1186</v>
      </c>
      <c r="H26" s="118" t="s">
        <v>1230</v>
      </c>
      <c r="I26" s="119" t="s">
        <v>1231</v>
      </c>
      <c r="J26" s="120" t="s">
        <v>1096</v>
      </c>
      <c r="K26" s="120" t="s">
        <v>1062</v>
      </c>
      <c r="L26" s="120" t="s">
        <v>1063</v>
      </c>
      <c r="M26" s="121" t="s">
        <v>1064</v>
      </c>
      <c r="N26" s="118" t="s">
        <v>1065</v>
      </c>
      <c r="O26" s="118" t="s">
        <v>1066</v>
      </c>
      <c r="P26" s="122" t="s">
        <v>1232</v>
      </c>
      <c r="Q26" s="123">
        <v>1</v>
      </c>
      <c r="R26" s="123">
        <v>10670</v>
      </c>
    </row>
    <row r="27" spans="1:18" ht="42" hidden="1" customHeight="1">
      <c r="A27" s="115" t="s">
        <v>1233</v>
      </c>
      <c r="B27" s="115" t="s">
        <v>1234</v>
      </c>
      <c r="C27" s="116" t="s">
        <v>1227</v>
      </c>
      <c r="D27" s="117" t="s">
        <v>1055</v>
      </c>
      <c r="E27" s="117" t="s">
        <v>1235</v>
      </c>
      <c r="F27" s="118" t="s">
        <v>1236</v>
      </c>
      <c r="G27" s="118" t="s">
        <v>1186</v>
      </c>
      <c r="H27" s="118" t="s">
        <v>1237</v>
      </c>
      <c r="I27" s="119" t="s">
        <v>1238</v>
      </c>
      <c r="J27" s="120" t="s">
        <v>1239</v>
      </c>
      <c r="K27" s="120" t="s">
        <v>1062</v>
      </c>
      <c r="L27" s="120" t="s">
        <v>1063</v>
      </c>
      <c r="M27" s="121" t="s">
        <v>1064</v>
      </c>
      <c r="N27" s="118" t="s">
        <v>1065</v>
      </c>
      <c r="O27" s="118" t="s">
        <v>1066</v>
      </c>
      <c r="P27" s="122" t="s">
        <v>1240</v>
      </c>
      <c r="Q27" s="123"/>
      <c r="R27" s="123">
        <v>7800</v>
      </c>
    </row>
    <row r="28" spans="1:18" ht="42" hidden="1" customHeight="1">
      <c r="A28" s="115" t="s">
        <v>1241</v>
      </c>
      <c r="B28" s="115" t="s">
        <v>1242</v>
      </c>
      <c r="C28" s="116" t="s">
        <v>1243</v>
      </c>
      <c r="D28" s="117" t="s">
        <v>1055</v>
      </c>
      <c r="E28" s="117" t="s">
        <v>1244</v>
      </c>
      <c r="F28" s="118" t="s">
        <v>1245</v>
      </c>
      <c r="G28" s="118" t="s">
        <v>1243</v>
      </c>
      <c r="H28" s="118" t="s">
        <v>1246</v>
      </c>
      <c r="I28" s="119" t="s">
        <v>1247</v>
      </c>
      <c r="J28" s="120" t="s">
        <v>1203</v>
      </c>
      <c r="K28" s="120" t="s">
        <v>1062</v>
      </c>
      <c r="L28" s="120" t="s">
        <v>1063</v>
      </c>
      <c r="M28" s="121" t="s">
        <v>1064</v>
      </c>
      <c r="N28" s="118" t="s">
        <v>1065</v>
      </c>
      <c r="O28" s="118" t="s">
        <v>1112</v>
      </c>
      <c r="P28" s="122" t="s">
        <v>1248</v>
      </c>
      <c r="Q28" s="123"/>
      <c r="R28" s="123">
        <v>54000</v>
      </c>
    </row>
    <row r="29" spans="1:18" ht="42">
      <c r="A29" s="115" t="s">
        <v>1249</v>
      </c>
      <c r="B29" s="115" t="s">
        <v>1250</v>
      </c>
      <c r="C29" s="116" t="s">
        <v>1251</v>
      </c>
      <c r="D29" s="117" t="s">
        <v>1055</v>
      </c>
      <c r="E29" s="117" t="s">
        <v>1252</v>
      </c>
      <c r="F29" s="118" t="s">
        <v>1253</v>
      </c>
      <c r="G29" s="118" t="s">
        <v>1254</v>
      </c>
      <c r="H29" s="118" t="s">
        <v>1255</v>
      </c>
      <c r="I29" s="119" t="s">
        <v>1256</v>
      </c>
      <c r="J29" s="120" t="s">
        <v>1203</v>
      </c>
      <c r="K29" s="120" t="s">
        <v>1062</v>
      </c>
      <c r="L29" s="120" t="s">
        <v>1063</v>
      </c>
      <c r="M29" s="121" t="s">
        <v>1064</v>
      </c>
      <c r="N29" s="118" t="s">
        <v>1065</v>
      </c>
      <c r="O29" s="118" t="s">
        <v>1066</v>
      </c>
      <c r="P29" s="122" t="s">
        <v>1257</v>
      </c>
      <c r="Q29" s="123">
        <v>1</v>
      </c>
      <c r="R29" s="123">
        <v>9899</v>
      </c>
    </row>
    <row r="30" spans="1:18" ht="42">
      <c r="A30" s="115" t="s">
        <v>1258</v>
      </c>
      <c r="B30" s="115" t="s">
        <v>1259</v>
      </c>
      <c r="C30" s="116" t="s">
        <v>1251</v>
      </c>
      <c r="D30" s="117" t="s">
        <v>1055</v>
      </c>
      <c r="E30" s="117" t="s">
        <v>1260</v>
      </c>
      <c r="F30" s="118" t="s">
        <v>1261</v>
      </c>
      <c r="G30" s="118" t="s">
        <v>1254</v>
      </c>
      <c r="H30" s="118" t="s">
        <v>818</v>
      </c>
      <c r="I30" s="119" t="s">
        <v>1262</v>
      </c>
      <c r="J30" s="120" t="s">
        <v>1079</v>
      </c>
      <c r="K30" s="120" t="s">
        <v>1062</v>
      </c>
      <c r="L30" s="120" t="s">
        <v>1063</v>
      </c>
      <c r="M30" s="121" t="s">
        <v>1064</v>
      </c>
      <c r="N30" s="118" t="s">
        <v>1065</v>
      </c>
      <c r="O30" s="118" t="s">
        <v>1066</v>
      </c>
      <c r="P30" s="122" t="s">
        <v>932</v>
      </c>
      <c r="Q30" s="123">
        <v>1</v>
      </c>
      <c r="R30" s="123">
        <v>17400</v>
      </c>
    </row>
    <row r="31" spans="1:18" ht="42" hidden="1" customHeight="1">
      <c r="A31" s="115" t="s">
        <v>1263</v>
      </c>
      <c r="B31" s="115" t="s">
        <v>1264</v>
      </c>
      <c r="C31" s="116" t="s">
        <v>1251</v>
      </c>
      <c r="D31" s="117" t="s">
        <v>1055</v>
      </c>
      <c r="E31" s="117" t="s">
        <v>1265</v>
      </c>
      <c r="F31" s="118" t="s">
        <v>1266</v>
      </c>
      <c r="G31" s="118" t="s">
        <v>1254</v>
      </c>
      <c r="H31" s="118" t="s">
        <v>833</v>
      </c>
      <c r="I31" s="119" t="s">
        <v>1267</v>
      </c>
      <c r="J31" s="120" t="s">
        <v>1239</v>
      </c>
      <c r="K31" s="120" t="s">
        <v>1062</v>
      </c>
      <c r="L31" s="120" t="s">
        <v>1063</v>
      </c>
      <c r="M31" s="121" t="s">
        <v>1064</v>
      </c>
      <c r="N31" s="118" t="s">
        <v>1065</v>
      </c>
      <c r="O31" s="118" t="s">
        <v>1066</v>
      </c>
      <c r="P31" s="122" t="s">
        <v>1268</v>
      </c>
      <c r="Q31" s="123"/>
      <c r="R31" s="123">
        <v>10537.43</v>
      </c>
    </row>
    <row r="32" spans="1:18" ht="42" hidden="1" customHeight="1">
      <c r="A32" s="115" t="s">
        <v>1269</v>
      </c>
      <c r="B32" s="115" t="s">
        <v>1270</v>
      </c>
      <c r="C32" s="116" t="s">
        <v>1251</v>
      </c>
      <c r="D32" s="117" t="s">
        <v>1055</v>
      </c>
      <c r="E32" s="117" t="s">
        <v>1271</v>
      </c>
      <c r="F32" s="118" t="s">
        <v>1272</v>
      </c>
      <c r="G32" s="118" t="s">
        <v>1254</v>
      </c>
      <c r="H32" s="118" t="s">
        <v>209</v>
      </c>
      <c r="I32" s="119" t="s">
        <v>1149</v>
      </c>
      <c r="J32" s="120" t="s">
        <v>1121</v>
      </c>
      <c r="K32" s="120" t="s">
        <v>1062</v>
      </c>
      <c r="L32" s="120" t="s">
        <v>1063</v>
      </c>
      <c r="M32" s="121" t="s">
        <v>1064</v>
      </c>
      <c r="N32" s="118" t="s">
        <v>1065</v>
      </c>
      <c r="O32" s="118" t="s">
        <v>1066</v>
      </c>
      <c r="P32" s="122" t="s">
        <v>962</v>
      </c>
      <c r="Q32" s="123"/>
      <c r="R32" s="123">
        <v>13296.34</v>
      </c>
    </row>
    <row r="33" spans="1:18" ht="63" hidden="1" customHeight="1">
      <c r="A33" s="115" t="s">
        <v>1062</v>
      </c>
      <c r="B33" s="115" t="s">
        <v>1273</v>
      </c>
      <c r="C33" s="116" t="s">
        <v>1251</v>
      </c>
      <c r="D33" s="117" t="s">
        <v>1274</v>
      </c>
      <c r="E33" s="117" t="s">
        <v>1275</v>
      </c>
      <c r="F33" s="118" t="s">
        <v>1273</v>
      </c>
      <c r="G33" s="118" t="s">
        <v>1251</v>
      </c>
      <c r="H33" s="118"/>
      <c r="I33" s="119"/>
      <c r="J33" s="120" t="s">
        <v>1079</v>
      </c>
      <c r="K33" s="120" t="s">
        <v>1062</v>
      </c>
      <c r="L33" s="120" t="s">
        <v>1063</v>
      </c>
      <c r="M33" s="121" t="s">
        <v>1064</v>
      </c>
      <c r="N33" s="118" t="s">
        <v>1065</v>
      </c>
      <c r="O33" s="118" t="s">
        <v>1066</v>
      </c>
      <c r="P33" s="122"/>
      <c r="Q33" s="123">
        <v>76800</v>
      </c>
      <c r="R33" s="123"/>
    </row>
    <row r="34" spans="1:18" s="9" customFormat="1" ht="42">
      <c r="A34" s="124" t="s">
        <v>1276</v>
      </c>
      <c r="B34" s="124" t="s">
        <v>1277</v>
      </c>
      <c r="C34" s="125" t="s">
        <v>1278</v>
      </c>
      <c r="D34" s="126" t="s">
        <v>1055</v>
      </c>
      <c r="E34" s="126" t="s">
        <v>1279</v>
      </c>
      <c r="F34" s="127" t="s">
        <v>1280</v>
      </c>
      <c r="G34" s="127" t="s">
        <v>1281</v>
      </c>
      <c r="H34" s="127" t="s">
        <v>1282</v>
      </c>
      <c r="I34" s="128" t="s">
        <v>1283</v>
      </c>
      <c r="J34" s="129" t="s">
        <v>1239</v>
      </c>
      <c r="K34" s="129" t="s">
        <v>1062</v>
      </c>
      <c r="L34" s="129" t="s">
        <v>1063</v>
      </c>
      <c r="M34" s="130" t="s">
        <v>1064</v>
      </c>
      <c r="N34" s="127" t="s">
        <v>1284</v>
      </c>
      <c r="O34" s="127" t="s">
        <v>1066</v>
      </c>
      <c r="P34" s="131" t="s">
        <v>1285</v>
      </c>
      <c r="Q34" s="123">
        <v>1</v>
      </c>
      <c r="R34" s="132">
        <v>95000</v>
      </c>
    </row>
    <row r="35" spans="1:18" ht="42" hidden="1" customHeight="1">
      <c r="A35" s="115" t="s">
        <v>1286</v>
      </c>
      <c r="B35" s="115" t="s">
        <v>1287</v>
      </c>
      <c r="C35" s="116" t="s">
        <v>1058</v>
      </c>
      <c r="D35" s="117" t="s">
        <v>1055</v>
      </c>
      <c r="E35" s="117" t="s">
        <v>1288</v>
      </c>
      <c r="F35" s="118" t="s">
        <v>1289</v>
      </c>
      <c r="G35" s="118" t="s">
        <v>1058</v>
      </c>
      <c r="H35" s="118" t="s">
        <v>1290</v>
      </c>
      <c r="I35" s="119" t="s">
        <v>1291</v>
      </c>
      <c r="J35" s="120" t="s">
        <v>1239</v>
      </c>
      <c r="K35" s="120" t="s">
        <v>1062</v>
      </c>
      <c r="L35" s="120" t="s">
        <v>1063</v>
      </c>
      <c r="M35" s="121" t="s">
        <v>1064</v>
      </c>
      <c r="N35" s="118" t="s">
        <v>1284</v>
      </c>
      <c r="O35" s="118" t="s">
        <v>1066</v>
      </c>
      <c r="P35" s="122"/>
      <c r="Q35" s="123"/>
      <c r="R35" s="123">
        <v>72370.39</v>
      </c>
    </row>
    <row r="36" spans="1:18" ht="42" hidden="1" customHeight="1">
      <c r="A36" s="115" t="s">
        <v>1292</v>
      </c>
      <c r="B36" s="115" t="s">
        <v>1293</v>
      </c>
      <c r="C36" s="116" t="s">
        <v>1054</v>
      </c>
      <c r="D36" s="117" t="s">
        <v>1055</v>
      </c>
      <c r="E36" s="117" t="s">
        <v>1294</v>
      </c>
      <c r="F36" s="118" t="s">
        <v>1295</v>
      </c>
      <c r="G36" s="118" t="s">
        <v>1058</v>
      </c>
      <c r="H36" s="118" t="s">
        <v>1290</v>
      </c>
      <c r="I36" s="119" t="s">
        <v>1291</v>
      </c>
      <c r="J36" s="120" t="s">
        <v>1239</v>
      </c>
      <c r="K36" s="120" t="s">
        <v>1062</v>
      </c>
      <c r="L36" s="120" t="s">
        <v>1063</v>
      </c>
      <c r="M36" s="121" t="s">
        <v>1064</v>
      </c>
      <c r="N36" s="118" t="s">
        <v>1284</v>
      </c>
      <c r="O36" s="118" t="s">
        <v>1066</v>
      </c>
      <c r="P36" s="122"/>
      <c r="Q36" s="123"/>
      <c r="R36" s="123">
        <v>11101.35</v>
      </c>
    </row>
    <row r="37" spans="1:18" ht="42" hidden="1" customHeight="1">
      <c r="A37" s="115" t="s">
        <v>1296</v>
      </c>
      <c r="B37" s="115" t="s">
        <v>1297</v>
      </c>
      <c r="C37" s="116" t="s">
        <v>1083</v>
      </c>
      <c r="D37" s="117" t="s">
        <v>1055</v>
      </c>
      <c r="E37" s="117" t="s">
        <v>1298</v>
      </c>
      <c r="F37" s="118" t="s">
        <v>1299</v>
      </c>
      <c r="G37" s="118" t="s">
        <v>1074</v>
      </c>
      <c r="H37" s="118" t="s">
        <v>1300</v>
      </c>
      <c r="I37" s="119" t="s">
        <v>1301</v>
      </c>
      <c r="J37" s="120" t="s">
        <v>1302</v>
      </c>
      <c r="K37" s="120" t="s">
        <v>1303</v>
      </c>
      <c r="L37" s="120" t="s">
        <v>1063</v>
      </c>
      <c r="M37" s="121" t="s">
        <v>1304</v>
      </c>
      <c r="N37" s="118" t="s">
        <v>1284</v>
      </c>
      <c r="O37" s="118" t="s">
        <v>1066</v>
      </c>
      <c r="P37" s="122"/>
      <c r="Q37" s="123"/>
      <c r="R37" s="123">
        <v>19700</v>
      </c>
    </row>
    <row r="38" spans="1:18" ht="42" hidden="1" customHeight="1">
      <c r="A38" s="115" t="s">
        <v>1305</v>
      </c>
      <c r="B38" s="115" t="s">
        <v>1306</v>
      </c>
      <c r="C38" s="116" t="s">
        <v>1083</v>
      </c>
      <c r="D38" s="117" t="s">
        <v>1055</v>
      </c>
      <c r="E38" s="117" t="s">
        <v>1307</v>
      </c>
      <c r="F38" s="118" t="s">
        <v>1308</v>
      </c>
      <c r="G38" s="118" t="s">
        <v>1074</v>
      </c>
      <c r="H38" s="118" t="s">
        <v>1309</v>
      </c>
      <c r="I38" s="119" t="s">
        <v>1310</v>
      </c>
      <c r="J38" s="120" t="s">
        <v>1302</v>
      </c>
      <c r="K38" s="120" t="s">
        <v>1303</v>
      </c>
      <c r="L38" s="120" t="s">
        <v>1063</v>
      </c>
      <c r="M38" s="121" t="s">
        <v>1304</v>
      </c>
      <c r="N38" s="118" t="s">
        <v>1284</v>
      </c>
      <c r="O38" s="118" t="s">
        <v>1066</v>
      </c>
      <c r="P38" s="122"/>
      <c r="Q38" s="123"/>
      <c r="R38" s="123">
        <v>114598.69</v>
      </c>
    </row>
    <row r="39" spans="1:18" ht="42" hidden="1" customHeight="1">
      <c r="A39" s="115" t="s">
        <v>1311</v>
      </c>
      <c r="B39" s="115" t="s">
        <v>1312</v>
      </c>
      <c r="C39" s="116" t="s">
        <v>1083</v>
      </c>
      <c r="D39" s="117" t="s">
        <v>1055</v>
      </c>
      <c r="E39" s="117" t="s">
        <v>1313</v>
      </c>
      <c r="F39" s="118" t="s">
        <v>1314</v>
      </c>
      <c r="G39" s="118" t="s">
        <v>1074</v>
      </c>
      <c r="H39" s="118" t="s">
        <v>1309</v>
      </c>
      <c r="I39" s="119" t="s">
        <v>1310</v>
      </c>
      <c r="J39" s="120" t="s">
        <v>1302</v>
      </c>
      <c r="K39" s="120" t="s">
        <v>1303</v>
      </c>
      <c r="L39" s="120" t="s">
        <v>1063</v>
      </c>
      <c r="M39" s="121" t="s">
        <v>1304</v>
      </c>
      <c r="N39" s="118" t="s">
        <v>1284</v>
      </c>
      <c r="O39" s="118" t="s">
        <v>1066</v>
      </c>
      <c r="P39" s="122"/>
      <c r="Q39" s="123"/>
      <c r="R39" s="123">
        <v>34400</v>
      </c>
    </row>
    <row r="40" spans="1:18" ht="52.5" hidden="1" customHeight="1">
      <c r="A40" s="115" t="s">
        <v>1315</v>
      </c>
      <c r="B40" s="115" t="s">
        <v>1316</v>
      </c>
      <c r="C40" s="116" t="s">
        <v>1083</v>
      </c>
      <c r="D40" s="117" t="s">
        <v>1055</v>
      </c>
      <c r="E40" s="117" t="s">
        <v>1317</v>
      </c>
      <c r="F40" s="118" t="s">
        <v>1318</v>
      </c>
      <c r="G40" s="118" t="s">
        <v>1074</v>
      </c>
      <c r="H40" s="118" t="s">
        <v>1282</v>
      </c>
      <c r="I40" s="119" t="s">
        <v>1283</v>
      </c>
      <c r="J40" s="120" t="s">
        <v>1239</v>
      </c>
      <c r="K40" s="120" t="s">
        <v>1062</v>
      </c>
      <c r="L40" s="120" t="s">
        <v>1063</v>
      </c>
      <c r="M40" s="121" t="s">
        <v>1064</v>
      </c>
      <c r="N40" s="118" t="s">
        <v>1284</v>
      </c>
      <c r="O40" s="118" t="s">
        <v>1066</v>
      </c>
      <c r="P40" s="122" t="s">
        <v>1319</v>
      </c>
      <c r="Q40" s="123"/>
      <c r="R40" s="123">
        <v>25000</v>
      </c>
    </row>
    <row r="41" spans="1:18" ht="42">
      <c r="A41" s="115" t="s">
        <v>1320</v>
      </c>
      <c r="B41" s="115" t="s">
        <v>1321</v>
      </c>
      <c r="C41" s="116" t="s">
        <v>1083</v>
      </c>
      <c r="D41" s="117" t="s">
        <v>1055</v>
      </c>
      <c r="E41" s="117" t="s">
        <v>1322</v>
      </c>
      <c r="F41" s="118" t="s">
        <v>1323</v>
      </c>
      <c r="G41" s="118" t="s">
        <v>1074</v>
      </c>
      <c r="H41" s="118" t="s">
        <v>1324</v>
      </c>
      <c r="I41" s="119" t="s">
        <v>1325</v>
      </c>
      <c r="J41" s="120" t="s">
        <v>1079</v>
      </c>
      <c r="K41" s="120" t="s">
        <v>1062</v>
      </c>
      <c r="L41" s="120" t="s">
        <v>1063</v>
      </c>
      <c r="M41" s="121" t="s">
        <v>1064</v>
      </c>
      <c r="N41" s="118" t="s">
        <v>1284</v>
      </c>
      <c r="O41" s="118" t="s">
        <v>1066</v>
      </c>
      <c r="P41" s="122" t="s">
        <v>1326</v>
      </c>
      <c r="Q41" s="123">
        <v>1</v>
      </c>
      <c r="R41" s="123">
        <v>9036</v>
      </c>
    </row>
    <row r="42" spans="1:18" ht="42">
      <c r="A42" s="115" t="s">
        <v>1327</v>
      </c>
      <c r="B42" s="115" t="s">
        <v>1328</v>
      </c>
      <c r="C42" s="116" t="s">
        <v>1083</v>
      </c>
      <c r="D42" s="117" t="s">
        <v>1055</v>
      </c>
      <c r="E42" s="117" t="s">
        <v>1329</v>
      </c>
      <c r="F42" s="118" t="s">
        <v>1330</v>
      </c>
      <c r="G42" s="118" t="s">
        <v>1074</v>
      </c>
      <c r="H42" s="118" t="s">
        <v>1324</v>
      </c>
      <c r="I42" s="119" t="s">
        <v>1325</v>
      </c>
      <c r="J42" s="120" t="s">
        <v>1239</v>
      </c>
      <c r="K42" s="120" t="s">
        <v>1062</v>
      </c>
      <c r="L42" s="120" t="s">
        <v>1063</v>
      </c>
      <c r="M42" s="121" t="s">
        <v>1064</v>
      </c>
      <c r="N42" s="118" t="s">
        <v>1284</v>
      </c>
      <c r="O42" s="118" t="s">
        <v>1066</v>
      </c>
      <c r="P42" s="122" t="s">
        <v>1331</v>
      </c>
      <c r="Q42" s="123">
        <v>1</v>
      </c>
      <c r="R42" s="123">
        <v>2551</v>
      </c>
    </row>
    <row r="43" spans="1:18" ht="52.5" hidden="1" customHeight="1">
      <c r="A43" s="115" t="s">
        <v>1052</v>
      </c>
      <c r="B43" s="115" t="s">
        <v>1332</v>
      </c>
      <c r="C43" s="116" t="s">
        <v>1083</v>
      </c>
      <c r="D43" s="117" t="s">
        <v>1055</v>
      </c>
      <c r="E43" s="117" t="s">
        <v>1333</v>
      </c>
      <c r="F43" s="118" t="s">
        <v>1334</v>
      </c>
      <c r="G43" s="118" t="s">
        <v>1074</v>
      </c>
      <c r="H43" s="118" t="s">
        <v>1335</v>
      </c>
      <c r="I43" s="119" t="s">
        <v>1336</v>
      </c>
      <c r="J43" s="120" t="s">
        <v>1239</v>
      </c>
      <c r="K43" s="120" t="s">
        <v>1062</v>
      </c>
      <c r="L43" s="120" t="s">
        <v>1063</v>
      </c>
      <c r="M43" s="121" t="s">
        <v>1064</v>
      </c>
      <c r="N43" s="118" t="s">
        <v>1284</v>
      </c>
      <c r="O43" s="118" t="s">
        <v>1066</v>
      </c>
      <c r="P43" s="122" t="s">
        <v>1337</v>
      </c>
      <c r="Q43" s="123"/>
      <c r="R43" s="123">
        <v>32095.05</v>
      </c>
    </row>
    <row r="44" spans="1:18" ht="42">
      <c r="A44" s="115" t="s">
        <v>1068</v>
      </c>
      <c r="B44" s="115" t="s">
        <v>1338</v>
      </c>
      <c r="C44" s="116" t="s">
        <v>1083</v>
      </c>
      <c r="D44" s="117" t="s">
        <v>1055</v>
      </c>
      <c r="E44" s="117" t="s">
        <v>1339</v>
      </c>
      <c r="F44" s="118" t="s">
        <v>1340</v>
      </c>
      <c r="G44" s="118" t="s">
        <v>1074</v>
      </c>
      <c r="H44" s="118" t="s">
        <v>1341</v>
      </c>
      <c r="I44" s="119" t="s">
        <v>1342</v>
      </c>
      <c r="J44" s="120" t="s">
        <v>1203</v>
      </c>
      <c r="K44" s="120" t="s">
        <v>1062</v>
      </c>
      <c r="L44" s="120" t="s">
        <v>1063</v>
      </c>
      <c r="M44" s="121" t="s">
        <v>1064</v>
      </c>
      <c r="N44" s="118" t="s">
        <v>1284</v>
      </c>
      <c r="O44" s="118" t="s">
        <v>1066</v>
      </c>
      <c r="P44" s="122" t="s">
        <v>1343</v>
      </c>
      <c r="Q44" s="123">
        <v>1</v>
      </c>
      <c r="R44" s="123">
        <v>69000</v>
      </c>
    </row>
    <row r="45" spans="1:18" ht="42" hidden="1" customHeight="1">
      <c r="A45" s="115" t="s">
        <v>1344</v>
      </c>
      <c r="B45" s="115" t="s">
        <v>1345</v>
      </c>
      <c r="C45" s="116" t="s">
        <v>1083</v>
      </c>
      <c r="D45" s="117" t="s">
        <v>1055</v>
      </c>
      <c r="E45" s="117" t="s">
        <v>1346</v>
      </c>
      <c r="F45" s="118" t="s">
        <v>1347</v>
      </c>
      <c r="G45" s="118" t="s">
        <v>1074</v>
      </c>
      <c r="H45" s="118" t="s">
        <v>307</v>
      </c>
      <c r="I45" s="119" t="s">
        <v>1348</v>
      </c>
      <c r="J45" s="120" t="s">
        <v>1079</v>
      </c>
      <c r="K45" s="120" t="s">
        <v>1062</v>
      </c>
      <c r="L45" s="120" t="s">
        <v>1063</v>
      </c>
      <c r="M45" s="121" t="s">
        <v>1064</v>
      </c>
      <c r="N45" s="118" t="s">
        <v>1284</v>
      </c>
      <c r="O45" s="118" t="s">
        <v>1066</v>
      </c>
      <c r="P45" s="122" t="s">
        <v>1349</v>
      </c>
      <c r="Q45" s="123"/>
      <c r="R45" s="123">
        <v>136800</v>
      </c>
    </row>
    <row r="46" spans="1:18" ht="42" hidden="1" customHeight="1">
      <c r="A46" s="115" t="s">
        <v>1350</v>
      </c>
      <c r="B46" s="115" t="s">
        <v>1351</v>
      </c>
      <c r="C46" s="116" t="s">
        <v>1083</v>
      </c>
      <c r="D46" s="117" t="s">
        <v>1055</v>
      </c>
      <c r="E46" s="117" t="s">
        <v>1352</v>
      </c>
      <c r="F46" s="118" t="s">
        <v>1353</v>
      </c>
      <c r="G46" s="118" t="s">
        <v>1074</v>
      </c>
      <c r="H46" s="118" t="s">
        <v>1354</v>
      </c>
      <c r="I46" s="119" t="s">
        <v>1355</v>
      </c>
      <c r="J46" s="120" t="s">
        <v>1239</v>
      </c>
      <c r="K46" s="120" t="s">
        <v>1062</v>
      </c>
      <c r="L46" s="120" t="s">
        <v>1063</v>
      </c>
      <c r="M46" s="121" t="s">
        <v>1064</v>
      </c>
      <c r="N46" s="118" t="s">
        <v>1284</v>
      </c>
      <c r="O46" s="118" t="s">
        <v>1066</v>
      </c>
      <c r="P46" s="122" t="s">
        <v>1356</v>
      </c>
      <c r="Q46" s="123"/>
      <c r="R46" s="123">
        <v>44833.33</v>
      </c>
    </row>
    <row r="47" spans="1:18" ht="63" hidden="1" customHeight="1">
      <c r="A47" s="115" t="s">
        <v>1357</v>
      </c>
      <c r="B47" s="115" t="s">
        <v>1358</v>
      </c>
      <c r="C47" s="116" t="s">
        <v>1083</v>
      </c>
      <c r="D47" s="117" t="s">
        <v>1055</v>
      </c>
      <c r="E47" s="117" t="s">
        <v>1359</v>
      </c>
      <c r="F47" s="118" t="s">
        <v>1360</v>
      </c>
      <c r="G47" s="118" t="s">
        <v>1108</v>
      </c>
      <c r="H47" s="118" t="s">
        <v>1361</v>
      </c>
      <c r="I47" s="119" t="s">
        <v>1362</v>
      </c>
      <c r="J47" s="120" t="s">
        <v>1239</v>
      </c>
      <c r="K47" s="120" t="s">
        <v>1062</v>
      </c>
      <c r="L47" s="120" t="s">
        <v>1063</v>
      </c>
      <c r="M47" s="121" t="s">
        <v>1064</v>
      </c>
      <c r="N47" s="118" t="s">
        <v>1284</v>
      </c>
      <c r="O47" s="118" t="s">
        <v>1066</v>
      </c>
      <c r="P47" s="122" t="s">
        <v>1363</v>
      </c>
      <c r="Q47" s="123"/>
      <c r="R47" s="123">
        <v>7603.86</v>
      </c>
    </row>
    <row r="48" spans="1:18" ht="52.5" hidden="1" customHeight="1">
      <c r="A48" s="115" t="s">
        <v>1364</v>
      </c>
      <c r="B48" s="115" t="s">
        <v>1365</v>
      </c>
      <c r="C48" s="116" t="s">
        <v>1083</v>
      </c>
      <c r="D48" s="117" t="s">
        <v>1055</v>
      </c>
      <c r="E48" s="117" t="s">
        <v>1366</v>
      </c>
      <c r="F48" s="118" t="s">
        <v>1367</v>
      </c>
      <c r="G48" s="118" t="s">
        <v>1108</v>
      </c>
      <c r="H48" s="118" t="s">
        <v>1361</v>
      </c>
      <c r="I48" s="119" t="s">
        <v>1362</v>
      </c>
      <c r="J48" s="120" t="s">
        <v>1239</v>
      </c>
      <c r="K48" s="120" t="s">
        <v>1062</v>
      </c>
      <c r="L48" s="120" t="s">
        <v>1063</v>
      </c>
      <c r="M48" s="121" t="s">
        <v>1064</v>
      </c>
      <c r="N48" s="118" t="s">
        <v>1284</v>
      </c>
      <c r="O48" s="118" t="s">
        <v>1066</v>
      </c>
      <c r="P48" s="122" t="s">
        <v>1363</v>
      </c>
      <c r="Q48" s="123"/>
      <c r="R48" s="123">
        <v>3781.76</v>
      </c>
    </row>
    <row r="49" spans="1:18" ht="63" hidden="1" customHeight="1">
      <c r="A49" s="115" t="s">
        <v>1368</v>
      </c>
      <c r="B49" s="115" t="s">
        <v>1369</v>
      </c>
      <c r="C49" s="116" t="s">
        <v>1083</v>
      </c>
      <c r="D49" s="117" t="s">
        <v>1055</v>
      </c>
      <c r="E49" s="117" t="s">
        <v>1370</v>
      </c>
      <c r="F49" s="118" t="s">
        <v>1371</v>
      </c>
      <c r="G49" s="118" t="s">
        <v>1108</v>
      </c>
      <c r="H49" s="118" t="s">
        <v>1361</v>
      </c>
      <c r="I49" s="119" t="s">
        <v>1362</v>
      </c>
      <c r="J49" s="120" t="s">
        <v>1239</v>
      </c>
      <c r="K49" s="120" t="s">
        <v>1062</v>
      </c>
      <c r="L49" s="120" t="s">
        <v>1063</v>
      </c>
      <c r="M49" s="121" t="s">
        <v>1064</v>
      </c>
      <c r="N49" s="118" t="s">
        <v>1284</v>
      </c>
      <c r="O49" s="118" t="s">
        <v>1066</v>
      </c>
      <c r="P49" s="122" t="s">
        <v>1363</v>
      </c>
      <c r="Q49" s="123"/>
      <c r="R49" s="123">
        <v>6948.25</v>
      </c>
    </row>
    <row r="50" spans="1:18" ht="52.5" hidden="1" customHeight="1">
      <c r="A50" s="115" t="s">
        <v>1372</v>
      </c>
      <c r="B50" s="115" t="s">
        <v>1373</v>
      </c>
      <c r="C50" s="116" t="s">
        <v>1083</v>
      </c>
      <c r="D50" s="117" t="s">
        <v>1055</v>
      </c>
      <c r="E50" s="117" t="s">
        <v>1374</v>
      </c>
      <c r="F50" s="118" t="s">
        <v>1375</v>
      </c>
      <c r="G50" s="118" t="s">
        <v>1108</v>
      </c>
      <c r="H50" s="118" t="s">
        <v>1361</v>
      </c>
      <c r="I50" s="119" t="s">
        <v>1362</v>
      </c>
      <c r="J50" s="120" t="s">
        <v>1239</v>
      </c>
      <c r="K50" s="120" t="s">
        <v>1062</v>
      </c>
      <c r="L50" s="120" t="s">
        <v>1063</v>
      </c>
      <c r="M50" s="121" t="s">
        <v>1064</v>
      </c>
      <c r="N50" s="118" t="s">
        <v>1284</v>
      </c>
      <c r="O50" s="118" t="s">
        <v>1066</v>
      </c>
      <c r="P50" s="122" t="s">
        <v>1363</v>
      </c>
      <c r="Q50" s="123"/>
      <c r="R50" s="123">
        <v>374660.8</v>
      </c>
    </row>
    <row r="51" spans="1:18" ht="42" hidden="1" customHeight="1">
      <c r="A51" s="115" t="s">
        <v>1376</v>
      </c>
      <c r="B51" s="115" t="s">
        <v>1377</v>
      </c>
      <c r="C51" s="116" t="s">
        <v>1083</v>
      </c>
      <c r="D51" s="117" t="s">
        <v>1055</v>
      </c>
      <c r="E51" s="117" t="s">
        <v>1378</v>
      </c>
      <c r="F51" s="118" t="s">
        <v>1379</v>
      </c>
      <c r="G51" s="118" t="s">
        <v>1108</v>
      </c>
      <c r="H51" s="118" t="s">
        <v>1361</v>
      </c>
      <c r="I51" s="119" t="s">
        <v>1362</v>
      </c>
      <c r="J51" s="120" t="s">
        <v>1239</v>
      </c>
      <c r="K51" s="120" t="s">
        <v>1062</v>
      </c>
      <c r="L51" s="120" t="s">
        <v>1063</v>
      </c>
      <c r="M51" s="121" t="s">
        <v>1064</v>
      </c>
      <c r="N51" s="118" t="s">
        <v>1284</v>
      </c>
      <c r="O51" s="118" t="s">
        <v>1066</v>
      </c>
      <c r="P51" s="122" t="s">
        <v>1363</v>
      </c>
      <c r="Q51" s="123"/>
      <c r="R51" s="123">
        <v>6931.68</v>
      </c>
    </row>
    <row r="52" spans="1:18" ht="42" hidden="1" customHeight="1">
      <c r="A52" s="115" t="s">
        <v>1380</v>
      </c>
      <c r="B52" s="115" t="s">
        <v>1381</v>
      </c>
      <c r="C52" s="116" t="s">
        <v>1083</v>
      </c>
      <c r="D52" s="117" t="s">
        <v>1055</v>
      </c>
      <c r="E52" s="117" t="s">
        <v>1382</v>
      </c>
      <c r="F52" s="118" t="s">
        <v>1383</v>
      </c>
      <c r="G52" s="118" t="s">
        <v>1108</v>
      </c>
      <c r="H52" s="118" t="s">
        <v>657</v>
      </c>
      <c r="I52" s="119" t="s">
        <v>1384</v>
      </c>
      <c r="J52" s="120" t="s">
        <v>1239</v>
      </c>
      <c r="K52" s="120" t="s">
        <v>1062</v>
      </c>
      <c r="L52" s="120" t="s">
        <v>1063</v>
      </c>
      <c r="M52" s="121" t="s">
        <v>1064</v>
      </c>
      <c r="N52" s="118" t="s">
        <v>1284</v>
      </c>
      <c r="O52" s="118" t="s">
        <v>1066</v>
      </c>
      <c r="P52" s="122" t="s">
        <v>1385</v>
      </c>
      <c r="Q52" s="123"/>
      <c r="R52" s="123">
        <v>8756.33</v>
      </c>
    </row>
    <row r="53" spans="1:18" ht="63" hidden="1" customHeight="1">
      <c r="A53" s="115" t="s">
        <v>1386</v>
      </c>
      <c r="B53" s="115" t="s">
        <v>1387</v>
      </c>
      <c r="C53" s="116" t="s">
        <v>1108</v>
      </c>
      <c r="D53" s="117" t="s">
        <v>1214</v>
      </c>
      <c r="E53" s="117" t="s">
        <v>1388</v>
      </c>
      <c r="F53" s="118" t="s">
        <v>1387</v>
      </c>
      <c r="G53" s="118" t="s">
        <v>1108</v>
      </c>
      <c r="H53" s="118" t="s">
        <v>1389</v>
      </c>
      <c r="I53" s="119" t="s">
        <v>1390</v>
      </c>
      <c r="J53" s="120" t="s">
        <v>1079</v>
      </c>
      <c r="K53" s="120" t="s">
        <v>1062</v>
      </c>
      <c r="L53" s="120" t="s">
        <v>1063</v>
      </c>
      <c r="M53" s="121" t="s">
        <v>1064</v>
      </c>
      <c r="N53" s="118" t="s">
        <v>1284</v>
      </c>
      <c r="O53" s="118" t="s">
        <v>1066</v>
      </c>
      <c r="P53" s="122" t="s">
        <v>1391</v>
      </c>
      <c r="Q53" s="123"/>
      <c r="R53" s="123">
        <v>52160</v>
      </c>
    </row>
    <row r="54" spans="1:18" ht="42">
      <c r="A54" s="115" t="s">
        <v>1392</v>
      </c>
      <c r="B54" s="115" t="s">
        <v>1393</v>
      </c>
      <c r="C54" s="116" t="s">
        <v>1083</v>
      </c>
      <c r="D54" s="117" t="s">
        <v>1055</v>
      </c>
      <c r="E54" s="117" t="s">
        <v>1394</v>
      </c>
      <c r="F54" s="118" t="s">
        <v>1395</v>
      </c>
      <c r="G54" s="118" t="s">
        <v>1108</v>
      </c>
      <c r="H54" s="118" t="s">
        <v>1396</v>
      </c>
      <c r="I54" s="119" t="s">
        <v>1397</v>
      </c>
      <c r="J54" s="120" t="s">
        <v>1079</v>
      </c>
      <c r="K54" s="120" t="s">
        <v>1062</v>
      </c>
      <c r="L54" s="120" t="s">
        <v>1063</v>
      </c>
      <c r="M54" s="121" t="s">
        <v>1064</v>
      </c>
      <c r="N54" s="118" t="s">
        <v>1284</v>
      </c>
      <c r="O54" s="118" t="s">
        <v>1066</v>
      </c>
      <c r="P54" s="122" t="s">
        <v>1398</v>
      </c>
      <c r="Q54" s="123">
        <v>1</v>
      </c>
      <c r="R54" s="123">
        <v>16000</v>
      </c>
    </row>
    <row r="55" spans="1:18" ht="42">
      <c r="A55" s="115" t="s">
        <v>1399</v>
      </c>
      <c r="B55" s="115" t="s">
        <v>1400</v>
      </c>
      <c r="C55" s="116" t="s">
        <v>1083</v>
      </c>
      <c r="D55" s="117" t="s">
        <v>1055</v>
      </c>
      <c r="E55" s="117" t="s">
        <v>1401</v>
      </c>
      <c r="F55" s="118" t="s">
        <v>1402</v>
      </c>
      <c r="G55" s="118" t="s">
        <v>1108</v>
      </c>
      <c r="H55" s="118" t="s">
        <v>1403</v>
      </c>
      <c r="I55" s="119" t="s">
        <v>1404</v>
      </c>
      <c r="J55" s="120" t="s">
        <v>1079</v>
      </c>
      <c r="K55" s="120" t="s">
        <v>1062</v>
      </c>
      <c r="L55" s="120" t="s">
        <v>1063</v>
      </c>
      <c r="M55" s="121" t="s">
        <v>1064</v>
      </c>
      <c r="N55" s="118" t="s">
        <v>1284</v>
      </c>
      <c r="O55" s="118" t="s">
        <v>1066</v>
      </c>
      <c r="P55" s="122" t="s">
        <v>1405</v>
      </c>
      <c r="Q55" s="123">
        <v>1</v>
      </c>
      <c r="R55" s="123">
        <v>16000</v>
      </c>
    </row>
    <row r="56" spans="1:18" ht="42">
      <c r="A56" s="115" t="s">
        <v>1406</v>
      </c>
      <c r="B56" s="115" t="s">
        <v>1407</v>
      </c>
      <c r="C56" s="116" t="s">
        <v>1083</v>
      </c>
      <c r="D56" s="117" t="s">
        <v>1055</v>
      </c>
      <c r="E56" s="117" t="s">
        <v>1408</v>
      </c>
      <c r="F56" s="118" t="s">
        <v>1409</v>
      </c>
      <c r="G56" s="118" t="s">
        <v>1108</v>
      </c>
      <c r="H56" s="118" t="s">
        <v>1403</v>
      </c>
      <c r="I56" s="119" t="s">
        <v>1404</v>
      </c>
      <c r="J56" s="120" t="s">
        <v>1079</v>
      </c>
      <c r="K56" s="120" t="s">
        <v>1062</v>
      </c>
      <c r="L56" s="120" t="s">
        <v>1063</v>
      </c>
      <c r="M56" s="121" t="s">
        <v>1064</v>
      </c>
      <c r="N56" s="118" t="s">
        <v>1284</v>
      </c>
      <c r="O56" s="118" t="s">
        <v>1066</v>
      </c>
      <c r="P56" s="122" t="s">
        <v>1405</v>
      </c>
      <c r="Q56" s="123">
        <v>1</v>
      </c>
      <c r="R56" s="123">
        <v>16000</v>
      </c>
    </row>
    <row r="57" spans="1:18" ht="42">
      <c r="A57" s="115" t="s">
        <v>1410</v>
      </c>
      <c r="B57" s="115" t="s">
        <v>1411</v>
      </c>
      <c r="C57" s="116" t="s">
        <v>1083</v>
      </c>
      <c r="D57" s="117" t="s">
        <v>1055</v>
      </c>
      <c r="E57" s="117" t="s">
        <v>1412</v>
      </c>
      <c r="F57" s="118" t="s">
        <v>1413</v>
      </c>
      <c r="G57" s="118" t="s">
        <v>1108</v>
      </c>
      <c r="H57" s="118" t="s">
        <v>1403</v>
      </c>
      <c r="I57" s="119" t="s">
        <v>1404</v>
      </c>
      <c r="J57" s="120" t="s">
        <v>1079</v>
      </c>
      <c r="K57" s="120" t="s">
        <v>1062</v>
      </c>
      <c r="L57" s="120" t="s">
        <v>1063</v>
      </c>
      <c r="M57" s="121" t="s">
        <v>1064</v>
      </c>
      <c r="N57" s="118" t="s">
        <v>1284</v>
      </c>
      <c r="O57" s="118" t="s">
        <v>1066</v>
      </c>
      <c r="P57" s="122" t="s">
        <v>1405</v>
      </c>
      <c r="Q57" s="123">
        <v>1</v>
      </c>
      <c r="R57" s="123">
        <v>16000</v>
      </c>
    </row>
    <row r="58" spans="1:18" ht="52.5" hidden="1" customHeight="1">
      <c r="A58" s="115" t="s">
        <v>1414</v>
      </c>
      <c r="B58" s="115" t="s">
        <v>1415</v>
      </c>
      <c r="C58" s="116" t="s">
        <v>1083</v>
      </c>
      <c r="D58" s="117" t="s">
        <v>1055</v>
      </c>
      <c r="E58" s="117" t="s">
        <v>1416</v>
      </c>
      <c r="F58" s="118" t="s">
        <v>1417</v>
      </c>
      <c r="G58" s="118" t="s">
        <v>1108</v>
      </c>
      <c r="H58" s="118" t="s">
        <v>1418</v>
      </c>
      <c r="I58" s="119" t="s">
        <v>1419</v>
      </c>
      <c r="J58" s="120" t="s">
        <v>1302</v>
      </c>
      <c r="K58" s="120" t="s">
        <v>1062</v>
      </c>
      <c r="L58" s="120" t="s">
        <v>1063</v>
      </c>
      <c r="M58" s="121" t="s">
        <v>1304</v>
      </c>
      <c r="N58" s="118" t="s">
        <v>1284</v>
      </c>
      <c r="O58" s="118" t="s">
        <v>1066</v>
      </c>
      <c r="P58" s="122" t="s">
        <v>1420</v>
      </c>
      <c r="Q58" s="123"/>
      <c r="R58" s="123">
        <v>0.08</v>
      </c>
    </row>
    <row r="59" spans="1:18" ht="42" hidden="1" customHeight="1">
      <c r="A59" s="115" t="s">
        <v>1421</v>
      </c>
      <c r="B59" s="115" t="s">
        <v>1422</v>
      </c>
      <c r="C59" s="116" t="s">
        <v>1083</v>
      </c>
      <c r="D59" s="117" t="s">
        <v>1055</v>
      </c>
      <c r="E59" s="117" t="s">
        <v>1423</v>
      </c>
      <c r="F59" s="118" t="s">
        <v>1424</v>
      </c>
      <c r="G59" s="118" t="s">
        <v>1108</v>
      </c>
      <c r="H59" s="118" t="s">
        <v>1425</v>
      </c>
      <c r="I59" s="119" t="s">
        <v>1426</v>
      </c>
      <c r="J59" s="120" t="s">
        <v>1239</v>
      </c>
      <c r="K59" s="120" t="s">
        <v>1062</v>
      </c>
      <c r="L59" s="120" t="s">
        <v>1063</v>
      </c>
      <c r="M59" s="121" t="s">
        <v>1064</v>
      </c>
      <c r="N59" s="118" t="s">
        <v>1284</v>
      </c>
      <c r="O59" s="118" t="s">
        <v>1066</v>
      </c>
      <c r="P59" s="122" t="s">
        <v>1427</v>
      </c>
      <c r="Q59" s="123"/>
      <c r="R59" s="123">
        <v>42630.3</v>
      </c>
    </row>
    <row r="60" spans="1:18" ht="42" hidden="1" customHeight="1">
      <c r="A60" s="115" t="s">
        <v>1428</v>
      </c>
      <c r="B60" s="115" t="s">
        <v>1429</v>
      </c>
      <c r="C60" s="116" t="s">
        <v>1083</v>
      </c>
      <c r="D60" s="117" t="s">
        <v>1055</v>
      </c>
      <c r="E60" s="117" t="s">
        <v>1430</v>
      </c>
      <c r="F60" s="118" t="s">
        <v>1431</v>
      </c>
      <c r="G60" s="118" t="s">
        <v>1108</v>
      </c>
      <c r="H60" s="118" t="s">
        <v>1425</v>
      </c>
      <c r="I60" s="119" t="s">
        <v>1426</v>
      </c>
      <c r="J60" s="120" t="s">
        <v>1239</v>
      </c>
      <c r="K60" s="120" t="s">
        <v>1062</v>
      </c>
      <c r="L60" s="120" t="s">
        <v>1063</v>
      </c>
      <c r="M60" s="121" t="s">
        <v>1064</v>
      </c>
      <c r="N60" s="118" t="s">
        <v>1284</v>
      </c>
      <c r="O60" s="118" t="s">
        <v>1066</v>
      </c>
      <c r="P60" s="122" t="s">
        <v>1427</v>
      </c>
      <c r="Q60" s="123"/>
      <c r="R60" s="123">
        <v>42918.59</v>
      </c>
    </row>
    <row r="61" spans="1:18" ht="42" hidden="1" customHeight="1">
      <c r="A61" s="115" t="s">
        <v>1432</v>
      </c>
      <c r="B61" s="115" t="s">
        <v>1433</v>
      </c>
      <c r="C61" s="116" t="s">
        <v>1116</v>
      </c>
      <c r="D61" s="117" t="s">
        <v>1055</v>
      </c>
      <c r="E61" s="117" t="s">
        <v>1434</v>
      </c>
      <c r="F61" s="118" t="s">
        <v>1435</v>
      </c>
      <c r="G61" s="118" t="s">
        <v>1083</v>
      </c>
      <c r="H61" s="118" t="s">
        <v>1418</v>
      </c>
      <c r="I61" s="119" t="s">
        <v>1419</v>
      </c>
      <c r="J61" s="120" t="s">
        <v>1302</v>
      </c>
      <c r="K61" s="120" t="s">
        <v>1062</v>
      </c>
      <c r="L61" s="120" t="s">
        <v>1063</v>
      </c>
      <c r="M61" s="121" t="s">
        <v>1304</v>
      </c>
      <c r="N61" s="118" t="s">
        <v>1284</v>
      </c>
      <c r="O61" s="118" t="s">
        <v>1066</v>
      </c>
      <c r="P61" s="122"/>
      <c r="Q61" s="123"/>
      <c r="R61" s="123">
        <v>12206.49</v>
      </c>
    </row>
    <row r="62" spans="1:18" ht="42" hidden="1" customHeight="1">
      <c r="A62" s="115" t="s">
        <v>1436</v>
      </c>
      <c r="B62" s="115" t="s">
        <v>1437</v>
      </c>
      <c r="C62" s="116" t="s">
        <v>1116</v>
      </c>
      <c r="D62" s="117" t="s">
        <v>1055</v>
      </c>
      <c r="E62" s="117" t="s">
        <v>1438</v>
      </c>
      <c r="F62" s="118" t="s">
        <v>1439</v>
      </c>
      <c r="G62" s="118" t="s">
        <v>1116</v>
      </c>
      <c r="H62" s="118" t="s">
        <v>1300</v>
      </c>
      <c r="I62" s="119" t="s">
        <v>1301</v>
      </c>
      <c r="J62" s="120" t="s">
        <v>1302</v>
      </c>
      <c r="K62" s="120" t="s">
        <v>1303</v>
      </c>
      <c r="L62" s="120" t="s">
        <v>1063</v>
      </c>
      <c r="M62" s="121" t="s">
        <v>1304</v>
      </c>
      <c r="N62" s="118" t="s">
        <v>1284</v>
      </c>
      <c r="O62" s="118" t="s">
        <v>1066</v>
      </c>
      <c r="P62" s="122"/>
      <c r="Q62" s="123"/>
      <c r="R62" s="123">
        <v>31831.53</v>
      </c>
    </row>
    <row r="63" spans="1:18" ht="42" hidden="1" customHeight="1">
      <c r="A63" s="115" t="s">
        <v>1440</v>
      </c>
      <c r="B63" s="115" t="s">
        <v>1441</v>
      </c>
      <c r="C63" s="116" t="s">
        <v>1156</v>
      </c>
      <c r="D63" s="117" t="s">
        <v>1055</v>
      </c>
      <c r="E63" s="117" t="s">
        <v>1442</v>
      </c>
      <c r="F63" s="118" t="s">
        <v>1443</v>
      </c>
      <c r="G63" s="118" t="s">
        <v>1116</v>
      </c>
      <c r="H63" s="118" t="s">
        <v>1300</v>
      </c>
      <c r="I63" s="119" t="s">
        <v>1301</v>
      </c>
      <c r="J63" s="120" t="s">
        <v>1302</v>
      </c>
      <c r="K63" s="120" t="s">
        <v>1303</v>
      </c>
      <c r="L63" s="120" t="s">
        <v>1063</v>
      </c>
      <c r="M63" s="121" t="s">
        <v>1304</v>
      </c>
      <c r="N63" s="118" t="s">
        <v>1284</v>
      </c>
      <c r="O63" s="118" t="s">
        <v>1066</v>
      </c>
      <c r="P63" s="122"/>
      <c r="Q63" s="123"/>
      <c r="R63" s="123">
        <v>29100</v>
      </c>
    </row>
    <row r="64" spans="1:18" ht="42" hidden="1" customHeight="1">
      <c r="A64" s="115" t="s">
        <v>1444</v>
      </c>
      <c r="B64" s="115" t="s">
        <v>1445</v>
      </c>
      <c r="C64" s="116" t="s">
        <v>1156</v>
      </c>
      <c r="D64" s="117" t="s">
        <v>1055</v>
      </c>
      <c r="E64" s="117" t="s">
        <v>1446</v>
      </c>
      <c r="F64" s="118" t="s">
        <v>1447</v>
      </c>
      <c r="G64" s="118" t="s">
        <v>1116</v>
      </c>
      <c r="H64" s="118" t="s">
        <v>1448</v>
      </c>
      <c r="I64" s="119" t="s">
        <v>1449</v>
      </c>
      <c r="J64" s="120" t="s">
        <v>1450</v>
      </c>
      <c r="K64" s="120" t="s">
        <v>1062</v>
      </c>
      <c r="L64" s="120" t="s">
        <v>1063</v>
      </c>
      <c r="M64" s="121" t="s">
        <v>1451</v>
      </c>
      <c r="N64" s="118" t="s">
        <v>1284</v>
      </c>
      <c r="O64" s="118" t="s">
        <v>1066</v>
      </c>
      <c r="P64" s="122" t="s">
        <v>1452</v>
      </c>
      <c r="Q64" s="123"/>
      <c r="R64" s="123">
        <v>61784.85</v>
      </c>
    </row>
    <row r="65" spans="1:18" ht="52.5">
      <c r="A65" s="115" t="s">
        <v>1453</v>
      </c>
      <c r="B65" s="115" t="s">
        <v>1454</v>
      </c>
      <c r="C65" s="116" t="s">
        <v>1164</v>
      </c>
      <c r="D65" s="117" t="s">
        <v>1055</v>
      </c>
      <c r="E65" s="117" t="s">
        <v>1455</v>
      </c>
      <c r="F65" s="118" t="s">
        <v>1456</v>
      </c>
      <c r="G65" s="118" t="s">
        <v>1156</v>
      </c>
      <c r="H65" s="118" t="s">
        <v>1457</v>
      </c>
      <c r="I65" s="119" t="s">
        <v>1458</v>
      </c>
      <c r="J65" s="120" t="s">
        <v>1239</v>
      </c>
      <c r="K65" s="120" t="s">
        <v>1062</v>
      </c>
      <c r="L65" s="120" t="s">
        <v>1063</v>
      </c>
      <c r="M65" s="121" t="s">
        <v>1064</v>
      </c>
      <c r="N65" s="118" t="s">
        <v>1284</v>
      </c>
      <c r="O65" s="118" t="s">
        <v>1066</v>
      </c>
      <c r="P65" s="122" t="s">
        <v>1459</v>
      </c>
      <c r="Q65" s="123">
        <v>1</v>
      </c>
      <c r="R65" s="123">
        <v>71400</v>
      </c>
    </row>
    <row r="66" spans="1:18" ht="42">
      <c r="A66" s="115" t="s">
        <v>1145</v>
      </c>
      <c r="B66" s="115" t="s">
        <v>1460</v>
      </c>
      <c r="C66" s="116" t="s">
        <v>1186</v>
      </c>
      <c r="D66" s="117" t="s">
        <v>1055</v>
      </c>
      <c r="E66" s="117" t="s">
        <v>1461</v>
      </c>
      <c r="F66" s="118" t="s">
        <v>1462</v>
      </c>
      <c r="G66" s="118" t="s">
        <v>1164</v>
      </c>
      <c r="H66" s="118" t="s">
        <v>957</v>
      </c>
      <c r="I66" s="119" t="s">
        <v>1463</v>
      </c>
      <c r="J66" s="120" t="s">
        <v>1061</v>
      </c>
      <c r="K66" s="120" t="s">
        <v>1062</v>
      </c>
      <c r="L66" s="120" t="s">
        <v>1063</v>
      </c>
      <c r="M66" s="121" t="s">
        <v>1064</v>
      </c>
      <c r="N66" s="118" t="s">
        <v>1284</v>
      </c>
      <c r="O66" s="118" t="s">
        <v>1066</v>
      </c>
      <c r="P66" s="122" t="s">
        <v>959</v>
      </c>
      <c r="Q66" s="123">
        <v>1</v>
      </c>
      <c r="R66" s="123">
        <v>10105.34</v>
      </c>
    </row>
    <row r="67" spans="1:18" ht="42" hidden="1" customHeight="1">
      <c r="A67" s="115" t="s">
        <v>1150</v>
      </c>
      <c r="B67" s="115" t="s">
        <v>1464</v>
      </c>
      <c r="C67" s="116" t="s">
        <v>1186</v>
      </c>
      <c r="D67" s="117" t="s">
        <v>1055</v>
      </c>
      <c r="E67" s="117" t="s">
        <v>1465</v>
      </c>
      <c r="F67" s="118" t="s">
        <v>1466</v>
      </c>
      <c r="G67" s="118" t="s">
        <v>1164</v>
      </c>
      <c r="H67" s="118" t="s">
        <v>1361</v>
      </c>
      <c r="I67" s="119" t="s">
        <v>1362</v>
      </c>
      <c r="J67" s="120" t="s">
        <v>1239</v>
      </c>
      <c r="K67" s="120" t="s">
        <v>1062</v>
      </c>
      <c r="L67" s="120" t="s">
        <v>1063</v>
      </c>
      <c r="M67" s="121" t="s">
        <v>1064</v>
      </c>
      <c r="N67" s="118" t="s">
        <v>1284</v>
      </c>
      <c r="O67" s="118" t="s">
        <v>1066</v>
      </c>
      <c r="P67" s="122" t="s">
        <v>1363</v>
      </c>
      <c r="Q67" s="123"/>
      <c r="R67" s="123">
        <v>30420</v>
      </c>
    </row>
    <row r="68" spans="1:18" ht="52.5" hidden="1" customHeight="1">
      <c r="A68" s="115" t="s">
        <v>1467</v>
      </c>
      <c r="B68" s="115" t="s">
        <v>1468</v>
      </c>
      <c r="C68" s="116" t="s">
        <v>1164</v>
      </c>
      <c r="D68" s="117" t="s">
        <v>1214</v>
      </c>
      <c r="E68" s="117" t="s">
        <v>1469</v>
      </c>
      <c r="F68" s="118" t="s">
        <v>1468</v>
      </c>
      <c r="G68" s="118" t="s">
        <v>1164</v>
      </c>
      <c r="H68" s="118" t="s">
        <v>1470</v>
      </c>
      <c r="I68" s="119" t="s">
        <v>1471</v>
      </c>
      <c r="J68" s="120" t="s">
        <v>1079</v>
      </c>
      <c r="K68" s="120" t="s">
        <v>1062</v>
      </c>
      <c r="L68" s="120" t="s">
        <v>1063</v>
      </c>
      <c r="M68" s="121" t="s">
        <v>1064</v>
      </c>
      <c r="N68" s="118" t="s">
        <v>1284</v>
      </c>
      <c r="O68" s="118" t="s">
        <v>1066</v>
      </c>
      <c r="P68" s="122" t="s">
        <v>1472</v>
      </c>
      <c r="Q68" s="123"/>
      <c r="R68" s="123">
        <v>690</v>
      </c>
    </row>
    <row r="69" spans="1:18" ht="52.5" hidden="1" customHeight="1">
      <c r="A69" s="115" t="s">
        <v>1473</v>
      </c>
      <c r="B69" s="115" t="s">
        <v>1474</v>
      </c>
      <c r="C69" s="116" t="s">
        <v>1164</v>
      </c>
      <c r="D69" s="117" t="s">
        <v>1214</v>
      </c>
      <c r="E69" s="117" t="s">
        <v>1475</v>
      </c>
      <c r="F69" s="118" t="s">
        <v>1474</v>
      </c>
      <c r="G69" s="118" t="s">
        <v>1164</v>
      </c>
      <c r="H69" s="118" t="s">
        <v>1470</v>
      </c>
      <c r="I69" s="119" t="s">
        <v>1471</v>
      </c>
      <c r="J69" s="120" t="s">
        <v>1079</v>
      </c>
      <c r="K69" s="120" t="s">
        <v>1062</v>
      </c>
      <c r="L69" s="120" t="s">
        <v>1063</v>
      </c>
      <c r="M69" s="121" t="s">
        <v>1064</v>
      </c>
      <c r="N69" s="118" t="s">
        <v>1284</v>
      </c>
      <c r="O69" s="118" t="s">
        <v>1066</v>
      </c>
      <c r="P69" s="122" t="s">
        <v>1472</v>
      </c>
      <c r="Q69" s="123"/>
      <c r="R69" s="123">
        <v>630</v>
      </c>
    </row>
    <row r="70" spans="1:18" ht="42">
      <c r="A70" s="115" t="s">
        <v>1476</v>
      </c>
      <c r="B70" s="115" t="s">
        <v>1477</v>
      </c>
      <c r="C70" s="116" t="s">
        <v>1186</v>
      </c>
      <c r="D70" s="117" t="s">
        <v>1055</v>
      </c>
      <c r="E70" s="117" t="s">
        <v>1478</v>
      </c>
      <c r="F70" s="118" t="s">
        <v>1479</v>
      </c>
      <c r="G70" s="118" t="s">
        <v>1186</v>
      </c>
      <c r="H70" s="118" t="s">
        <v>1324</v>
      </c>
      <c r="I70" s="119" t="s">
        <v>1325</v>
      </c>
      <c r="J70" s="120" t="s">
        <v>1239</v>
      </c>
      <c r="K70" s="120" t="s">
        <v>1062</v>
      </c>
      <c r="L70" s="120" t="s">
        <v>1063</v>
      </c>
      <c r="M70" s="121" t="s">
        <v>1064</v>
      </c>
      <c r="N70" s="118" t="s">
        <v>1284</v>
      </c>
      <c r="O70" s="118" t="s">
        <v>1066</v>
      </c>
      <c r="P70" s="122" t="s">
        <v>1480</v>
      </c>
      <c r="Q70" s="123">
        <v>1</v>
      </c>
      <c r="R70" s="123">
        <v>300</v>
      </c>
    </row>
    <row r="71" spans="1:18" ht="42">
      <c r="A71" s="115" t="s">
        <v>1154</v>
      </c>
      <c r="B71" s="115" t="s">
        <v>1481</v>
      </c>
      <c r="C71" s="116" t="s">
        <v>1186</v>
      </c>
      <c r="D71" s="117" t="s">
        <v>1055</v>
      </c>
      <c r="E71" s="117" t="s">
        <v>1482</v>
      </c>
      <c r="F71" s="118" t="s">
        <v>1483</v>
      </c>
      <c r="G71" s="118" t="s">
        <v>1186</v>
      </c>
      <c r="H71" s="118" t="s">
        <v>1324</v>
      </c>
      <c r="I71" s="119" t="s">
        <v>1325</v>
      </c>
      <c r="J71" s="120" t="s">
        <v>1079</v>
      </c>
      <c r="K71" s="120" t="s">
        <v>1062</v>
      </c>
      <c r="L71" s="120" t="s">
        <v>1063</v>
      </c>
      <c r="M71" s="121" t="s">
        <v>1064</v>
      </c>
      <c r="N71" s="118" t="s">
        <v>1284</v>
      </c>
      <c r="O71" s="118" t="s">
        <v>1066</v>
      </c>
      <c r="P71" s="122" t="s">
        <v>1326</v>
      </c>
      <c r="Q71" s="123">
        <v>1</v>
      </c>
      <c r="R71" s="123">
        <v>32621</v>
      </c>
    </row>
    <row r="72" spans="1:18" ht="42" hidden="1" customHeight="1">
      <c r="A72" s="115" t="s">
        <v>1484</v>
      </c>
      <c r="B72" s="115" t="s">
        <v>1485</v>
      </c>
      <c r="C72" s="116" t="s">
        <v>1186</v>
      </c>
      <c r="D72" s="117" t="s">
        <v>1055</v>
      </c>
      <c r="E72" s="117" t="s">
        <v>1486</v>
      </c>
      <c r="F72" s="118" t="s">
        <v>1487</v>
      </c>
      <c r="G72" s="118" t="s">
        <v>1186</v>
      </c>
      <c r="H72" s="118" t="s">
        <v>1488</v>
      </c>
      <c r="I72" s="119" t="s">
        <v>1489</v>
      </c>
      <c r="J72" s="120" t="s">
        <v>1079</v>
      </c>
      <c r="K72" s="120" t="s">
        <v>1062</v>
      </c>
      <c r="L72" s="120" t="s">
        <v>1063</v>
      </c>
      <c r="M72" s="121" t="s">
        <v>1064</v>
      </c>
      <c r="N72" s="118" t="s">
        <v>1284</v>
      </c>
      <c r="O72" s="118" t="s">
        <v>1066</v>
      </c>
      <c r="P72" s="122" t="s">
        <v>1490</v>
      </c>
      <c r="Q72" s="123"/>
      <c r="R72" s="123">
        <v>22000</v>
      </c>
    </row>
    <row r="73" spans="1:18" ht="42" hidden="1" customHeight="1">
      <c r="A73" s="115" t="s">
        <v>1491</v>
      </c>
      <c r="B73" s="115" t="s">
        <v>1492</v>
      </c>
      <c r="C73" s="116" t="s">
        <v>1186</v>
      </c>
      <c r="D73" s="117" t="s">
        <v>1055</v>
      </c>
      <c r="E73" s="117" t="s">
        <v>1493</v>
      </c>
      <c r="F73" s="118" t="s">
        <v>1494</v>
      </c>
      <c r="G73" s="118" t="s">
        <v>1186</v>
      </c>
      <c r="H73" s="118" t="s">
        <v>1488</v>
      </c>
      <c r="I73" s="119" t="s">
        <v>1489</v>
      </c>
      <c r="J73" s="120" t="s">
        <v>1079</v>
      </c>
      <c r="K73" s="120" t="s">
        <v>1062</v>
      </c>
      <c r="L73" s="120" t="s">
        <v>1063</v>
      </c>
      <c r="M73" s="121" t="s">
        <v>1064</v>
      </c>
      <c r="N73" s="118" t="s">
        <v>1284</v>
      </c>
      <c r="O73" s="118" t="s">
        <v>1066</v>
      </c>
      <c r="P73" s="122" t="s">
        <v>1495</v>
      </c>
      <c r="Q73" s="123"/>
      <c r="R73" s="123">
        <v>3500</v>
      </c>
    </row>
    <row r="74" spans="1:18" ht="42">
      <c r="A74" s="115" t="s">
        <v>1496</v>
      </c>
      <c r="B74" s="115" t="s">
        <v>1497</v>
      </c>
      <c r="C74" s="116" t="s">
        <v>1186</v>
      </c>
      <c r="D74" s="117" t="s">
        <v>1055</v>
      </c>
      <c r="E74" s="117" t="s">
        <v>1498</v>
      </c>
      <c r="F74" s="118" t="s">
        <v>1499</v>
      </c>
      <c r="G74" s="118" t="s">
        <v>1186</v>
      </c>
      <c r="H74" s="118" t="s">
        <v>1500</v>
      </c>
      <c r="I74" s="119" t="s">
        <v>1501</v>
      </c>
      <c r="J74" s="120" t="s">
        <v>1110</v>
      </c>
      <c r="K74" s="120" t="s">
        <v>1062</v>
      </c>
      <c r="L74" s="120" t="s">
        <v>1063</v>
      </c>
      <c r="M74" s="121" t="s">
        <v>1111</v>
      </c>
      <c r="N74" s="118" t="s">
        <v>1284</v>
      </c>
      <c r="O74" s="118" t="s">
        <v>1066</v>
      </c>
      <c r="P74" s="122" t="s">
        <v>1502</v>
      </c>
      <c r="Q74" s="123">
        <v>1</v>
      </c>
      <c r="R74" s="123">
        <v>5243</v>
      </c>
    </row>
    <row r="75" spans="1:18" ht="42">
      <c r="A75" s="115" t="s">
        <v>1503</v>
      </c>
      <c r="B75" s="115" t="s">
        <v>1504</v>
      </c>
      <c r="C75" s="116" t="s">
        <v>1186</v>
      </c>
      <c r="D75" s="117" t="s">
        <v>1055</v>
      </c>
      <c r="E75" s="117" t="s">
        <v>1505</v>
      </c>
      <c r="F75" s="118" t="s">
        <v>1506</v>
      </c>
      <c r="G75" s="118" t="s">
        <v>1186</v>
      </c>
      <c r="H75" s="118" t="s">
        <v>1500</v>
      </c>
      <c r="I75" s="119" t="s">
        <v>1501</v>
      </c>
      <c r="J75" s="120" t="s">
        <v>1110</v>
      </c>
      <c r="K75" s="120" t="s">
        <v>1062</v>
      </c>
      <c r="L75" s="120" t="s">
        <v>1063</v>
      </c>
      <c r="M75" s="121" t="s">
        <v>1111</v>
      </c>
      <c r="N75" s="118" t="s">
        <v>1284</v>
      </c>
      <c r="O75" s="118" t="s">
        <v>1066</v>
      </c>
      <c r="P75" s="122" t="s">
        <v>1502</v>
      </c>
      <c r="Q75" s="123">
        <v>1</v>
      </c>
      <c r="R75" s="123">
        <v>5305</v>
      </c>
    </row>
    <row r="76" spans="1:18" ht="42">
      <c r="A76" s="115" t="s">
        <v>1162</v>
      </c>
      <c r="B76" s="115" t="s">
        <v>1507</v>
      </c>
      <c r="C76" s="116" t="s">
        <v>1186</v>
      </c>
      <c r="D76" s="117" t="s">
        <v>1055</v>
      </c>
      <c r="E76" s="117" t="s">
        <v>1508</v>
      </c>
      <c r="F76" s="118" t="s">
        <v>1509</v>
      </c>
      <c r="G76" s="118" t="s">
        <v>1186</v>
      </c>
      <c r="H76" s="118" t="s">
        <v>1500</v>
      </c>
      <c r="I76" s="119" t="s">
        <v>1501</v>
      </c>
      <c r="J76" s="120" t="s">
        <v>1110</v>
      </c>
      <c r="K76" s="120" t="s">
        <v>1062</v>
      </c>
      <c r="L76" s="120" t="s">
        <v>1063</v>
      </c>
      <c r="M76" s="121" t="s">
        <v>1111</v>
      </c>
      <c r="N76" s="118" t="s">
        <v>1284</v>
      </c>
      <c r="O76" s="118" t="s">
        <v>1066</v>
      </c>
      <c r="P76" s="122" t="s">
        <v>1510</v>
      </c>
      <c r="Q76" s="123">
        <v>1</v>
      </c>
      <c r="R76" s="123">
        <v>856</v>
      </c>
    </row>
    <row r="77" spans="1:18" ht="42">
      <c r="A77" s="115" t="s">
        <v>1172</v>
      </c>
      <c r="B77" s="115" t="s">
        <v>1511</v>
      </c>
      <c r="C77" s="116" t="s">
        <v>1186</v>
      </c>
      <c r="D77" s="117" t="s">
        <v>1055</v>
      </c>
      <c r="E77" s="117" t="s">
        <v>1512</v>
      </c>
      <c r="F77" s="118" t="s">
        <v>1513</v>
      </c>
      <c r="G77" s="118" t="s">
        <v>1186</v>
      </c>
      <c r="H77" s="118" t="s">
        <v>223</v>
      </c>
      <c r="I77" s="119" t="s">
        <v>1196</v>
      </c>
      <c r="J77" s="120" t="s">
        <v>1110</v>
      </c>
      <c r="K77" s="120" t="s">
        <v>1062</v>
      </c>
      <c r="L77" s="120" t="s">
        <v>1063</v>
      </c>
      <c r="M77" s="121" t="s">
        <v>1111</v>
      </c>
      <c r="N77" s="118" t="s">
        <v>1284</v>
      </c>
      <c r="O77" s="118" t="s">
        <v>1066</v>
      </c>
      <c r="P77" s="122" t="s">
        <v>1514</v>
      </c>
      <c r="Q77" s="123">
        <v>1</v>
      </c>
      <c r="R77" s="123">
        <v>44460</v>
      </c>
    </row>
    <row r="78" spans="1:18" ht="42" hidden="1" customHeight="1">
      <c r="A78" s="115" t="s">
        <v>1515</v>
      </c>
      <c r="B78" s="115" t="s">
        <v>1516</v>
      </c>
      <c r="C78" s="116" t="s">
        <v>1186</v>
      </c>
      <c r="D78" s="117" t="s">
        <v>1055</v>
      </c>
      <c r="E78" s="117" t="s">
        <v>1517</v>
      </c>
      <c r="F78" s="118" t="s">
        <v>1518</v>
      </c>
      <c r="G78" s="118" t="s">
        <v>1186</v>
      </c>
      <c r="H78" s="118" t="s">
        <v>1519</v>
      </c>
      <c r="I78" s="119" t="s">
        <v>1520</v>
      </c>
      <c r="J78" s="120" t="s">
        <v>1110</v>
      </c>
      <c r="K78" s="120" t="s">
        <v>1062</v>
      </c>
      <c r="L78" s="120" t="s">
        <v>1063</v>
      </c>
      <c r="M78" s="121" t="s">
        <v>1111</v>
      </c>
      <c r="N78" s="118" t="s">
        <v>1284</v>
      </c>
      <c r="O78" s="118" t="s">
        <v>1066</v>
      </c>
      <c r="P78" s="122" t="s">
        <v>1521</v>
      </c>
      <c r="Q78" s="123"/>
      <c r="R78" s="123">
        <v>16327</v>
      </c>
    </row>
    <row r="79" spans="1:18" ht="42" hidden="1" customHeight="1">
      <c r="A79" s="115" t="s">
        <v>1522</v>
      </c>
      <c r="B79" s="115" t="s">
        <v>1523</v>
      </c>
      <c r="C79" s="116" t="s">
        <v>1186</v>
      </c>
      <c r="D79" s="117" t="s">
        <v>1055</v>
      </c>
      <c r="E79" s="117" t="s">
        <v>1524</v>
      </c>
      <c r="F79" s="118" t="s">
        <v>1518</v>
      </c>
      <c r="G79" s="118" t="s">
        <v>1186</v>
      </c>
      <c r="H79" s="118" t="s">
        <v>1525</v>
      </c>
      <c r="I79" s="119" t="s">
        <v>1526</v>
      </c>
      <c r="J79" s="120" t="s">
        <v>1110</v>
      </c>
      <c r="K79" s="120" t="s">
        <v>1062</v>
      </c>
      <c r="L79" s="120" t="s">
        <v>1063</v>
      </c>
      <c r="M79" s="121" t="s">
        <v>1111</v>
      </c>
      <c r="N79" s="118" t="s">
        <v>1284</v>
      </c>
      <c r="O79" s="118" t="s">
        <v>1066</v>
      </c>
      <c r="P79" s="122" t="s">
        <v>1527</v>
      </c>
      <c r="Q79" s="123"/>
      <c r="R79" s="123">
        <v>9462</v>
      </c>
    </row>
    <row r="80" spans="1:18" ht="42" hidden="1" customHeight="1">
      <c r="A80" s="115" t="s">
        <v>1179</v>
      </c>
      <c r="B80" s="115" t="s">
        <v>1528</v>
      </c>
      <c r="C80" s="116" t="s">
        <v>1186</v>
      </c>
      <c r="D80" s="117" t="s">
        <v>1055</v>
      </c>
      <c r="E80" s="117" t="s">
        <v>1529</v>
      </c>
      <c r="F80" s="118" t="s">
        <v>1530</v>
      </c>
      <c r="G80" s="118" t="s">
        <v>1186</v>
      </c>
      <c r="H80" s="118" t="s">
        <v>1525</v>
      </c>
      <c r="I80" s="119" t="s">
        <v>1526</v>
      </c>
      <c r="J80" s="120" t="s">
        <v>1110</v>
      </c>
      <c r="K80" s="120" t="s">
        <v>1062</v>
      </c>
      <c r="L80" s="120" t="s">
        <v>1063</v>
      </c>
      <c r="M80" s="121" t="s">
        <v>1111</v>
      </c>
      <c r="N80" s="118" t="s">
        <v>1284</v>
      </c>
      <c r="O80" s="118" t="s">
        <v>1066</v>
      </c>
      <c r="P80" s="122" t="s">
        <v>1527</v>
      </c>
      <c r="Q80" s="123"/>
      <c r="R80" s="123">
        <v>61265</v>
      </c>
    </row>
    <row r="81" spans="1:18" ht="42" hidden="1" customHeight="1">
      <c r="A81" s="115" t="s">
        <v>1531</v>
      </c>
      <c r="B81" s="115" t="s">
        <v>1532</v>
      </c>
      <c r="C81" s="116" t="s">
        <v>1186</v>
      </c>
      <c r="D81" s="117" t="s">
        <v>1055</v>
      </c>
      <c r="E81" s="117" t="s">
        <v>1533</v>
      </c>
      <c r="F81" s="118" t="s">
        <v>1534</v>
      </c>
      <c r="G81" s="118" t="s">
        <v>1186</v>
      </c>
      <c r="H81" s="118" t="s">
        <v>1535</v>
      </c>
      <c r="I81" s="119" t="s">
        <v>1536</v>
      </c>
      <c r="J81" s="120" t="s">
        <v>1110</v>
      </c>
      <c r="K81" s="120" t="s">
        <v>1062</v>
      </c>
      <c r="L81" s="120" t="s">
        <v>1063</v>
      </c>
      <c r="M81" s="121" t="s">
        <v>1111</v>
      </c>
      <c r="N81" s="118" t="s">
        <v>1284</v>
      </c>
      <c r="O81" s="118" t="s">
        <v>1066</v>
      </c>
      <c r="P81" s="122" t="s">
        <v>1537</v>
      </c>
      <c r="Q81" s="123"/>
      <c r="R81" s="123">
        <v>12206</v>
      </c>
    </row>
    <row r="82" spans="1:18" ht="42" hidden="1" customHeight="1">
      <c r="A82" s="115" t="s">
        <v>1538</v>
      </c>
      <c r="B82" s="115" t="s">
        <v>1539</v>
      </c>
      <c r="C82" s="116" t="s">
        <v>1186</v>
      </c>
      <c r="D82" s="117" t="s">
        <v>1055</v>
      </c>
      <c r="E82" s="117" t="s">
        <v>1540</v>
      </c>
      <c r="F82" s="118" t="s">
        <v>1541</v>
      </c>
      <c r="G82" s="118" t="s">
        <v>1186</v>
      </c>
      <c r="H82" s="118" t="s">
        <v>1519</v>
      </c>
      <c r="I82" s="119" t="s">
        <v>1520</v>
      </c>
      <c r="J82" s="120" t="s">
        <v>1110</v>
      </c>
      <c r="K82" s="120" t="s">
        <v>1062</v>
      </c>
      <c r="L82" s="120" t="s">
        <v>1063</v>
      </c>
      <c r="M82" s="121" t="s">
        <v>1111</v>
      </c>
      <c r="N82" s="118" t="s">
        <v>1284</v>
      </c>
      <c r="O82" s="118" t="s">
        <v>1066</v>
      </c>
      <c r="P82" s="122" t="s">
        <v>1521</v>
      </c>
      <c r="Q82" s="123"/>
      <c r="R82" s="123">
        <v>10717</v>
      </c>
    </row>
    <row r="83" spans="1:18" ht="42" hidden="1" customHeight="1">
      <c r="A83" s="115" t="s">
        <v>1542</v>
      </c>
      <c r="B83" s="115" t="s">
        <v>1543</v>
      </c>
      <c r="C83" s="116" t="s">
        <v>1186</v>
      </c>
      <c r="D83" s="117" t="s">
        <v>1055</v>
      </c>
      <c r="E83" s="117" t="s">
        <v>1544</v>
      </c>
      <c r="F83" s="118" t="s">
        <v>1541</v>
      </c>
      <c r="G83" s="118" t="s">
        <v>1186</v>
      </c>
      <c r="H83" s="118" t="s">
        <v>1535</v>
      </c>
      <c r="I83" s="119" t="s">
        <v>1536</v>
      </c>
      <c r="J83" s="120" t="s">
        <v>1110</v>
      </c>
      <c r="K83" s="120" t="s">
        <v>1062</v>
      </c>
      <c r="L83" s="120" t="s">
        <v>1063</v>
      </c>
      <c r="M83" s="121" t="s">
        <v>1111</v>
      </c>
      <c r="N83" s="118" t="s">
        <v>1284</v>
      </c>
      <c r="O83" s="118" t="s">
        <v>1066</v>
      </c>
      <c r="P83" s="122" t="s">
        <v>1537</v>
      </c>
      <c r="Q83" s="123"/>
      <c r="R83" s="123">
        <v>11528</v>
      </c>
    </row>
    <row r="84" spans="1:18" ht="42" hidden="1" customHeight="1">
      <c r="A84" s="115" t="s">
        <v>1545</v>
      </c>
      <c r="B84" s="115" t="s">
        <v>1546</v>
      </c>
      <c r="C84" s="116" t="s">
        <v>1186</v>
      </c>
      <c r="D84" s="117" t="s">
        <v>1055</v>
      </c>
      <c r="E84" s="117" t="s">
        <v>1547</v>
      </c>
      <c r="F84" s="118" t="s">
        <v>1548</v>
      </c>
      <c r="G84" s="118" t="s">
        <v>1186</v>
      </c>
      <c r="H84" s="118" t="s">
        <v>1</v>
      </c>
      <c r="I84" s="119" t="s">
        <v>1549</v>
      </c>
      <c r="J84" s="120" t="s">
        <v>1110</v>
      </c>
      <c r="K84" s="120" t="s">
        <v>1062</v>
      </c>
      <c r="L84" s="120" t="s">
        <v>1063</v>
      </c>
      <c r="M84" s="121" t="s">
        <v>1111</v>
      </c>
      <c r="N84" s="118" t="s">
        <v>1284</v>
      </c>
      <c r="O84" s="118" t="s">
        <v>1066</v>
      </c>
      <c r="P84" s="122" t="s">
        <v>1550</v>
      </c>
      <c r="Q84" s="123"/>
      <c r="R84" s="123">
        <v>19294.8</v>
      </c>
    </row>
    <row r="85" spans="1:18" ht="42" hidden="1" customHeight="1">
      <c r="A85" s="115" t="s">
        <v>1551</v>
      </c>
      <c r="B85" s="115" t="s">
        <v>1552</v>
      </c>
      <c r="C85" s="116" t="s">
        <v>1186</v>
      </c>
      <c r="D85" s="117" t="s">
        <v>1055</v>
      </c>
      <c r="E85" s="117" t="s">
        <v>1553</v>
      </c>
      <c r="F85" s="118" t="s">
        <v>1554</v>
      </c>
      <c r="G85" s="118" t="s">
        <v>1186</v>
      </c>
      <c r="H85" s="118" t="s">
        <v>1</v>
      </c>
      <c r="I85" s="119" t="s">
        <v>1549</v>
      </c>
      <c r="J85" s="120" t="s">
        <v>1110</v>
      </c>
      <c r="K85" s="120" t="s">
        <v>1062</v>
      </c>
      <c r="L85" s="120" t="s">
        <v>1063</v>
      </c>
      <c r="M85" s="121" t="s">
        <v>1111</v>
      </c>
      <c r="N85" s="118" t="s">
        <v>1284</v>
      </c>
      <c r="O85" s="118" t="s">
        <v>1066</v>
      </c>
      <c r="P85" s="122" t="s">
        <v>1555</v>
      </c>
      <c r="Q85" s="123"/>
      <c r="R85" s="123">
        <v>25085</v>
      </c>
    </row>
    <row r="86" spans="1:18" ht="42" hidden="1" customHeight="1">
      <c r="A86" s="115" t="s">
        <v>1556</v>
      </c>
      <c r="B86" s="115" t="s">
        <v>1557</v>
      </c>
      <c r="C86" s="116" t="s">
        <v>1186</v>
      </c>
      <c r="D86" s="117" t="s">
        <v>1055</v>
      </c>
      <c r="E86" s="117" t="s">
        <v>1558</v>
      </c>
      <c r="F86" s="118" t="s">
        <v>1559</v>
      </c>
      <c r="G86" s="118" t="s">
        <v>1186</v>
      </c>
      <c r="H86" s="118" t="s">
        <v>1560</v>
      </c>
      <c r="I86" s="119" t="s">
        <v>1561</v>
      </c>
      <c r="J86" s="120" t="s">
        <v>1110</v>
      </c>
      <c r="K86" s="120" t="s">
        <v>1062</v>
      </c>
      <c r="L86" s="120" t="s">
        <v>1063</v>
      </c>
      <c r="M86" s="121" t="s">
        <v>1111</v>
      </c>
      <c r="N86" s="118" t="s">
        <v>1284</v>
      </c>
      <c r="O86" s="118" t="s">
        <v>1066</v>
      </c>
      <c r="P86" s="122" t="s">
        <v>1562</v>
      </c>
      <c r="Q86" s="123"/>
      <c r="R86" s="123">
        <v>42095</v>
      </c>
    </row>
    <row r="87" spans="1:18" ht="42" hidden="1" customHeight="1">
      <c r="A87" s="115" t="s">
        <v>1563</v>
      </c>
      <c r="B87" s="115" t="s">
        <v>1564</v>
      </c>
      <c r="C87" s="116" t="s">
        <v>1186</v>
      </c>
      <c r="D87" s="117" t="s">
        <v>1055</v>
      </c>
      <c r="E87" s="117" t="s">
        <v>1565</v>
      </c>
      <c r="F87" s="118" t="s">
        <v>1566</v>
      </c>
      <c r="G87" s="118" t="s">
        <v>1186</v>
      </c>
      <c r="H87" s="118" t="s">
        <v>1567</v>
      </c>
      <c r="I87" s="119" t="s">
        <v>1568</v>
      </c>
      <c r="J87" s="120" t="s">
        <v>1096</v>
      </c>
      <c r="K87" s="120" t="s">
        <v>1062</v>
      </c>
      <c r="L87" s="120" t="s">
        <v>1063</v>
      </c>
      <c r="M87" s="121" t="s">
        <v>1064</v>
      </c>
      <c r="N87" s="118" t="s">
        <v>1284</v>
      </c>
      <c r="O87" s="118" t="s">
        <v>1066</v>
      </c>
      <c r="P87" s="122" t="s">
        <v>1569</v>
      </c>
      <c r="Q87" s="123"/>
      <c r="R87" s="123">
        <v>37050</v>
      </c>
    </row>
    <row r="88" spans="1:18" ht="42" hidden="1" customHeight="1">
      <c r="A88" s="115" t="s">
        <v>1570</v>
      </c>
      <c r="B88" s="115" t="s">
        <v>1571</v>
      </c>
      <c r="C88" s="116" t="s">
        <v>1186</v>
      </c>
      <c r="D88" s="117" t="s">
        <v>1055</v>
      </c>
      <c r="E88" s="117" t="s">
        <v>1572</v>
      </c>
      <c r="F88" s="118" t="s">
        <v>1573</v>
      </c>
      <c r="G88" s="118" t="s">
        <v>1186</v>
      </c>
      <c r="H88" s="118" t="s">
        <v>1567</v>
      </c>
      <c r="I88" s="119" t="s">
        <v>1568</v>
      </c>
      <c r="J88" s="120" t="s">
        <v>1096</v>
      </c>
      <c r="K88" s="120" t="s">
        <v>1062</v>
      </c>
      <c r="L88" s="120" t="s">
        <v>1063</v>
      </c>
      <c r="M88" s="121" t="s">
        <v>1064</v>
      </c>
      <c r="N88" s="118" t="s">
        <v>1284</v>
      </c>
      <c r="O88" s="118" t="s">
        <v>1066</v>
      </c>
      <c r="P88" s="122" t="s">
        <v>1569</v>
      </c>
      <c r="Q88" s="123"/>
      <c r="R88" s="123">
        <v>37050</v>
      </c>
    </row>
    <row r="89" spans="1:18" ht="42" hidden="1" customHeight="1">
      <c r="A89" s="115" t="s">
        <v>1574</v>
      </c>
      <c r="B89" s="115" t="s">
        <v>1575</v>
      </c>
      <c r="C89" s="116" t="s">
        <v>1186</v>
      </c>
      <c r="D89" s="117" t="s">
        <v>1055</v>
      </c>
      <c r="E89" s="117" t="s">
        <v>1576</v>
      </c>
      <c r="F89" s="118" t="s">
        <v>1577</v>
      </c>
      <c r="G89" s="118" t="s">
        <v>1186</v>
      </c>
      <c r="H89" s="118" t="s">
        <v>700</v>
      </c>
      <c r="I89" s="119" t="s">
        <v>1578</v>
      </c>
      <c r="J89" s="120" t="s">
        <v>1110</v>
      </c>
      <c r="K89" s="120" t="s">
        <v>1062</v>
      </c>
      <c r="L89" s="120" t="s">
        <v>1063</v>
      </c>
      <c r="M89" s="121" t="s">
        <v>1111</v>
      </c>
      <c r="N89" s="118" t="s">
        <v>1284</v>
      </c>
      <c r="O89" s="118" t="s">
        <v>1066</v>
      </c>
      <c r="P89" s="122" t="s">
        <v>1579</v>
      </c>
      <c r="Q89" s="123"/>
      <c r="R89" s="123">
        <v>9275</v>
      </c>
    </row>
    <row r="90" spans="1:18" ht="42" hidden="1" customHeight="1">
      <c r="A90" s="115" t="s">
        <v>1184</v>
      </c>
      <c r="B90" s="115" t="s">
        <v>1580</v>
      </c>
      <c r="C90" s="116" t="s">
        <v>1186</v>
      </c>
      <c r="D90" s="117" t="s">
        <v>1055</v>
      </c>
      <c r="E90" s="117" t="s">
        <v>1581</v>
      </c>
      <c r="F90" s="118" t="s">
        <v>1582</v>
      </c>
      <c r="G90" s="118" t="s">
        <v>1186</v>
      </c>
      <c r="H90" s="118" t="s">
        <v>501</v>
      </c>
      <c r="I90" s="119" t="s">
        <v>1583</v>
      </c>
      <c r="J90" s="120" t="s">
        <v>1110</v>
      </c>
      <c r="K90" s="120" t="s">
        <v>1062</v>
      </c>
      <c r="L90" s="120" t="s">
        <v>1063</v>
      </c>
      <c r="M90" s="121" t="s">
        <v>1111</v>
      </c>
      <c r="N90" s="118" t="s">
        <v>1284</v>
      </c>
      <c r="O90" s="118" t="s">
        <v>1066</v>
      </c>
      <c r="P90" s="122" t="s">
        <v>1584</v>
      </c>
      <c r="Q90" s="123"/>
      <c r="R90" s="123">
        <v>1478</v>
      </c>
    </row>
    <row r="91" spans="1:18" ht="42" hidden="1" customHeight="1">
      <c r="A91" s="115" t="s">
        <v>1192</v>
      </c>
      <c r="B91" s="115" t="s">
        <v>1585</v>
      </c>
      <c r="C91" s="116" t="s">
        <v>1186</v>
      </c>
      <c r="D91" s="117" t="s">
        <v>1055</v>
      </c>
      <c r="E91" s="117" t="s">
        <v>1586</v>
      </c>
      <c r="F91" s="118" t="s">
        <v>1587</v>
      </c>
      <c r="G91" s="118" t="s">
        <v>1186</v>
      </c>
      <c r="H91" s="118" t="s">
        <v>1588</v>
      </c>
      <c r="I91" s="119" t="s">
        <v>1589</v>
      </c>
      <c r="J91" s="120" t="s">
        <v>1110</v>
      </c>
      <c r="K91" s="120" t="s">
        <v>1062</v>
      </c>
      <c r="L91" s="120" t="s">
        <v>1063</v>
      </c>
      <c r="M91" s="121" t="s">
        <v>1111</v>
      </c>
      <c r="N91" s="118" t="s">
        <v>1284</v>
      </c>
      <c r="O91" s="118" t="s">
        <v>1066</v>
      </c>
      <c r="P91" s="122" t="s">
        <v>1590</v>
      </c>
      <c r="Q91" s="123"/>
      <c r="R91" s="123">
        <v>43750</v>
      </c>
    </row>
    <row r="92" spans="1:18" ht="42" hidden="1" customHeight="1">
      <c r="A92" s="115" t="s">
        <v>1198</v>
      </c>
      <c r="B92" s="115" t="s">
        <v>1591</v>
      </c>
      <c r="C92" s="116" t="s">
        <v>1186</v>
      </c>
      <c r="D92" s="117" t="s">
        <v>1055</v>
      </c>
      <c r="E92" s="117" t="s">
        <v>1592</v>
      </c>
      <c r="F92" s="118" t="s">
        <v>1587</v>
      </c>
      <c r="G92" s="118" t="s">
        <v>1186</v>
      </c>
      <c r="H92" s="118" t="s">
        <v>501</v>
      </c>
      <c r="I92" s="119" t="s">
        <v>1583</v>
      </c>
      <c r="J92" s="120" t="s">
        <v>1110</v>
      </c>
      <c r="K92" s="120" t="s">
        <v>1062</v>
      </c>
      <c r="L92" s="120" t="s">
        <v>1063</v>
      </c>
      <c r="M92" s="121" t="s">
        <v>1111</v>
      </c>
      <c r="N92" s="118" t="s">
        <v>1284</v>
      </c>
      <c r="O92" s="118" t="s">
        <v>1066</v>
      </c>
      <c r="P92" s="122" t="s">
        <v>1584</v>
      </c>
      <c r="Q92" s="123"/>
      <c r="R92" s="123">
        <v>1335</v>
      </c>
    </row>
    <row r="93" spans="1:18" ht="42" hidden="1" customHeight="1">
      <c r="A93" s="115" t="s">
        <v>1205</v>
      </c>
      <c r="B93" s="115" t="s">
        <v>1593</v>
      </c>
      <c r="C93" s="116" t="s">
        <v>1186</v>
      </c>
      <c r="D93" s="117" t="s">
        <v>1055</v>
      </c>
      <c r="E93" s="117" t="s">
        <v>1594</v>
      </c>
      <c r="F93" s="118" t="s">
        <v>1595</v>
      </c>
      <c r="G93" s="118" t="s">
        <v>1186</v>
      </c>
      <c r="H93" s="118" t="s">
        <v>250</v>
      </c>
      <c r="I93" s="119" t="s">
        <v>1596</v>
      </c>
      <c r="J93" s="120" t="s">
        <v>1110</v>
      </c>
      <c r="K93" s="120" t="s">
        <v>1062</v>
      </c>
      <c r="L93" s="120" t="s">
        <v>1063</v>
      </c>
      <c r="M93" s="121" t="s">
        <v>1111</v>
      </c>
      <c r="N93" s="118" t="s">
        <v>1284</v>
      </c>
      <c r="O93" s="118" t="s">
        <v>1066</v>
      </c>
      <c r="P93" s="122" t="s">
        <v>1597</v>
      </c>
      <c r="Q93" s="123"/>
      <c r="R93" s="123">
        <v>2103.23</v>
      </c>
    </row>
    <row r="94" spans="1:18" ht="42" hidden="1" customHeight="1">
      <c r="A94" s="115" t="s">
        <v>1212</v>
      </c>
      <c r="B94" s="115" t="s">
        <v>1598</v>
      </c>
      <c r="C94" s="116" t="s">
        <v>1186</v>
      </c>
      <c r="D94" s="117" t="s">
        <v>1055</v>
      </c>
      <c r="E94" s="117" t="s">
        <v>1599</v>
      </c>
      <c r="F94" s="118" t="s">
        <v>1595</v>
      </c>
      <c r="G94" s="118" t="s">
        <v>1186</v>
      </c>
      <c r="H94" s="118" t="s">
        <v>501</v>
      </c>
      <c r="I94" s="119" t="s">
        <v>1583</v>
      </c>
      <c r="J94" s="120" t="s">
        <v>1110</v>
      </c>
      <c r="K94" s="120" t="s">
        <v>1062</v>
      </c>
      <c r="L94" s="120" t="s">
        <v>1063</v>
      </c>
      <c r="M94" s="121" t="s">
        <v>1111</v>
      </c>
      <c r="N94" s="118" t="s">
        <v>1284</v>
      </c>
      <c r="O94" s="118" t="s">
        <v>1066</v>
      </c>
      <c r="P94" s="122" t="s">
        <v>1584</v>
      </c>
      <c r="Q94" s="123"/>
      <c r="R94" s="123">
        <v>644</v>
      </c>
    </row>
    <row r="95" spans="1:18" ht="42" hidden="1" customHeight="1">
      <c r="A95" s="115" t="s">
        <v>1219</v>
      </c>
      <c r="B95" s="115" t="s">
        <v>1600</v>
      </c>
      <c r="C95" s="116" t="s">
        <v>1186</v>
      </c>
      <c r="D95" s="117" t="s">
        <v>1055</v>
      </c>
      <c r="E95" s="117" t="s">
        <v>1601</v>
      </c>
      <c r="F95" s="118" t="s">
        <v>1602</v>
      </c>
      <c r="G95" s="118" t="s">
        <v>1186</v>
      </c>
      <c r="H95" s="118" t="s">
        <v>501</v>
      </c>
      <c r="I95" s="119" t="s">
        <v>1583</v>
      </c>
      <c r="J95" s="120" t="s">
        <v>1110</v>
      </c>
      <c r="K95" s="120" t="s">
        <v>1062</v>
      </c>
      <c r="L95" s="120" t="s">
        <v>1063</v>
      </c>
      <c r="M95" s="121" t="s">
        <v>1111</v>
      </c>
      <c r="N95" s="118" t="s">
        <v>1284</v>
      </c>
      <c r="O95" s="118" t="s">
        <v>1066</v>
      </c>
      <c r="P95" s="122" t="s">
        <v>1584</v>
      </c>
      <c r="Q95" s="123"/>
      <c r="R95" s="123">
        <v>2693</v>
      </c>
    </row>
    <row r="96" spans="1:18" ht="42" hidden="1" customHeight="1">
      <c r="A96" s="115" t="s">
        <v>1603</v>
      </c>
      <c r="B96" s="115" t="s">
        <v>1604</v>
      </c>
      <c r="C96" s="116" t="s">
        <v>1186</v>
      </c>
      <c r="D96" s="117" t="s">
        <v>1055</v>
      </c>
      <c r="E96" s="117" t="s">
        <v>1605</v>
      </c>
      <c r="F96" s="118" t="s">
        <v>1602</v>
      </c>
      <c r="G96" s="118" t="s">
        <v>1186</v>
      </c>
      <c r="H96" s="118" t="s">
        <v>501</v>
      </c>
      <c r="I96" s="119" t="s">
        <v>1583</v>
      </c>
      <c r="J96" s="120" t="s">
        <v>1110</v>
      </c>
      <c r="K96" s="120" t="s">
        <v>1062</v>
      </c>
      <c r="L96" s="120" t="s">
        <v>1063</v>
      </c>
      <c r="M96" s="121" t="s">
        <v>1111</v>
      </c>
      <c r="N96" s="118" t="s">
        <v>1284</v>
      </c>
      <c r="O96" s="118" t="s">
        <v>1066</v>
      </c>
      <c r="P96" s="122" t="s">
        <v>1584</v>
      </c>
      <c r="Q96" s="123"/>
      <c r="R96" s="123">
        <v>838.5</v>
      </c>
    </row>
    <row r="97" spans="1:18" ht="42" hidden="1" customHeight="1">
      <c r="A97" s="115" t="s">
        <v>1606</v>
      </c>
      <c r="B97" s="115" t="s">
        <v>1607</v>
      </c>
      <c r="C97" s="116" t="s">
        <v>1186</v>
      </c>
      <c r="D97" s="117" t="s">
        <v>1055</v>
      </c>
      <c r="E97" s="117" t="s">
        <v>1608</v>
      </c>
      <c r="F97" s="118" t="s">
        <v>1609</v>
      </c>
      <c r="G97" s="118" t="s">
        <v>1186</v>
      </c>
      <c r="H97" s="118" t="s">
        <v>501</v>
      </c>
      <c r="I97" s="119" t="s">
        <v>1583</v>
      </c>
      <c r="J97" s="120" t="s">
        <v>1110</v>
      </c>
      <c r="K97" s="120" t="s">
        <v>1062</v>
      </c>
      <c r="L97" s="120" t="s">
        <v>1063</v>
      </c>
      <c r="M97" s="121" t="s">
        <v>1111</v>
      </c>
      <c r="N97" s="118" t="s">
        <v>1284</v>
      </c>
      <c r="O97" s="118" t="s">
        <v>1066</v>
      </c>
      <c r="P97" s="122" t="s">
        <v>1584</v>
      </c>
      <c r="Q97" s="123"/>
      <c r="R97" s="123">
        <v>1959</v>
      </c>
    </row>
    <row r="98" spans="1:18" ht="42" hidden="1" customHeight="1">
      <c r="A98" s="115" t="s">
        <v>1225</v>
      </c>
      <c r="B98" s="115" t="s">
        <v>1610</v>
      </c>
      <c r="C98" s="116" t="s">
        <v>1186</v>
      </c>
      <c r="D98" s="117" t="s">
        <v>1055</v>
      </c>
      <c r="E98" s="117" t="s">
        <v>1611</v>
      </c>
      <c r="F98" s="118" t="s">
        <v>1612</v>
      </c>
      <c r="G98" s="118" t="s">
        <v>1186</v>
      </c>
      <c r="H98" s="118" t="s">
        <v>501</v>
      </c>
      <c r="I98" s="119" t="s">
        <v>1583</v>
      </c>
      <c r="J98" s="120" t="s">
        <v>1110</v>
      </c>
      <c r="K98" s="120" t="s">
        <v>1062</v>
      </c>
      <c r="L98" s="120" t="s">
        <v>1063</v>
      </c>
      <c r="M98" s="121" t="s">
        <v>1111</v>
      </c>
      <c r="N98" s="118" t="s">
        <v>1284</v>
      </c>
      <c r="O98" s="118" t="s">
        <v>1066</v>
      </c>
      <c r="P98" s="122" t="s">
        <v>1584</v>
      </c>
      <c r="Q98" s="123"/>
      <c r="R98" s="123">
        <v>1478</v>
      </c>
    </row>
    <row r="99" spans="1:18" ht="42" hidden="1" customHeight="1">
      <c r="A99" s="115" t="s">
        <v>1233</v>
      </c>
      <c r="B99" s="115" t="s">
        <v>1613</v>
      </c>
      <c r="C99" s="116" t="s">
        <v>1186</v>
      </c>
      <c r="D99" s="117" t="s">
        <v>1055</v>
      </c>
      <c r="E99" s="117" t="s">
        <v>1614</v>
      </c>
      <c r="F99" s="118" t="s">
        <v>1615</v>
      </c>
      <c r="G99" s="118" t="s">
        <v>1186</v>
      </c>
      <c r="H99" s="118" t="s">
        <v>501</v>
      </c>
      <c r="I99" s="119" t="s">
        <v>1583</v>
      </c>
      <c r="J99" s="120" t="s">
        <v>1110</v>
      </c>
      <c r="K99" s="120" t="s">
        <v>1062</v>
      </c>
      <c r="L99" s="120" t="s">
        <v>1063</v>
      </c>
      <c r="M99" s="121" t="s">
        <v>1111</v>
      </c>
      <c r="N99" s="118" t="s">
        <v>1284</v>
      </c>
      <c r="O99" s="118" t="s">
        <v>1066</v>
      </c>
      <c r="P99" s="122" t="s">
        <v>1584</v>
      </c>
      <c r="Q99" s="123"/>
      <c r="R99" s="123">
        <v>2327</v>
      </c>
    </row>
    <row r="100" spans="1:18" ht="42" hidden="1" customHeight="1">
      <c r="A100" s="115" t="s">
        <v>1616</v>
      </c>
      <c r="B100" s="115" t="s">
        <v>1617</v>
      </c>
      <c r="C100" s="116" t="s">
        <v>1186</v>
      </c>
      <c r="D100" s="117" t="s">
        <v>1055</v>
      </c>
      <c r="E100" s="117" t="s">
        <v>1618</v>
      </c>
      <c r="F100" s="118" t="s">
        <v>1619</v>
      </c>
      <c r="G100" s="118" t="s">
        <v>1186</v>
      </c>
      <c r="H100" s="118" t="s">
        <v>501</v>
      </c>
      <c r="I100" s="119" t="s">
        <v>1583</v>
      </c>
      <c r="J100" s="120" t="s">
        <v>1110</v>
      </c>
      <c r="K100" s="120" t="s">
        <v>1062</v>
      </c>
      <c r="L100" s="120" t="s">
        <v>1063</v>
      </c>
      <c r="M100" s="121" t="s">
        <v>1111</v>
      </c>
      <c r="N100" s="118" t="s">
        <v>1284</v>
      </c>
      <c r="O100" s="118" t="s">
        <v>1066</v>
      </c>
      <c r="P100" s="122" t="s">
        <v>1584</v>
      </c>
      <c r="Q100" s="123"/>
      <c r="R100" s="123">
        <v>587.5</v>
      </c>
    </row>
    <row r="101" spans="1:18" ht="52.5" hidden="1" customHeight="1">
      <c r="A101" s="115" t="s">
        <v>1620</v>
      </c>
      <c r="B101" s="115" t="s">
        <v>1621</v>
      </c>
      <c r="C101" s="116" t="s">
        <v>1227</v>
      </c>
      <c r="D101" s="117" t="s">
        <v>1055</v>
      </c>
      <c r="E101" s="117" t="s">
        <v>1622</v>
      </c>
      <c r="F101" s="118" t="s">
        <v>1623</v>
      </c>
      <c r="G101" s="118" t="s">
        <v>1186</v>
      </c>
      <c r="H101" s="118" t="s">
        <v>1237</v>
      </c>
      <c r="I101" s="119" t="s">
        <v>1238</v>
      </c>
      <c r="J101" s="120" t="s">
        <v>1239</v>
      </c>
      <c r="K101" s="120" t="s">
        <v>1062</v>
      </c>
      <c r="L101" s="120" t="s">
        <v>1063</v>
      </c>
      <c r="M101" s="121" t="s">
        <v>1064</v>
      </c>
      <c r="N101" s="118" t="s">
        <v>1284</v>
      </c>
      <c r="O101" s="118" t="s">
        <v>1066</v>
      </c>
      <c r="P101" s="122" t="s">
        <v>1240</v>
      </c>
      <c r="Q101" s="123"/>
      <c r="R101" s="123">
        <v>67600</v>
      </c>
    </row>
    <row r="102" spans="1:18" ht="42">
      <c r="A102" s="115" t="s">
        <v>1624</v>
      </c>
      <c r="B102" s="115" t="s">
        <v>1625</v>
      </c>
      <c r="C102" s="116" t="s">
        <v>1227</v>
      </c>
      <c r="D102" s="117" t="s">
        <v>1055</v>
      </c>
      <c r="E102" s="117" t="s">
        <v>1626</v>
      </c>
      <c r="F102" s="118" t="s">
        <v>1627</v>
      </c>
      <c r="G102" s="118" t="s">
        <v>1227</v>
      </c>
      <c r="H102" s="118" t="s">
        <v>1628</v>
      </c>
      <c r="I102" s="119" t="s">
        <v>1629</v>
      </c>
      <c r="J102" s="120" t="s">
        <v>1239</v>
      </c>
      <c r="K102" s="120" t="s">
        <v>1062</v>
      </c>
      <c r="L102" s="120" t="s">
        <v>1063</v>
      </c>
      <c r="M102" s="121" t="s">
        <v>1064</v>
      </c>
      <c r="N102" s="118" t="s">
        <v>1284</v>
      </c>
      <c r="O102" s="118" t="s">
        <v>1066</v>
      </c>
      <c r="P102" s="122" t="s">
        <v>1630</v>
      </c>
      <c r="Q102" s="123">
        <v>1</v>
      </c>
      <c r="R102" s="123">
        <v>86400</v>
      </c>
    </row>
    <row r="103" spans="1:18" ht="42" hidden="1" customHeight="1">
      <c r="A103" s="115" t="s">
        <v>1631</v>
      </c>
      <c r="B103" s="115" t="s">
        <v>1632</v>
      </c>
      <c r="C103" s="116" t="s">
        <v>1251</v>
      </c>
      <c r="D103" s="117" t="s">
        <v>1055</v>
      </c>
      <c r="E103" s="117" t="s">
        <v>1633</v>
      </c>
      <c r="F103" s="118" t="s">
        <v>1634</v>
      </c>
      <c r="G103" s="118" t="s">
        <v>1254</v>
      </c>
      <c r="H103" s="118" t="s">
        <v>833</v>
      </c>
      <c r="I103" s="119" t="s">
        <v>1267</v>
      </c>
      <c r="J103" s="120" t="s">
        <v>1239</v>
      </c>
      <c r="K103" s="120" t="s">
        <v>1062</v>
      </c>
      <c r="L103" s="120" t="s">
        <v>1063</v>
      </c>
      <c r="M103" s="121" t="s">
        <v>1064</v>
      </c>
      <c r="N103" s="118" t="s">
        <v>1284</v>
      </c>
      <c r="O103" s="118" t="s">
        <v>1066</v>
      </c>
      <c r="P103" s="122" t="s">
        <v>1268</v>
      </c>
      <c r="Q103" s="123"/>
      <c r="R103" s="123">
        <v>36927.72</v>
      </c>
    </row>
    <row r="104" spans="1:18" ht="52.5">
      <c r="A104" s="115" t="s">
        <v>1635</v>
      </c>
      <c r="B104" s="115" t="s">
        <v>1636</v>
      </c>
      <c r="C104" s="116" t="s">
        <v>1251</v>
      </c>
      <c r="D104" s="117" t="s">
        <v>1055</v>
      </c>
      <c r="E104" s="117" t="s">
        <v>1637</v>
      </c>
      <c r="F104" s="118" t="s">
        <v>1638</v>
      </c>
      <c r="G104" s="118" t="s">
        <v>1254</v>
      </c>
      <c r="H104" s="118" t="s">
        <v>1639</v>
      </c>
      <c r="I104" s="119" t="s">
        <v>1640</v>
      </c>
      <c r="J104" s="120" t="s">
        <v>1239</v>
      </c>
      <c r="K104" s="120" t="s">
        <v>1062</v>
      </c>
      <c r="L104" s="120" t="s">
        <v>1063</v>
      </c>
      <c r="M104" s="121" t="s">
        <v>1064</v>
      </c>
      <c r="N104" s="118" t="s">
        <v>1284</v>
      </c>
      <c r="O104" s="118" t="s">
        <v>1066</v>
      </c>
      <c r="P104" s="122" t="s">
        <v>1641</v>
      </c>
      <c r="Q104" s="123">
        <v>1</v>
      </c>
      <c r="R104" s="123">
        <v>1068</v>
      </c>
    </row>
    <row r="105" spans="1:18" ht="42">
      <c r="A105" s="115" t="s">
        <v>1642</v>
      </c>
      <c r="B105" s="115" t="s">
        <v>1643</v>
      </c>
      <c r="C105" s="116" t="s">
        <v>1251</v>
      </c>
      <c r="D105" s="117" t="s">
        <v>1055</v>
      </c>
      <c r="E105" s="117" t="s">
        <v>1644</v>
      </c>
      <c r="F105" s="118" t="s">
        <v>1645</v>
      </c>
      <c r="G105" s="118" t="s">
        <v>1254</v>
      </c>
      <c r="H105" s="118" t="s">
        <v>1646</v>
      </c>
      <c r="I105" s="119" t="s">
        <v>1647</v>
      </c>
      <c r="J105" s="120" t="s">
        <v>1239</v>
      </c>
      <c r="K105" s="120" t="s">
        <v>1062</v>
      </c>
      <c r="L105" s="120" t="s">
        <v>1063</v>
      </c>
      <c r="M105" s="121" t="s">
        <v>1064</v>
      </c>
      <c r="N105" s="118" t="s">
        <v>1284</v>
      </c>
      <c r="O105" s="118" t="s">
        <v>1066</v>
      </c>
      <c r="P105" s="122" t="s">
        <v>1648</v>
      </c>
      <c r="Q105" s="123">
        <v>1</v>
      </c>
      <c r="R105" s="123">
        <v>9315</v>
      </c>
    </row>
    <row r="106" spans="1:18" ht="63" hidden="1" customHeight="1">
      <c r="A106" s="115" t="s">
        <v>1241</v>
      </c>
      <c r="B106" s="115" t="s">
        <v>1649</v>
      </c>
      <c r="C106" s="116" t="s">
        <v>1251</v>
      </c>
      <c r="D106" s="117" t="s">
        <v>1055</v>
      </c>
      <c r="E106" s="117" t="s">
        <v>1650</v>
      </c>
      <c r="F106" s="118" t="s">
        <v>1651</v>
      </c>
      <c r="G106" s="118" t="s">
        <v>1254</v>
      </c>
      <c r="H106" s="118" t="s">
        <v>1652</v>
      </c>
      <c r="I106" s="119" t="s">
        <v>1653</v>
      </c>
      <c r="J106" s="120" t="s">
        <v>1239</v>
      </c>
      <c r="K106" s="120" t="s">
        <v>1062</v>
      </c>
      <c r="L106" s="120" t="s">
        <v>1063</v>
      </c>
      <c r="M106" s="121" t="s">
        <v>1064</v>
      </c>
      <c r="N106" s="118" t="s">
        <v>1284</v>
      </c>
      <c r="O106" s="118" t="s">
        <v>1066</v>
      </c>
      <c r="P106" s="122" t="s">
        <v>1654</v>
      </c>
      <c r="Q106" s="123"/>
      <c r="R106" s="123">
        <v>17108.63</v>
      </c>
    </row>
    <row r="107" spans="1:18" ht="42" hidden="1" customHeight="1">
      <c r="A107" s="115" t="s">
        <v>1655</v>
      </c>
      <c r="B107" s="115" t="s">
        <v>1656</v>
      </c>
      <c r="C107" s="116" t="s">
        <v>1251</v>
      </c>
      <c r="D107" s="117" t="s">
        <v>1055</v>
      </c>
      <c r="E107" s="117" t="s">
        <v>1657</v>
      </c>
      <c r="F107" s="118" t="s">
        <v>1658</v>
      </c>
      <c r="G107" s="118" t="s">
        <v>1254</v>
      </c>
      <c r="H107" s="118" t="s">
        <v>209</v>
      </c>
      <c r="I107" s="119" t="s">
        <v>1149</v>
      </c>
      <c r="J107" s="120" t="s">
        <v>1302</v>
      </c>
      <c r="K107" s="120" t="s">
        <v>1303</v>
      </c>
      <c r="L107" s="120" t="s">
        <v>1063</v>
      </c>
      <c r="M107" s="121" t="s">
        <v>1304</v>
      </c>
      <c r="N107" s="118" t="s">
        <v>1284</v>
      </c>
      <c r="O107" s="118" t="s">
        <v>1066</v>
      </c>
      <c r="P107" s="122" t="s">
        <v>962</v>
      </c>
      <c r="Q107" s="123"/>
      <c r="R107" s="123">
        <v>3624.39</v>
      </c>
    </row>
    <row r="108" spans="1:18" ht="42" hidden="1" customHeight="1">
      <c r="A108" s="115" t="s">
        <v>1659</v>
      </c>
      <c r="B108" s="115" t="s">
        <v>1660</v>
      </c>
      <c r="C108" s="116" t="s">
        <v>1251</v>
      </c>
      <c r="D108" s="117" t="s">
        <v>1055</v>
      </c>
      <c r="E108" s="117" t="s">
        <v>1661</v>
      </c>
      <c r="F108" s="118" t="s">
        <v>1662</v>
      </c>
      <c r="G108" s="118" t="s">
        <v>1254</v>
      </c>
      <c r="H108" s="118" t="s">
        <v>209</v>
      </c>
      <c r="I108" s="119" t="s">
        <v>1149</v>
      </c>
      <c r="J108" s="120" t="s">
        <v>1302</v>
      </c>
      <c r="K108" s="120" t="s">
        <v>1303</v>
      </c>
      <c r="L108" s="120" t="s">
        <v>1063</v>
      </c>
      <c r="M108" s="121" t="s">
        <v>1304</v>
      </c>
      <c r="N108" s="118" t="s">
        <v>1284</v>
      </c>
      <c r="O108" s="118" t="s">
        <v>1066</v>
      </c>
      <c r="P108" s="122" t="s">
        <v>963</v>
      </c>
      <c r="Q108" s="123"/>
      <c r="R108" s="123">
        <v>41074.93</v>
      </c>
    </row>
    <row r="109" spans="1:18">
      <c r="Q109">
        <f>SUBTOTAL(9,Q5:Q108)</f>
        <v>35</v>
      </c>
      <c r="R109">
        <f>SUBTOTAL(9,R5:R108)</f>
        <v>668806.84000000008</v>
      </c>
    </row>
  </sheetData>
  <autoFilter ref="A1:R108">
    <filterColumn colId="7">
      <filters>
        <filter val="Индивидуальный предприниматель Горбунов Василий Константинович"/>
        <filter val="Индивидуальный предприниматель Преловская Марина Владимировна"/>
        <filter val="ИП Конозеров Александр Валерьевич"/>
        <filter val="ИП Паздникова Людмила Игоревна"/>
        <filter val="ИП Рубан Е.А."/>
        <filter val="ИП Ширыкалова Эльза Петровна"/>
        <filter val="ИРКУТСКИЙ ФИЛИАЛ ПАО &quot;РОСТЕЛЕКОМ&quot;"/>
        <filter val="Иркутское областное управление инкассации - филиал Российского объединения инкассации (РОСИНКАС)"/>
        <filter val="ОАО &quot;Дезирс&quot;"/>
        <filter val="Общество с ограниченной ответственностью&quot;Конвер.А&quot; (ООО &quot;Конвер.А&quot;)"/>
        <filter val="ООО &quot;АЛЬФАМЕД&quot;"/>
        <filter val="ООО &quot;Водотеплотех&quot;"/>
        <filter val="ООО &quot;Гарант- Специалист&quot;"/>
        <filter val="ООО &quot;ДезМастер&quot;"/>
        <filter val="ООО &quot;Издательство &quot;СИБИРЯК&quot;"/>
        <filter val="ООО &quot;ИНВИТРО-Сибирь&quot;"/>
        <filter val="ООО &quot;Медснаб&quot;"/>
        <filter val="ООО &quot;Решение для бизнеса&quot;"/>
        <filter val="ООО &quot;СИБМЕР&quot;"/>
        <filter val="ООО &quot;Союз&quot;"/>
        <filter val="ООО &quot;ЭкспоМед&quot;"/>
        <filter val="ООО ОА &quot;СЭЙВ&quot;"/>
        <filter val="ООО фирма &quot;Медина&quot;"/>
        <filter val="ООО ЦТО &quot;Сэйв-сервис&quot;"/>
        <filter val="Посуда Сервис ООО"/>
      </filters>
    </filterColumn>
    <filterColumn colId="15">
      <filters>
        <filter val="№ 01/2021 от 01.01.2021"/>
        <filter val="№ 02/21 от 19.01.2021"/>
        <filter val="№ 029/170221/002 от 17.02.2021"/>
        <filter val="№ 03 от 20.01.2021"/>
        <filter val="№ 07.09 от 07.09.2020"/>
        <filter val="№ 08/21 от 28.01.2021"/>
        <filter val="№ 08546-1 от 28.12.2019"/>
        <filter val="№ 08546-1 ОТП от 28.12.2019"/>
        <filter val="№ 1 от 11.01.2021"/>
        <filter val="№ 1 от 19.01.2021"/>
        <filter val="№ 105 от 22.01.2021"/>
        <filter val="№ 1077986-2020/ТКО от 01.01.2021"/>
        <filter val="№ 125 от 01.01.2021"/>
        <filter val="№ 138300796226 от 01.05.2018"/>
        <filter val="№ 2 от 17.02.2021"/>
        <filter val="№ 21-042 от 02.02.2021"/>
        <filter val="№ 21-044 от 05.02.2021"/>
        <filter val="№ 236И/20 от 01.03.2020"/>
        <filter val="№ 2404 от 24.04.2020"/>
        <filter val="№ 26/20 от 16.10.2020"/>
        <filter val="№ 27/01 от 27.01.2021"/>
        <filter val="№ 3187 от 12.12.2019"/>
        <filter val="№ 3331 от 11.01.2021"/>
        <filter val="№ 3-696 от 11.01.2021"/>
        <filter val="№ 3-842 от 11.01.2021"/>
        <filter val="№ 5 от 01.01.2021"/>
        <filter val="№ 50 от 09.01.2020"/>
        <filter val="№ 5-2020-110/1 от 11.01.2021"/>
        <filter val="№ 5-6 от 11.01.2021"/>
        <filter val="№ 6 от 01.01.2021"/>
        <filter val="№ 6 от 20.01.2021"/>
        <filter val="№ 6/21 от 17.02.2021"/>
        <filter val="№ 638000059322 от 20.11.2020"/>
        <filter val="№ 68-03/1674-20* от 26.10.2020"/>
        <filter val="№ 6997-ИО от 01.01.2021"/>
        <filter val="№ 70/И от 21.02.2020"/>
        <filter val="№ 8 от 26.01.2021"/>
        <filter val="№ 93 от 21.01.2021"/>
        <filter val="№ АМ-2102-006 от 09.02.2021"/>
        <filter val="№ б/н от 24.12.2020"/>
        <filter val="№ ВМО1702/21 от 05.02.2021"/>
        <filter val="№ ВМО1802/21 от 03.11.2020"/>
        <filter val="№ ИСЧТ0000080 от 21.01.2021"/>
        <filter val="№ ТО-4/21 от 17.01.2021"/>
      </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sheetPr filterMode="1"/>
  <dimension ref="A1:R539"/>
  <sheetViews>
    <sheetView topLeftCell="A332" workbookViewId="0">
      <selection activeCell="H1" sqref="H1"/>
    </sheetView>
  </sheetViews>
  <sheetFormatPr defaultRowHeight="15"/>
  <cols>
    <col min="1" max="1" width="4.5703125" customWidth="1"/>
    <col min="2" max="2" width="6.28515625" customWidth="1"/>
    <col min="5" max="5" width="32.140625" customWidth="1"/>
    <col min="8" max="8" width="29.85546875" customWidth="1"/>
  </cols>
  <sheetData>
    <row r="1" spans="1:18">
      <c r="A1" s="151" t="s">
        <v>1276</v>
      </c>
      <c r="B1" s="151" t="s">
        <v>1065</v>
      </c>
      <c r="C1" s="152" t="s">
        <v>1663</v>
      </c>
      <c r="D1" s="152" t="s">
        <v>1664</v>
      </c>
      <c r="E1" s="152" t="s">
        <v>1665</v>
      </c>
      <c r="F1" s="153"/>
      <c r="G1" s="153"/>
      <c r="H1" s="153"/>
      <c r="I1" s="153"/>
      <c r="J1" s="152" t="s">
        <v>1666</v>
      </c>
      <c r="K1" s="152" t="s">
        <v>1667</v>
      </c>
      <c r="L1" s="152" t="s">
        <v>1668</v>
      </c>
      <c r="M1" s="152" t="s">
        <v>1669</v>
      </c>
      <c r="N1" s="153" t="s">
        <v>1670</v>
      </c>
      <c r="O1" s="153" t="s">
        <v>1671</v>
      </c>
      <c r="P1" s="153" t="s">
        <v>1672</v>
      </c>
      <c r="Q1" s="153" t="s">
        <v>1673</v>
      </c>
      <c r="R1" s="153" t="s">
        <v>1286</v>
      </c>
    </row>
    <row r="2" spans="1:18" ht="42" hidden="1" customHeight="1">
      <c r="A2" s="154" t="s">
        <v>1276</v>
      </c>
      <c r="B2" s="154" t="s">
        <v>1674</v>
      </c>
      <c r="C2" s="155" t="s">
        <v>1675</v>
      </c>
      <c r="D2" s="156" t="s">
        <v>1676</v>
      </c>
      <c r="E2" s="156" t="s">
        <v>1677</v>
      </c>
      <c r="F2" s="157" t="s">
        <v>1674</v>
      </c>
      <c r="G2" s="157" t="s">
        <v>1675</v>
      </c>
      <c r="H2" s="157"/>
      <c r="I2" s="158"/>
      <c r="J2" s="159" t="s">
        <v>1063</v>
      </c>
      <c r="K2" s="159" t="s">
        <v>1063</v>
      </c>
      <c r="L2" s="159" t="s">
        <v>1195</v>
      </c>
      <c r="M2" s="160" t="s">
        <v>1678</v>
      </c>
      <c r="N2" s="157" t="s">
        <v>1665</v>
      </c>
      <c r="O2" s="157" t="s">
        <v>1679</v>
      </c>
      <c r="P2" s="161"/>
      <c r="Q2" s="162"/>
      <c r="R2" s="162">
        <v>224846.04</v>
      </c>
    </row>
    <row r="3" spans="1:18" ht="63" hidden="1" customHeight="1">
      <c r="A3" s="154" t="s">
        <v>1065</v>
      </c>
      <c r="B3" s="154" t="s">
        <v>1680</v>
      </c>
      <c r="C3" s="155" t="s">
        <v>1681</v>
      </c>
      <c r="D3" s="156" t="s">
        <v>1181</v>
      </c>
      <c r="E3" s="156" t="s">
        <v>1682</v>
      </c>
      <c r="F3" s="157" t="s">
        <v>1680</v>
      </c>
      <c r="G3" s="157" t="s">
        <v>1681</v>
      </c>
      <c r="H3" s="157" t="s">
        <v>1683</v>
      </c>
      <c r="I3" s="158" t="s">
        <v>1684</v>
      </c>
      <c r="J3" s="159" t="s">
        <v>1063</v>
      </c>
      <c r="K3" s="159" t="s">
        <v>1063</v>
      </c>
      <c r="L3" s="159" t="s">
        <v>1538</v>
      </c>
      <c r="M3" s="160" t="s">
        <v>1678</v>
      </c>
      <c r="N3" s="157" t="s">
        <v>1665</v>
      </c>
      <c r="O3" s="157" t="s">
        <v>1685</v>
      </c>
      <c r="P3" s="161"/>
      <c r="Q3" s="162">
        <v>518198.4</v>
      </c>
      <c r="R3" s="162"/>
    </row>
    <row r="4" spans="1:18" ht="52.5" hidden="1" customHeight="1">
      <c r="A4" s="154" t="s">
        <v>1663</v>
      </c>
      <c r="B4" s="154" t="s">
        <v>1686</v>
      </c>
      <c r="C4" s="155" t="s">
        <v>1687</v>
      </c>
      <c r="D4" s="156" t="s">
        <v>1055</v>
      </c>
      <c r="E4" s="156" t="s">
        <v>1688</v>
      </c>
      <c r="F4" s="157" t="s">
        <v>1689</v>
      </c>
      <c r="G4" s="157" t="s">
        <v>1687</v>
      </c>
      <c r="H4" s="157" t="s">
        <v>1077</v>
      </c>
      <c r="I4" s="158" t="s">
        <v>1078</v>
      </c>
      <c r="J4" s="159" t="s">
        <v>1690</v>
      </c>
      <c r="K4" s="159" t="s">
        <v>1691</v>
      </c>
      <c r="L4" s="159" t="s">
        <v>1063</v>
      </c>
      <c r="M4" s="160" t="s">
        <v>1692</v>
      </c>
      <c r="N4" s="157" t="s">
        <v>1665</v>
      </c>
      <c r="O4" s="157" t="s">
        <v>1685</v>
      </c>
      <c r="P4" s="161"/>
      <c r="Q4" s="162"/>
      <c r="R4" s="162">
        <v>73062.81</v>
      </c>
    </row>
    <row r="5" spans="1:18" ht="42" hidden="1" customHeight="1">
      <c r="A5" s="154" t="s">
        <v>1664</v>
      </c>
      <c r="B5" s="154" t="s">
        <v>1693</v>
      </c>
      <c r="C5" s="155" t="s">
        <v>1687</v>
      </c>
      <c r="D5" s="156" t="s">
        <v>1055</v>
      </c>
      <c r="E5" s="156" t="s">
        <v>1694</v>
      </c>
      <c r="F5" s="157" t="s">
        <v>1695</v>
      </c>
      <c r="G5" s="157" t="s">
        <v>1687</v>
      </c>
      <c r="H5" s="157" t="s">
        <v>1696</v>
      </c>
      <c r="I5" s="158" t="s">
        <v>1697</v>
      </c>
      <c r="J5" s="159" t="s">
        <v>1690</v>
      </c>
      <c r="K5" s="159" t="s">
        <v>1691</v>
      </c>
      <c r="L5" s="159" t="s">
        <v>1063</v>
      </c>
      <c r="M5" s="160" t="s">
        <v>1692</v>
      </c>
      <c r="N5" s="157" t="s">
        <v>1665</v>
      </c>
      <c r="O5" s="157" t="s">
        <v>1685</v>
      </c>
      <c r="P5" s="161"/>
      <c r="Q5" s="162"/>
      <c r="R5" s="162">
        <v>34623.85</v>
      </c>
    </row>
    <row r="6" spans="1:18" ht="52.5" hidden="1" customHeight="1">
      <c r="A6" s="154" t="s">
        <v>1665</v>
      </c>
      <c r="B6" s="154" t="s">
        <v>1698</v>
      </c>
      <c r="C6" s="155" t="s">
        <v>1675</v>
      </c>
      <c r="D6" s="156" t="s">
        <v>1055</v>
      </c>
      <c r="E6" s="156" t="s">
        <v>1699</v>
      </c>
      <c r="F6" s="157" t="s">
        <v>1700</v>
      </c>
      <c r="G6" s="157" t="s">
        <v>1675</v>
      </c>
      <c r="H6" s="157" t="s">
        <v>1701</v>
      </c>
      <c r="I6" s="158" t="s">
        <v>1702</v>
      </c>
      <c r="J6" s="159" t="s">
        <v>1703</v>
      </c>
      <c r="K6" s="159" t="s">
        <v>1704</v>
      </c>
      <c r="L6" s="159" t="s">
        <v>1063</v>
      </c>
      <c r="M6" s="160" t="s">
        <v>1692</v>
      </c>
      <c r="N6" s="157" t="s">
        <v>1665</v>
      </c>
      <c r="O6" s="157" t="s">
        <v>1685</v>
      </c>
      <c r="P6" s="161"/>
      <c r="Q6" s="162"/>
      <c r="R6" s="162">
        <v>43004.66</v>
      </c>
    </row>
    <row r="7" spans="1:18" ht="63" hidden="1" customHeight="1">
      <c r="A7" s="154" t="s">
        <v>1705</v>
      </c>
      <c r="B7" s="154" t="s">
        <v>1706</v>
      </c>
      <c r="C7" s="155" t="s">
        <v>1675</v>
      </c>
      <c r="D7" s="156" t="s">
        <v>1055</v>
      </c>
      <c r="E7" s="156" t="s">
        <v>1707</v>
      </c>
      <c r="F7" s="157" t="s">
        <v>1708</v>
      </c>
      <c r="G7" s="157" t="s">
        <v>1675</v>
      </c>
      <c r="H7" s="157" t="s">
        <v>1701</v>
      </c>
      <c r="I7" s="158" t="s">
        <v>1702</v>
      </c>
      <c r="J7" s="159" t="s">
        <v>1703</v>
      </c>
      <c r="K7" s="159" t="s">
        <v>1704</v>
      </c>
      <c r="L7" s="159" t="s">
        <v>1063</v>
      </c>
      <c r="M7" s="160" t="s">
        <v>1692</v>
      </c>
      <c r="N7" s="157" t="s">
        <v>1665</v>
      </c>
      <c r="O7" s="157" t="s">
        <v>1685</v>
      </c>
      <c r="P7" s="161"/>
      <c r="Q7" s="162"/>
      <c r="R7" s="162">
        <v>9969.19</v>
      </c>
    </row>
    <row r="8" spans="1:18" ht="42" hidden="1" customHeight="1">
      <c r="A8" s="154" t="s">
        <v>1284</v>
      </c>
      <c r="B8" s="154" t="s">
        <v>1709</v>
      </c>
      <c r="C8" s="155" t="s">
        <v>1675</v>
      </c>
      <c r="D8" s="156" t="s">
        <v>1055</v>
      </c>
      <c r="E8" s="156" t="s">
        <v>1710</v>
      </c>
      <c r="F8" s="157" t="s">
        <v>1711</v>
      </c>
      <c r="G8" s="157" t="s">
        <v>1675</v>
      </c>
      <c r="H8" s="157" t="s">
        <v>1701</v>
      </c>
      <c r="I8" s="158" t="s">
        <v>1702</v>
      </c>
      <c r="J8" s="159" t="s">
        <v>1703</v>
      </c>
      <c r="K8" s="159" t="s">
        <v>1704</v>
      </c>
      <c r="L8" s="159" t="s">
        <v>1063</v>
      </c>
      <c r="M8" s="160" t="s">
        <v>1692</v>
      </c>
      <c r="N8" s="157" t="s">
        <v>1665</v>
      </c>
      <c r="O8" s="157" t="s">
        <v>1685</v>
      </c>
      <c r="P8" s="161"/>
      <c r="Q8" s="162"/>
      <c r="R8" s="162">
        <v>5454.25</v>
      </c>
    </row>
    <row r="9" spans="1:18" ht="42" hidden="1" customHeight="1">
      <c r="A9" s="154" t="s">
        <v>1712</v>
      </c>
      <c r="B9" s="154" t="s">
        <v>1713</v>
      </c>
      <c r="C9" s="155" t="s">
        <v>1675</v>
      </c>
      <c r="D9" s="156" t="s">
        <v>1055</v>
      </c>
      <c r="E9" s="156" t="s">
        <v>1714</v>
      </c>
      <c r="F9" s="157" t="s">
        <v>1715</v>
      </c>
      <c r="G9" s="157" t="s">
        <v>1675</v>
      </c>
      <c r="H9" s="157" t="s">
        <v>1716</v>
      </c>
      <c r="I9" s="158" t="s">
        <v>1717</v>
      </c>
      <c r="J9" s="159" t="s">
        <v>1703</v>
      </c>
      <c r="K9" s="159" t="s">
        <v>1704</v>
      </c>
      <c r="L9" s="159" t="s">
        <v>1063</v>
      </c>
      <c r="M9" s="160" t="s">
        <v>1692</v>
      </c>
      <c r="N9" s="157" t="s">
        <v>1665</v>
      </c>
      <c r="O9" s="157" t="s">
        <v>1685</v>
      </c>
      <c r="P9" s="161"/>
      <c r="Q9" s="162"/>
      <c r="R9" s="162">
        <v>390.84</v>
      </c>
    </row>
    <row r="10" spans="1:18" ht="42" hidden="1" customHeight="1">
      <c r="A10" s="154" t="s">
        <v>1718</v>
      </c>
      <c r="B10" s="154" t="s">
        <v>1719</v>
      </c>
      <c r="C10" s="155" t="s">
        <v>1675</v>
      </c>
      <c r="D10" s="156" t="s">
        <v>1055</v>
      </c>
      <c r="E10" s="156" t="s">
        <v>1720</v>
      </c>
      <c r="F10" s="157" t="s">
        <v>1721</v>
      </c>
      <c r="G10" s="157" t="s">
        <v>1675</v>
      </c>
      <c r="H10" s="157" t="s">
        <v>1701</v>
      </c>
      <c r="I10" s="158" t="s">
        <v>1702</v>
      </c>
      <c r="J10" s="159" t="s">
        <v>1703</v>
      </c>
      <c r="K10" s="159" t="s">
        <v>1704</v>
      </c>
      <c r="L10" s="159" t="s">
        <v>1063</v>
      </c>
      <c r="M10" s="160" t="s">
        <v>1722</v>
      </c>
      <c r="N10" s="157" t="s">
        <v>1665</v>
      </c>
      <c r="O10" s="157" t="s">
        <v>1723</v>
      </c>
      <c r="P10" s="161"/>
      <c r="Q10" s="162"/>
      <c r="R10" s="162">
        <v>3618.04</v>
      </c>
    </row>
    <row r="11" spans="1:18" ht="52.5" hidden="1" customHeight="1">
      <c r="A11" s="154" t="s">
        <v>1666</v>
      </c>
      <c r="B11" s="154" t="s">
        <v>1724</v>
      </c>
      <c r="C11" s="155" t="s">
        <v>1675</v>
      </c>
      <c r="D11" s="156" t="s">
        <v>1055</v>
      </c>
      <c r="E11" s="156" t="s">
        <v>1725</v>
      </c>
      <c r="F11" s="157" t="s">
        <v>1726</v>
      </c>
      <c r="G11" s="157" t="s">
        <v>1675</v>
      </c>
      <c r="H11" s="157" t="s">
        <v>1701</v>
      </c>
      <c r="I11" s="158" t="s">
        <v>1702</v>
      </c>
      <c r="J11" s="159" t="s">
        <v>1703</v>
      </c>
      <c r="K11" s="159" t="s">
        <v>1704</v>
      </c>
      <c r="L11" s="159" t="s">
        <v>1063</v>
      </c>
      <c r="M11" s="160" t="s">
        <v>1722</v>
      </c>
      <c r="N11" s="157" t="s">
        <v>1665</v>
      </c>
      <c r="O11" s="157" t="s">
        <v>1723</v>
      </c>
      <c r="P11" s="161"/>
      <c r="Q11" s="162"/>
      <c r="R11" s="162">
        <v>40.46</v>
      </c>
    </row>
    <row r="12" spans="1:18" ht="52.5" hidden="1" customHeight="1">
      <c r="A12" s="154" t="s">
        <v>1667</v>
      </c>
      <c r="B12" s="154" t="s">
        <v>1727</v>
      </c>
      <c r="C12" s="155" t="s">
        <v>1675</v>
      </c>
      <c r="D12" s="156" t="s">
        <v>1055</v>
      </c>
      <c r="E12" s="156" t="s">
        <v>1728</v>
      </c>
      <c r="F12" s="157" t="s">
        <v>1729</v>
      </c>
      <c r="G12" s="157" t="s">
        <v>1675</v>
      </c>
      <c r="H12" s="157" t="s">
        <v>1701</v>
      </c>
      <c r="I12" s="158" t="s">
        <v>1702</v>
      </c>
      <c r="J12" s="159" t="s">
        <v>1703</v>
      </c>
      <c r="K12" s="159" t="s">
        <v>1704</v>
      </c>
      <c r="L12" s="159" t="s">
        <v>1063</v>
      </c>
      <c r="M12" s="160" t="s">
        <v>1722</v>
      </c>
      <c r="N12" s="157" t="s">
        <v>1665</v>
      </c>
      <c r="O12" s="157" t="s">
        <v>1723</v>
      </c>
      <c r="P12" s="161"/>
      <c r="Q12" s="162"/>
      <c r="R12" s="162">
        <v>609.01</v>
      </c>
    </row>
    <row r="13" spans="1:18" ht="52.5" hidden="1" customHeight="1">
      <c r="A13" s="154" t="s">
        <v>1668</v>
      </c>
      <c r="B13" s="154" t="s">
        <v>1730</v>
      </c>
      <c r="C13" s="155" t="s">
        <v>1675</v>
      </c>
      <c r="D13" s="156" t="s">
        <v>1055</v>
      </c>
      <c r="E13" s="156" t="s">
        <v>1731</v>
      </c>
      <c r="F13" s="157" t="s">
        <v>1732</v>
      </c>
      <c r="G13" s="157" t="s">
        <v>1675</v>
      </c>
      <c r="H13" s="157" t="s">
        <v>1716</v>
      </c>
      <c r="I13" s="158" t="s">
        <v>1717</v>
      </c>
      <c r="J13" s="159" t="s">
        <v>1703</v>
      </c>
      <c r="K13" s="159" t="s">
        <v>1704</v>
      </c>
      <c r="L13" s="159" t="s">
        <v>1063</v>
      </c>
      <c r="M13" s="160" t="s">
        <v>1722</v>
      </c>
      <c r="N13" s="157" t="s">
        <v>1665</v>
      </c>
      <c r="O13" s="157" t="s">
        <v>1723</v>
      </c>
      <c r="P13" s="161"/>
      <c r="Q13" s="162"/>
      <c r="R13" s="162">
        <v>41.98</v>
      </c>
    </row>
    <row r="14" spans="1:18" ht="52.5" hidden="1" customHeight="1">
      <c r="A14" s="154" t="s">
        <v>1669</v>
      </c>
      <c r="B14" s="154" t="s">
        <v>1733</v>
      </c>
      <c r="C14" s="155" t="s">
        <v>1675</v>
      </c>
      <c r="D14" s="156" t="s">
        <v>1055</v>
      </c>
      <c r="E14" s="156" t="s">
        <v>1734</v>
      </c>
      <c r="F14" s="157" t="s">
        <v>1735</v>
      </c>
      <c r="G14" s="157" t="s">
        <v>1675</v>
      </c>
      <c r="H14" s="157" t="s">
        <v>1701</v>
      </c>
      <c r="I14" s="158" t="s">
        <v>1702</v>
      </c>
      <c r="J14" s="159" t="s">
        <v>1703</v>
      </c>
      <c r="K14" s="159" t="s">
        <v>1704</v>
      </c>
      <c r="L14" s="159" t="s">
        <v>1063</v>
      </c>
      <c r="M14" s="160" t="s">
        <v>1722</v>
      </c>
      <c r="N14" s="157" t="s">
        <v>1665</v>
      </c>
      <c r="O14" s="157" t="s">
        <v>1723</v>
      </c>
      <c r="P14" s="161"/>
      <c r="Q14" s="162"/>
      <c r="R14" s="162">
        <v>1071.04</v>
      </c>
    </row>
    <row r="15" spans="1:18" ht="52.5" hidden="1" customHeight="1">
      <c r="A15" s="154" t="s">
        <v>1670</v>
      </c>
      <c r="B15" s="154" t="s">
        <v>1736</v>
      </c>
      <c r="C15" s="155" t="s">
        <v>1737</v>
      </c>
      <c r="D15" s="156" t="s">
        <v>1055</v>
      </c>
      <c r="E15" s="156" t="s">
        <v>1738</v>
      </c>
      <c r="F15" s="157" t="s">
        <v>1739</v>
      </c>
      <c r="G15" s="157" t="s">
        <v>1740</v>
      </c>
      <c r="H15" s="157" t="s">
        <v>1077</v>
      </c>
      <c r="I15" s="158" t="s">
        <v>1078</v>
      </c>
      <c r="J15" s="159" t="s">
        <v>1690</v>
      </c>
      <c r="K15" s="159" t="s">
        <v>1691</v>
      </c>
      <c r="L15" s="159" t="s">
        <v>1063</v>
      </c>
      <c r="M15" s="160" t="s">
        <v>1692</v>
      </c>
      <c r="N15" s="157" t="s">
        <v>1665</v>
      </c>
      <c r="O15" s="157" t="s">
        <v>1685</v>
      </c>
      <c r="P15" s="161"/>
      <c r="Q15" s="162"/>
      <c r="R15" s="162">
        <v>141768.1</v>
      </c>
    </row>
    <row r="16" spans="1:18" ht="52.5" hidden="1" customHeight="1">
      <c r="A16" s="154" t="s">
        <v>1671</v>
      </c>
      <c r="B16" s="154" t="s">
        <v>1741</v>
      </c>
      <c r="C16" s="155" t="s">
        <v>1737</v>
      </c>
      <c r="D16" s="156" t="s">
        <v>1055</v>
      </c>
      <c r="E16" s="156" t="s">
        <v>1742</v>
      </c>
      <c r="F16" s="157" t="s">
        <v>1743</v>
      </c>
      <c r="G16" s="157" t="s">
        <v>1740</v>
      </c>
      <c r="H16" s="157" t="s">
        <v>1696</v>
      </c>
      <c r="I16" s="158" t="s">
        <v>1697</v>
      </c>
      <c r="J16" s="159" t="s">
        <v>1690</v>
      </c>
      <c r="K16" s="159" t="s">
        <v>1691</v>
      </c>
      <c r="L16" s="159" t="s">
        <v>1063</v>
      </c>
      <c r="M16" s="160" t="s">
        <v>1692</v>
      </c>
      <c r="N16" s="157" t="s">
        <v>1665</v>
      </c>
      <c r="O16" s="157" t="s">
        <v>1685</v>
      </c>
      <c r="P16" s="161"/>
      <c r="Q16" s="162"/>
      <c r="R16" s="162">
        <v>73911.009999999995</v>
      </c>
    </row>
    <row r="17" spans="1:18" ht="52.5" hidden="1" customHeight="1">
      <c r="A17" s="154" t="s">
        <v>1672</v>
      </c>
      <c r="B17" s="154" t="s">
        <v>1744</v>
      </c>
      <c r="C17" s="155" t="s">
        <v>1737</v>
      </c>
      <c r="D17" s="156" t="s">
        <v>1055</v>
      </c>
      <c r="E17" s="156" t="s">
        <v>1745</v>
      </c>
      <c r="F17" s="157" t="s">
        <v>1746</v>
      </c>
      <c r="G17" s="157" t="s">
        <v>1737</v>
      </c>
      <c r="H17" s="157" t="s">
        <v>1696</v>
      </c>
      <c r="I17" s="158" t="s">
        <v>1697</v>
      </c>
      <c r="J17" s="159" t="s">
        <v>1690</v>
      </c>
      <c r="K17" s="159" t="s">
        <v>1691</v>
      </c>
      <c r="L17" s="159" t="s">
        <v>1063</v>
      </c>
      <c r="M17" s="160" t="s">
        <v>1692</v>
      </c>
      <c r="N17" s="157" t="s">
        <v>1665</v>
      </c>
      <c r="O17" s="157" t="s">
        <v>1685</v>
      </c>
      <c r="P17" s="161"/>
      <c r="Q17" s="162"/>
      <c r="R17" s="162">
        <v>34957.71</v>
      </c>
    </row>
    <row r="18" spans="1:18" ht="52.5" hidden="1" customHeight="1">
      <c r="A18" s="154" t="s">
        <v>1673</v>
      </c>
      <c r="B18" s="154" t="s">
        <v>1747</v>
      </c>
      <c r="C18" s="155" t="s">
        <v>1737</v>
      </c>
      <c r="D18" s="156" t="s">
        <v>1055</v>
      </c>
      <c r="E18" s="156" t="s">
        <v>1748</v>
      </c>
      <c r="F18" s="157" t="s">
        <v>1749</v>
      </c>
      <c r="G18" s="157" t="s">
        <v>1737</v>
      </c>
      <c r="H18" s="157" t="s">
        <v>1077</v>
      </c>
      <c r="I18" s="158" t="s">
        <v>1078</v>
      </c>
      <c r="J18" s="159" t="s">
        <v>1690</v>
      </c>
      <c r="K18" s="159" t="s">
        <v>1691</v>
      </c>
      <c r="L18" s="159" t="s">
        <v>1063</v>
      </c>
      <c r="M18" s="160" t="s">
        <v>1692</v>
      </c>
      <c r="N18" s="157" t="s">
        <v>1665</v>
      </c>
      <c r="O18" s="157" t="s">
        <v>1679</v>
      </c>
      <c r="P18" s="161"/>
      <c r="Q18" s="162"/>
      <c r="R18" s="162">
        <v>54131.66</v>
      </c>
    </row>
    <row r="19" spans="1:18" ht="52.5" hidden="1" customHeight="1">
      <c r="A19" s="154" t="s">
        <v>1286</v>
      </c>
      <c r="B19" s="154" t="s">
        <v>1750</v>
      </c>
      <c r="C19" s="155" t="s">
        <v>1737</v>
      </c>
      <c r="D19" s="156" t="s">
        <v>1055</v>
      </c>
      <c r="E19" s="156" t="s">
        <v>1751</v>
      </c>
      <c r="F19" s="157" t="s">
        <v>1752</v>
      </c>
      <c r="G19" s="157" t="s">
        <v>1737</v>
      </c>
      <c r="H19" s="157" t="s">
        <v>1077</v>
      </c>
      <c r="I19" s="158" t="s">
        <v>1078</v>
      </c>
      <c r="J19" s="159" t="s">
        <v>1690</v>
      </c>
      <c r="K19" s="159" t="s">
        <v>1691</v>
      </c>
      <c r="L19" s="159" t="s">
        <v>1063</v>
      </c>
      <c r="M19" s="160" t="s">
        <v>1692</v>
      </c>
      <c r="N19" s="157" t="s">
        <v>1665</v>
      </c>
      <c r="O19" s="157" t="s">
        <v>1679</v>
      </c>
      <c r="P19" s="161"/>
      <c r="Q19" s="162"/>
      <c r="R19" s="162">
        <v>4782.66</v>
      </c>
    </row>
    <row r="20" spans="1:18" ht="42">
      <c r="A20" s="142" t="s">
        <v>1276</v>
      </c>
      <c r="B20" s="142" t="s">
        <v>1753</v>
      </c>
      <c r="C20" s="143" t="s">
        <v>1754</v>
      </c>
      <c r="D20" s="144" t="s">
        <v>1055</v>
      </c>
      <c r="E20" s="144" t="s">
        <v>1755</v>
      </c>
      <c r="F20" s="145" t="s">
        <v>1756</v>
      </c>
      <c r="G20" s="145" t="s">
        <v>1754</v>
      </c>
      <c r="H20" s="145" t="s">
        <v>25</v>
      </c>
      <c r="I20" s="146" t="s">
        <v>1757</v>
      </c>
      <c r="J20" s="147" t="s">
        <v>1079</v>
      </c>
      <c r="K20" s="147" t="s">
        <v>1062</v>
      </c>
      <c r="L20" s="147" t="s">
        <v>1063</v>
      </c>
      <c r="M20" s="148" t="s">
        <v>1064</v>
      </c>
      <c r="N20" s="145" t="s">
        <v>1065</v>
      </c>
      <c r="O20" s="145" t="s">
        <v>1066</v>
      </c>
      <c r="P20" s="149" t="s">
        <v>1758</v>
      </c>
      <c r="Q20" s="150">
        <v>1</v>
      </c>
      <c r="R20" s="150">
        <v>5000</v>
      </c>
    </row>
    <row r="21" spans="1:18" ht="42">
      <c r="A21" s="142" t="s">
        <v>1065</v>
      </c>
      <c r="B21" s="142" t="s">
        <v>1759</v>
      </c>
      <c r="C21" s="143" t="s">
        <v>1754</v>
      </c>
      <c r="D21" s="144" t="s">
        <v>1055</v>
      </c>
      <c r="E21" s="144" t="s">
        <v>1760</v>
      </c>
      <c r="F21" s="145" t="s">
        <v>1761</v>
      </c>
      <c r="G21" s="145" t="s">
        <v>1754</v>
      </c>
      <c r="H21" s="145" t="s">
        <v>1762</v>
      </c>
      <c r="I21" s="146" t="s">
        <v>1763</v>
      </c>
      <c r="J21" s="147" t="s">
        <v>1079</v>
      </c>
      <c r="K21" s="147" t="s">
        <v>1062</v>
      </c>
      <c r="L21" s="147" t="s">
        <v>1063</v>
      </c>
      <c r="M21" s="148" t="s">
        <v>1064</v>
      </c>
      <c r="N21" s="145" t="s">
        <v>1065</v>
      </c>
      <c r="O21" s="145" t="s">
        <v>1066</v>
      </c>
      <c r="P21" s="149" t="s">
        <v>1764</v>
      </c>
      <c r="Q21" s="150">
        <v>1</v>
      </c>
      <c r="R21" s="150">
        <v>1000</v>
      </c>
    </row>
    <row r="22" spans="1:18" ht="42" hidden="1" customHeight="1">
      <c r="A22" s="142" t="s">
        <v>1663</v>
      </c>
      <c r="B22" s="142" t="s">
        <v>1765</v>
      </c>
      <c r="C22" s="143" t="s">
        <v>1754</v>
      </c>
      <c r="D22" s="144" t="s">
        <v>1055</v>
      </c>
      <c r="E22" s="144" t="s">
        <v>1766</v>
      </c>
      <c r="F22" s="145" t="s">
        <v>1767</v>
      </c>
      <c r="G22" s="145" t="s">
        <v>1768</v>
      </c>
      <c r="H22" s="145" t="s">
        <v>1701</v>
      </c>
      <c r="I22" s="146" t="s">
        <v>1702</v>
      </c>
      <c r="J22" s="147" t="s">
        <v>1690</v>
      </c>
      <c r="K22" s="147" t="s">
        <v>1691</v>
      </c>
      <c r="L22" s="147" t="s">
        <v>1063</v>
      </c>
      <c r="M22" s="148" t="s">
        <v>1769</v>
      </c>
      <c r="N22" s="145" t="s">
        <v>1065</v>
      </c>
      <c r="O22" s="145" t="s">
        <v>1066</v>
      </c>
      <c r="P22" s="149"/>
      <c r="Q22" s="150"/>
      <c r="R22" s="150">
        <v>169</v>
      </c>
    </row>
    <row r="23" spans="1:18" ht="42" hidden="1" customHeight="1">
      <c r="A23" s="142" t="s">
        <v>1664</v>
      </c>
      <c r="B23" s="142" t="s">
        <v>1770</v>
      </c>
      <c r="C23" s="143" t="s">
        <v>1754</v>
      </c>
      <c r="D23" s="144" t="s">
        <v>1055</v>
      </c>
      <c r="E23" s="144" t="s">
        <v>1766</v>
      </c>
      <c r="F23" s="145" t="s">
        <v>1771</v>
      </c>
      <c r="G23" s="145" t="s">
        <v>1768</v>
      </c>
      <c r="H23" s="145" t="s">
        <v>1701</v>
      </c>
      <c r="I23" s="146" t="s">
        <v>1702</v>
      </c>
      <c r="J23" s="147" t="s">
        <v>1690</v>
      </c>
      <c r="K23" s="147" t="s">
        <v>1691</v>
      </c>
      <c r="L23" s="147" t="s">
        <v>1063</v>
      </c>
      <c r="M23" s="148" t="s">
        <v>1769</v>
      </c>
      <c r="N23" s="145" t="s">
        <v>1065</v>
      </c>
      <c r="O23" s="145" t="s">
        <v>1066</v>
      </c>
      <c r="P23" s="149"/>
      <c r="Q23" s="150"/>
      <c r="R23" s="150">
        <v>299</v>
      </c>
    </row>
    <row r="24" spans="1:18" ht="42" hidden="1" customHeight="1">
      <c r="A24" s="142" t="s">
        <v>1665</v>
      </c>
      <c r="B24" s="142" t="s">
        <v>1772</v>
      </c>
      <c r="C24" s="143" t="s">
        <v>1754</v>
      </c>
      <c r="D24" s="144" t="s">
        <v>1055</v>
      </c>
      <c r="E24" s="144" t="s">
        <v>1766</v>
      </c>
      <c r="F24" s="145" t="s">
        <v>1773</v>
      </c>
      <c r="G24" s="145" t="s">
        <v>1768</v>
      </c>
      <c r="H24" s="145" t="s">
        <v>1701</v>
      </c>
      <c r="I24" s="146" t="s">
        <v>1702</v>
      </c>
      <c r="J24" s="147" t="s">
        <v>1690</v>
      </c>
      <c r="K24" s="147" t="s">
        <v>1691</v>
      </c>
      <c r="L24" s="147" t="s">
        <v>1063</v>
      </c>
      <c r="M24" s="148" t="s">
        <v>1769</v>
      </c>
      <c r="N24" s="145" t="s">
        <v>1065</v>
      </c>
      <c r="O24" s="145" t="s">
        <v>1066</v>
      </c>
      <c r="P24" s="149"/>
      <c r="Q24" s="150"/>
      <c r="R24" s="150">
        <v>244</v>
      </c>
    </row>
    <row r="25" spans="1:18" ht="63" hidden="1" customHeight="1">
      <c r="A25" s="142" t="s">
        <v>1705</v>
      </c>
      <c r="B25" s="142" t="s">
        <v>1774</v>
      </c>
      <c r="C25" s="143" t="s">
        <v>1754</v>
      </c>
      <c r="D25" s="144" t="s">
        <v>1055</v>
      </c>
      <c r="E25" s="144" t="s">
        <v>1775</v>
      </c>
      <c r="F25" s="145" t="s">
        <v>1776</v>
      </c>
      <c r="G25" s="145" t="s">
        <v>1754</v>
      </c>
      <c r="H25" s="145" t="s">
        <v>1077</v>
      </c>
      <c r="I25" s="146" t="s">
        <v>1078</v>
      </c>
      <c r="J25" s="147" t="s">
        <v>1690</v>
      </c>
      <c r="K25" s="147" t="s">
        <v>1691</v>
      </c>
      <c r="L25" s="147" t="s">
        <v>1063</v>
      </c>
      <c r="M25" s="148" t="s">
        <v>1769</v>
      </c>
      <c r="N25" s="145" t="s">
        <v>1065</v>
      </c>
      <c r="O25" s="145" t="s">
        <v>1066</v>
      </c>
      <c r="P25" s="149"/>
      <c r="Q25" s="150"/>
      <c r="R25" s="150">
        <v>20000</v>
      </c>
    </row>
    <row r="26" spans="1:18" ht="52.5" hidden="1" customHeight="1">
      <c r="A26" s="142" t="s">
        <v>1284</v>
      </c>
      <c r="B26" s="142" t="s">
        <v>1777</v>
      </c>
      <c r="C26" s="143" t="s">
        <v>1754</v>
      </c>
      <c r="D26" s="144" t="s">
        <v>1055</v>
      </c>
      <c r="E26" s="144" t="s">
        <v>1778</v>
      </c>
      <c r="F26" s="145" t="s">
        <v>1779</v>
      </c>
      <c r="G26" s="145" t="s">
        <v>1754</v>
      </c>
      <c r="H26" s="145" t="s">
        <v>1696</v>
      </c>
      <c r="I26" s="146" t="s">
        <v>1697</v>
      </c>
      <c r="J26" s="147" t="s">
        <v>1690</v>
      </c>
      <c r="K26" s="147" t="s">
        <v>1691</v>
      </c>
      <c r="L26" s="147" t="s">
        <v>1063</v>
      </c>
      <c r="M26" s="148" t="s">
        <v>1769</v>
      </c>
      <c r="N26" s="145" t="s">
        <v>1065</v>
      </c>
      <c r="O26" s="145" t="s">
        <v>1066</v>
      </c>
      <c r="P26" s="149"/>
      <c r="Q26" s="150"/>
      <c r="R26" s="150">
        <v>4589.9399999999996</v>
      </c>
    </row>
    <row r="27" spans="1:18" ht="63" hidden="1" customHeight="1">
      <c r="A27" s="142" t="s">
        <v>1712</v>
      </c>
      <c r="B27" s="142" t="s">
        <v>1780</v>
      </c>
      <c r="C27" s="143" t="s">
        <v>1754</v>
      </c>
      <c r="D27" s="144" t="s">
        <v>1055</v>
      </c>
      <c r="E27" s="144" t="s">
        <v>1781</v>
      </c>
      <c r="F27" s="145" t="s">
        <v>1782</v>
      </c>
      <c r="G27" s="145" t="s">
        <v>1754</v>
      </c>
      <c r="H27" s="145" t="s">
        <v>1783</v>
      </c>
      <c r="I27" s="146" t="s">
        <v>1784</v>
      </c>
      <c r="J27" s="147" t="s">
        <v>1079</v>
      </c>
      <c r="K27" s="147" t="s">
        <v>1062</v>
      </c>
      <c r="L27" s="147" t="s">
        <v>1063</v>
      </c>
      <c r="M27" s="148" t="s">
        <v>1064</v>
      </c>
      <c r="N27" s="145" t="s">
        <v>1065</v>
      </c>
      <c r="O27" s="145" t="s">
        <v>1066</v>
      </c>
      <c r="P27" s="149" t="s">
        <v>1785</v>
      </c>
      <c r="Q27" s="150"/>
      <c r="R27" s="150">
        <v>35000</v>
      </c>
    </row>
    <row r="28" spans="1:18" ht="52.5" hidden="1" customHeight="1">
      <c r="A28" s="142" t="s">
        <v>1718</v>
      </c>
      <c r="B28" s="142" t="s">
        <v>1786</v>
      </c>
      <c r="C28" s="143" t="s">
        <v>1754</v>
      </c>
      <c r="D28" s="144" t="s">
        <v>1181</v>
      </c>
      <c r="E28" s="144" t="s">
        <v>1787</v>
      </c>
      <c r="F28" s="145" t="s">
        <v>1786</v>
      </c>
      <c r="G28" s="145" t="s">
        <v>1754</v>
      </c>
      <c r="H28" s="145" t="s">
        <v>1788</v>
      </c>
      <c r="I28" s="146" t="s">
        <v>1789</v>
      </c>
      <c r="J28" s="147" t="s">
        <v>1063</v>
      </c>
      <c r="K28" s="147" t="s">
        <v>1063</v>
      </c>
      <c r="L28" s="147" t="s">
        <v>1790</v>
      </c>
      <c r="M28" s="148" t="s">
        <v>1678</v>
      </c>
      <c r="N28" s="145" t="s">
        <v>1065</v>
      </c>
      <c r="O28" s="145" t="s">
        <v>1066</v>
      </c>
      <c r="P28" s="149"/>
      <c r="Q28" s="150">
        <v>3160</v>
      </c>
      <c r="R28" s="150"/>
    </row>
    <row r="29" spans="1:18" ht="52.5" hidden="1" customHeight="1">
      <c r="A29" s="142" t="s">
        <v>1666</v>
      </c>
      <c r="B29" s="142" t="s">
        <v>1791</v>
      </c>
      <c r="C29" s="143" t="s">
        <v>1754</v>
      </c>
      <c r="D29" s="144" t="s">
        <v>1181</v>
      </c>
      <c r="E29" s="144" t="s">
        <v>1792</v>
      </c>
      <c r="F29" s="145" t="s">
        <v>1791</v>
      </c>
      <c r="G29" s="145" t="s">
        <v>1754</v>
      </c>
      <c r="H29" s="145" t="s">
        <v>1793</v>
      </c>
      <c r="I29" s="146" t="s">
        <v>1794</v>
      </c>
      <c r="J29" s="147" t="s">
        <v>1063</v>
      </c>
      <c r="K29" s="147" t="s">
        <v>1063</v>
      </c>
      <c r="L29" s="147" t="s">
        <v>1790</v>
      </c>
      <c r="M29" s="148" t="s">
        <v>1678</v>
      </c>
      <c r="N29" s="145" t="s">
        <v>1065</v>
      </c>
      <c r="O29" s="145" t="s">
        <v>1066</v>
      </c>
      <c r="P29" s="149"/>
      <c r="Q29" s="150">
        <v>34347</v>
      </c>
      <c r="R29" s="150"/>
    </row>
    <row r="30" spans="1:18" ht="52.5" hidden="1" customHeight="1">
      <c r="A30" s="142" t="s">
        <v>1667</v>
      </c>
      <c r="B30" s="142" t="s">
        <v>1795</v>
      </c>
      <c r="C30" s="143" t="s">
        <v>1796</v>
      </c>
      <c r="D30" s="144" t="s">
        <v>1181</v>
      </c>
      <c r="E30" s="144" t="s">
        <v>1797</v>
      </c>
      <c r="F30" s="145" t="s">
        <v>1795</v>
      </c>
      <c r="G30" s="145" t="s">
        <v>1754</v>
      </c>
      <c r="H30" s="145" t="s">
        <v>1798</v>
      </c>
      <c r="I30" s="146" t="s">
        <v>1078</v>
      </c>
      <c r="J30" s="147" t="s">
        <v>1063</v>
      </c>
      <c r="K30" s="147" t="s">
        <v>1063</v>
      </c>
      <c r="L30" s="147" t="s">
        <v>1790</v>
      </c>
      <c r="M30" s="148" t="s">
        <v>1678</v>
      </c>
      <c r="N30" s="145" t="s">
        <v>1065</v>
      </c>
      <c r="O30" s="145" t="s">
        <v>1066</v>
      </c>
      <c r="P30" s="149"/>
      <c r="Q30" s="150">
        <v>4750</v>
      </c>
      <c r="R30" s="150"/>
    </row>
    <row r="31" spans="1:18" ht="52.5" hidden="1" customHeight="1">
      <c r="A31" s="142" t="s">
        <v>1668</v>
      </c>
      <c r="B31" s="142" t="s">
        <v>1799</v>
      </c>
      <c r="C31" s="143" t="s">
        <v>1796</v>
      </c>
      <c r="D31" s="144" t="s">
        <v>1181</v>
      </c>
      <c r="E31" s="144" t="s">
        <v>1800</v>
      </c>
      <c r="F31" s="145" t="s">
        <v>1799</v>
      </c>
      <c r="G31" s="145" t="s">
        <v>1754</v>
      </c>
      <c r="H31" s="145" t="s">
        <v>1801</v>
      </c>
      <c r="I31" s="146" t="s">
        <v>1078</v>
      </c>
      <c r="J31" s="147" t="s">
        <v>1063</v>
      </c>
      <c r="K31" s="147" t="s">
        <v>1063</v>
      </c>
      <c r="L31" s="147" t="s">
        <v>1790</v>
      </c>
      <c r="M31" s="148" t="s">
        <v>1678</v>
      </c>
      <c r="N31" s="145" t="s">
        <v>1065</v>
      </c>
      <c r="O31" s="145" t="s">
        <v>1066</v>
      </c>
      <c r="P31" s="149"/>
      <c r="Q31" s="150">
        <v>3400</v>
      </c>
      <c r="R31" s="150"/>
    </row>
    <row r="32" spans="1:18" ht="52.5" hidden="1" customHeight="1">
      <c r="A32" s="142" t="s">
        <v>1669</v>
      </c>
      <c r="B32" s="142" t="s">
        <v>1802</v>
      </c>
      <c r="C32" s="143" t="s">
        <v>1254</v>
      </c>
      <c r="D32" s="144" t="s">
        <v>1181</v>
      </c>
      <c r="E32" s="144" t="s">
        <v>1803</v>
      </c>
      <c r="F32" s="145" t="s">
        <v>1802</v>
      </c>
      <c r="G32" s="145" t="s">
        <v>1754</v>
      </c>
      <c r="H32" s="145" t="s">
        <v>1804</v>
      </c>
      <c r="I32" s="146" t="s">
        <v>1805</v>
      </c>
      <c r="J32" s="147" t="s">
        <v>1063</v>
      </c>
      <c r="K32" s="147" t="s">
        <v>1063</v>
      </c>
      <c r="L32" s="147" t="s">
        <v>1790</v>
      </c>
      <c r="M32" s="148" t="s">
        <v>1678</v>
      </c>
      <c r="N32" s="145" t="s">
        <v>1065</v>
      </c>
      <c r="O32" s="145" t="s">
        <v>1066</v>
      </c>
      <c r="P32" s="149"/>
      <c r="Q32" s="150">
        <v>120608</v>
      </c>
      <c r="R32" s="150"/>
    </row>
    <row r="33" spans="1:18" ht="52.5" hidden="1" customHeight="1">
      <c r="A33" s="142" t="s">
        <v>1670</v>
      </c>
      <c r="B33" s="142" t="s">
        <v>1110</v>
      </c>
      <c r="C33" s="143" t="s">
        <v>1754</v>
      </c>
      <c r="D33" s="144" t="s">
        <v>1181</v>
      </c>
      <c r="E33" s="144" t="s">
        <v>1806</v>
      </c>
      <c r="F33" s="145" t="s">
        <v>1110</v>
      </c>
      <c r="G33" s="145" t="s">
        <v>1754</v>
      </c>
      <c r="H33" s="145" t="s">
        <v>1807</v>
      </c>
      <c r="I33" s="146" t="s">
        <v>1808</v>
      </c>
      <c r="J33" s="147" t="s">
        <v>1063</v>
      </c>
      <c r="K33" s="147" t="s">
        <v>1063</v>
      </c>
      <c r="L33" s="147" t="s">
        <v>1790</v>
      </c>
      <c r="M33" s="148" t="s">
        <v>1678</v>
      </c>
      <c r="N33" s="145" t="s">
        <v>1065</v>
      </c>
      <c r="O33" s="145" t="s">
        <v>1066</v>
      </c>
      <c r="P33" s="149"/>
      <c r="Q33" s="150">
        <v>13068</v>
      </c>
      <c r="R33" s="150"/>
    </row>
    <row r="34" spans="1:18" ht="52.5" hidden="1" customHeight="1">
      <c r="A34" s="142" t="s">
        <v>1671</v>
      </c>
      <c r="B34" s="142" t="s">
        <v>1219</v>
      </c>
      <c r="C34" s="143" t="s">
        <v>1754</v>
      </c>
      <c r="D34" s="144" t="s">
        <v>1181</v>
      </c>
      <c r="E34" s="144" t="s">
        <v>1809</v>
      </c>
      <c r="F34" s="145" t="s">
        <v>1219</v>
      </c>
      <c r="G34" s="145" t="s">
        <v>1754</v>
      </c>
      <c r="H34" s="145" t="s">
        <v>1810</v>
      </c>
      <c r="I34" s="146" t="s">
        <v>1811</v>
      </c>
      <c r="J34" s="147" t="s">
        <v>1063</v>
      </c>
      <c r="K34" s="147" t="s">
        <v>1063</v>
      </c>
      <c r="L34" s="147" t="s">
        <v>1790</v>
      </c>
      <c r="M34" s="148" t="s">
        <v>1678</v>
      </c>
      <c r="N34" s="145" t="s">
        <v>1065</v>
      </c>
      <c r="O34" s="145" t="s">
        <v>1066</v>
      </c>
      <c r="P34" s="149"/>
      <c r="Q34" s="150">
        <v>13332</v>
      </c>
      <c r="R34" s="150"/>
    </row>
    <row r="35" spans="1:18" ht="52.5" hidden="1" customHeight="1">
      <c r="A35" s="142" t="s">
        <v>1672</v>
      </c>
      <c r="B35" s="142" t="s">
        <v>1812</v>
      </c>
      <c r="C35" s="143" t="s">
        <v>1754</v>
      </c>
      <c r="D35" s="144" t="s">
        <v>1181</v>
      </c>
      <c r="E35" s="144" t="s">
        <v>1813</v>
      </c>
      <c r="F35" s="145" t="s">
        <v>1812</v>
      </c>
      <c r="G35" s="145" t="s">
        <v>1754</v>
      </c>
      <c r="H35" s="145" t="s">
        <v>1814</v>
      </c>
      <c r="I35" s="146" t="s">
        <v>1815</v>
      </c>
      <c r="J35" s="147" t="s">
        <v>1063</v>
      </c>
      <c r="K35" s="147" t="s">
        <v>1063</v>
      </c>
      <c r="L35" s="147" t="s">
        <v>1790</v>
      </c>
      <c r="M35" s="148" t="s">
        <v>1678</v>
      </c>
      <c r="N35" s="145" t="s">
        <v>1065</v>
      </c>
      <c r="O35" s="145" t="s">
        <v>1066</v>
      </c>
      <c r="P35" s="149"/>
      <c r="Q35" s="150">
        <v>3584</v>
      </c>
      <c r="R35" s="150"/>
    </row>
    <row r="36" spans="1:18" ht="52.5" hidden="1" customHeight="1">
      <c r="A36" s="142" t="s">
        <v>1673</v>
      </c>
      <c r="B36" s="142" t="s">
        <v>1440</v>
      </c>
      <c r="C36" s="143" t="s">
        <v>1754</v>
      </c>
      <c r="D36" s="144" t="s">
        <v>1181</v>
      </c>
      <c r="E36" s="144" t="s">
        <v>1816</v>
      </c>
      <c r="F36" s="145" t="s">
        <v>1440</v>
      </c>
      <c r="G36" s="145" t="s">
        <v>1754</v>
      </c>
      <c r="H36" s="145" t="s">
        <v>1817</v>
      </c>
      <c r="I36" s="146" t="s">
        <v>1818</v>
      </c>
      <c r="J36" s="147" t="s">
        <v>1063</v>
      </c>
      <c r="K36" s="147" t="s">
        <v>1063</v>
      </c>
      <c r="L36" s="147" t="s">
        <v>1790</v>
      </c>
      <c r="M36" s="148" t="s">
        <v>1678</v>
      </c>
      <c r="N36" s="145" t="s">
        <v>1065</v>
      </c>
      <c r="O36" s="145" t="s">
        <v>1066</v>
      </c>
      <c r="P36" s="149"/>
      <c r="Q36" s="150">
        <v>10751</v>
      </c>
      <c r="R36" s="150"/>
    </row>
    <row r="37" spans="1:18" ht="73.5" hidden="1" customHeight="1">
      <c r="A37" s="142" t="s">
        <v>1286</v>
      </c>
      <c r="B37" s="142" t="s">
        <v>1819</v>
      </c>
      <c r="C37" s="143" t="s">
        <v>1820</v>
      </c>
      <c r="D37" s="144" t="s">
        <v>1055</v>
      </c>
      <c r="E37" s="144" t="s">
        <v>1821</v>
      </c>
      <c r="F37" s="145" t="s">
        <v>1822</v>
      </c>
      <c r="G37" s="145" t="s">
        <v>1823</v>
      </c>
      <c r="H37" s="145" t="s">
        <v>1824</v>
      </c>
      <c r="I37" s="146" t="s">
        <v>1825</v>
      </c>
      <c r="J37" s="147" t="s">
        <v>1063</v>
      </c>
      <c r="K37" s="147" t="s">
        <v>1063</v>
      </c>
      <c r="L37" s="147" t="s">
        <v>1790</v>
      </c>
      <c r="M37" s="148" t="s">
        <v>1678</v>
      </c>
      <c r="N37" s="145" t="s">
        <v>1065</v>
      </c>
      <c r="O37" s="145" t="s">
        <v>1066</v>
      </c>
      <c r="P37" s="149"/>
      <c r="Q37" s="150"/>
      <c r="R37" s="150">
        <v>3592</v>
      </c>
    </row>
    <row r="38" spans="1:18" ht="52.5" hidden="1" customHeight="1">
      <c r="A38" s="142" t="s">
        <v>1292</v>
      </c>
      <c r="B38" s="142" t="s">
        <v>1826</v>
      </c>
      <c r="C38" s="143" t="s">
        <v>1823</v>
      </c>
      <c r="D38" s="144" t="s">
        <v>1181</v>
      </c>
      <c r="E38" s="144" t="s">
        <v>1827</v>
      </c>
      <c r="F38" s="145" t="s">
        <v>1826</v>
      </c>
      <c r="G38" s="145" t="s">
        <v>1823</v>
      </c>
      <c r="H38" s="145" t="s">
        <v>1683</v>
      </c>
      <c r="I38" s="146" t="s">
        <v>1684</v>
      </c>
      <c r="J38" s="147" t="s">
        <v>1063</v>
      </c>
      <c r="K38" s="147" t="s">
        <v>1063</v>
      </c>
      <c r="L38" s="147" t="s">
        <v>1790</v>
      </c>
      <c r="M38" s="148" t="s">
        <v>1678</v>
      </c>
      <c r="N38" s="145" t="s">
        <v>1664</v>
      </c>
      <c r="O38" s="145" t="s">
        <v>1828</v>
      </c>
      <c r="P38" s="149"/>
      <c r="Q38" s="150">
        <v>130600</v>
      </c>
      <c r="R38" s="150"/>
    </row>
    <row r="39" spans="1:18" ht="52.5" hidden="1" customHeight="1">
      <c r="A39" s="142" t="s">
        <v>1829</v>
      </c>
      <c r="B39" s="142" t="s">
        <v>1830</v>
      </c>
      <c r="C39" s="143" t="s">
        <v>1823</v>
      </c>
      <c r="D39" s="144" t="s">
        <v>1181</v>
      </c>
      <c r="E39" s="144" t="s">
        <v>1831</v>
      </c>
      <c r="F39" s="145" t="s">
        <v>1830</v>
      </c>
      <c r="G39" s="145" t="s">
        <v>1823</v>
      </c>
      <c r="H39" s="145" t="s">
        <v>1832</v>
      </c>
      <c r="I39" s="146" t="s">
        <v>1078</v>
      </c>
      <c r="J39" s="147" t="s">
        <v>1063</v>
      </c>
      <c r="K39" s="147" t="s">
        <v>1063</v>
      </c>
      <c r="L39" s="147" t="s">
        <v>1790</v>
      </c>
      <c r="M39" s="148" t="s">
        <v>1678</v>
      </c>
      <c r="N39" s="145" t="s">
        <v>1065</v>
      </c>
      <c r="O39" s="145" t="s">
        <v>1066</v>
      </c>
      <c r="P39" s="149"/>
      <c r="Q39" s="150">
        <v>2200</v>
      </c>
      <c r="R39" s="150"/>
    </row>
    <row r="40" spans="1:18" ht="63" hidden="1" customHeight="1">
      <c r="A40" s="142" t="s">
        <v>1296</v>
      </c>
      <c r="B40" s="142" t="s">
        <v>1833</v>
      </c>
      <c r="C40" s="143" t="s">
        <v>1823</v>
      </c>
      <c r="D40" s="144" t="s">
        <v>1181</v>
      </c>
      <c r="E40" s="144" t="s">
        <v>1834</v>
      </c>
      <c r="F40" s="145" t="s">
        <v>1833</v>
      </c>
      <c r="G40" s="145" t="s">
        <v>1823</v>
      </c>
      <c r="H40" s="145" t="s">
        <v>1835</v>
      </c>
      <c r="I40" s="146" t="s">
        <v>1836</v>
      </c>
      <c r="J40" s="147" t="s">
        <v>1063</v>
      </c>
      <c r="K40" s="147" t="s">
        <v>1063</v>
      </c>
      <c r="L40" s="147" t="s">
        <v>1790</v>
      </c>
      <c r="M40" s="148" t="s">
        <v>1678</v>
      </c>
      <c r="N40" s="145" t="s">
        <v>1065</v>
      </c>
      <c r="O40" s="145" t="s">
        <v>1066</v>
      </c>
      <c r="P40" s="149"/>
      <c r="Q40" s="150">
        <v>31371.83</v>
      </c>
      <c r="R40" s="150"/>
    </row>
    <row r="41" spans="1:18" ht="52.5" hidden="1" customHeight="1">
      <c r="A41" s="142" t="s">
        <v>1305</v>
      </c>
      <c r="B41" s="142" t="s">
        <v>1837</v>
      </c>
      <c r="C41" s="143" t="s">
        <v>1823</v>
      </c>
      <c r="D41" s="144" t="s">
        <v>1181</v>
      </c>
      <c r="E41" s="144" t="s">
        <v>1806</v>
      </c>
      <c r="F41" s="145" t="s">
        <v>1837</v>
      </c>
      <c r="G41" s="145" t="s">
        <v>1823</v>
      </c>
      <c r="H41" s="145" t="s">
        <v>1807</v>
      </c>
      <c r="I41" s="146" t="s">
        <v>1808</v>
      </c>
      <c r="J41" s="147" t="s">
        <v>1063</v>
      </c>
      <c r="K41" s="147" t="s">
        <v>1063</v>
      </c>
      <c r="L41" s="147" t="s">
        <v>1790</v>
      </c>
      <c r="M41" s="148" t="s">
        <v>1678</v>
      </c>
      <c r="N41" s="145" t="s">
        <v>1065</v>
      </c>
      <c r="O41" s="145" t="s">
        <v>1066</v>
      </c>
      <c r="P41" s="149"/>
      <c r="Q41" s="150">
        <v>10541</v>
      </c>
      <c r="R41" s="150"/>
    </row>
    <row r="42" spans="1:18" ht="52.5" hidden="1" customHeight="1">
      <c r="A42" s="142" t="s">
        <v>1311</v>
      </c>
      <c r="B42" s="142" t="s">
        <v>1838</v>
      </c>
      <c r="C42" s="143" t="s">
        <v>1823</v>
      </c>
      <c r="D42" s="144" t="s">
        <v>1181</v>
      </c>
      <c r="E42" s="144" t="s">
        <v>1839</v>
      </c>
      <c r="F42" s="145" t="s">
        <v>1838</v>
      </c>
      <c r="G42" s="145" t="s">
        <v>1823</v>
      </c>
      <c r="H42" s="145" t="s">
        <v>1840</v>
      </c>
      <c r="I42" s="146" t="s">
        <v>1841</v>
      </c>
      <c r="J42" s="147" t="s">
        <v>1063</v>
      </c>
      <c r="K42" s="147" t="s">
        <v>1063</v>
      </c>
      <c r="L42" s="147" t="s">
        <v>1790</v>
      </c>
      <c r="M42" s="148" t="s">
        <v>1678</v>
      </c>
      <c r="N42" s="145" t="s">
        <v>1065</v>
      </c>
      <c r="O42" s="145" t="s">
        <v>1066</v>
      </c>
      <c r="P42" s="149"/>
      <c r="Q42" s="150">
        <v>13428</v>
      </c>
      <c r="R42" s="150"/>
    </row>
    <row r="43" spans="1:18" ht="52.5" hidden="1" customHeight="1">
      <c r="A43" s="142" t="s">
        <v>1842</v>
      </c>
      <c r="B43" s="142" t="s">
        <v>1843</v>
      </c>
      <c r="C43" s="143" t="s">
        <v>1823</v>
      </c>
      <c r="D43" s="144" t="s">
        <v>1181</v>
      </c>
      <c r="E43" s="144" t="s">
        <v>1844</v>
      </c>
      <c r="F43" s="145" t="s">
        <v>1843</v>
      </c>
      <c r="G43" s="145" t="s">
        <v>1823</v>
      </c>
      <c r="H43" s="145" t="s">
        <v>1840</v>
      </c>
      <c r="I43" s="146" t="s">
        <v>1841</v>
      </c>
      <c r="J43" s="147" t="s">
        <v>1063</v>
      </c>
      <c r="K43" s="147" t="s">
        <v>1063</v>
      </c>
      <c r="L43" s="147" t="s">
        <v>1790</v>
      </c>
      <c r="M43" s="148" t="s">
        <v>1678</v>
      </c>
      <c r="N43" s="145" t="s">
        <v>1065</v>
      </c>
      <c r="O43" s="145" t="s">
        <v>1066</v>
      </c>
      <c r="P43" s="149"/>
      <c r="Q43" s="150">
        <v>10071</v>
      </c>
      <c r="R43" s="150"/>
    </row>
    <row r="44" spans="1:18" ht="63" hidden="1" customHeight="1">
      <c r="A44" s="142" t="s">
        <v>1845</v>
      </c>
      <c r="B44" s="142" t="s">
        <v>1846</v>
      </c>
      <c r="C44" s="143" t="s">
        <v>1820</v>
      </c>
      <c r="D44" s="144" t="s">
        <v>1274</v>
      </c>
      <c r="E44" s="144" t="s">
        <v>1847</v>
      </c>
      <c r="F44" s="145" t="s">
        <v>1846</v>
      </c>
      <c r="G44" s="145" t="s">
        <v>1820</v>
      </c>
      <c r="H44" s="145"/>
      <c r="I44" s="146"/>
      <c r="J44" s="147" t="s">
        <v>1690</v>
      </c>
      <c r="K44" s="147" t="s">
        <v>1691</v>
      </c>
      <c r="L44" s="147" t="s">
        <v>1063</v>
      </c>
      <c r="M44" s="148" t="s">
        <v>1769</v>
      </c>
      <c r="N44" s="145" t="s">
        <v>1065</v>
      </c>
      <c r="O44" s="145" t="s">
        <v>1066</v>
      </c>
      <c r="P44" s="149"/>
      <c r="Q44" s="150"/>
      <c r="R44" s="150">
        <v>-2571.83</v>
      </c>
    </row>
    <row r="45" spans="1:18" ht="63" hidden="1" customHeight="1">
      <c r="A45" s="142" t="s">
        <v>1848</v>
      </c>
      <c r="B45" s="142" t="s">
        <v>1846</v>
      </c>
      <c r="C45" s="143" t="s">
        <v>1820</v>
      </c>
      <c r="D45" s="144" t="s">
        <v>1274</v>
      </c>
      <c r="E45" s="144" t="s">
        <v>1847</v>
      </c>
      <c r="F45" s="145" t="s">
        <v>1846</v>
      </c>
      <c r="G45" s="145" t="s">
        <v>1820</v>
      </c>
      <c r="H45" s="145"/>
      <c r="I45" s="146"/>
      <c r="J45" s="147" t="s">
        <v>1690</v>
      </c>
      <c r="K45" s="147" t="s">
        <v>1691</v>
      </c>
      <c r="L45" s="147" t="s">
        <v>1063</v>
      </c>
      <c r="M45" s="148" t="s">
        <v>1769</v>
      </c>
      <c r="N45" s="145" t="s">
        <v>1065</v>
      </c>
      <c r="O45" s="145" t="s">
        <v>1112</v>
      </c>
      <c r="P45" s="149"/>
      <c r="Q45" s="150"/>
      <c r="R45" s="150">
        <v>2571.83</v>
      </c>
    </row>
    <row r="46" spans="1:18" ht="63" hidden="1" customHeight="1">
      <c r="A46" s="142" t="s">
        <v>1674</v>
      </c>
      <c r="B46" s="142" t="s">
        <v>1849</v>
      </c>
      <c r="C46" s="143" t="s">
        <v>1850</v>
      </c>
      <c r="D46" s="144" t="s">
        <v>1055</v>
      </c>
      <c r="E46" s="144" t="s">
        <v>1851</v>
      </c>
      <c r="F46" s="145" t="s">
        <v>1852</v>
      </c>
      <c r="G46" s="145" t="s">
        <v>1820</v>
      </c>
      <c r="H46" s="145" t="s">
        <v>1077</v>
      </c>
      <c r="I46" s="146" t="s">
        <v>1078</v>
      </c>
      <c r="J46" s="147" t="s">
        <v>1690</v>
      </c>
      <c r="K46" s="147" t="s">
        <v>1691</v>
      </c>
      <c r="L46" s="147" t="s">
        <v>1063</v>
      </c>
      <c r="M46" s="148" t="s">
        <v>1769</v>
      </c>
      <c r="N46" s="145" t="s">
        <v>1065</v>
      </c>
      <c r="O46" s="145" t="s">
        <v>1066</v>
      </c>
      <c r="P46" s="149"/>
      <c r="Q46" s="150"/>
      <c r="R46" s="150">
        <v>2700</v>
      </c>
    </row>
    <row r="47" spans="1:18" ht="42">
      <c r="A47" s="142" t="s">
        <v>1853</v>
      </c>
      <c r="B47" s="142" t="s">
        <v>1854</v>
      </c>
      <c r="C47" s="143" t="s">
        <v>1850</v>
      </c>
      <c r="D47" s="144" t="s">
        <v>1055</v>
      </c>
      <c r="E47" s="144" t="s">
        <v>1855</v>
      </c>
      <c r="F47" s="145" t="s">
        <v>1856</v>
      </c>
      <c r="G47" s="145" t="s">
        <v>1820</v>
      </c>
      <c r="H47" s="145" t="s">
        <v>1857</v>
      </c>
      <c r="I47" s="146" t="s">
        <v>1858</v>
      </c>
      <c r="J47" s="147" t="s">
        <v>1096</v>
      </c>
      <c r="K47" s="147" t="s">
        <v>1062</v>
      </c>
      <c r="L47" s="147" t="s">
        <v>1063</v>
      </c>
      <c r="M47" s="148" t="s">
        <v>1064</v>
      </c>
      <c r="N47" s="145" t="s">
        <v>1065</v>
      </c>
      <c r="O47" s="145" t="s">
        <v>1066</v>
      </c>
      <c r="P47" s="149" t="s">
        <v>1859</v>
      </c>
      <c r="Q47" s="150">
        <v>1</v>
      </c>
      <c r="R47" s="150">
        <v>49300.92</v>
      </c>
    </row>
    <row r="48" spans="1:18" ht="52.5" hidden="1" customHeight="1">
      <c r="A48" s="142" t="s">
        <v>1860</v>
      </c>
      <c r="B48" s="142" t="s">
        <v>1861</v>
      </c>
      <c r="C48" s="143" t="s">
        <v>1820</v>
      </c>
      <c r="D48" s="144" t="s">
        <v>1181</v>
      </c>
      <c r="E48" s="144" t="s">
        <v>1862</v>
      </c>
      <c r="F48" s="145" t="s">
        <v>1861</v>
      </c>
      <c r="G48" s="145" t="s">
        <v>1820</v>
      </c>
      <c r="H48" s="145" t="s">
        <v>1863</v>
      </c>
      <c r="I48" s="146" t="s">
        <v>1078</v>
      </c>
      <c r="J48" s="147" t="s">
        <v>1063</v>
      </c>
      <c r="K48" s="147" t="s">
        <v>1063</v>
      </c>
      <c r="L48" s="147" t="s">
        <v>1790</v>
      </c>
      <c r="M48" s="148" t="s">
        <v>1678</v>
      </c>
      <c r="N48" s="145" t="s">
        <v>1065</v>
      </c>
      <c r="O48" s="145" t="s">
        <v>1066</v>
      </c>
      <c r="P48" s="149"/>
      <c r="Q48" s="150">
        <v>647</v>
      </c>
      <c r="R48" s="150"/>
    </row>
    <row r="49" spans="1:18" ht="52.5" hidden="1" customHeight="1">
      <c r="A49" s="142" t="s">
        <v>1864</v>
      </c>
      <c r="B49" s="142" t="s">
        <v>1865</v>
      </c>
      <c r="C49" s="143" t="s">
        <v>1820</v>
      </c>
      <c r="D49" s="144" t="s">
        <v>1181</v>
      </c>
      <c r="E49" s="144" t="s">
        <v>1866</v>
      </c>
      <c r="F49" s="145" t="s">
        <v>1865</v>
      </c>
      <c r="G49" s="145" t="s">
        <v>1820</v>
      </c>
      <c r="H49" s="145" t="s">
        <v>1867</v>
      </c>
      <c r="I49" s="146" t="s">
        <v>1078</v>
      </c>
      <c r="J49" s="147" t="s">
        <v>1063</v>
      </c>
      <c r="K49" s="147" t="s">
        <v>1063</v>
      </c>
      <c r="L49" s="147" t="s">
        <v>1790</v>
      </c>
      <c r="M49" s="148" t="s">
        <v>1678</v>
      </c>
      <c r="N49" s="145" t="s">
        <v>1065</v>
      </c>
      <c r="O49" s="145" t="s">
        <v>1066</v>
      </c>
      <c r="P49" s="149"/>
      <c r="Q49" s="150">
        <v>800</v>
      </c>
      <c r="R49" s="150"/>
    </row>
    <row r="50" spans="1:18" ht="52.5" hidden="1" customHeight="1">
      <c r="A50" s="142" t="s">
        <v>1868</v>
      </c>
      <c r="B50" s="142" t="s">
        <v>1869</v>
      </c>
      <c r="C50" s="143" t="s">
        <v>1820</v>
      </c>
      <c r="D50" s="144" t="s">
        <v>1181</v>
      </c>
      <c r="E50" s="144" t="s">
        <v>1806</v>
      </c>
      <c r="F50" s="145" t="s">
        <v>1869</v>
      </c>
      <c r="G50" s="145" t="s">
        <v>1820</v>
      </c>
      <c r="H50" s="145" t="s">
        <v>1807</v>
      </c>
      <c r="I50" s="146" t="s">
        <v>1808</v>
      </c>
      <c r="J50" s="147" t="s">
        <v>1063</v>
      </c>
      <c r="K50" s="147" t="s">
        <v>1063</v>
      </c>
      <c r="L50" s="147" t="s">
        <v>1790</v>
      </c>
      <c r="M50" s="148" t="s">
        <v>1678</v>
      </c>
      <c r="N50" s="145" t="s">
        <v>1065</v>
      </c>
      <c r="O50" s="145" t="s">
        <v>1066</v>
      </c>
      <c r="P50" s="149"/>
      <c r="Q50" s="150">
        <v>9811</v>
      </c>
      <c r="R50" s="150"/>
    </row>
    <row r="51" spans="1:18" ht="52.5" hidden="1" customHeight="1">
      <c r="A51" s="142" t="s">
        <v>1870</v>
      </c>
      <c r="B51" s="142" t="s">
        <v>1162</v>
      </c>
      <c r="C51" s="143" t="s">
        <v>1820</v>
      </c>
      <c r="D51" s="144" t="s">
        <v>1181</v>
      </c>
      <c r="E51" s="144" t="s">
        <v>1871</v>
      </c>
      <c r="F51" s="145" t="s">
        <v>1162</v>
      </c>
      <c r="G51" s="145" t="s">
        <v>1820</v>
      </c>
      <c r="H51" s="145" t="s">
        <v>1872</v>
      </c>
      <c r="I51" s="146" t="s">
        <v>1873</v>
      </c>
      <c r="J51" s="147" t="s">
        <v>1063</v>
      </c>
      <c r="K51" s="147" t="s">
        <v>1063</v>
      </c>
      <c r="L51" s="147" t="s">
        <v>1790</v>
      </c>
      <c r="M51" s="148" t="s">
        <v>1678</v>
      </c>
      <c r="N51" s="145" t="s">
        <v>1065</v>
      </c>
      <c r="O51" s="145" t="s">
        <v>1066</v>
      </c>
      <c r="P51" s="149"/>
      <c r="Q51" s="150">
        <v>15913</v>
      </c>
      <c r="R51" s="150"/>
    </row>
    <row r="52" spans="1:18" ht="52.5" hidden="1" customHeight="1">
      <c r="A52" s="142" t="s">
        <v>1874</v>
      </c>
      <c r="B52" s="142" t="s">
        <v>1875</v>
      </c>
      <c r="C52" s="143" t="s">
        <v>1820</v>
      </c>
      <c r="D52" s="144" t="s">
        <v>1181</v>
      </c>
      <c r="E52" s="144" t="s">
        <v>1876</v>
      </c>
      <c r="F52" s="145" t="s">
        <v>1875</v>
      </c>
      <c r="G52" s="145" t="s">
        <v>1820</v>
      </c>
      <c r="H52" s="145" t="s">
        <v>1877</v>
      </c>
      <c r="I52" s="146" t="s">
        <v>1878</v>
      </c>
      <c r="J52" s="147" t="s">
        <v>1063</v>
      </c>
      <c r="K52" s="147" t="s">
        <v>1063</v>
      </c>
      <c r="L52" s="147" t="s">
        <v>1790</v>
      </c>
      <c r="M52" s="148" t="s">
        <v>1678</v>
      </c>
      <c r="N52" s="145" t="s">
        <v>1065</v>
      </c>
      <c r="O52" s="145" t="s">
        <v>1066</v>
      </c>
      <c r="P52" s="149"/>
      <c r="Q52" s="150">
        <v>7167</v>
      </c>
      <c r="R52" s="150"/>
    </row>
    <row r="53" spans="1:18" ht="52.5" hidden="1" customHeight="1">
      <c r="A53" s="142" t="s">
        <v>1879</v>
      </c>
      <c r="B53" s="142" t="s">
        <v>1880</v>
      </c>
      <c r="C53" s="143" t="s">
        <v>1820</v>
      </c>
      <c r="D53" s="144" t="s">
        <v>1181</v>
      </c>
      <c r="E53" s="144" t="s">
        <v>1881</v>
      </c>
      <c r="F53" s="145" t="s">
        <v>1880</v>
      </c>
      <c r="G53" s="145" t="s">
        <v>1820</v>
      </c>
      <c r="H53" s="145" t="s">
        <v>1882</v>
      </c>
      <c r="I53" s="146" t="s">
        <v>1883</v>
      </c>
      <c r="J53" s="147" t="s">
        <v>1063</v>
      </c>
      <c r="K53" s="147" t="s">
        <v>1063</v>
      </c>
      <c r="L53" s="147" t="s">
        <v>1790</v>
      </c>
      <c r="M53" s="148" t="s">
        <v>1678</v>
      </c>
      <c r="N53" s="145" t="s">
        <v>1065</v>
      </c>
      <c r="O53" s="145" t="s">
        <v>1066</v>
      </c>
      <c r="P53" s="149"/>
      <c r="Q53" s="150">
        <v>44981</v>
      </c>
      <c r="R53" s="150"/>
    </row>
    <row r="54" spans="1:18" ht="52.5" hidden="1" customHeight="1">
      <c r="A54" s="142" t="s">
        <v>1884</v>
      </c>
      <c r="B54" s="142" t="s">
        <v>1885</v>
      </c>
      <c r="C54" s="143" t="s">
        <v>1768</v>
      </c>
      <c r="D54" s="144" t="s">
        <v>1181</v>
      </c>
      <c r="E54" s="144" t="s">
        <v>1886</v>
      </c>
      <c r="F54" s="145" t="s">
        <v>1885</v>
      </c>
      <c r="G54" s="145" t="s">
        <v>1820</v>
      </c>
      <c r="H54" s="145" t="s">
        <v>1183</v>
      </c>
      <c r="I54" s="146" t="s">
        <v>1078</v>
      </c>
      <c r="J54" s="147" t="s">
        <v>1690</v>
      </c>
      <c r="K54" s="147" t="s">
        <v>1691</v>
      </c>
      <c r="L54" s="147" t="s">
        <v>1063</v>
      </c>
      <c r="M54" s="148" t="s">
        <v>1769</v>
      </c>
      <c r="N54" s="145" t="s">
        <v>1065</v>
      </c>
      <c r="O54" s="145" t="s">
        <v>1066</v>
      </c>
      <c r="P54" s="149"/>
      <c r="Q54" s="150">
        <v>1130.48</v>
      </c>
      <c r="R54" s="150"/>
    </row>
    <row r="55" spans="1:18" ht="42" hidden="1" customHeight="1">
      <c r="A55" s="142" t="s">
        <v>1887</v>
      </c>
      <c r="B55" s="142" t="s">
        <v>1888</v>
      </c>
      <c r="C55" s="143" t="s">
        <v>1889</v>
      </c>
      <c r="D55" s="144" t="s">
        <v>1055</v>
      </c>
      <c r="E55" s="144" t="s">
        <v>1890</v>
      </c>
      <c r="F55" s="145" t="s">
        <v>1891</v>
      </c>
      <c r="G55" s="145" t="s">
        <v>1850</v>
      </c>
      <c r="H55" s="145" t="s">
        <v>1696</v>
      </c>
      <c r="I55" s="146" t="s">
        <v>1697</v>
      </c>
      <c r="J55" s="147" t="s">
        <v>1690</v>
      </c>
      <c r="K55" s="147" t="s">
        <v>1691</v>
      </c>
      <c r="L55" s="147" t="s">
        <v>1063</v>
      </c>
      <c r="M55" s="148" t="s">
        <v>1769</v>
      </c>
      <c r="N55" s="145" t="s">
        <v>1065</v>
      </c>
      <c r="O55" s="145" t="s">
        <v>1066</v>
      </c>
      <c r="P55" s="149"/>
      <c r="Q55" s="150"/>
      <c r="R55" s="150">
        <v>44.9</v>
      </c>
    </row>
    <row r="56" spans="1:18" ht="42" hidden="1" customHeight="1">
      <c r="A56" s="142" t="s">
        <v>1892</v>
      </c>
      <c r="B56" s="142" t="s">
        <v>1893</v>
      </c>
      <c r="C56" s="143" t="s">
        <v>1889</v>
      </c>
      <c r="D56" s="144" t="s">
        <v>1055</v>
      </c>
      <c r="E56" s="144" t="s">
        <v>1894</v>
      </c>
      <c r="F56" s="145" t="s">
        <v>1895</v>
      </c>
      <c r="G56" s="145" t="s">
        <v>1850</v>
      </c>
      <c r="H56" s="145" t="s">
        <v>1077</v>
      </c>
      <c r="I56" s="146" t="s">
        <v>1078</v>
      </c>
      <c r="J56" s="147" t="s">
        <v>1690</v>
      </c>
      <c r="K56" s="147" t="s">
        <v>1691</v>
      </c>
      <c r="L56" s="147" t="s">
        <v>1063</v>
      </c>
      <c r="M56" s="148" t="s">
        <v>1769</v>
      </c>
      <c r="N56" s="145" t="s">
        <v>1065</v>
      </c>
      <c r="O56" s="145" t="s">
        <v>1066</v>
      </c>
      <c r="P56" s="149"/>
      <c r="Q56" s="150"/>
      <c r="R56" s="150">
        <v>2054.42</v>
      </c>
    </row>
    <row r="57" spans="1:18" ht="42" hidden="1" customHeight="1">
      <c r="A57" s="142" t="s">
        <v>1896</v>
      </c>
      <c r="B57" s="142" t="s">
        <v>1897</v>
      </c>
      <c r="C57" s="143" t="s">
        <v>1889</v>
      </c>
      <c r="D57" s="144" t="s">
        <v>1055</v>
      </c>
      <c r="E57" s="144" t="s">
        <v>1898</v>
      </c>
      <c r="F57" s="145" t="s">
        <v>1899</v>
      </c>
      <c r="G57" s="145" t="s">
        <v>1850</v>
      </c>
      <c r="H57" s="145" t="s">
        <v>1077</v>
      </c>
      <c r="I57" s="146" t="s">
        <v>1078</v>
      </c>
      <c r="J57" s="147" t="s">
        <v>1690</v>
      </c>
      <c r="K57" s="147" t="s">
        <v>1691</v>
      </c>
      <c r="L57" s="147" t="s">
        <v>1063</v>
      </c>
      <c r="M57" s="148" t="s">
        <v>1769</v>
      </c>
      <c r="N57" s="145" t="s">
        <v>1065</v>
      </c>
      <c r="O57" s="145" t="s">
        <v>1066</v>
      </c>
      <c r="P57" s="149"/>
      <c r="Q57" s="150"/>
      <c r="R57" s="150">
        <v>3487.66</v>
      </c>
    </row>
    <row r="58" spans="1:18" ht="42" hidden="1" customHeight="1">
      <c r="A58" s="142" t="s">
        <v>1900</v>
      </c>
      <c r="B58" s="142" t="s">
        <v>1901</v>
      </c>
      <c r="C58" s="143" t="s">
        <v>1889</v>
      </c>
      <c r="D58" s="144" t="s">
        <v>1055</v>
      </c>
      <c r="E58" s="144" t="s">
        <v>1902</v>
      </c>
      <c r="F58" s="145" t="s">
        <v>1903</v>
      </c>
      <c r="G58" s="145" t="s">
        <v>1850</v>
      </c>
      <c r="H58" s="145" t="s">
        <v>1077</v>
      </c>
      <c r="I58" s="146" t="s">
        <v>1078</v>
      </c>
      <c r="J58" s="147" t="s">
        <v>1690</v>
      </c>
      <c r="K58" s="147" t="s">
        <v>1691</v>
      </c>
      <c r="L58" s="147" t="s">
        <v>1063</v>
      </c>
      <c r="M58" s="148" t="s">
        <v>1769</v>
      </c>
      <c r="N58" s="145" t="s">
        <v>1065</v>
      </c>
      <c r="O58" s="145" t="s">
        <v>1066</v>
      </c>
      <c r="P58" s="149"/>
      <c r="Q58" s="150"/>
      <c r="R58" s="150">
        <v>1502.57</v>
      </c>
    </row>
    <row r="59" spans="1:18" ht="42" hidden="1" customHeight="1">
      <c r="A59" s="142" t="s">
        <v>1904</v>
      </c>
      <c r="B59" s="142" t="s">
        <v>1905</v>
      </c>
      <c r="C59" s="143" t="s">
        <v>1889</v>
      </c>
      <c r="D59" s="144" t="s">
        <v>1055</v>
      </c>
      <c r="E59" s="144" t="s">
        <v>1906</v>
      </c>
      <c r="F59" s="145" t="s">
        <v>1907</v>
      </c>
      <c r="G59" s="145" t="s">
        <v>1850</v>
      </c>
      <c r="H59" s="145" t="s">
        <v>1077</v>
      </c>
      <c r="I59" s="146" t="s">
        <v>1078</v>
      </c>
      <c r="J59" s="147" t="s">
        <v>1690</v>
      </c>
      <c r="K59" s="147" t="s">
        <v>1691</v>
      </c>
      <c r="L59" s="147" t="s">
        <v>1063</v>
      </c>
      <c r="M59" s="148" t="s">
        <v>1769</v>
      </c>
      <c r="N59" s="145" t="s">
        <v>1065</v>
      </c>
      <c r="O59" s="145" t="s">
        <v>1112</v>
      </c>
      <c r="P59" s="149"/>
      <c r="Q59" s="150"/>
      <c r="R59" s="150">
        <v>29.19</v>
      </c>
    </row>
    <row r="60" spans="1:18" ht="52.5" hidden="1" customHeight="1">
      <c r="A60" s="142" t="s">
        <v>1908</v>
      </c>
      <c r="B60" s="142" t="s">
        <v>1909</v>
      </c>
      <c r="C60" s="143" t="s">
        <v>1850</v>
      </c>
      <c r="D60" s="144" t="s">
        <v>1181</v>
      </c>
      <c r="E60" s="144" t="s">
        <v>1910</v>
      </c>
      <c r="F60" s="145" t="s">
        <v>1909</v>
      </c>
      <c r="G60" s="145" t="s">
        <v>1850</v>
      </c>
      <c r="H60" s="145" t="s">
        <v>1911</v>
      </c>
      <c r="I60" s="146" t="s">
        <v>1078</v>
      </c>
      <c r="J60" s="147" t="s">
        <v>1063</v>
      </c>
      <c r="K60" s="147" t="s">
        <v>1063</v>
      </c>
      <c r="L60" s="147" t="s">
        <v>1790</v>
      </c>
      <c r="M60" s="148" t="s">
        <v>1678</v>
      </c>
      <c r="N60" s="145" t="s">
        <v>1065</v>
      </c>
      <c r="O60" s="145" t="s">
        <v>1066</v>
      </c>
      <c r="P60" s="149"/>
      <c r="Q60" s="150">
        <v>900</v>
      </c>
      <c r="R60" s="150"/>
    </row>
    <row r="61" spans="1:18" ht="52.5" hidden="1" customHeight="1">
      <c r="A61" s="142" t="s">
        <v>1912</v>
      </c>
      <c r="B61" s="142" t="s">
        <v>1913</v>
      </c>
      <c r="C61" s="143" t="s">
        <v>1850</v>
      </c>
      <c r="D61" s="144" t="s">
        <v>1181</v>
      </c>
      <c r="E61" s="144" t="s">
        <v>1914</v>
      </c>
      <c r="F61" s="145" t="s">
        <v>1913</v>
      </c>
      <c r="G61" s="145" t="s">
        <v>1850</v>
      </c>
      <c r="H61" s="145" t="s">
        <v>1915</v>
      </c>
      <c r="I61" s="146" t="s">
        <v>1078</v>
      </c>
      <c r="J61" s="147" t="s">
        <v>1063</v>
      </c>
      <c r="K61" s="147" t="s">
        <v>1063</v>
      </c>
      <c r="L61" s="147" t="s">
        <v>1790</v>
      </c>
      <c r="M61" s="148" t="s">
        <v>1678</v>
      </c>
      <c r="N61" s="145" t="s">
        <v>1065</v>
      </c>
      <c r="O61" s="145" t="s">
        <v>1066</v>
      </c>
      <c r="P61" s="149"/>
      <c r="Q61" s="150">
        <v>3000</v>
      </c>
      <c r="R61" s="150"/>
    </row>
    <row r="62" spans="1:18" ht="63" hidden="1" customHeight="1">
      <c r="A62" s="142" t="s">
        <v>1916</v>
      </c>
      <c r="B62" s="142" t="s">
        <v>1917</v>
      </c>
      <c r="C62" s="143" t="s">
        <v>1850</v>
      </c>
      <c r="D62" s="144" t="s">
        <v>1181</v>
      </c>
      <c r="E62" s="144" t="s">
        <v>1918</v>
      </c>
      <c r="F62" s="145" t="s">
        <v>1917</v>
      </c>
      <c r="G62" s="145" t="s">
        <v>1850</v>
      </c>
      <c r="H62" s="145" t="s">
        <v>1835</v>
      </c>
      <c r="I62" s="146" t="s">
        <v>1836</v>
      </c>
      <c r="J62" s="147" t="s">
        <v>1063</v>
      </c>
      <c r="K62" s="147" t="s">
        <v>1063</v>
      </c>
      <c r="L62" s="147" t="s">
        <v>1790</v>
      </c>
      <c r="M62" s="148" t="s">
        <v>1678</v>
      </c>
      <c r="N62" s="145" t="s">
        <v>1065</v>
      </c>
      <c r="O62" s="145" t="s">
        <v>1066</v>
      </c>
      <c r="P62" s="149"/>
      <c r="Q62" s="150">
        <v>24118.84</v>
      </c>
      <c r="R62" s="150"/>
    </row>
    <row r="63" spans="1:18" ht="52.5" hidden="1" customHeight="1">
      <c r="A63" s="142" t="s">
        <v>1919</v>
      </c>
      <c r="B63" s="142" t="s">
        <v>1920</v>
      </c>
      <c r="C63" s="143" t="s">
        <v>1850</v>
      </c>
      <c r="D63" s="144" t="s">
        <v>1181</v>
      </c>
      <c r="E63" s="144" t="s">
        <v>1806</v>
      </c>
      <c r="F63" s="145" t="s">
        <v>1920</v>
      </c>
      <c r="G63" s="145" t="s">
        <v>1850</v>
      </c>
      <c r="H63" s="145" t="s">
        <v>1807</v>
      </c>
      <c r="I63" s="146" t="s">
        <v>1808</v>
      </c>
      <c r="J63" s="147" t="s">
        <v>1063</v>
      </c>
      <c r="K63" s="147" t="s">
        <v>1063</v>
      </c>
      <c r="L63" s="147" t="s">
        <v>1790</v>
      </c>
      <c r="M63" s="148" t="s">
        <v>1678</v>
      </c>
      <c r="N63" s="145" t="s">
        <v>1065</v>
      </c>
      <c r="O63" s="145" t="s">
        <v>1066</v>
      </c>
      <c r="P63" s="149"/>
      <c r="Q63" s="150">
        <v>14239</v>
      </c>
      <c r="R63" s="150"/>
    </row>
    <row r="64" spans="1:18" ht="52.5" hidden="1" customHeight="1">
      <c r="A64" s="142" t="s">
        <v>1921</v>
      </c>
      <c r="B64" s="142" t="s">
        <v>1922</v>
      </c>
      <c r="C64" s="143" t="s">
        <v>1850</v>
      </c>
      <c r="D64" s="144" t="s">
        <v>1181</v>
      </c>
      <c r="E64" s="144" t="s">
        <v>1923</v>
      </c>
      <c r="F64" s="145" t="s">
        <v>1922</v>
      </c>
      <c r="G64" s="145" t="s">
        <v>1850</v>
      </c>
      <c r="H64" s="145" t="s">
        <v>1924</v>
      </c>
      <c r="I64" s="146" t="s">
        <v>1925</v>
      </c>
      <c r="J64" s="147" t="s">
        <v>1063</v>
      </c>
      <c r="K64" s="147" t="s">
        <v>1063</v>
      </c>
      <c r="L64" s="147" t="s">
        <v>1790</v>
      </c>
      <c r="M64" s="148" t="s">
        <v>1678</v>
      </c>
      <c r="N64" s="145" t="s">
        <v>1065</v>
      </c>
      <c r="O64" s="145" t="s">
        <v>1066</v>
      </c>
      <c r="P64" s="149"/>
      <c r="Q64" s="150">
        <v>4650</v>
      </c>
      <c r="R64" s="150"/>
    </row>
    <row r="65" spans="1:18" ht="63" hidden="1" customHeight="1">
      <c r="A65" s="142" t="s">
        <v>1926</v>
      </c>
      <c r="B65" s="142" t="s">
        <v>1927</v>
      </c>
      <c r="C65" s="143" t="s">
        <v>1889</v>
      </c>
      <c r="D65" s="144" t="s">
        <v>1055</v>
      </c>
      <c r="E65" s="144" t="s">
        <v>1928</v>
      </c>
      <c r="F65" s="145" t="s">
        <v>1929</v>
      </c>
      <c r="G65" s="145" t="s">
        <v>1889</v>
      </c>
      <c r="H65" s="145" t="s">
        <v>1077</v>
      </c>
      <c r="I65" s="146" t="s">
        <v>1078</v>
      </c>
      <c r="J65" s="147" t="s">
        <v>1690</v>
      </c>
      <c r="K65" s="147" t="s">
        <v>1691</v>
      </c>
      <c r="L65" s="147" t="s">
        <v>1063</v>
      </c>
      <c r="M65" s="148" t="s">
        <v>1769</v>
      </c>
      <c r="N65" s="145" t="s">
        <v>1065</v>
      </c>
      <c r="O65" s="145" t="s">
        <v>1066</v>
      </c>
      <c r="P65" s="149"/>
      <c r="Q65" s="150"/>
      <c r="R65" s="150">
        <v>613.62</v>
      </c>
    </row>
    <row r="66" spans="1:18" ht="52.5" hidden="1" customHeight="1">
      <c r="A66" s="142" t="s">
        <v>1315</v>
      </c>
      <c r="B66" s="142" t="s">
        <v>1930</v>
      </c>
      <c r="C66" s="143" t="s">
        <v>1889</v>
      </c>
      <c r="D66" s="144" t="s">
        <v>1055</v>
      </c>
      <c r="E66" s="144" t="s">
        <v>1931</v>
      </c>
      <c r="F66" s="145" t="s">
        <v>1932</v>
      </c>
      <c r="G66" s="145" t="s">
        <v>1889</v>
      </c>
      <c r="H66" s="145" t="s">
        <v>1077</v>
      </c>
      <c r="I66" s="146" t="s">
        <v>1078</v>
      </c>
      <c r="J66" s="147" t="s">
        <v>1690</v>
      </c>
      <c r="K66" s="147" t="s">
        <v>1691</v>
      </c>
      <c r="L66" s="147" t="s">
        <v>1063</v>
      </c>
      <c r="M66" s="148" t="s">
        <v>1769</v>
      </c>
      <c r="N66" s="145" t="s">
        <v>1065</v>
      </c>
      <c r="O66" s="145" t="s">
        <v>1066</v>
      </c>
      <c r="P66" s="149"/>
      <c r="Q66" s="150"/>
      <c r="R66" s="150">
        <v>0.28000000000000003</v>
      </c>
    </row>
    <row r="67" spans="1:18" ht="42" hidden="1" customHeight="1">
      <c r="A67" s="142" t="s">
        <v>1320</v>
      </c>
      <c r="B67" s="142" t="s">
        <v>1933</v>
      </c>
      <c r="C67" s="143" t="s">
        <v>1934</v>
      </c>
      <c r="D67" s="144" t="s">
        <v>1055</v>
      </c>
      <c r="E67" s="144" t="s">
        <v>1935</v>
      </c>
      <c r="F67" s="145" t="s">
        <v>1936</v>
      </c>
      <c r="G67" s="145" t="s">
        <v>1889</v>
      </c>
      <c r="H67" s="145" t="s">
        <v>1937</v>
      </c>
      <c r="I67" s="146" t="s">
        <v>1938</v>
      </c>
      <c r="J67" s="147" t="s">
        <v>1110</v>
      </c>
      <c r="K67" s="147" t="s">
        <v>1062</v>
      </c>
      <c r="L67" s="147" t="s">
        <v>1063</v>
      </c>
      <c r="M67" s="148" t="s">
        <v>1111</v>
      </c>
      <c r="N67" s="145" t="s">
        <v>1065</v>
      </c>
      <c r="O67" s="145" t="s">
        <v>1066</v>
      </c>
      <c r="P67" s="149" t="s">
        <v>1939</v>
      </c>
      <c r="Q67" s="150"/>
      <c r="R67" s="150">
        <v>2550</v>
      </c>
    </row>
    <row r="68" spans="1:18" ht="42">
      <c r="A68" s="142" t="s">
        <v>1327</v>
      </c>
      <c r="B68" s="142" t="s">
        <v>1940</v>
      </c>
      <c r="C68" s="143" t="s">
        <v>1934</v>
      </c>
      <c r="D68" s="144" t="s">
        <v>1055</v>
      </c>
      <c r="E68" s="144" t="s">
        <v>1941</v>
      </c>
      <c r="F68" s="145" t="s">
        <v>1942</v>
      </c>
      <c r="G68" s="145" t="s">
        <v>1889</v>
      </c>
      <c r="H68" s="145" t="s">
        <v>1119</v>
      </c>
      <c r="I68" s="146" t="s">
        <v>1120</v>
      </c>
      <c r="J68" s="147" t="s">
        <v>1121</v>
      </c>
      <c r="K68" s="147" t="s">
        <v>1062</v>
      </c>
      <c r="L68" s="147" t="s">
        <v>1063</v>
      </c>
      <c r="M68" s="148" t="s">
        <v>1064</v>
      </c>
      <c r="N68" s="145" t="s">
        <v>1065</v>
      </c>
      <c r="O68" s="145" t="s">
        <v>1066</v>
      </c>
      <c r="P68" s="149" t="s">
        <v>1122</v>
      </c>
      <c r="Q68" s="150">
        <v>1</v>
      </c>
      <c r="R68" s="150">
        <v>16500</v>
      </c>
    </row>
    <row r="69" spans="1:18" ht="42">
      <c r="A69" s="142" t="s">
        <v>1052</v>
      </c>
      <c r="B69" s="142" t="s">
        <v>1943</v>
      </c>
      <c r="C69" s="143" t="s">
        <v>1934</v>
      </c>
      <c r="D69" s="144" t="s">
        <v>1055</v>
      </c>
      <c r="E69" s="144" t="s">
        <v>1944</v>
      </c>
      <c r="F69" s="145" t="s">
        <v>1945</v>
      </c>
      <c r="G69" s="145" t="s">
        <v>1889</v>
      </c>
      <c r="H69" s="145" t="s">
        <v>1946</v>
      </c>
      <c r="I69" s="146" t="s">
        <v>1947</v>
      </c>
      <c r="J69" s="147" t="s">
        <v>1079</v>
      </c>
      <c r="K69" s="147" t="s">
        <v>1062</v>
      </c>
      <c r="L69" s="147" t="s">
        <v>1063</v>
      </c>
      <c r="M69" s="148" t="s">
        <v>1064</v>
      </c>
      <c r="N69" s="145" t="s">
        <v>1065</v>
      </c>
      <c r="O69" s="145" t="s">
        <v>1066</v>
      </c>
      <c r="P69" s="149" t="s">
        <v>1948</v>
      </c>
      <c r="Q69" s="150">
        <v>1</v>
      </c>
      <c r="R69" s="150">
        <v>16000</v>
      </c>
    </row>
    <row r="70" spans="1:18" ht="52.5">
      <c r="A70" s="142" t="s">
        <v>1068</v>
      </c>
      <c r="B70" s="142" t="s">
        <v>1949</v>
      </c>
      <c r="C70" s="143" t="s">
        <v>1934</v>
      </c>
      <c r="D70" s="144" t="s">
        <v>1055</v>
      </c>
      <c r="E70" s="144" t="s">
        <v>1950</v>
      </c>
      <c r="F70" s="145" t="s">
        <v>1951</v>
      </c>
      <c r="G70" s="145" t="s">
        <v>1889</v>
      </c>
      <c r="H70" s="145" t="s">
        <v>919</v>
      </c>
      <c r="I70" s="146" t="s">
        <v>1127</v>
      </c>
      <c r="J70" s="147" t="s">
        <v>1079</v>
      </c>
      <c r="K70" s="147" t="s">
        <v>1062</v>
      </c>
      <c r="L70" s="147" t="s">
        <v>1063</v>
      </c>
      <c r="M70" s="148" t="s">
        <v>1064</v>
      </c>
      <c r="N70" s="145" t="s">
        <v>1065</v>
      </c>
      <c r="O70" s="145" t="s">
        <v>1066</v>
      </c>
      <c r="P70" s="149" t="s">
        <v>1128</v>
      </c>
      <c r="Q70" s="150">
        <v>1</v>
      </c>
      <c r="R70" s="150">
        <v>9960</v>
      </c>
    </row>
    <row r="71" spans="1:18" ht="42" hidden="1" customHeight="1">
      <c r="A71" s="142" t="s">
        <v>1344</v>
      </c>
      <c r="B71" s="142" t="s">
        <v>1952</v>
      </c>
      <c r="C71" s="143" t="s">
        <v>1934</v>
      </c>
      <c r="D71" s="144" t="s">
        <v>1055</v>
      </c>
      <c r="E71" s="144" t="s">
        <v>1953</v>
      </c>
      <c r="F71" s="145" t="s">
        <v>1954</v>
      </c>
      <c r="G71" s="145" t="s">
        <v>1889</v>
      </c>
      <c r="H71" s="145" t="s">
        <v>1059</v>
      </c>
      <c r="I71" s="146" t="s">
        <v>1060</v>
      </c>
      <c r="J71" s="147" t="s">
        <v>1061</v>
      </c>
      <c r="K71" s="147" t="s">
        <v>1062</v>
      </c>
      <c r="L71" s="147" t="s">
        <v>1063</v>
      </c>
      <c r="M71" s="148" t="s">
        <v>1064</v>
      </c>
      <c r="N71" s="145" t="s">
        <v>1065</v>
      </c>
      <c r="O71" s="145" t="s">
        <v>1066</v>
      </c>
      <c r="P71" s="149" t="s">
        <v>1067</v>
      </c>
      <c r="Q71" s="150"/>
      <c r="R71" s="150">
        <v>16927.919999999998</v>
      </c>
    </row>
    <row r="72" spans="1:18" ht="42" hidden="1" customHeight="1">
      <c r="A72" s="142" t="s">
        <v>1350</v>
      </c>
      <c r="B72" s="142" t="s">
        <v>1955</v>
      </c>
      <c r="C72" s="143" t="s">
        <v>1934</v>
      </c>
      <c r="D72" s="144" t="s">
        <v>1055</v>
      </c>
      <c r="E72" s="144" t="s">
        <v>1956</v>
      </c>
      <c r="F72" s="145" t="s">
        <v>1957</v>
      </c>
      <c r="G72" s="145" t="s">
        <v>1889</v>
      </c>
      <c r="H72" s="145" t="s">
        <v>1059</v>
      </c>
      <c r="I72" s="146" t="s">
        <v>1060</v>
      </c>
      <c r="J72" s="147" t="s">
        <v>1061</v>
      </c>
      <c r="K72" s="147" t="s">
        <v>1062</v>
      </c>
      <c r="L72" s="147" t="s">
        <v>1063</v>
      </c>
      <c r="M72" s="148" t="s">
        <v>1064</v>
      </c>
      <c r="N72" s="145" t="s">
        <v>1065</v>
      </c>
      <c r="O72" s="145" t="s">
        <v>1066</v>
      </c>
      <c r="P72" s="149" t="s">
        <v>1067</v>
      </c>
      <c r="Q72" s="150"/>
      <c r="R72" s="150">
        <v>370</v>
      </c>
    </row>
    <row r="73" spans="1:18" ht="42" hidden="1" customHeight="1">
      <c r="A73" s="142" t="s">
        <v>1958</v>
      </c>
      <c r="B73" s="142" t="s">
        <v>1959</v>
      </c>
      <c r="C73" s="143" t="s">
        <v>1934</v>
      </c>
      <c r="D73" s="144" t="s">
        <v>1055</v>
      </c>
      <c r="E73" s="144" t="s">
        <v>1960</v>
      </c>
      <c r="F73" s="145" t="s">
        <v>1961</v>
      </c>
      <c r="G73" s="145" t="s">
        <v>1934</v>
      </c>
      <c r="H73" s="145" t="s">
        <v>1701</v>
      </c>
      <c r="I73" s="146" t="s">
        <v>1702</v>
      </c>
      <c r="J73" s="147" t="s">
        <v>1690</v>
      </c>
      <c r="K73" s="147" t="s">
        <v>1691</v>
      </c>
      <c r="L73" s="147" t="s">
        <v>1063</v>
      </c>
      <c r="M73" s="148" t="s">
        <v>1769</v>
      </c>
      <c r="N73" s="145" t="s">
        <v>1065</v>
      </c>
      <c r="O73" s="145" t="s">
        <v>1066</v>
      </c>
      <c r="P73" s="149"/>
      <c r="Q73" s="150"/>
      <c r="R73" s="150">
        <v>93</v>
      </c>
    </row>
    <row r="74" spans="1:18" ht="52.5" hidden="1" customHeight="1">
      <c r="A74" s="142" t="s">
        <v>1962</v>
      </c>
      <c r="B74" s="142" t="s">
        <v>1289</v>
      </c>
      <c r="C74" s="143" t="s">
        <v>1889</v>
      </c>
      <c r="D74" s="144" t="s">
        <v>1181</v>
      </c>
      <c r="E74" s="144" t="s">
        <v>1806</v>
      </c>
      <c r="F74" s="145" t="s">
        <v>1289</v>
      </c>
      <c r="G74" s="145" t="s">
        <v>1889</v>
      </c>
      <c r="H74" s="145" t="s">
        <v>1807</v>
      </c>
      <c r="I74" s="146" t="s">
        <v>1808</v>
      </c>
      <c r="J74" s="147" t="s">
        <v>1063</v>
      </c>
      <c r="K74" s="147" t="s">
        <v>1063</v>
      </c>
      <c r="L74" s="147" t="s">
        <v>1790</v>
      </c>
      <c r="M74" s="148" t="s">
        <v>1678</v>
      </c>
      <c r="N74" s="145" t="s">
        <v>1065</v>
      </c>
      <c r="O74" s="145" t="s">
        <v>1066</v>
      </c>
      <c r="P74" s="149"/>
      <c r="Q74" s="150">
        <v>26652</v>
      </c>
      <c r="R74" s="150"/>
    </row>
    <row r="75" spans="1:18" ht="52.5" hidden="1" customHeight="1">
      <c r="A75" s="142" t="s">
        <v>1963</v>
      </c>
      <c r="B75" s="142" t="s">
        <v>1964</v>
      </c>
      <c r="C75" s="143" t="s">
        <v>1889</v>
      </c>
      <c r="D75" s="144" t="s">
        <v>1181</v>
      </c>
      <c r="E75" s="144" t="s">
        <v>1965</v>
      </c>
      <c r="F75" s="145" t="s">
        <v>1964</v>
      </c>
      <c r="G75" s="145" t="s">
        <v>1889</v>
      </c>
      <c r="H75" s="145" t="s">
        <v>1835</v>
      </c>
      <c r="I75" s="146" t="s">
        <v>1836</v>
      </c>
      <c r="J75" s="147" t="s">
        <v>1063</v>
      </c>
      <c r="K75" s="147" t="s">
        <v>1063</v>
      </c>
      <c r="L75" s="147" t="s">
        <v>1790</v>
      </c>
      <c r="M75" s="148" t="s">
        <v>1678</v>
      </c>
      <c r="N75" s="145" t="s">
        <v>1065</v>
      </c>
      <c r="O75" s="145" t="s">
        <v>1066</v>
      </c>
      <c r="P75" s="149"/>
      <c r="Q75" s="150">
        <v>12034.24</v>
      </c>
      <c r="R75" s="150"/>
    </row>
    <row r="76" spans="1:18" ht="52.5" hidden="1" customHeight="1">
      <c r="A76" s="142" t="s">
        <v>1966</v>
      </c>
      <c r="B76" s="142" t="s">
        <v>1967</v>
      </c>
      <c r="C76" s="143" t="s">
        <v>1889</v>
      </c>
      <c r="D76" s="144" t="s">
        <v>1181</v>
      </c>
      <c r="E76" s="144" t="s">
        <v>1968</v>
      </c>
      <c r="F76" s="145" t="s">
        <v>1967</v>
      </c>
      <c r="G76" s="145" t="s">
        <v>1889</v>
      </c>
      <c r="H76" s="145" t="s">
        <v>1969</v>
      </c>
      <c r="I76" s="146" t="s">
        <v>1078</v>
      </c>
      <c r="J76" s="147" t="s">
        <v>1063</v>
      </c>
      <c r="K76" s="147" t="s">
        <v>1063</v>
      </c>
      <c r="L76" s="147" t="s">
        <v>1790</v>
      </c>
      <c r="M76" s="148" t="s">
        <v>1678</v>
      </c>
      <c r="N76" s="145" t="s">
        <v>1065</v>
      </c>
      <c r="O76" s="145" t="s">
        <v>1066</v>
      </c>
      <c r="P76" s="149"/>
      <c r="Q76" s="150">
        <v>400</v>
      </c>
      <c r="R76" s="150"/>
    </row>
    <row r="77" spans="1:18" ht="52.5" hidden="1" customHeight="1">
      <c r="A77" s="142" t="s">
        <v>1970</v>
      </c>
      <c r="B77" s="142" t="s">
        <v>1971</v>
      </c>
      <c r="C77" s="143" t="s">
        <v>1889</v>
      </c>
      <c r="D77" s="144" t="s">
        <v>1181</v>
      </c>
      <c r="E77" s="144" t="s">
        <v>1972</v>
      </c>
      <c r="F77" s="145" t="s">
        <v>1971</v>
      </c>
      <c r="G77" s="145" t="s">
        <v>1889</v>
      </c>
      <c r="H77" s="145" t="s">
        <v>1973</v>
      </c>
      <c r="I77" s="146" t="s">
        <v>1078</v>
      </c>
      <c r="J77" s="147" t="s">
        <v>1063</v>
      </c>
      <c r="K77" s="147" t="s">
        <v>1063</v>
      </c>
      <c r="L77" s="147" t="s">
        <v>1790</v>
      </c>
      <c r="M77" s="148" t="s">
        <v>1678</v>
      </c>
      <c r="N77" s="145" t="s">
        <v>1065</v>
      </c>
      <c r="O77" s="145" t="s">
        <v>1066</v>
      </c>
      <c r="P77" s="149"/>
      <c r="Q77" s="150">
        <v>2200</v>
      </c>
      <c r="R77" s="150"/>
    </row>
    <row r="78" spans="1:18" ht="52.5" hidden="1" customHeight="1">
      <c r="A78" s="142" t="s">
        <v>1072</v>
      </c>
      <c r="B78" s="142" t="s">
        <v>1974</v>
      </c>
      <c r="C78" s="143" t="s">
        <v>1889</v>
      </c>
      <c r="D78" s="144" t="s">
        <v>1181</v>
      </c>
      <c r="E78" s="144" t="s">
        <v>1975</v>
      </c>
      <c r="F78" s="145" t="s">
        <v>1974</v>
      </c>
      <c r="G78" s="145" t="s">
        <v>1889</v>
      </c>
      <c r="H78" s="145" t="s">
        <v>1976</v>
      </c>
      <c r="I78" s="146" t="s">
        <v>1977</v>
      </c>
      <c r="J78" s="147" t="s">
        <v>1063</v>
      </c>
      <c r="K78" s="147" t="s">
        <v>1063</v>
      </c>
      <c r="L78" s="147" t="s">
        <v>1790</v>
      </c>
      <c r="M78" s="148" t="s">
        <v>1678</v>
      </c>
      <c r="N78" s="145" t="s">
        <v>1065</v>
      </c>
      <c r="O78" s="145" t="s">
        <v>1066</v>
      </c>
      <c r="P78" s="149"/>
      <c r="Q78" s="150">
        <v>3592</v>
      </c>
      <c r="R78" s="150"/>
    </row>
    <row r="79" spans="1:18" ht="52.5" hidden="1" customHeight="1">
      <c r="A79" s="142" t="s">
        <v>1978</v>
      </c>
      <c r="B79" s="142" t="s">
        <v>1979</v>
      </c>
      <c r="C79" s="143" t="s">
        <v>1889</v>
      </c>
      <c r="D79" s="144" t="s">
        <v>1181</v>
      </c>
      <c r="E79" s="144" t="s">
        <v>1980</v>
      </c>
      <c r="F79" s="145" t="s">
        <v>1979</v>
      </c>
      <c r="G79" s="145" t="s">
        <v>1889</v>
      </c>
      <c r="H79" s="145" t="s">
        <v>1981</v>
      </c>
      <c r="I79" s="146" t="s">
        <v>1109</v>
      </c>
      <c r="J79" s="147" t="s">
        <v>1063</v>
      </c>
      <c r="K79" s="147" t="s">
        <v>1063</v>
      </c>
      <c r="L79" s="147" t="s">
        <v>1790</v>
      </c>
      <c r="M79" s="148" t="s">
        <v>1678</v>
      </c>
      <c r="N79" s="145" t="s">
        <v>1065</v>
      </c>
      <c r="O79" s="145" t="s">
        <v>1066</v>
      </c>
      <c r="P79" s="149"/>
      <c r="Q79" s="150">
        <v>3307.17</v>
      </c>
      <c r="R79" s="150"/>
    </row>
    <row r="80" spans="1:18" ht="63" hidden="1" customHeight="1">
      <c r="A80" s="142" t="s">
        <v>1982</v>
      </c>
      <c r="B80" s="142" t="s">
        <v>1983</v>
      </c>
      <c r="C80" s="143" t="s">
        <v>1984</v>
      </c>
      <c r="D80" s="144" t="s">
        <v>1055</v>
      </c>
      <c r="E80" s="144" t="s">
        <v>1985</v>
      </c>
      <c r="F80" s="145" t="s">
        <v>1986</v>
      </c>
      <c r="G80" s="145" t="s">
        <v>1934</v>
      </c>
      <c r="H80" s="145" t="s">
        <v>1987</v>
      </c>
      <c r="I80" s="146" t="s">
        <v>1988</v>
      </c>
      <c r="J80" s="147" t="s">
        <v>1079</v>
      </c>
      <c r="K80" s="147" t="s">
        <v>1062</v>
      </c>
      <c r="L80" s="147" t="s">
        <v>1063</v>
      </c>
      <c r="M80" s="148" t="s">
        <v>1064</v>
      </c>
      <c r="N80" s="145" t="s">
        <v>1065</v>
      </c>
      <c r="O80" s="145" t="s">
        <v>1066</v>
      </c>
      <c r="P80" s="149" t="s">
        <v>1989</v>
      </c>
      <c r="Q80" s="150">
        <v>1</v>
      </c>
      <c r="R80" s="150">
        <v>25000</v>
      </c>
    </row>
    <row r="81" spans="1:18" ht="42">
      <c r="A81" s="142" t="s">
        <v>1081</v>
      </c>
      <c r="B81" s="142" t="s">
        <v>1990</v>
      </c>
      <c r="C81" s="143" t="s">
        <v>1984</v>
      </c>
      <c r="D81" s="144" t="s">
        <v>1055</v>
      </c>
      <c r="E81" s="144" t="s">
        <v>1991</v>
      </c>
      <c r="F81" s="145" t="s">
        <v>1992</v>
      </c>
      <c r="G81" s="145" t="s">
        <v>1934</v>
      </c>
      <c r="H81" s="145" t="s">
        <v>919</v>
      </c>
      <c r="I81" s="146" t="s">
        <v>1127</v>
      </c>
      <c r="J81" s="147" t="s">
        <v>1079</v>
      </c>
      <c r="K81" s="147" t="s">
        <v>1062</v>
      </c>
      <c r="L81" s="147" t="s">
        <v>1063</v>
      </c>
      <c r="M81" s="148" t="s">
        <v>1064</v>
      </c>
      <c r="N81" s="145" t="s">
        <v>1065</v>
      </c>
      <c r="O81" s="145" t="s">
        <v>1066</v>
      </c>
      <c r="P81" s="149" t="s">
        <v>1128</v>
      </c>
      <c r="Q81" s="150">
        <v>1</v>
      </c>
      <c r="R81" s="150">
        <v>2160</v>
      </c>
    </row>
    <row r="82" spans="1:18" ht="42" hidden="1" customHeight="1">
      <c r="A82" s="142" t="s">
        <v>1090</v>
      </c>
      <c r="B82" s="142" t="s">
        <v>1993</v>
      </c>
      <c r="C82" s="143" t="s">
        <v>1984</v>
      </c>
      <c r="D82" s="144" t="s">
        <v>1055</v>
      </c>
      <c r="E82" s="144" t="s">
        <v>1994</v>
      </c>
      <c r="F82" s="145" t="s">
        <v>1995</v>
      </c>
      <c r="G82" s="145" t="s">
        <v>1934</v>
      </c>
      <c r="H82" s="145" t="s">
        <v>1525</v>
      </c>
      <c r="I82" s="146" t="s">
        <v>1526</v>
      </c>
      <c r="J82" s="147" t="s">
        <v>1110</v>
      </c>
      <c r="K82" s="147" t="s">
        <v>1062</v>
      </c>
      <c r="L82" s="147" t="s">
        <v>1063</v>
      </c>
      <c r="M82" s="148" t="s">
        <v>1111</v>
      </c>
      <c r="N82" s="145" t="s">
        <v>1065</v>
      </c>
      <c r="O82" s="145" t="s">
        <v>1066</v>
      </c>
      <c r="P82" s="149" t="s">
        <v>1527</v>
      </c>
      <c r="Q82" s="150"/>
      <c r="R82" s="150">
        <v>18757</v>
      </c>
    </row>
    <row r="83" spans="1:18" ht="42" hidden="1" customHeight="1">
      <c r="A83" s="142" t="s">
        <v>1098</v>
      </c>
      <c r="B83" s="142" t="s">
        <v>1996</v>
      </c>
      <c r="C83" s="143" t="s">
        <v>1984</v>
      </c>
      <c r="D83" s="144" t="s">
        <v>1055</v>
      </c>
      <c r="E83" s="144" t="s">
        <v>1997</v>
      </c>
      <c r="F83" s="145" t="s">
        <v>1998</v>
      </c>
      <c r="G83" s="145" t="s">
        <v>1934</v>
      </c>
      <c r="H83" s="145" t="s">
        <v>1999</v>
      </c>
      <c r="I83" s="146" t="s">
        <v>2000</v>
      </c>
      <c r="J83" s="147" t="s">
        <v>1110</v>
      </c>
      <c r="K83" s="147" t="s">
        <v>1062</v>
      </c>
      <c r="L83" s="147" t="s">
        <v>1063</v>
      </c>
      <c r="M83" s="148" t="s">
        <v>1111</v>
      </c>
      <c r="N83" s="145" t="s">
        <v>1065</v>
      </c>
      <c r="O83" s="145" t="s">
        <v>1066</v>
      </c>
      <c r="P83" s="149" t="s">
        <v>2001</v>
      </c>
      <c r="Q83" s="150"/>
      <c r="R83" s="150">
        <v>12070</v>
      </c>
    </row>
    <row r="84" spans="1:18" ht="42" hidden="1" customHeight="1">
      <c r="A84" s="142" t="s">
        <v>2002</v>
      </c>
      <c r="B84" s="142" t="s">
        <v>2003</v>
      </c>
      <c r="C84" s="143" t="s">
        <v>1984</v>
      </c>
      <c r="D84" s="144" t="s">
        <v>1055</v>
      </c>
      <c r="E84" s="144" t="s">
        <v>2004</v>
      </c>
      <c r="F84" s="145" t="s">
        <v>2005</v>
      </c>
      <c r="G84" s="145" t="s">
        <v>1934</v>
      </c>
      <c r="H84" s="145" t="s">
        <v>1696</v>
      </c>
      <c r="I84" s="146" t="s">
        <v>1697</v>
      </c>
      <c r="J84" s="147" t="s">
        <v>1690</v>
      </c>
      <c r="K84" s="147" t="s">
        <v>1691</v>
      </c>
      <c r="L84" s="147" t="s">
        <v>1063</v>
      </c>
      <c r="M84" s="148" t="s">
        <v>1769</v>
      </c>
      <c r="N84" s="145" t="s">
        <v>1065</v>
      </c>
      <c r="O84" s="145" t="s">
        <v>1066</v>
      </c>
      <c r="P84" s="149"/>
      <c r="Q84" s="150"/>
      <c r="R84" s="150">
        <v>3533.85</v>
      </c>
    </row>
    <row r="85" spans="1:18" ht="63" hidden="1" customHeight="1">
      <c r="A85" s="142" t="s">
        <v>2006</v>
      </c>
      <c r="B85" s="142" t="s">
        <v>2007</v>
      </c>
      <c r="C85" s="143" t="s">
        <v>1984</v>
      </c>
      <c r="D85" s="144" t="s">
        <v>1055</v>
      </c>
      <c r="E85" s="144" t="s">
        <v>2008</v>
      </c>
      <c r="F85" s="145" t="s">
        <v>1843</v>
      </c>
      <c r="G85" s="145" t="s">
        <v>1934</v>
      </c>
      <c r="H85" s="145" t="s">
        <v>1077</v>
      </c>
      <c r="I85" s="146" t="s">
        <v>1078</v>
      </c>
      <c r="J85" s="147" t="s">
        <v>1690</v>
      </c>
      <c r="K85" s="147" t="s">
        <v>1691</v>
      </c>
      <c r="L85" s="147" t="s">
        <v>1063</v>
      </c>
      <c r="M85" s="148" t="s">
        <v>1769</v>
      </c>
      <c r="N85" s="145" t="s">
        <v>1065</v>
      </c>
      <c r="O85" s="145" t="s">
        <v>1066</v>
      </c>
      <c r="P85" s="149"/>
      <c r="Q85" s="150"/>
      <c r="R85" s="150">
        <v>1130.48</v>
      </c>
    </row>
    <row r="86" spans="1:18" ht="52.5" hidden="1" customHeight="1">
      <c r="A86" s="142" t="s">
        <v>2009</v>
      </c>
      <c r="B86" s="142" t="s">
        <v>2010</v>
      </c>
      <c r="C86" s="143" t="s">
        <v>1934</v>
      </c>
      <c r="D86" s="144" t="s">
        <v>1181</v>
      </c>
      <c r="E86" s="144" t="s">
        <v>1806</v>
      </c>
      <c r="F86" s="145" t="s">
        <v>2010</v>
      </c>
      <c r="G86" s="145" t="s">
        <v>1934</v>
      </c>
      <c r="H86" s="145" t="s">
        <v>1807</v>
      </c>
      <c r="I86" s="146" t="s">
        <v>1808</v>
      </c>
      <c r="J86" s="147" t="s">
        <v>1063</v>
      </c>
      <c r="K86" s="147" t="s">
        <v>1063</v>
      </c>
      <c r="L86" s="147" t="s">
        <v>1790</v>
      </c>
      <c r="M86" s="148" t="s">
        <v>1678</v>
      </c>
      <c r="N86" s="145" t="s">
        <v>1065</v>
      </c>
      <c r="O86" s="145" t="s">
        <v>1066</v>
      </c>
      <c r="P86" s="149"/>
      <c r="Q86" s="150">
        <v>3666</v>
      </c>
      <c r="R86" s="150"/>
    </row>
    <row r="87" spans="1:18" ht="63" hidden="1" customHeight="1">
      <c r="A87" s="142" t="s">
        <v>2011</v>
      </c>
      <c r="B87" s="142" t="s">
        <v>2012</v>
      </c>
      <c r="C87" s="143" t="s">
        <v>1934</v>
      </c>
      <c r="D87" s="144" t="s">
        <v>1181</v>
      </c>
      <c r="E87" s="144" t="s">
        <v>2013</v>
      </c>
      <c r="F87" s="145" t="s">
        <v>2012</v>
      </c>
      <c r="G87" s="145" t="s">
        <v>1934</v>
      </c>
      <c r="H87" s="145" t="s">
        <v>1835</v>
      </c>
      <c r="I87" s="146" t="s">
        <v>1836</v>
      </c>
      <c r="J87" s="147" t="s">
        <v>1063</v>
      </c>
      <c r="K87" s="147" t="s">
        <v>1063</v>
      </c>
      <c r="L87" s="147" t="s">
        <v>1790</v>
      </c>
      <c r="M87" s="148" t="s">
        <v>1678</v>
      </c>
      <c r="N87" s="145" t="s">
        <v>1065</v>
      </c>
      <c r="O87" s="145" t="s">
        <v>1066</v>
      </c>
      <c r="P87" s="149"/>
      <c r="Q87" s="150">
        <v>15464.92</v>
      </c>
      <c r="R87" s="150"/>
    </row>
    <row r="88" spans="1:18" ht="52.5" hidden="1" customHeight="1">
      <c r="A88" s="142" t="s">
        <v>2014</v>
      </c>
      <c r="B88" s="142" t="s">
        <v>2015</v>
      </c>
      <c r="C88" s="143" t="s">
        <v>2016</v>
      </c>
      <c r="D88" s="144" t="s">
        <v>1181</v>
      </c>
      <c r="E88" s="144" t="s">
        <v>2017</v>
      </c>
      <c r="F88" s="145" t="s">
        <v>2015</v>
      </c>
      <c r="G88" s="145" t="s">
        <v>1934</v>
      </c>
      <c r="H88" s="145" t="s">
        <v>2018</v>
      </c>
      <c r="I88" s="146" t="s">
        <v>1078</v>
      </c>
      <c r="J88" s="147" t="s">
        <v>1063</v>
      </c>
      <c r="K88" s="147" t="s">
        <v>1063</v>
      </c>
      <c r="L88" s="147" t="s">
        <v>1790</v>
      </c>
      <c r="M88" s="148" t="s">
        <v>1678</v>
      </c>
      <c r="N88" s="145" t="s">
        <v>1065</v>
      </c>
      <c r="O88" s="145" t="s">
        <v>1066</v>
      </c>
      <c r="P88" s="149"/>
      <c r="Q88" s="150">
        <v>353</v>
      </c>
      <c r="R88" s="150"/>
    </row>
    <row r="89" spans="1:18" ht="42" hidden="1" customHeight="1">
      <c r="A89" s="142" t="s">
        <v>2019</v>
      </c>
      <c r="B89" s="142" t="s">
        <v>2020</v>
      </c>
      <c r="C89" s="143" t="s">
        <v>2021</v>
      </c>
      <c r="D89" s="144" t="s">
        <v>1055</v>
      </c>
      <c r="E89" s="144" t="s">
        <v>1766</v>
      </c>
      <c r="F89" s="145" t="s">
        <v>2022</v>
      </c>
      <c r="G89" s="145" t="s">
        <v>1984</v>
      </c>
      <c r="H89" s="145" t="s">
        <v>1701</v>
      </c>
      <c r="I89" s="146" t="s">
        <v>1702</v>
      </c>
      <c r="J89" s="147" t="s">
        <v>1690</v>
      </c>
      <c r="K89" s="147" t="s">
        <v>1691</v>
      </c>
      <c r="L89" s="147" t="s">
        <v>1063</v>
      </c>
      <c r="M89" s="148" t="s">
        <v>1769</v>
      </c>
      <c r="N89" s="145" t="s">
        <v>1065</v>
      </c>
      <c r="O89" s="145" t="s">
        <v>1066</v>
      </c>
      <c r="P89" s="149"/>
      <c r="Q89" s="150"/>
      <c r="R89" s="150">
        <v>528</v>
      </c>
    </row>
    <row r="90" spans="1:18" ht="52.5">
      <c r="A90" s="142" t="s">
        <v>2023</v>
      </c>
      <c r="B90" s="142" t="s">
        <v>2024</v>
      </c>
      <c r="C90" s="143" t="s">
        <v>2021</v>
      </c>
      <c r="D90" s="144" t="s">
        <v>1055</v>
      </c>
      <c r="E90" s="144" t="s">
        <v>2025</v>
      </c>
      <c r="F90" s="145" t="s">
        <v>2026</v>
      </c>
      <c r="G90" s="145" t="s">
        <v>1984</v>
      </c>
      <c r="H90" s="145" t="s">
        <v>1077</v>
      </c>
      <c r="I90" s="146" t="s">
        <v>1078</v>
      </c>
      <c r="J90" s="147" t="s">
        <v>1061</v>
      </c>
      <c r="K90" s="147" t="s">
        <v>1062</v>
      </c>
      <c r="L90" s="147" t="s">
        <v>1063</v>
      </c>
      <c r="M90" s="148" t="s">
        <v>1064</v>
      </c>
      <c r="N90" s="145" t="s">
        <v>1065</v>
      </c>
      <c r="O90" s="145" t="s">
        <v>1066</v>
      </c>
      <c r="P90" s="149"/>
      <c r="Q90" s="150">
        <v>1</v>
      </c>
      <c r="R90" s="150">
        <v>4125</v>
      </c>
    </row>
    <row r="91" spans="1:18" ht="63">
      <c r="A91" s="142" t="s">
        <v>2027</v>
      </c>
      <c r="B91" s="142" t="s">
        <v>2028</v>
      </c>
      <c r="C91" s="143" t="s">
        <v>2021</v>
      </c>
      <c r="D91" s="144" t="s">
        <v>1055</v>
      </c>
      <c r="E91" s="144" t="s">
        <v>2029</v>
      </c>
      <c r="F91" s="145" t="s">
        <v>2030</v>
      </c>
      <c r="G91" s="145" t="s">
        <v>1984</v>
      </c>
      <c r="H91" s="145" t="s">
        <v>1077</v>
      </c>
      <c r="I91" s="146" t="s">
        <v>1078</v>
      </c>
      <c r="J91" s="147" t="s">
        <v>1096</v>
      </c>
      <c r="K91" s="147" t="s">
        <v>1062</v>
      </c>
      <c r="L91" s="147" t="s">
        <v>1063</v>
      </c>
      <c r="M91" s="148" t="s">
        <v>1064</v>
      </c>
      <c r="N91" s="145" t="s">
        <v>1065</v>
      </c>
      <c r="O91" s="145" t="s">
        <v>1066</v>
      </c>
      <c r="P91" s="149"/>
      <c r="Q91" s="150">
        <v>1</v>
      </c>
      <c r="R91" s="150">
        <v>2127.23</v>
      </c>
    </row>
    <row r="92" spans="1:18" ht="52.5">
      <c r="A92" s="142" t="s">
        <v>2031</v>
      </c>
      <c r="B92" s="142" t="s">
        <v>2032</v>
      </c>
      <c r="C92" s="143" t="s">
        <v>2021</v>
      </c>
      <c r="D92" s="144" t="s">
        <v>1055</v>
      </c>
      <c r="E92" s="144" t="s">
        <v>2033</v>
      </c>
      <c r="F92" s="145" t="s">
        <v>2034</v>
      </c>
      <c r="G92" s="145" t="s">
        <v>1984</v>
      </c>
      <c r="H92" s="145" t="s">
        <v>1696</v>
      </c>
      <c r="I92" s="146" t="s">
        <v>1697</v>
      </c>
      <c r="J92" s="147" t="s">
        <v>1096</v>
      </c>
      <c r="K92" s="147" t="s">
        <v>1062</v>
      </c>
      <c r="L92" s="147" t="s">
        <v>1063</v>
      </c>
      <c r="M92" s="148" t="s">
        <v>1064</v>
      </c>
      <c r="N92" s="145" t="s">
        <v>1065</v>
      </c>
      <c r="O92" s="145" t="s">
        <v>1066</v>
      </c>
      <c r="P92" s="149"/>
      <c r="Q92" s="150">
        <v>1</v>
      </c>
      <c r="R92" s="150">
        <v>300</v>
      </c>
    </row>
    <row r="93" spans="1:18" ht="52.5" hidden="1" customHeight="1">
      <c r="A93" s="142" t="s">
        <v>2035</v>
      </c>
      <c r="B93" s="142" t="s">
        <v>2036</v>
      </c>
      <c r="C93" s="143" t="s">
        <v>1984</v>
      </c>
      <c r="D93" s="144" t="s">
        <v>1214</v>
      </c>
      <c r="E93" s="144" t="s">
        <v>2037</v>
      </c>
      <c r="F93" s="145" t="s">
        <v>2038</v>
      </c>
      <c r="G93" s="145" t="s">
        <v>1984</v>
      </c>
      <c r="H93" s="145" t="s">
        <v>2039</v>
      </c>
      <c r="I93" s="146" t="s">
        <v>2040</v>
      </c>
      <c r="J93" s="147" t="s">
        <v>1063</v>
      </c>
      <c r="K93" s="147" t="s">
        <v>1063</v>
      </c>
      <c r="L93" s="147" t="s">
        <v>1790</v>
      </c>
      <c r="M93" s="148" t="s">
        <v>1678</v>
      </c>
      <c r="N93" s="145" t="s">
        <v>1065</v>
      </c>
      <c r="O93" s="145" t="s">
        <v>1066</v>
      </c>
      <c r="P93" s="149"/>
      <c r="Q93" s="150">
        <v>10350</v>
      </c>
      <c r="R93" s="150"/>
    </row>
    <row r="94" spans="1:18" ht="52.5" hidden="1" customHeight="1">
      <c r="A94" s="142" t="s">
        <v>1357</v>
      </c>
      <c r="B94" s="142" t="s">
        <v>2041</v>
      </c>
      <c r="C94" s="143" t="s">
        <v>1984</v>
      </c>
      <c r="D94" s="144" t="s">
        <v>1181</v>
      </c>
      <c r="E94" s="144" t="s">
        <v>1806</v>
      </c>
      <c r="F94" s="145" t="s">
        <v>2041</v>
      </c>
      <c r="G94" s="145" t="s">
        <v>1984</v>
      </c>
      <c r="H94" s="145" t="s">
        <v>1807</v>
      </c>
      <c r="I94" s="146" t="s">
        <v>1808</v>
      </c>
      <c r="J94" s="147" t="s">
        <v>1063</v>
      </c>
      <c r="K94" s="147" t="s">
        <v>1063</v>
      </c>
      <c r="L94" s="147" t="s">
        <v>1790</v>
      </c>
      <c r="M94" s="148" t="s">
        <v>1678</v>
      </c>
      <c r="N94" s="145" t="s">
        <v>1065</v>
      </c>
      <c r="O94" s="145" t="s">
        <v>1066</v>
      </c>
      <c r="P94" s="149"/>
      <c r="Q94" s="150">
        <v>10163</v>
      </c>
      <c r="R94" s="150"/>
    </row>
    <row r="95" spans="1:18" ht="52.5" hidden="1" customHeight="1">
      <c r="A95" s="142" t="s">
        <v>1364</v>
      </c>
      <c r="B95" s="142" t="s">
        <v>2042</v>
      </c>
      <c r="C95" s="143" t="s">
        <v>1984</v>
      </c>
      <c r="D95" s="144" t="s">
        <v>1181</v>
      </c>
      <c r="E95" s="144" t="s">
        <v>2043</v>
      </c>
      <c r="F95" s="145" t="s">
        <v>2042</v>
      </c>
      <c r="G95" s="145" t="s">
        <v>1984</v>
      </c>
      <c r="H95" s="145" t="s">
        <v>2044</v>
      </c>
      <c r="I95" s="146" t="s">
        <v>2045</v>
      </c>
      <c r="J95" s="147" t="s">
        <v>1063</v>
      </c>
      <c r="K95" s="147" t="s">
        <v>1063</v>
      </c>
      <c r="L95" s="147" t="s">
        <v>1790</v>
      </c>
      <c r="M95" s="148" t="s">
        <v>1678</v>
      </c>
      <c r="N95" s="145" t="s">
        <v>1065</v>
      </c>
      <c r="O95" s="145" t="s">
        <v>1066</v>
      </c>
      <c r="P95" s="149"/>
      <c r="Q95" s="150">
        <v>42870</v>
      </c>
      <c r="R95" s="150"/>
    </row>
    <row r="96" spans="1:18" ht="52.5" hidden="1" customHeight="1">
      <c r="A96" s="142" t="s">
        <v>1368</v>
      </c>
      <c r="B96" s="142" t="s">
        <v>1367</v>
      </c>
      <c r="C96" s="143" t="s">
        <v>1984</v>
      </c>
      <c r="D96" s="144" t="s">
        <v>1181</v>
      </c>
      <c r="E96" s="144" t="s">
        <v>2046</v>
      </c>
      <c r="F96" s="145" t="s">
        <v>1367</v>
      </c>
      <c r="G96" s="145" t="s">
        <v>1984</v>
      </c>
      <c r="H96" s="145" t="s">
        <v>2047</v>
      </c>
      <c r="I96" s="146" t="s">
        <v>2048</v>
      </c>
      <c r="J96" s="147" t="s">
        <v>1063</v>
      </c>
      <c r="K96" s="147" t="s">
        <v>1063</v>
      </c>
      <c r="L96" s="147" t="s">
        <v>1790</v>
      </c>
      <c r="M96" s="148" t="s">
        <v>1678</v>
      </c>
      <c r="N96" s="145" t="s">
        <v>1065</v>
      </c>
      <c r="O96" s="145" t="s">
        <v>1066</v>
      </c>
      <c r="P96" s="149"/>
      <c r="Q96" s="150">
        <v>12887</v>
      </c>
      <c r="R96" s="150"/>
    </row>
    <row r="97" spans="1:18" ht="52.5" hidden="1" customHeight="1">
      <c r="A97" s="142" t="s">
        <v>1372</v>
      </c>
      <c r="B97" s="142" t="s">
        <v>1360</v>
      </c>
      <c r="C97" s="143" t="s">
        <v>1984</v>
      </c>
      <c r="D97" s="144" t="s">
        <v>1181</v>
      </c>
      <c r="E97" s="144" t="s">
        <v>2049</v>
      </c>
      <c r="F97" s="145" t="s">
        <v>1360</v>
      </c>
      <c r="G97" s="145" t="s">
        <v>1984</v>
      </c>
      <c r="H97" s="145" t="s">
        <v>2050</v>
      </c>
      <c r="I97" s="146" t="s">
        <v>2048</v>
      </c>
      <c r="J97" s="147" t="s">
        <v>1063</v>
      </c>
      <c r="K97" s="147" t="s">
        <v>1063</v>
      </c>
      <c r="L97" s="147" t="s">
        <v>1790</v>
      </c>
      <c r="M97" s="148" t="s">
        <v>1678</v>
      </c>
      <c r="N97" s="145" t="s">
        <v>1065</v>
      </c>
      <c r="O97" s="145" t="s">
        <v>1066</v>
      </c>
      <c r="P97" s="149"/>
      <c r="Q97" s="150">
        <v>41400</v>
      </c>
      <c r="R97" s="150"/>
    </row>
    <row r="98" spans="1:18" ht="63" hidden="1" customHeight="1">
      <c r="A98" s="142" t="s">
        <v>1376</v>
      </c>
      <c r="B98" s="142" t="s">
        <v>2051</v>
      </c>
      <c r="C98" s="143" t="s">
        <v>1984</v>
      </c>
      <c r="D98" s="144" t="s">
        <v>1181</v>
      </c>
      <c r="E98" s="144" t="s">
        <v>2052</v>
      </c>
      <c r="F98" s="145" t="s">
        <v>2051</v>
      </c>
      <c r="G98" s="145" t="s">
        <v>1984</v>
      </c>
      <c r="H98" s="145" t="s">
        <v>1835</v>
      </c>
      <c r="I98" s="146" t="s">
        <v>1836</v>
      </c>
      <c r="J98" s="147" t="s">
        <v>1063</v>
      </c>
      <c r="K98" s="147" t="s">
        <v>1063</v>
      </c>
      <c r="L98" s="147" t="s">
        <v>1790</v>
      </c>
      <c r="M98" s="148" t="s">
        <v>1678</v>
      </c>
      <c r="N98" s="145" t="s">
        <v>1065</v>
      </c>
      <c r="O98" s="145" t="s">
        <v>1066</v>
      </c>
      <c r="P98" s="149"/>
      <c r="Q98" s="150">
        <v>12630.11</v>
      </c>
      <c r="R98" s="150"/>
    </row>
    <row r="99" spans="1:18" ht="52.5" hidden="1" customHeight="1">
      <c r="A99" s="142" t="s">
        <v>1380</v>
      </c>
      <c r="B99" s="142" t="s">
        <v>2053</v>
      </c>
      <c r="C99" s="143" t="s">
        <v>1984</v>
      </c>
      <c r="D99" s="144" t="s">
        <v>1181</v>
      </c>
      <c r="E99" s="144" t="s">
        <v>2054</v>
      </c>
      <c r="F99" s="145" t="s">
        <v>2053</v>
      </c>
      <c r="G99" s="145" t="s">
        <v>1984</v>
      </c>
      <c r="H99" s="145" t="s">
        <v>2055</v>
      </c>
      <c r="I99" s="146" t="s">
        <v>2056</v>
      </c>
      <c r="J99" s="147" t="s">
        <v>1063</v>
      </c>
      <c r="K99" s="147" t="s">
        <v>1063</v>
      </c>
      <c r="L99" s="147" t="s">
        <v>1790</v>
      </c>
      <c r="M99" s="148" t="s">
        <v>1678</v>
      </c>
      <c r="N99" s="145" t="s">
        <v>1065</v>
      </c>
      <c r="O99" s="145" t="s">
        <v>1066</v>
      </c>
      <c r="P99" s="149"/>
      <c r="Q99" s="150">
        <v>6602</v>
      </c>
      <c r="R99" s="150"/>
    </row>
    <row r="100" spans="1:18" ht="42" hidden="1" customHeight="1">
      <c r="A100" s="142" t="s">
        <v>1386</v>
      </c>
      <c r="B100" s="142" t="s">
        <v>2057</v>
      </c>
      <c r="C100" s="143" t="s">
        <v>2058</v>
      </c>
      <c r="D100" s="144" t="s">
        <v>1055</v>
      </c>
      <c r="E100" s="144" t="s">
        <v>2059</v>
      </c>
      <c r="F100" s="145" t="s">
        <v>2060</v>
      </c>
      <c r="G100" s="145" t="s">
        <v>2021</v>
      </c>
      <c r="H100" s="145" t="s">
        <v>1077</v>
      </c>
      <c r="I100" s="146" t="s">
        <v>1078</v>
      </c>
      <c r="J100" s="147" t="s">
        <v>1690</v>
      </c>
      <c r="K100" s="147" t="s">
        <v>1691</v>
      </c>
      <c r="L100" s="147" t="s">
        <v>1063</v>
      </c>
      <c r="M100" s="148" t="s">
        <v>1769</v>
      </c>
      <c r="N100" s="145" t="s">
        <v>1065</v>
      </c>
      <c r="O100" s="145" t="s">
        <v>1066</v>
      </c>
      <c r="P100" s="149"/>
      <c r="Q100" s="150"/>
      <c r="R100" s="150">
        <v>150.24</v>
      </c>
    </row>
    <row r="101" spans="1:18" ht="42" hidden="1" customHeight="1">
      <c r="A101" s="142" t="s">
        <v>2061</v>
      </c>
      <c r="B101" s="142" t="s">
        <v>2062</v>
      </c>
      <c r="C101" s="143" t="s">
        <v>2058</v>
      </c>
      <c r="D101" s="144" t="s">
        <v>1055</v>
      </c>
      <c r="E101" s="144" t="s">
        <v>2063</v>
      </c>
      <c r="F101" s="145" t="s">
        <v>1838</v>
      </c>
      <c r="G101" s="145" t="s">
        <v>2021</v>
      </c>
      <c r="H101" s="145" t="s">
        <v>1077</v>
      </c>
      <c r="I101" s="146" t="s">
        <v>1078</v>
      </c>
      <c r="J101" s="147" t="s">
        <v>1690</v>
      </c>
      <c r="K101" s="147" t="s">
        <v>1691</v>
      </c>
      <c r="L101" s="147" t="s">
        <v>1063</v>
      </c>
      <c r="M101" s="148" t="s">
        <v>1769</v>
      </c>
      <c r="N101" s="145" t="s">
        <v>1065</v>
      </c>
      <c r="O101" s="145" t="s">
        <v>1066</v>
      </c>
      <c r="P101" s="149"/>
      <c r="Q101" s="150"/>
      <c r="R101" s="150">
        <v>308.98</v>
      </c>
    </row>
    <row r="102" spans="1:18" ht="42" hidden="1" customHeight="1">
      <c r="A102" s="142" t="s">
        <v>1104</v>
      </c>
      <c r="B102" s="142" t="s">
        <v>2064</v>
      </c>
      <c r="C102" s="143" t="s">
        <v>2058</v>
      </c>
      <c r="D102" s="144" t="s">
        <v>1055</v>
      </c>
      <c r="E102" s="144" t="s">
        <v>2065</v>
      </c>
      <c r="F102" s="145" t="s">
        <v>2066</v>
      </c>
      <c r="G102" s="145" t="s">
        <v>2021</v>
      </c>
      <c r="H102" s="145" t="s">
        <v>1696</v>
      </c>
      <c r="I102" s="146" t="s">
        <v>1697</v>
      </c>
      <c r="J102" s="147" t="s">
        <v>1690</v>
      </c>
      <c r="K102" s="147" t="s">
        <v>1691</v>
      </c>
      <c r="L102" s="147" t="s">
        <v>1063</v>
      </c>
      <c r="M102" s="148" t="s">
        <v>1769</v>
      </c>
      <c r="N102" s="145" t="s">
        <v>1065</v>
      </c>
      <c r="O102" s="145" t="s">
        <v>1066</v>
      </c>
      <c r="P102" s="149"/>
      <c r="Q102" s="150"/>
      <c r="R102" s="150">
        <v>681.56</v>
      </c>
    </row>
    <row r="103" spans="1:18" ht="42" hidden="1" customHeight="1">
      <c r="A103" s="142" t="s">
        <v>1392</v>
      </c>
      <c r="B103" s="142" t="s">
        <v>2067</v>
      </c>
      <c r="C103" s="143" t="s">
        <v>2058</v>
      </c>
      <c r="D103" s="144" t="s">
        <v>1055</v>
      </c>
      <c r="E103" s="144" t="s">
        <v>2068</v>
      </c>
      <c r="F103" s="145" t="s">
        <v>2069</v>
      </c>
      <c r="G103" s="145" t="s">
        <v>2021</v>
      </c>
      <c r="H103" s="145" t="s">
        <v>1077</v>
      </c>
      <c r="I103" s="146" t="s">
        <v>1078</v>
      </c>
      <c r="J103" s="147" t="s">
        <v>1690</v>
      </c>
      <c r="K103" s="147" t="s">
        <v>1691</v>
      </c>
      <c r="L103" s="147" t="s">
        <v>1063</v>
      </c>
      <c r="M103" s="148" t="s">
        <v>1769</v>
      </c>
      <c r="N103" s="145" t="s">
        <v>1065</v>
      </c>
      <c r="O103" s="145" t="s">
        <v>1066</v>
      </c>
      <c r="P103" s="149"/>
      <c r="Q103" s="150"/>
      <c r="R103" s="150">
        <v>1161.49</v>
      </c>
    </row>
    <row r="104" spans="1:18" ht="42" hidden="1" customHeight="1">
      <c r="A104" s="142" t="s">
        <v>1399</v>
      </c>
      <c r="B104" s="142" t="s">
        <v>2070</v>
      </c>
      <c r="C104" s="143" t="s">
        <v>2058</v>
      </c>
      <c r="D104" s="144" t="s">
        <v>1055</v>
      </c>
      <c r="E104" s="144" t="s">
        <v>2071</v>
      </c>
      <c r="F104" s="145" t="s">
        <v>2072</v>
      </c>
      <c r="G104" s="145" t="s">
        <v>2021</v>
      </c>
      <c r="H104" s="145" t="s">
        <v>1701</v>
      </c>
      <c r="I104" s="146" t="s">
        <v>1702</v>
      </c>
      <c r="J104" s="147" t="s">
        <v>1703</v>
      </c>
      <c r="K104" s="147" t="s">
        <v>1704</v>
      </c>
      <c r="L104" s="147" t="s">
        <v>1063</v>
      </c>
      <c r="M104" s="148" t="s">
        <v>1769</v>
      </c>
      <c r="N104" s="145" t="s">
        <v>1664</v>
      </c>
      <c r="O104" s="145" t="s">
        <v>1828</v>
      </c>
      <c r="P104" s="149"/>
      <c r="Q104" s="150"/>
      <c r="R104" s="150">
        <v>22375.94</v>
      </c>
    </row>
    <row r="105" spans="1:18" ht="42" hidden="1" customHeight="1">
      <c r="A105" s="142" t="s">
        <v>1406</v>
      </c>
      <c r="B105" s="142" t="s">
        <v>2073</v>
      </c>
      <c r="C105" s="143" t="s">
        <v>2058</v>
      </c>
      <c r="D105" s="144" t="s">
        <v>1055</v>
      </c>
      <c r="E105" s="144" t="s">
        <v>2071</v>
      </c>
      <c r="F105" s="145" t="s">
        <v>2074</v>
      </c>
      <c r="G105" s="145" t="s">
        <v>2021</v>
      </c>
      <c r="H105" s="145" t="s">
        <v>1701</v>
      </c>
      <c r="I105" s="146" t="s">
        <v>1702</v>
      </c>
      <c r="J105" s="147" t="s">
        <v>1703</v>
      </c>
      <c r="K105" s="147" t="s">
        <v>1704</v>
      </c>
      <c r="L105" s="147" t="s">
        <v>1063</v>
      </c>
      <c r="M105" s="148" t="s">
        <v>1769</v>
      </c>
      <c r="N105" s="145" t="s">
        <v>1065</v>
      </c>
      <c r="O105" s="145" t="s">
        <v>1112</v>
      </c>
      <c r="P105" s="149"/>
      <c r="Q105" s="150"/>
      <c r="R105" s="150">
        <v>6076.7</v>
      </c>
    </row>
    <row r="106" spans="1:18" ht="42" hidden="1" customHeight="1">
      <c r="A106" s="142" t="s">
        <v>1410</v>
      </c>
      <c r="B106" s="142" t="s">
        <v>2075</v>
      </c>
      <c r="C106" s="143" t="s">
        <v>2058</v>
      </c>
      <c r="D106" s="144" t="s">
        <v>1055</v>
      </c>
      <c r="E106" s="144" t="s">
        <v>2071</v>
      </c>
      <c r="F106" s="145" t="s">
        <v>2076</v>
      </c>
      <c r="G106" s="145" t="s">
        <v>2021</v>
      </c>
      <c r="H106" s="145" t="s">
        <v>1701</v>
      </c>
      <c r="I106" s="146" t="s">
        <v>1702</v>
      </c>
      <c r="J106" s="147" t="s">
        <v>1703</v>
      </c>
      <c r="K106" s="147" t="s">
        <v>1704</v>
      </c>
      <c r="L106" s="147" t="s">
        <v>1063</v>
      </c>
      <c r="M106" s="148" t="s">
        <v>1769</v>
      </c>
      <c r="N106" s="145" t="s">
        <v>1065</v>
      </c>
      <c r="O106" s="145" t="s">
        <v>1112</v>
      </c>
      <c r="P106" s="149"/>
      <c r="Q106" s="150"/>
      <c r="R106" s="150">
        <v>1144.8399999999999</v>
      </c>
    </row>
    <row r="107" spans="1:18" ht="42" hidden="1" customHeight="1">
      <c r="A107" s="142" t="s">
        <v>1414</v>
      </c>
      <c r="B107" s="142" t="s">
        <v>2077</v>
      </c>
      <c r="C107" s="143" t="s">
        <v>2058</v>
      </c>
      <c r="D107" s="144" t="s">
        <v>1055</v>
      </c>
      <c r="E107" s="144" t="s">
        <v>2071</v>
      </c>
      <c r="F107" s="145" t="s">
        <v>2078</v>
      </c>
      <c r="G107" s="145" t="s">
        <v>2021</v>
      </c>
      <c r="H107" s="145" t="s">
        <v>1701</v>
      </c>
      <c r="I107" s="146" t="s">
        <v>1702</v>
      </c>
      <c r="J107" s="147" t="s">
        <v>1703</v>
      </c>
      <c r="K107" s="147" t="s">
        <v>1704</v>
      </c>
      <c r="L107" s="147" t="s">
        <v>1063</v>
      </c>
      <c r="M107" s="148" t="s">
        <v>1769</v>
      </c>
      <c r="N107" s="145" t="s">
        <v>1065</v>
      </c>
      <c r="O107" s="145" t="s">
        <v>1112</v>
      </c>
      <c r="P107" s="149"/>
      <c r="Q107" s="150"/>
      <c r="R107" s="150">
        <v>1.0900000000000001</v>
      </c>
    </row>
    <row r="108" spans="1:18" ht="42" hidden="1" customHeight="1">
      <c r="A108" s="142" t="s">
        <v>1421</v>
      </c>
      <c r="B108" s="142" t="s">
        <v>2079</v>
      </c>
      <c r="C108" s="143" t="s">
        <v>2058</v>
      </c>
      <c r="D108" s="144" t="s">
        <v>1055</v>
      </c>
      <c r="E108" s="144" t="s">
        <v>2071</v>
      </c>
      <c r="F108" s="145" t="s">
        <v>2080</v>
      </c>
      <c r="G108" s="145" t="s">
        <v>2021</v>
      </c>
      <c r="H108" s="145" t="s">
        <v>1701</v>
      </c>
      <c r="I108" s="146" t="s">
        <v>1702</v>
      </c>
      <c r="J108" s="147" t="s">
        <v>1703</v>
      </c>
      <c r="K108" s="147" t="s">
        <v>1704</v>
      </c>
      <c r="L108" s="147" t="s">
        <v>1063</v>
      </c>
      <c r="M108" s="148" t="s">
        <v>1769</v>
      </c>
      <c r="N108" s="145" t="s">
        <v>1065</v>
      </c>
      <c r="O108" s="145" t="s">
        <v>1112</v>
      </c>
      <c r="P108" s="149"/>
      <c r="Q108" s="150"/>
      <c r="R108" s="150">
        <v>13.52</v>
      </c>
    </row>
    <row r="109" spans="1:18" ht="42" hidden="1" customHeight="1">
      <c r="A109" s="142" t="s">
        <v>1428</v>
      </c>
      <c r="B109" s="142" t="s">
        <v>2081</v>
      </c>
      <c r="C109" s="143" t="s">
        <v>2058</v>
      </c>
      <c r="D109" s="144" t="s">
        <v>1055</v>
      </c>
      <c r="E109" s="144" t="s">
        <v>2082</v>
      </c>
      <c r="F109" s="145" t="s">
        <v>2083</v>
      </c>
      <c r="G109" s="145" t="s">
        <v>2021</v>
      </c>
      <c r="H109" s="145" t="s">
        <v>1696</v>
      </c>
      <c r="I109" s="146" t="s">
        <v>1697</v>
      </c>
      <c r="J109" s="147" t="s">
        <v>1690</v>
      </c>
      <c r="K109" s="147" t="s">
        <v>1691</v>
      </c>
      <c r="L109" s="147" t="s">
        <v>1063</v>
      </c>
      <c r="M109" s="148" t="s">
        <v>1769</v>
      </c>
      <c r="N109" s="145" t="s">
        <v>1664</v>
      </c>
      <c r="O109" s="145" t="s">
        <v>1828</v>
      </c>
      <c r="P109" s="149"/>
      <c r="Q109" s="150"/>
      <c r="R109" s="150">
        <v>13182.8</v>
      </c>
    </row>
    <row r="110" spans="1:18" ht="52.5" hidden="1" customHeight="1">
      <c r="A110" s="142" t="s">
        <v>2084</v>
      </c>
      <c r="B110" s="142" t="s">
        <v>2085</v>
      </c>
      <c r="C110" s="143" t="s">
        <v>2058</v>
      </c>
      <c r="D110" s="144" t="s">
        <v>1055</v>
      </c>
      <c r="E110" s="144" t="s">
        <v>2086</v>
      </c>
      <c r="F110" s="145" t="s">
        <v>2087</v>
      </c>
      <c r="G110" s="145" t="s">
        <v>2021</v>
      </c>
      <c r="H110" s="145" t="s">
        <v>1077</v>
      </c>
      <c r="I110" s="146" t="s">
        <v>1078</v>
      </c>
      <c r="J110" s="147" t="s">
        <v>1690</v>
      </c>
      <c r="K110" s="147" t="s">
        <v>1691</v>
      </c>
      <c r="L110" s="147" t="s">
        <v>1063</v>
      </c>
      <c r="M110" s="148" t="s">
        <v>1769</v>
      </c>
      <c r="N110" s="145" t="s">
        <v>1664</v>
      </c>
      <c r="O110" s="145" t="s">
        <v>1828</v>
      </c>
      <c r="P110" s="149"/>
      <c r="Q110" s="150"/>
      <c r="R110" s="150">
        <v>40304</v>
      </c>
    </row>
    <row r="111" spans="1:18" ht="42" hidden="1" customHeight="1">
      <c r="A111" s="142" t="s">
        <v>2088</v>
      </c>
      <c r="B111" s="142" t="s">
        <v>2089</v>
      </c>
      <c r="C111" s="143" t="s">
        <v>2058</v>
      </c>
      <c r="D111" s="144" t="s">
        <v>1055</v>
      </c>
      <c r="E111" s="144" t="s">
        <v>2090</v>
      </c>
      <c r="F111" s="145" t="s">
        <v>2091</v>
      </c>
      <c r="G111" s="145" t="s">
        <v>2021</v>
      </c>
      <c r="H111" s="145" t="s">
        <v>1696</v>
      </c>
      <c r="I111" s="146" t="s">
        <v>1697</v>
      </c>
      <c r="J111" s="147" t="s">
        <v>1690</v>
      </c>
      <c r="K111" s="147" t="s">
        <v>1691</v>
      </c>
      <c r="L111" s="147" t="s">
        <v>1063</v>
      </c>
      <c r="M111" s="148" t="s">
        <v>1769</v>
      </c>
      <c r="N111" s="145" t="s">
        <v>1065</v>
      </c>
      <c r="O111" s="145" t="s">
        <v>1066</v>
      </c>
      <c r="P111" s="149"/>
      <c r="Q111" s="150"/>
      <c r="R111" s="150">
        <v>194457.78</v>
      </c>
    </row>
    <row r="112" spans="1:18" ht="42" hidden="1" customHeight="1">
      <c r="A112" s="142" t="s">
        <v>2092</v>
      </c>
      <c r="B112" s="142" t="s">
        <v>2093</v>
      </c>
      <c r="C112" s="143" t="s">
        <v>2058</v>
      </c>
      <c r="D112" s="144" t="s">
        <v>1055</v>
      </c>
      <c r="E112" s="144" t="s">
        <v>2094</v>
      </c>
      <c r="F112" s="145" t="s">
        <v>2095</v>
      </c>
      <c r="G112" s="145" t="s">
        <v>2021</v>
      </c>
      <c r="H112" s="145" t="s">
        <v>1696</v>
      </c>
      <c r="I112" s="146" t="s">
        <v>1697</v>
      </c>
      <c r="J112" s="147" t="s">
        <v>1690</v>
      </c>
      <c r="K112" s="147" t="s">
        <v>1691</v>
      </c>
      <c r="L112" s="147" t="s">
        <v>1063</v>
      </c>
      <c r="M112" s="148" t="s">
        <v>1769</v>
      </c>
      <c r="N112" s="145" t="s">
        <v>1065</v>
      </c>
      <c r="O112" s="145" t="s">
        <v>1066</v>
      </c>
      <c r="P112" s="149"/>
      <c r="Q112" s="150"/>
      <c r="R112" s="150">
        <v>158.6</v>
      </c>
    </row>
    <row r="113" spans="1:18" ht="42" hidden="1" customHeight="1">
      <c r="A113" s="142" t="s">
        <v>2096</v>
      </c>
      <c r="B113" s="142" t="s">
        <v>2097</v>
      </c>
      <c r="C113" s="143" t="s">
        <v>2058</v>
      </c>
      <c r="D113" s="144" t="s">
        <v>1055</v>
      </c>
      <c r="E113" s="144" t="s">
        <v>2098</v>
      </c>
      <c r="F113" s="145" t="s">
        <v>2099</v>
      </c>
      <c r="G113" s="145" t="s">
        <v>2021</v>
      </c>
      <c r="H113" s="145" t="s">
        <v>1696</v>
      </c>
      <c r="I113" s="146" t="s">
        <v>1697</v>
      </c>
      <c r="J113" s="147" t="s">
        <v>1690</v>
      </c>
      <c r="K113" s="147" t="s">
        <v>1691</v>
      </c>
      <c r="L113" s="147" t="s">
        <v>1063</v>
      </c>
      <c r="M113" s="148" t="s">
        <v>1769</v>
      </c>
      <c r="N113" s="145" t="s">
        <v>1065</v>
      </c>
      <c r="O113" s="145" t="s">
        <v>1066</v>
      </c>
      <c r="P113" s="149"/>
      <c r="Q113" s="150"/>
      <c r="R113" s="150">
        <v>192.49</v>
      </c>
    </row>
    <row r="114" spans="1:18" ht="52.5" hidden="1" customHeight="1">
      <c r="A114" s="142" t="s">
        <v>2100</v>
      </c>
      <c r="B114" s="142" t="s">
        <v>2101</v>
      </c>
      <c r="C114" s="143" t="s">
        <v>2058</v>
      </c>
      <c r="D114" s="144" t="s">
        <v>1055</v>
      </c>
      <c r="E114" s="144" t="s">
        <v>2102</v>
      </c>
      <c r="F114" s="145" t="s">
        <v>2103</v>
      </c>
      <c r="G114" s="145" t="s">
        <v>2021</v>
      </c>
      <c r="H114" s="145" t="s">
        <v>1077</v>
      </c>
      <c r="I114" s="146" t="s">
        <v>1078</v>
      </c>
      <c r="J114" s="147" t="s">
        <v>1690</v>
      </c>
      <c r="K114" s="147" t="s">
        <v>1691</v>
      </c>
      <c r="L114" s="147" t="s">
        <v>1063</v>
      </c>
      <c r="M114" s="148" t="s">
        <v>1769</v>
      </c>
      <c r="N114" s="145" t="s">
        <v>1065</v>
      </c>
      <c r="O114" s="145" t="s">
        <v>1112</v>
      </c>
      <c r="P114" s="149"/>
      <c r="Q114" s="150"/>
      <c r="R114" s="150">
        <v>13216.98</v>
      </c>
    </row>
    <row r="115" spans="1:18" ht="42" hidden="1" customHeight="1">
      <c r="A115" s="142" t="s">
        <v>2104</v>
      </c>
      <c r="B115" s="142" t="s">
        <v>2105</v>
      </c>
      <c r="C115" s="143" t="s">
        <v>2058</v>
      </c>
      <c r="D115" s="144" t="s">
        <v>1055</v>
      </c>
      <c r="E115" s="144" t="s">
        <v>2106</v>
      </c>
      <c r="F115" s="145" t="s">
        <v>2107</v>
      </c>
      <c r="G115" s="145" t="s">
        <v>2021</v>
      </c>
      <c r="H115" s="145" t="s">
        <v>1696</v>
      </c>
      <c r="I115" s="146" t="s">
        <v>1697</v>
      </c>
      <c r="J115" s="147" t="s">
        <v>1690</v>
      </c>
      <c r="K115" s="147" t="s">
        <v>1691</v>
      </c>
      <c r="L115" s="147" t="s">
        <v>1063</v>
      </c>
      <c r="M115" s="148" t="s">
        <v>1769</v>
      </c>
      <c r="N115" s="145" t="s">
        <v>1065</v>
      </c>
      <c r="O115" s="145" t="s">
        <v>1112</v>
      </c>
      <c r="P115" s="149"/>
      <c r="Q115" s="150"/>
      <c r="R115" s="150">
        <v>10927.12</v>
      </c>
    </row>
    <row r="116" spans="1:18" ht="63" hidden="1" customHeight="1">
      <c r="A116" s="142" t="s">
        <v>2108</v>
      </c>
      <c r="B116" s="142" t="s">
        <v>2109</v>
      </c>
      <c r="C116" s="143" t="s">
        <v>2021</v>
      </c>
      <c r="D116" s="144" t="s">
        <v>1214</v>
      </c>
      <c r="E116" s="144" t="s">
        <v>2110</v>
      </c>
      <c r="F116" s="145" t="s">
        <v>2109</v>
      </c>
      <c r="G116" s="145" t="s">
        <v>2021</v>
      </c>
      <c r="H116" s="145" t="s">
        <v>922</v>
      </c>
      <c r="I116" s="146" t="s">
        <v>2111</v>
      </c>
      <c r="J116" s="147" t="s">
        <v>1079</v>
      </c>
      <c r="K116" s="147" t="s">
        <v>1062</v>
      </c>
      <c r="L116" s="147" t="s">
        <v>1063</v>
      </c>
      <c r="M116" s="148" t="s">
        <v>1064</v>
      </c>
      <c r="N116" s="145" t="s">
        <v>1065</v>
      </c>
      <c r="O116" s="145" t="s">
        <v>1066</v>
      </c>
      <c r="P116" s="149" t="s">
        <v>2112</v>
      </c>
      <c r="Q116" s="150"/>
      <c r="R116" s="150">
        <v>1170</v>
      </c>
    </row>
    <row r="117" spans="1:18" ht="42" hidden="1" customHeight="1">
      <c r="A117" s="142" t="s">
        <v>2113</v>
      </c>
      <c r="B117" s="142" t="s">
        <v>2114</v>
      </c>
      <c r="C117" s="143" t="s">
        <v>2058</v>
      </c>
      <c r="D117" s="144" t="s">
        <v>1055</v>
      </c>
      <c r="E117" s="144" t="s">
        <v>2115</v>
      </c>
      <c r="F117" s="145" t="s">
        <v>2116</v>
      </c>
      <c r="G117" s="145" t="s">
        <v>2021</v>
      </c>
      <c r="H117" s="145" t="s">
        <v>2117</v>
      </c>
      <c r="I117" s="146" t="s">
        <v>2118</v>
      </c>
      <c r="J117" s="147" t="s">
        <v>1096</v>
      </c>
      <c r="K117" s="147" t="s">
        <v>1062</v>
      </c>
      <c r="L117" s="147" t="s">
        <v>1063</v>
      </c>
      <c r="M117" s="148" t="s">
        <v>1064</v>
      </c>
      <c r="N117" s="145" t="s">
        <v>1065</v>
      </c>
      <c r="O117" s="145" t="s">
        <v>1066</v>
      </c>
      <c r="P117" s="149" t="s">
        <v>2119</v>
      </c>
      <c r="Q117" s="150"/>
      <c r="R117" s="150">
        <v>10001.9</v>
      </c>
    </row>
    <row r="118" spans="1:18" ht="42" hidden="1" customHeight="1">
      <c r="A118" s="142" t="s">
        <v>2120</v>
      </c>
      <c r="B118" s="142" t="s">
        <v>2121</v>
      </c>
      <c r="C118" s="143" t="s">
        <v>2058</v>
      </c>
      <c r="D118" s="144" t="s">
        <v>1055</v>
      </c>
      <c r="E118" s="144" t="s">
        <v>2122</v>
      </c>
      <c r="F118" s="145" t="s">
        <v>2123</v>
      </c>
      <c r="G118" s="145" t="s">
        <v>2021</v>
      </c>
      <c r="H118" s="145" t="s">
        <v>209</v>
      </c>
      <c r="I118" s="146" t="s">
        <v>1149</v>
      </c>
      <c r="J118" s="147" t="s">
        <v>1121</v>
      </c>
      <c r="K118" s="147" t="s">
        <v>1062</v>
      </c>
      <c r="L118" s="147" t="s">
        <v>1063</v>
      </c>
      <c r="M118" s="148" t="s">
        <v>1064</v>
      </c>
      <c r="N118" s="145" t="s">
        <v>1065</v>
      </c>
      <c r="O118" s="145" t="s">
        <v>1066</v>
      </c>
      <c r="P118" s="149" t="s">
        <v>963</v>
      </c>
      <c r="Q118" s="150"/>
      <c r="R118" s="150">
        <v>47996.7</v>
      </c>
    </row>
    <row r="119" spans="1:18" ht="42">
      <c r="A119" s="142" t="s">
        <v>2124</v>
      </c>
      <c r="B119" s="142" t="s">
        <v>2125</v>
      </c>
      <c r="C119" s="143" t="s">
        <v>2058</v>
      </c>
      <c r="D119" s="144" t="s">
        <v>1055</v>
      </c>
      <c r="E119" s="144" t="s">
        <v>2126</v>
      </c>
      <c r="F119" s="145" t="s">
        <v>2127</v>
      </c>
      <c r="G119" s="145" t="s">
        <v>2021</v>
      </c>
      <c r="H119" s="145" t="s">
        <v>1086</v>
      </c>
      <c r="I119" s="146" t="s">
        <v>1087</v>
      </c>
      <c r="J119" s="147" t="s">
        <v>1088</v>
      </c>
      <c r="K119" s="147" t="s">
        <v>1062</v>
      </c>
      <c r="L119" s="147" t="s">
        <v>1063</v>
      </c>
      <c r="M119" s="148" t="s">
        <v>1064</v>
      </c>
      <c r="N119" s="145" t="s">
        <v>1065</v>
      </c>
      <c r="O119" s="145" t="s">
        <v>1066</v>
      </c>
      <c r="P119" s="149" t="s">
        <v>2128</v>
      </c>
      <c r="Q119" s="150">
        <v>1</v>
      </c>
      <c r="R119" s="150">
        <v>4200</v>
      </c>
    </row>
    <row r="120" spans="1:18" ht="42" hidden="1" customHeight="1">
      <c r="A120" s="142" t="s">
        <v>2129</v>
      </c>
      <c r="B120" s="142" t="s">
        <v>2130</v>
      </c>
      <c r="C120" s="143" t="s">
        <v>2058</v>
      </c>
      <c r="D120" s="144" t="s">
        <v>1055</v>
      </c>
      <c r="E120" s="144" t="s">
        <v>2131</v>
      </c>
      <c r="F120" s="145" t="s">
        <v>1667</v>
      </c>
      <c r="G120" s="145" t="s">
        <v>2021</v>
      </c>
      <c r="H120" s="145" t="s">
        <v>2132</v>
      </c>
      <c r="I120" s="146" t="s">
        <v>2133</v>
      </c>
      <c r="J120" s="147" t="s">
        <v>1690</v>
      </c>
      <c r="K120" s="147" t="s">
        <v>1691</v>
      </c>
      <c r="L120" s="147" t="s">
        <v>1063</v>
      </c>
      <c r="M120" s="148" t="s">
        <v>1769</v>
      </c>
      <c r="N120" s="145" t="s">
        <v>1065</v>
      </c>
      <c r="O120" s="145" t="s">
        <v>1066</v>
      </c>
      <c r="P120" s="149"/>
      <c r="Q120" s="150"/>
      <c r="R120" s="150">
        <v>2575.33</v>
      </c>
    </row>
    <row r="121" spans="1:18" ht="42" hidden="1" customHeight="1">
      <c r="A121" s="142" t="s">
        <v>2134</v>
      </c>
      <c r="B121" s="142" t="s">
        <v>2135</v>
      </c>
      <c r="C121" s="143" t="s">
        <v>2058</v>
      </c>
      <c r="D121" s="144" t="s">
        <v>1055</v>
      </c>
      <c r="E121" s="144" t="s">
        <v>2136</v>
      </c>
      <c r="F121" s="145" t="s">
        <v>2137</v>
      </c>
      <c r="G121" s="145" t="s">
        <v>2021</v>
      </c>
      <c r="H121" s="145" t="s">
        <v>1701</v>
      </c>
      <c r="I121" s="146" t="s">
        <v>1702</v>
      </c>
      <c r="J121" s="147" t="s">
        <v>1703</v>
      </c>
      <c r="K121" s="147" t="s">
        <v>1704</v>
      </c>
      <c r="L121" s="147" t="s">
        <v>1063</v>
      </c>
      <c r="M121" s="148" t="s">
        <v>1769</v>
      </c>
      <c r="N121" s="145" t="s">
        <v>1664</v>
      </c>
      <c r="O121" s="145" t="s">
        <v>1828</v>
      </c>
      <c r="P121" s="149"/>
      <c r="Q121" s="150"/>
      <c r="R121" s="150">
        <v>2949.55</v>
      </c>
    </row>
    <row r="122" spans="1:18" ht="42" hidden="1" customHeight="1">
      <c r="A122" s="142" t="s">
        <v>2138</v>
      </c>
      <c r="B122" s="142" t="s">
        <v>2139</v>
      </c>
      <c r="C122" s="143" t="s">
        <v>2058</v>
      </c>
      <c r="D122" s="144" t="s">
        <v>1055</v>
      </c>
      <c r="E122" s="144" t="s">
        <v>2136</v>
      </c>
      <c r="F122" s="145" t="s">
        <v>2140</v>
      </c>
      <c r="G122" s="145" t="s">
        <v>2021</v>
      </c>
      <c r="H122" s="145" t="s">
        <v>1701</v>
      </c>
      <c r="I122" s="146" t="s">
        <v>1702</v>
      </c>
      <c r="J122" s="147" t="s">
        <v>1703</v>
      </c>
      <c r="K122" s="147" t="s">
        <v>1704</v>
      </c>
      <c r="L122" s="147" t="s">
        <v>1063</v>
      </c>
      <c r="M122" s="148" t="s">
        <v>1769</v>
      </c>
      <c r="N122" s="145" t="s">
        <v>1065</v>
      </c>
      <c r="O122" s="145" t="s">
        <v>1112</v>
      </c>
      <c r="P122" s="149"/>
      <c r="Q122" s="150"/>
      <c r="R122" s="150">
        <v>801.01</v>
      </c>
    </row>
    <row r="123" spans="1:18" ht="42" hidden="1" customHeight="1">
      <c r="A123" s="142" t="s">
        <v>2141</v>
      </c>
      <c r="B123" s="142" t="s">
        <v>2142</v>
      </c>
      <c r="C123" s="143" t="s">
        <v>2058</v>
      </c>
      <c r="D123" s="144" t="s">
        <v>1055</v>
      </c>
      <c r="E123" s="144" t="s">
        <v>2136</v>
      </c>
      <c r="F123" s="145" t="s">
        <v>2143</v>
      </c>
      <c r="G123" s="145" t="s">
        <v>2021</v>
      </c>
      <c r="H123" s="145" t="s">
        <v>1701</v>
      </c>
      <c r="I123" s="146" t="s">
        <v>1702</v>
      </c>
      <c r="J123" s="147" t="s">
        <v>1703</v>
      </c>
      <c r="K123" s="147" t="s">
        <v>1704</v>
      </c>
      <c r="L123" s="147" t="s">
        <v>1063</v>
      </c>
      <c r="M123" s="148" t="s">
        <v>1769</v>
      </c>
      <c r="N123" s="145" t="s">
        <v>1065</v>
      </c>
      <c r="O123" s="145" t="s">
        <v>1112</v>
      </c>
      <c r="P123" s="149"/>
      <c r="Q123" s="150"/>
      <c r="R123" s="150">
        <v>150.91999999999999</v>
      </c>
    </row>
    <row r="124" spans="1:18" ht="42" hidden="1" customHeight="1">
      <c r="A124" s="142" t="s">
        <v>2144</v>
      </c>
      <c r="B124" s="142" t="s">
        <v>2145</v>
      </c>
      <c r="C124" s="143" t="s">
        <v>2058</v>
      </c>
      <c r="D124" s="144" t="s">
        <v>1055</v>
      </c>
      <c r="E124" s="144" t="s">
        <v>2136</v>
      </c>
      <c r="F124" s="145" t="s">
        <v>2146</v>
      </c>
      <c r="G124" s="145" t="s">
        <v>2021</v>
      </c>
      <c r="H124" s="145" t="s">
        <v>1701</v>
      </c>
      <c r="I124" s="146" t="s">
        <v>1702</v>
      </c>
      <c r="J124" s="147" t="s">
        <v>1703</v>
      </c>
      <c r="K124" s="147" t="s">
        <v>1704</v>
      </c>
      <c r="L124" s="147" t="s">
        <v>1063</v>
      </c>
      <c r="M124" s="148" t="s">
        <v>1769</v>
      </c>
      <c r="N124" s="145" t="s">
        <v>1065</v>
      </c>
      <c r="O124" s="145" t="s">
        <v>1112</v>
      </c>
      <c r="P124" s="149"/>
      <c r="Q124" s="150"/>
      <c r="R124" s="150">
        <v>0.14000000000000001</v>
      </c>
    </row>
    <row r="125" spans="1:18" ht="42" hidden="1" customHeight="1">
      <c r="A125" s="142" t="s">
        <v>2147</v>
      </c>
      <c r="B125" s="142" t="s">
        <v>2148</v>
      </c>
      <c r="C125" s="143" t="s">
        <v>2058</v>
      </c>
      <c r="D125" s="144" t="s">
        <v>1055</v>
      </c>
      <c r="E125" s="144" t="s">
        <v>2136</v>
      </c>
      <c r="F125" s="145" t="s">
        <v>2149</v>
      </c>
      <c r="G125" s="145" t="s">
        <v>2021</v>
      </c>
      <c r="H125" s="145" t="s">
        <v>1701</v>
      </c>
      <c r="I125" s="146" t="s">
        <v>1702</v>
      </c>
      <c r="J125" s="147" t="s">
        <v>1703</v>
      </c>
      <c r="K125" s="147" t="s">
        <v>1704</v>
      </c>
      <c r="L125" s="147" t="s">
        <v>1063</v>
      </c>
      <c r="M125" s="148" t="s">
        <v>1769</v>
      </c>
      <c r="N125" s="145" t="s">
        <v>1065</v>
      </c>
      <c r="O125" s="145" t="s">
        <v>1112</v>
      </c>
      <c r="P125" s="149"/>
      <c r="Q125" s="150"/>
      <c r="R125" s="150">
        <v>1.78</v>
      </c>
    </row>
    <row r="126" spans="1:18" ht="42" hidden="1" customHeight="1">
      <c r="A126" s="142" t="s">
        <v>2150</v>
      </c>
      <c r="B126" s="142" t="s">
        <v>2151</v>
      </c>
      <c r="C126" s="143" t="s">
        <v>2058</v>
      </c>
      <c r="D126" s="144" t="s">
        <v>1055</v>
      </c>
      <c r="E126" s="144" t="s">
        <v>2152</v>
      </c>
      <c r="F126" s="145" t="s">
        <v>2153</v>
      </c>
      <c r="G126" s="145" t="s">
        <v>2021</v>
      </c>
      <c r="H126" s="145" t="s">
        <v>1716</v>
      </c>
      <c r="I126" s="146" t="s">
        <v>1717</v>
      </c>
      <c r="J126" s="147" t="s">
        <v>1703</v>
      </c>
      <c r="K126" s="147" t="s">
        <v>1704</v>
      </c>
      <c r="L126" s="147" t="s">
        <v>1063</v>
      </c>
      <c r="M126" s="148" t="s">
        <v>1769</v>
      </c>
      <c r="N126" s="145" t="s">
        <v>1664</v>
      </c>
      <c r="O126" s="145" t="s">
        <v>1828</v>
      </c>
      <c r="P126" s="149"/>
      <c r="Q126" s="150"/>
      <c r="R126" s="150">
        <v>203.4</v>
      </c>
    </row>
    <row r="127" spans="1:18" ht="42" hidden="1" customHeight="1">
      <c r="A127" s="142" t="s">
        <v>2154</v>
      </c>
      <c r="B127" s="142" t="s">
        <v>2155</v>
      </c>
      <c r="C127" s="143" t="s">
        <v>2058</v>
      </c>
      <c r="D127" s="144" t="s">
        <v>1055</v>
      </c>
      <c r="E127" s="144" t="s">
        <v>2152</v>
      </c>
      <c r="F127" s="145" t="s">
        <v>2156</v>
      </c>
      <c r="G127" s="145" t="s">
        <v>2021</v>
      </c>
      <c r="H127" s="145" t="s">
        <v>1716</v>
      </c>
      <c r="I127" s="146" t="s">
        <v>1717</v>
      </c>
      <c r="J127" s="147" t="s">
        <v>1703</v>
      </c>
      <c r="K127" s="147" t="s">
        <v>1704</v>
      </c>
      <c r="L127" s="147" t="s">
        <v>1063</v>
      </c>
      <c r="M127" s="148" t="s">
        <v>1769</v>
      </c>
      <c r="N127" s="145" t="s">
        <v>1065</v>
      </c>
      <c r="O127" s="145" t="s">
        <v>1112</v>
      </c>
      <c r="P127" s="149"/>
      <c r="Q127" s="150"/>
      <c r="R127" s="150">
        <v>55.25</v>
      </c>
    </row>
    <row r="128" spans="1:18" ht="42" hidden="1" customHeight="1">
      <c r="A128" s="142" t="s">
        <v>2157</v>
      </c>
      <c r="B128" s="142" t="s">
        <v>2158</v>
      </c>
      <c r="C128" s="143" t="s">
        <v>2058</v>
      </c>
      <c r="D128" s="144" t="s">
        <v>1055</v>
      </c>
      <c r="E128" s="144" t="s">
        <v>2152</v>
      </c>
      <c r="F128" s="145" t="s">
        <v>2159</v>
      </c>
      <c r="G128" s="145" t="s">
        <v>2021</v>
      </c>
      <c r="H128" s="145" t="s">
        <v>1716</v>
      </c>
      <c r="I128" s="146" t="s">
        <v>1717</v>
      </c>
      <c r="J128" s="147" t="s">
        <v>1703</v>
      </c>
      <c r="K128" s="147" t="s">
        <v>1704</v>
      </c>
      <c r="L128" s="147" t="s">
        <v>1063</v>
      </c>
      <c r="M128" s="148" t="s">
        <v>1769</v>
      </c>
      <c r="N128" s="145" t="s">
        <v>1065</v>
      </c>
      <c r="O128" s="145" t="s">
        <v>1112</v>
      </c>
      <c r="P128" s="149"/>
      <c r="Q128" s="150"/>
      <c r="R128" s="150">
        <v>10.41</v>
      </c>
    </row>
    <row r="129" spans="1:18" ht="42" hidden="1" customHeight="1">
      <c r="A129" s="142" t="s">
        <v>2160</v>
      </c>
      <c r="B129" s="142" t="s">
        <v>2161</v>
      </c>
      <c r="C129" s="143" t="s">
        <v>2058</v>
      </c>
      <c r="D129" s="144" t="s">
        <v>1055</v>
      </c>
      <c r="E129" s="144" t="s">
        <v>2152</v>
      </c>
      <c r="F129" s="145" t="s">
        <v>2162</v>
      </c>
      <c r="G129" s="145" t="s">
        <v>2021</v>
      </c>
      <c r="H129" s="145" t="s">
        <v>1716</v>
      </c>
      <c r="I129" s="146" t="s">
        <v>1717</v>
      </c>
      <c r="J129" s="147" t="s">
        <v>1703</v>
      </c>
      <c r="K129" s="147" t="s">
        <v>1704</v>
      </c>
      <c r="L129" s="147" t="s">
        <v>1063</v>
      </c>
      <c r="M129" s="148" t="s">
        <v>1769</v>
      </c>
      <c r="N129" s="145" t="s">
        <v>1065</v>
      </c>
      <c r="O129" s="145" t="s">
        <v>1112</v>
      </c>
      <c r="P129" s="149"/>
      <c r="Q129" s="150"/>
      <c r="R129" s="150">
        <v>0.01</v>
      </c>
    </row>
    <row r="130" spans="1:18" ht="42" hidden="1" customHeight="1">
      <c r="A130" s="142" t="s">
        <v>1691</v>
      </c>
      <c r="B130" s="142" t="s">
        <v>2163</v>
      </c>
      <c r="C130" s="143" t="s">
        <v>2058</v>
      </c>
      <c r="D130" s="144" t="s">
        <v>1055</v>
      </c>
      <c r="E130" s="144" t="s">
        <v>2152</v>
      </c>
      <c r="F130" s="145" t="s">
        <v>2164</v>
      </c>
      <c r="G130" s="145" t="s">
        <v>2021</v>
      </c>
      <c r="H130" s="145" t="s">
        <v>1716</v>
      </c>
      <c r="I130" s="146" t="s">
        <v>1717</v>
      </c>
      <c r="J130" s="147" t="s">
        <v>1703</v>
      </c>
      <c r="K130" s="147" t="s">
        <v>1704</v>
      </c>
      <c r="L130" s="147" t="s">
        <v>1063</v>
      </c>
      <c r="M130" s="148" t="s">
        <v>1769</v>
      </c>
      <c r="N130" s="145" t="s">
        <v>1065</v>
      </c>
      <c r="O130" s="145" t="s">
        <v>1112</v>
      </c>
      <c r="P130" s="149"/>
      <c r="Q130" s="150"/>
      <c r="R130" s="150">
        <v>0.12</v>
      </c>
    </row>
    <row r="131" spans="1:18" ht="42" hidden="1" customHeight="1">
      <c r="A131" s="142" t="s">
        <v>1080</v>
      </c>
      <c r="B131" s="142" t="s">
        <v>2165</v>
      </c>
      <c r="C131" s="143" t="s">
        <v>2058</v>
      </c>
      <c r="D131" s="144" t="s">
        <v>1055</v>
      </c>
      <c r="E131" s="144" t="s">
        <v>2166</v>
      </c>
      <c r="F131" s="145" t="s">
        <v>2167</v>
      </c>
      <c r="G131" s="145" t="s">
        <v>2021</v>
      </c>
      <c r="H131" s="145" t="s">
        <v>1701</v>
      </c>
      <c r="I131" s="146" t="s">
        <v>1702</v>
      </c>
      <c r="J131" s="147" t="s">
        <v>1703</v>
      </c>
      <c r="K131" s="147" t="s">
        <v>1704</v>
      </c>
      <c r="L131" s="147" t="s">
        <v>1063</v>
      </c>
      <c r="M131" s="148" t="s">
        <v>1769</v>
      </c>
      <c r="N131" s="145" t="s">
        <v>1664</v>
      </c>
      <c r="O131" s="145" t="s">
        <v>1828</v>
      </c>
      <c r="P131" s="149"/>
      <c r="Q131" s="150"/>
      <c r="R131" s="150">
        <v>5187.16</v>
      </c>
    </row>
    <row r="132" spans="1:18" ht="42" hidden="1" customHeight="1">
      <c r="A132" s="142" t="s">
        <v>2168</v>
      </c>
      <c r="B132" s="142" t="s">
        <v>2169</v>
      </c>
      <c r="C132" s="143" t="s">
        <v>2058</v>
      </c>
      <c r="D132" s="144" t="s">
        <v>1055</v>
      </c>
      <c r="E132" s="144" t="s">
        <v>2166</v>
      </c>
      <c r="F132" s="145" t="s">
        <v>2170</v>
      </c>
      <c r="G132" s="145" t="s">
        <v>2021</v>
      </c>
      <c r="H132" s="145" t="s">
        <v>1701</v>
      </c>
      <c r="I132" s="146" t="s">
        <v>1702</v>
      </c>
      <c r="J132" s="147" t="s">
        <v>1703</v>
      </c>
      <c r="K132" s="147" t="s">
        <v>1704</v>
      </c>
      <c r="L132" s="147" t="s">
        <v>1063</v>
      </c>
      <c r="M132" s="148" t="s">
        <v>1769</v>
      </c>
      <c r="N132" s="145" t="s">
        <v>1065</v>
      </c>
      <c r="O132" s="145" t="s">
        <v>1112</v>
      </c>
      <c r="P132" s="149"/>
      <c r="Q132" s="150"/>
      <c r="R132" s="150">
        <v>1408.69</v>
      </c>
    </row>
    <row r="133" spans="1:18" ht="42" hidden="1" customHeight="1">
      <c r="A133" s="142" t="s">
        <v>2171</v>
      </c>
      <c r="B133" s="142" t="s">
        <v>2172</v>
      </c>
      <c r="C133" s="143" t="s">
        <v>2058</v>
      </c>
      <c r="D133" s="144" t="s">
        <v>1055</v>
      </c>
      <c r="E133" s="144" t="s">
        <v>2166</v>
      </c>
      <c r="F133" s="145" t="s">
        <v>2173</v>
      </c>
      <c r="G133" s="145" t="s">
        <v>2021</v>
      </c>
      <c r="H133" s="145" t="s">
        <v>1701</v>
      </c>
      <c r="I133" s="146" t="s">
        <v>1702</v>
      </c>
      <c r="J133" s="147" t="s">
        <v>1703</v>
      </c>
      <c r="K133" s="147" t="s">
        <v>1704</v>
      </c>
      <c r="L133" s="147" t="s">
        <v>1063</v>
      </c>
      <c r="M133" s="148" t="s">
        <v>1769</v>
      </c>
      <c r="N133" s="145" t="s">
        <v>1065</v>
      </c>
      <c r="O133" s="145" t="s">
        <v>1112</v>
      </c>
      <c r="P133" s="149"/>
      <c r="Q133" s="150"/>
      <c r="R133" s="150">
        <v>265.39999999999998</v>
      </c>
    </row>
    <row r="134" spans="1:18" ht="42" hidden="1" customHeight="1">
      <c r="A134" s="142" t="s">
        <v>1432</v>
      </c>
      <c r="B134" s="142" t="s">
        <v>2174</v>
      </c>
      <c r="C134" s="143" t="s">
        <v>2058</v>
      </c>
      <c r="D134" s="144" t="s">
        <v>1055</v>
      </c>
      <c r="E134" s="144" t="s">
        <v>2166</v>
      </c>
      <c r="F134" s="145" t="s">
        <v>2175</v>
      </c>
      <c r="G134" s="145" t="s">
        <v>2021</v>
      </c>
      <c r="H134" s="145" t="s">
        <v>1701</v>
      </c>
      <c r="I134" s="146" t="s">
        <v>1702</v>
      </c>
      <c r="J134" s="147" t="s">
        <v>1703</v>
      </c>
      <c r="K134" s="147" t="s">
        <v>1704</v>
      </c>
      <c r="L134" s="147" t="s">
        <v>1063</v>
      </c>
      <c r="M134" s="148" t="s">
        <v>1769</v>
      </c>
      <c r="N134" s="145" t="s">
        <v>1065</v>
      </c>
      <c r="O134" s="145" t="s">
        <v>1112</v>
      </c>
      <c r="P134" s="149"/>
      <c r="Q134" s="150"/>
      <c r="R134" s="150">
        <v>0.25</v>
      </c>
    </row>
    <row r="135" spans="1:18" ht="42" hidden="1" customHeight="1">
      <c r="A135" s="142" t="s">
        <v>1436</v>
      </c>
      <c r="B135" s="142" t="s">
        <v>2176</v>
      </c>
      <c r="C135" s="143" t="s">
        <v>2058</v>
      </c>
      <c r="D135" s="144" t="s">
        <v>1055</v>
      </c>
      <c r="E135" s="144" t="s">
        <v>2166</v>
      </c>
      <c r="F135" s="145" t="s">
        <v>2177</v>
      </c>
      <c r="G135" s="145" t="s">
        <v>2021</v>
      </c>
      <c r="H135" s="145" t="s">
        <v>1701</v>
      </c>
      <c r="I135" s="146" t="s">
        <v>1702</v>
      </c>
      <c r="J135" s="147" t="s">
        <v>1703</v>
      </c>
      <c r="K135" s="147" t="s">
        <v>1704</v>
      </c>
      <c r="L135" s="147" t="s">
        <v>1063</v>
      </c>
      <c r="M135" s="148" t="s">
        <v>1769</v>
      </c>
      <c r="N135" s="145" t="s">
        <v>1065</v>
      </c>
      <c r="O135" s="145" t="s">
        <v>1112</v>
      </c>
      <c r="P135" s="149"/>
      <c r="Q135" s="150"/>
      <c r="R135" s="150">
        <v>3.13</v>
      </c>
    </row>
    <row r="136" spans="1:18" ht="52.5" hidden="1" customHeight="1">
      <c r="A136" s="142" t="s">
        <v>2178</v>
      </c>
      <c r="B136" s="142" t="s">
        <v>2179</v>
      </c>
      <c r="C136" s="143" t="s">
        <v>2058</v>
      </c>
      <c r="D136" s="144" t="s">
        <v>1055</v>
      </c>
      <c r="E136" s="144" t="s">
        <v>2180</v>
      </c>
      <c r="F136" s="145" t="s">
        <v>2181</v>
      </c>
      <c r="G136" s="145" t="s">
        <v>2021</v>
      </c>
      <c r="H136" s="145" t="s">
        <v>1696</v>
      </c>
      <c r="I136" s="146" t="s">
        <v>1697</v>
      </c>
      <c r="J136" s="147" t="s">
        <v>1690</v>
      </c>
      <c r="K136" s="147" t="s">
        <v>1691</v>
      </c>
      <c r="L136" s="147" t="s">
        <v>1063</v>
      </c>
      <c r="M136" s="148" t="s">
        <v>1769</v>
      </c>
      <c r="N136" s="145" t="s">
        <v>1065</v>
      </c>
      <c r="O136" s="145" t="s">
        <v>1066</v>
      </c>
      <c r="P136" s="149"/>
      <c r="Q136" s="150"/>
      <c r="R136" s="150">
        <v>46022.76</v>
      </c>
    </row>
    <row r="137" spans="1:18" ht="52.5" hidden="1" customHeight="1">
      <c r="A137" s="142" t="s">
        <v>2182</v>
      </c>
      <c r="B137" s="142" t="s">
        <v>1587</v>
      </c>
      <c r="C137" s="143" t="s">
        <v>2021</v>
      </c>
      <c r="D137" s="144" t="s">
        <v>1181</v>
      </c>
      <c r="E137" s="144" t="s">
        <v>2183</v>
      </c>
      <c r="F137" s="145" t="s">
        <v>1587</v>
      </c>
      <c r="G137" s="145" t="s">
        <v>2021</v>
      </c>
      <c r="H137" s="145" t="s">
        <v>2184</v>
      </c>
      <c r="I137" s="146" t="s">
        <v>2185</v>
      </c>
      <c r="J137" s="147" t="s">
        <v>1063</v>
      </c>
      <c r="K137" s="147" t="s">
        <v>1063</v>
      </c>
      <c r="L137" s="147" t="s">
        <v>1790</v>
      </c>
      <c r="M137" s="148" t="s">
        <v>1678</v>
      </c>
      <c r="N137" s="145" t="s">
        <v>1065</v>
      </c>
      <c r="O137" s="145" t="s">
        <v>1066</v>
      </c>
      <c r="P137" s="149"/>
      <c r="Q137" s="150">
        <v>9683.1</v>
      </c>
      <c r="R137" s="150"/>
    </row>
    <row r="138" spans="1:18" ht="52.5" hidden="1" customHeight="1">
      <c r="A138" s="142" t="s">
        <v>1704</v>
      </c>
      <c r="B138" s="142" t="s">
        <v>2186</v>
      </c>
      <c r="C138" s="143" t="s">
        <v>2021</v>
      </c>
      <c r="D138" s="144" t="s">
        <v>1181</v>
      </c>
      <c r="E138" s="144" t="s">
        <v>1806</v>
      </c>
      <c r="F138" s="145" t="s">
        <v>2186</v>
      </c>
      <c r="G138" s="145" t="s">
        <v>2021</v>
      </c>
      <c r="H138" s="145" t="s">
        <v>1807</v>
      </c>
      <c r="I138" s="146" t="s">
        <v>1808</v>
      </c>
      <c r="J138" s="147" t="s">
        <v>1063</v>
      </c>
      <c r="K138" s="147" t="s">
        <v>1063</v>
      </c>
      <c r="L138" s="147" t="s">
        <v>1790</v>
      </c>
      <c r="M138" s="148" t="s">
        <v>1678</v>
      </c>
      <c r="N138" s="145" t="s">
        <v>1065</v>
      </c>
      <c r="O138" s="145" t="s">
        <v>1066</v>
      </c>
      <c r="P138" s="149"/>
      <c r="Q138" s="150">
        <v>18232</v>
      </c>
      <c r="R138" s="150"/>
    </row>
    <row r="139" spans="1:18" ht="52.5" hidden="1" customHeight="1">
      <c r="A139" s="142" t="s">
        <v>2187</v>
      </c>
      <c r="B139" s="142" t="s">
        <v>2188</v>
      </c>
      <c r="C139" s="143" t="s">
        <v>2021</v>
      </c>
      <c r="D139" s="144" t="s">
        <v>1181</v>
      </c>
      <c r="E139" s="144" t="s">
        <v>2189</v>
      </c>
      <c r="F139" s="145" t="s">
        <v>2188</v>
      </c>
      <c r="G139" s="145" t="s">
        <v>2021</v>
      </c>
      <c r="H139" s="145" t="s">
        <v>1835</v>
      </c>
      <c r="I139" s="146" t="s">
        <v>1836</v>
      </c>
      <c r="J139" s="147" t="s">
        <v>1063</v>
      </c>
      <c r="K139" s="147" t="s">
        <v>1063</v>
      </c>
      <c r="L139" s="147" t="s">
        <v>1790</v>
      </c>
      <c r="M139" s="148" t="s">
        <v>1678</v>
      </c>
      <c r="N139" s="145" t="s">
        <v>1065</v>
      </c>
      <c r="O139" s="145" t="s">
        <v>1066</v>
      </c>
      <c r="P139" s="149"/>
      <c r="Q139" s="150">
        <v>18888.23</v>
      </c>
      <c r="R139" s="150"/>
    </row>
    <row r="140" spans="1:18" ht="52.5" hidden="1" customHeight="1">
      <c r="A140" s="142" t="s">
        <v>2190</v>
      </c>
      <c r="B140" s="142" t="s">
        <v>1735</v>
      </c>
      <c r="C140" s="143" t="s">
        <v>2021</v>
      </c>
      <c r="D140" s="144" t="s">
        <v>1181</v>
      </c>
      <c r="E140" s="144" t="s">
        <v>2191</v>
      </c>
      <c r="F140" s="145" t="s">
        <v>1735</v>
      </c>
      <c r="G140" s="145" t="s">
        <v>2021</v>
      </c>
      <c r="H140" s="145" t="s">
        <v>2192</v>
      </c>
      <c r="I140" s="146" t="s">
        <v>2193</v>
      </c>
      <c r="J140" s="147" t="s">
        <v>1063</v>
      </c>
      <c r="K140" s="147" t="s">
        <v>1063</v>
      </c>
      <c r="L140" s="147" t="s">
        <v>1790</v>
      </c>
      <c r="M140" s="148" t="s">
        <v>1678</v>
      </c>
      <c r="N140" s="145" t="s">
        <v>1065</v>
      </c>
      <c r="O140" s="145" t="s">
        <v>1066</v>
      </c>
      <c r="P140" s="149"/>
      <c r="Q140" s="150">
        <v>50673</v>
      </c>
      <c r="R140" s="150"/>
    </row>
    <row r="141" spans="1:18" ht="52.5" hidden="1" customHeight="1">
      <c r="A141" s="142" t="s">
        <v>2194</v>
      </c>
      <c r="B141" s="142" t="s">
        <v>1582</v>
      </c>
      <c r="C141" s="143" t="s">
        <v>2021</v>
      </c>
      <c r="D141" s="144" t="s">
        <v>1181</v>
      </c>
      <c r="E141" s="144" t="s">
        <v>2195</v>
      </c>
      <c r="F141" s="145" t="s">
        <v>1582</v>
      </c>
      <c r="G141" s="145" t="s">
        <v>2021</v>
      </c>
      <c r="H141" s="145" t="s">
        <v>2184</v>
      </c>
      <c r="I141" s="146" t="s">
        <v>2185</v>
      </c>
      <c r="J141" s="147" t="s">
        <v>1063</v>
      </c>
      <c r="K141" s="147" t="s">
        <v>1063</v>
      </c>
      <c r="L141" s="147" t="s">
        <v>1790</v>
      </c>
      <c r="M141" s="148" t="s">
        <v>1678</v>
      </c>
      <c r="N141" s="145" t="s">
        <v>1065</v>
      </c>
      <c r="O141" s="145" t="s">
        <v>1066</v>
      </c>
      <c r="P141" s="149"/>
      <c r="Q141" s="150">
        <v>3443</v>
      </c>
      <c r="R141" s="150"/>
    </row>
    <row r="142" spans="1:18" ht="52.5" hidden="1" customHeight="1">
      <c r="A142" s="142" t="s">
        <v>1114</v>
      </c>
      <c r="B142" s="142" t="s">
        <v>2196</v>
      </c>
      <c r="C142" s="143" t="s">
        <v>2021</v>
      </c>
      <c r="D142" s="144" t="s">
        <v>1181</v>
      </c>
      <c r="E142" s="144" t="s">
        <v>2197</v>
      </c>
      <c r="F142" s="145" t="s">
        <v>2196</v>
      </c>
      <c r="G142" s="145" t="s">
        <v>2021</v>
      </c>
      <c r="H142" s="145" t="s">
        <v>1807</v>
      </c>
      <c r="I142" s="146" t="s">
        <v>1808</v>
      </c>
      <c r="J142" s="147" t="s">
        <v>1079</v>
      </c>
      <c r="K142" s="147" t="s">
        <v>1062</v>
      </c>
      <c r="L142" s="147" t="s">
        <v>1063</v>
      </c>
      <c r="M142" s="148" t="s">
        <v>1064</v>
      </c>
      <c r="N142" s="145" t="s">
        <v>1065</v>
      </c>
      <c r="O142" s="145" t="s">
        <v>1066</v>
      </c>
      <c r="P142" s="149"/>
      <c r="Q142" s="150">
        <v>4500</v>
      </c>
      <c r="R142" s="150"/>
    </row>
    <row r="143" spans="1:18" ht="42" hidden="1" customHeight="1">
      <c r="A143" s="142" t="s">
        <v>1123</v>
      </c>
      <c r="B143" s="142" t="s">
        <v>2198</v>
      </c>
      <c r="C143" s="143" t="s">
        <v>2058</v>
      </c>
      <c r="D143" s="144" t="s">
        <v>1055</v>
      </c>
      <c r="E143" s="144" t="s">
        <v>1766</v>
      </c>
      <c r="F143" s="145" t="s">
        <v>2199</v>
      </c>
      <c r="G143" s="145" t="s">
        <v>2058</v>
      </c>
      <c r="H143" s="145" t="s">
        <v>1701</v>
      </c>
      <c r="I143" s="146" t="s">
        <v>1702</v>
      </c>
      <c r="J143" s="147" t="s">
        <v>1690</v>
      </c>
      <c r="K143" s="147" t="s">
        <v>1691</v>
      </c>
      <c r="L143" s="147" t="s">
        <v>1063</v>
      </c>
      <c r="M143" s="148" t="s">
        <v>1769</v>
      </c>
      <c r="N143" s="145" t="s">
        <v>1664</v>
      </c>
      <c r="O143" s="145" t="s">
        <v>1828</v>
      </c>
      <c r="P143" s="149"/>
      <c r="Q143" s="150"/>
      <c r="R143" s="150">
        <v>13222</v>
      </c>
    </row>
    <row r="144" spans="1:18" ht="42" hidden="1" customHeight="1">
      <c r="A144" s="142" t="s">
        <v>1129</v>
      </c>
      <c r="B144" s="142" t="s">
        <v>2200</v>
      </c>
      <c r="C144" s="143" t="s">
        <v>2058</v>
      </c>
      <c r="D144" s="144" t="s">
        <v>1055</v>
      </c>
      <c r="E144" s="144" t="s">
        <v>1766</v>
      </c>
      <c r="F144" s="145" t="s">
        <v>2201</v>
      </c>
      <c r="G144" s="145" t="s">
        <v>2058</v>
      </c>
      <c r="H144" s="145" t="s">
        <v>1701</v>
      </c>
      <c r="I144" s="146" t="s">
        <v>1702</v>
      </c>
      <c r="J144" s="147" t="s">
        <v>1690</v>
      </c>
      <c r="K144" s="147" t="s">
        <v>1691</v>
      </c>
      <c r="L144" s="147" t="s">
        <v>1063</v>
      </c>
      <c r="M144" s="148" t="s">
        <v>1769</v>
      </c>
      <c r="N144" s="145" t="s">
        <v>1065</v>
      </c>
      <c r="O144" s="145" t="s">
        <v>1066</v>
      </c>
      <c r="P144" s="149"/>
      <c r="Q144" s="150"/>
      <c r="R144" s="150">
        <v>126729</v>
      </c>
    </row>
    <row r="145" spans="1:18" ht="42" hidden="1" customHeight="1">
      <c r="A145" s="142" t="s">
        <v>1133</v>
      </c>
      <c r="B145" s="142" t="s">
        <v>2202</v>
      </c>
      <c r="C145" s="143" t="s">
        <v>2058</v>
      </c>
      <c r="D145" s="144" t="s">
        <v>1055</v>
      </c>
      <c r="E145" s="144" t="s">
        <v>1766</v>
      </c>
      <c r="F145" s="145" t="s">
        <v>2203</v>
      </c>
      <c r="G145" s="145" t="s">
        <v>2058</v>
      </c>
      <c r="H145" s="145" t="s">
        <v>1701</v>
      </c>
      <c r="I145" s="146" t="s">
        <v>1702</v>
      </c>
      <c r="J145" s="147" t="s">
        <v>1690</v>
      </c>
      <c r="K145" s="147" t="s">
        <v>1691</v>
      </c>
      <c r="L145" s="147" t="s">
        <v>1063</v>
      </c>
      <c r="M145" s="148" t="s">
        <v>1769</v>
      </c>
      <c r="N145" s="145" t="s">
        <v>1065</v>
      </c>
      <c r="O145" s="145" t="s">
        <v>1066</v>
      </c>
      <c r="P145" s="149"/>
      <c r="Q145" s="150"/>
      <c r="R145" s="150">
        <v>29</v>
      </c>
    </row>
    <row r="146" spans="1:18" ht="42" hidden="1" customHeight="1">
      <c r="A146" s="142" t="s">
        <v>1140</v>
      </c>
      <c r="B146" s="142" t="s">
        <v>2204</v>
      </c>
      <c r="C146" s="143" t="s">
        <v>2058</v>
      </c>
      <c r="D146" s="144" t="s">
        <v>1055</v>
      </c>
      <c r="E146" s="144" t="s">
        <v>1766</v>
      </c>
      <c r="F146" s="145" t="s">
        <v>2205</v>
      </c>
      <c r="G146" s="145" t="s">
        <v>2058</v>
      </c>
      <c r="H146" s="145" t="s">
        <v>1701</v>
      </c>
      <c r="I146" s="146" t="s">
        <v>1702</v>
      </c>
      <c r="J146" s="147" t="s">
        <v>1690</v>
      </c>
      <c r="K146" s="147" t="s">
        <v>1691</v>
      </c>
      <c r="L146" s="147" t="s">
        <v>1063</v>
      </c>
      <c r="M146" s="148" t="s">
        <v>1769</v>
      </c>
      <c r="N146" s="145" t="s">
        <v>1065</v>
      </c>
      <c r="O146" s="145" t="s">
        <v>1066</v>
      </c>
      <c r="P146" s="149"/>
      <c r="Q146" s="150"/>
      <c r="R146" s="150">
        <v>25</v>
      </c>
    </row>
    <row r="147" spans="1:18" ht="42" hidden="1" customHeight="1">
      <c r="A147" s="142" t="s">
        <v>1440</v>
      </c>
      <c r="B147" s="142" t="s">
        <v>2206</v>
      </c>
      <c r="C147" s="143" t="s">
        <v>2058</v>
      </c>
      <c r="D147" s="144" t="s">
        <v>1055</v>
      </c>
      <c r="E147" s="144" t="s">
        <v>1766</v>
      </c>
      <c r="F147" s="145" t="s">
        <v>2207</v>
      </c>
      <c r="G147" s="145" t="s">
        <v>2058</v>
      </c>
      <c r="H147" s="145" t="s">
        <v>1701</v>
      </c>
      <c r="I147" s="146" t="s">
        <v>1702</v>
      </c>
      <c r="J147" s="147" t="s">
        <v>1690</v>
      </c>
      <c r="K147" s="147" t="s">
        <v>1691</v>
      </c>
      <c r="L147" s="147" t="s">
        <v>1063</v>
      </c>
      <c r="M147" s="148" t="s">
        <v>1769</v>
      </c>
      <c r="N147" s="145" t="s">
        <v>1065</v>
      </c>
      <c r="O147" s="145" t="s">
        <v>1112</v>
      </c>
      <c r="P147" s="149"/>
      <c r="Q147" s="150"/>
      <c r="R147" s="150">
        <v>3366</v>
      </c>
    </row>
    <row r="148" spans="1:18" ht="42" hidden="1" customHeight="1">
      <c r="A148" s="142" t="s">
        <v>1444</v>
      </c>
      <c r="B148" s="142" t="s">
        <v>2208</v>
      </c>
      <c r="C148" s="143" t="s">
        <v>2058</v>
      </c>
      <c r="D148" s="144" t="s">
        <v>1055</v>
      </c>
      <c r="E148" s="144" t="s">
        <v>2209</v>
      </c>
      <c r="F148" s="145" t="s">
        <v>2210</v>
      </c>
      <c r="G148" s="145" t="s">
        <v>2058</v>
      </c>
      <c r="H148" s="145" t="s">
        <v>1701</v>
      </c>
      <c r="I148" s="146" t="s">
        <v>1702</v>
      </c>
      <c r="J148" s="147" t="s">
        <v>2211</v>
      </c>
      <c r="K148" s="147" t="s">
        <v>1691</v>
      </c>
      <c r="L148" s="147" t="s">
        <v>1063</v>
      </c>
      <c r="M148" s="148" t="s">
        <v>1769</v>
      </c>
      <c r="N148" s="145" t="s">
        <v>1065</v>
      </c>
      <c r="O148" s="145" t="s">
        <v>1066</v>
      </c>
      <c r="P148" s="149"/>
      <c r="Q148" s="150"/>
      <c r="R148" s="150">
        <v>46</v>
      </c>
    </row>
    <row r="149" spans="1:18" ht="42" hidden="1" customHeight="1">
      <c r="A149" s="142" t="s">
        <v>1790</v>
      </c>
      <c r="B149" s="142" t="s">
        <v>2212</v>
      </c>
      <c r="C149" s="143" t="s">
        <v>2058</v>
      </c>
      <c r="D149" s="144" t="s">
        <v>1055</v>
      </c>
      <c r="E149" s="144" t="s">
        <v>2209</v>
      </c>
      <c r="F149" s="145" t="s">
        <v>2213</v>
      </c>
      <c r="G149" s="145" t="s">
        <v>2058</v>
      </c>
      <c r="H149" s="145" t="s">
        <v>1701</v>
      </c>
      <c r="I149" s="146" t="s">
        <v>1702</v>
      </c>
      <c r="J149" s="147" t="s">
        <v>2211</v>
      </c>
      <c r="K149" s="147" t="s">
        <v>1691</v>
      </c>
      <c r="L149" s="147" t="s">
        <v>1063</v>
      </c>
      <c r="M149" s="148" t="s">
        <v>1769</v>
      </c>
      <c r="N149" s="145" t="s">
        <v>1065</v>
      </c>
      <c r="O149" s="145" t="s">
        <v>1066</v>
      </c>
      <c r="P149" s="149"/>
      <c r="Q149" s="150"/>
      <c r="R149" s="150">
        <v>40</v>
      </c>
    </row>
    <row r="150" spans="1:18" ht="42" hidden="1" customHeight="1">
      <c r="A150" s="142" t="s">
        <v>2214</v>
      </c>
      <c r="B150" s="142" t="s">
        <v>2215</v>
      </c>
      <c r="C150" s="143" t="s">
        <v>2058</v>
      </c>
      <c r="D150" s="144" t="s">
        <v>1055</v>
      </c>
      <c r="E150" s="144" t="s">
        <v>2209</v>
      </c>
      <c r="F150" s="145" t="s">
        <v>2216</v>
      </c>
      <c r="G150" s="145" t="s">
        <v>2058</v>
      </c>
      <c r="H150" s="145" t="s">
        <v>1701</v>
      </c>
      <c r="I150" s="146" t="s">
        <v>1702</v>
      </c>
      <c r="J150" s="147" t="s">
        <v>2211</v>
      </c>
      <c r="K150" s="147" t="s">
        <v>1691</v>
      </c>
      <c r="L150" s="147" t="s">
        <v>1063</v>
      </c>
      <c r="M150" s="148" t="s">
        <v>1769</v>
      </c>
      <c r="N150" s="145" t="s">
        <v>1065</v>
      </c>
      <c r="O150" s="145" t="s">
        <v>1066</v>
      </c>
      <c r="P150" s="149"/>
      <c r="Q150" s="150"/>
      <c r="R150" s="150">
        <v>66</v>
      </c>
    </row>
    <row r="151" spans="1:18" ht="42" hidden="1" customHeight="1">
      <c r="A151" s="142" t="s">
        <v>1453</v>
      </c>
      <c r="B151" s="142" t="s">
        <v>2217</v>
      </c>
      <c r="C151" s="143" t="s">
        <v>2218</v>
      </c>
      <c r="D151" s="144" t="s">
        <v>1055</v>
      </c>
      <c r="E151" s="144" t="s">
        <v>2219</v>
      </c>
      <c r="F151" s="145" t="s">
        <v>2220</v>
      </c>
      <c r="G151" s="145" t="s">
        <v>2058</v>
      </c>
      <c r="H151" s="145" t="s">
        <v>1696</v>
      </c>
      <c r="I151" s="146" t="s">
        <v>1697</v>
      </c>
      <c r="J151" s="147" t="s">
        <v>1690</v>
      </c>
      <c r="K151" s="147" t="s">
        <v>1691</v>
      </c>
      <c r="L151" s="147" t="s">
        <v>1063</v>
      </c>
      <c r="M151" s="148" t="s">
        <v>1769</v>
      </c>
      <c r="N151" s="145" t="s">
        <v>1065</v>
      </c>
      <c r="O151" s="145" t="s">
        <v>1066</v>
      </c>
      <c r="P151" s="149"/>
      <c r="Q151" s="150"/>
      <c r="R151" s="150">
        <v>14408.4</v>
      </c>
    </row>
    <row r="152" spans="1:18" ht="52.5" hidden="1" customHeight="1">
      <c r="A152" s="142" t="s">
        <v>2221</v>
      </c>
      <c r="B152" s="142" t="s">
        <v>2222</v>
      </c>
      <c r="C152" s="143" t="s">
        <v>2218</v>
      </c>
      <c r="D152" s="144" t="s">
        <v>1055</v>
      </c>
      <c r="E152" s="144" t="s">
        <v>2223</v>
      </c>
      <c r="F152" s="145" t="s">
        <v>2224</v>
      </c>
      <c r="G152" s="145" t="s">
        <v>2058</v>
      </c>
      <c r="H152" s="145" t="s">
        <v>1696</v>
      </c>
      <c r="I152" s="146" t="s">
        <v>1697</v>
      </c>
      <c r="J152" s="147" t="s">
        <v>1690</v>
      </c>
      <c r="K152" s="147" t="s">
        <v>1691</v>
      </c>
      <c r="L152" s="147" t="s">
        <v>1063</v>
      </c>
      <c r="M152" s="148" t="s">
        <v>1769</v>
      </c>
      <c r="N152" s="145" t="s">
        <v>1065</v>
      </c>
      <c r="O152" s="145" t="s">
        <v>1066</v>
      </c>
      <c r="P152" s="149"/>
      <c r="Q152" s="150"/>
      <c r="R152" s="150">
        <v>4803.8</v>
      </c>
    </row>
    <row r="153" spans="1:18" ht="63" hidden="1" customHeight="1">
      <c r="A153" s="142" t="s">
        <v>1145</v>
      </c>
      <c r="B153" s="142" t="s">
        <v>2225</v>
      </c>
      <c r="C153" s="143" t="s">
        <v>2218</v>
      </c>
      <c r="D153" s="144" t="s">
        <v>1055</v>
      </c>
      <c r="E153" s="144" t="s">
        <v>2226</v>
      </c>
      <c r="F153" s="145" t="s">
        <v>2227</v>
      </c>
      <c r="G153" s="145" t="s">
        <v>2058</v>
      </c>
      <c r="H153" s="145" t="s">
        <v>1077</v>
      </c>
      <c r="I153" s="146" t="s">
        <v>1078</v>
      </c>
      <c r="J153" s="147" t="s">
        <v>2211</v>
      </c>
      <c r="K153" s="147" t="s">
        <v>1691</v>
      </c>
      <c r="L153" s="147" t="s">
        <v>1063</v>
      </c>
      <c r="M153" s="148" t="s">
        <v>1769</v>
      </c>
      <c r="N153" s="145" t="s">
        <v>1065</v>
      </c>
      <c r="O153" s="145" t="s">
        <v>1066</v>
      </c>
      <c r="P153" s="149"/>
      <c r="Q153" s="150"/>
      <c r="R153" s="150">
        <v>304.55</v>
      </c>
    </row>
    <row r="154" spans="1:18" ht="52.5" hidden="1" customHeight="1">
      <c r="A154" s="142" t="s">
        <v>1150</v>
      </c>
      <c r="B154" s="142" t="s">
        <v>2228</v>
      </c>
      <c r="C154" s="143" t="s">
        <v>2218</v>
      </c>
      <c r="D154" s="144" t="s">
        <v>1055</v>
      </c>
      <c r="E154" s="144" t="s">
        <v>2229</v>
      </c>
      <c r="F154" s="145" t="s">
        <v>2230</v>
      </c>
      <c r="G154" s="145" t="s">
        <v>2058</v>
      </c>
      <c r="H154" s="145" t="s">
        <v>1696</v>
      </c>
      <c r="I154" s="146" t="s">
        <v>1697</v>
      </c>
      <c r="J154" s="147" t="s">
        <v>2211</v>
      </c>
      <c r="K154" s="147" t="s">
        <v>1691</v>
      </c>
      <c r="L154" s="147" t="s">
        <v>1063</v>
      </c>
      <c r="M154" s="148" t="s">
        <v>1769</v>
      </c>
      <c r="N154" s="145" t="s">
        <v>1065</v>
      </c>
      <c r="O154" s="145" t="s">
        <v>1066</v>
      </c>
      <c r="P154" s="149"/>
      <c r="Q154" s="150"/>
      <c r="R154" s="150">
        <v>145.82</v>
      </c>
    </row>
    <row r="155" spans="1:18" ht="63" hidden="1" customHeight="1">
      <c r="A155" s="142" t="s">
        <v>1467</v>
      </c>
      <c r="B155" s="142" t="s">
        <v>2231</v>
      </c>
      <c r="C155" s="143" t="s">
        <v>2218</v>
      </c>
      <c r="D155" s="144" t="s">
        <v>1055</v>
      </c>
      <c r="E155" s="144" t="s">
        <v>2232</v>
      </c>
      <c r="F155" s="145" t="s">
        <v>2233</v>
      </c>
      <c r="G155" s="145" t="s">
        <v>2058</v>
      </c>
      <c r="H155" s="145" t="s">
        <v>1077</v>
      </c>
      <c r="I155" s="146" t="s">
        <v>1078</v>
      </c>
      <c r="J155" s="147" t="s">
        <v>2211</v>
      </c>
      <c r="K155" s="147" t="s">
        <v>1691</v>
      </c>
      <c r="L155" s="147" t="s">
        <v>1063</v>
      </c>
      <c r="M155" s="148" t="s">
        <v>1769</v>
      </c>
      <c r="N155" s="145" t="s">
        <v>1065</v>
      </c>
      <c r="O155" s="145" t="s">
        <v>1066</v>
      </c>
      <c r="P155" s="149"/>
      <c r="Q155" s="150"/>
      <c r="R155" s="150">
        <v>139.66</v>
      </c>
    </row>
    <row r="156" spans="1:18" ht="52.5" hidden="1" customHeight="1">
      <c r="A156" s="142" t="s">
        <v>1473</v>
      </c>
      <c r="B156" s="142" t="s">
        <v>2234</v>
      </c>
      <c r="C156" s="143" t="s">
        <v>2218</v>
      </c>
      <c r="D156" s="144" t="s">
        <v>1055</v>
      </c>
      <c r="E156" s="144" t="s">
        <v>2235</v>
      </c>
      <c r="F156" s="145" t="s">
        <v>2236</v>
      </c>
      <c r="G156" s="145" t="s">
        <v>2058</v>
      </c>
      <c r="H156" s="145" t="s">
        <v>1696</v>
      </c>
      <c r="I156" s="146" t="s">
        <v>1697</v>
      </c>
      <c r="J156" s="147" t="s">
        <v>2211</v>
      </c>
      <c r="K156" s="147" t="s">
        <v>1691</v>
      </c>
      <c r="L156" s="147" t="s">
        <v>1063</v>
      </c>
      <c r="M156" s="148" t="s">
        <v>1769</v>
      </c>
      <c r="N156" s="145" t="s">
        <v>1065</v>
      </c>
      <c r="O156" s="145" t="s">
        <v>1066</v>
      </c>
      <c r="P156" s="149"/>
      <c r="Q156" s="150"/>
      <c r="R156" s="150">
        <v>119.58</v>
      </c>
    </row>
    <row r="157" spans="1:18" ht="52.5" hidden="1" customHeight="1">
      <c r="A157" s="142" t="s">
        <v>1476</v>
      </c>
      <c r="B157" s="142" t="s">
        <v>2237</v>
      </c>
      <c r="C157" s="143" t="s">
        <v>2218</v>
      </c>
      <c r="D157" s="144" t="s">
        <v>1055</v>
      </c>
      <c r="E157" s="144" t="s">
        <v>2238</v>
      </c>
      <c r="F157" s="145" t="s">
        <v>2239</v>
      </c>
      <c r="G157" s="145" t="s">
        <v>2058</v>
      </c>
      <c r="H157" s="145" t="s">
        <v>1696</v>
      </c>
      <c r="I157" s="146" t="s">
        <v>1697</v>
      </c>
      <c r="J157" s="147" t="s">
        <v>2211</v>
      </c>
      <c r="K157" s="147" t="s">
        <v>1691</v>
      </c>
      <c r="L157" s="147" t="s">
        <v>1063</v>
      </c>
      <c r="M157" s="148" t="s">
        <v>1769</v>
      </c>
      <c r="N157" s="145" t="s">
        <v>1065</v>
      </c>
      <c r="O157" s="145" t="s">
        <v>1066</v>
      </c>
      <c r="P157" s="149"/>
      <c r="Q157" s="150"/>
      <c r="R157" s="150">
        <v>3.16</v>
      </c>
    </row>
    <row r="158" spans="1:18" ht="63" hidden="1" customHeight="1">
      <c r="A158" s="142" t="s">
        <v>1154</v>
      </c>
      <c r="B158" s="142" t="s">
        <v>2240</v>
      </c>
      <c r="C158" s="143" t="s">
        <v>2218</v>
      </c>
      <c r="D158" s="144" t="s">
        <v>1055</v>
      </c>
      <c r="E158" s="144" t="s">
        <v>2241</v>
      </c>
      <c r="F158" s="145" t="s">
        <v>2242</v>
      </c>
      <c r="G158" s="145" t="s">
        <v>2058</v>
      </c>
      <c r="H158" s="145" t="s">
        <v>1077</v>
      </c>
      <c r="I158" s="146" t="s">
        <v>1078</v>
      </c>
      <c r="J158" s="147" t="s">
        <v>2211</v>
      </c>
      <c r="K158" s="147" t="s">
        <v>1691</v>
      </c>
      <c r="L158" s="147" t="s">
        <v>1063</v>
      </c>
      <c r="M158" s="148" t="s">
        <v>1769</v>
      </c>
      <c r="N158" s="145" t="s">
        <v>1065</v>
      </c>
      <c r="O158" s="145" t="s">
        <v>1066</v>
      </c>
      <c r="P158" s="149"/>
      <c r="Q158" s="150"/>
      <c r="R158" s="150">
        <v>300.57</v>
      </c>
    </row>
    <row r="159" spans="1:18" ht="42" hidden="1" customHeight="1">
      <c r="A159" s="142" t="s">
        <v>1484</v>
      </c>
      <c r="B159" s="142" t="s">
        <v>2243</v>
      </c>
      <c r="C159" s="143" t="s">
        <v>2218</v>
      </c>
      <c r="D159" s="144" t="s">
        <v>1055</v>
      </c>
      <c r="E159" s="144" t="s">
        <v>1766</v>
      </c>
      <c r="F159" s="145" t="s">
        <v>2244</v>
      </c>
      <c r="G159" s="145" t="s">
        <v>2218</v>
      </c>
      <c r="H159" s="145" t="s">
        <v>1701</v>
      </c>
      <c r="I159" s="146" t="s">
        <v>1702</v>
      </c>
      <c r="J159" s="147" t="s">
        <v>1690</v>
      </c>
      <c r="K159" s="147" t="s">
        <v>1691</v>
      </c>
      <c r="L159" s="147" t="s">
        <v>1063</v>
      </c>
      <c r="M159" s="148" t="s">
        <v>1769</v>
      </c>
      <c r="N159" s="145" t="s">
        <v>1065</v>
      </c>
      <c r="O159" s="145" t="s">
        <v>1066</v>
      </c>
      <c r="P159" s="149"/>
      <c r="Q159" s="150"/>
      <c r="R159" s="150">
        <v>3876</v>
      </c>
    </row>
    <row r="160" spans="1:18" ht="42" hidden="1" customHeight="1">
      <c r="A160" s="142" t="s">
        <v>1491</v>
      </c>
      <c r="B160" s="142" t="s">
        <v>2245</v>
      </c>
      <c r="C160" s="143" t="s">
        <v>2218</v>
      </c>
      <c r="D160" s="144" t="s">
        <v>1055</v>
      </c>
      <c r="E160" s="144" t="s">
        <v>1960</v>
      </c>
      <c r="F160" s="145" t="s">
        <v>2246</v>
      </c>
      <c r="G160" s="145" t="s">
        <v>2218</v>
      </c>
      <c r="H160" s="145" t="s">
        <v>1701</v>
      </c>
      <c r="I160" s="146" t="s">
        <v>1702</v>
      </c>
      <c r="J160" s="147" t="s">
        <v>1690</v>
      </c>
      <c r="K160" s="147" t="s">
        <v>1691</v>
      </c>
      <c r="L160" s="147" t="s">
        <v>1063</v>
      </c>
      <c r="M160" s="148" t="s">
        <v>1769</v>
      </c>
      <c r="N160" s="145" t="s">
        <v>1065</v>
      </c>
      <c r="O160" s="145" t="s">
        <v>1066</v>
      </c>
      <c r="P160" s="149"/>
      <c r="Q160" s="150"/>
      <c r="R160" s="150">
        <v>1163</v>
      </c>
    </row>
    <row r="161" spans="1:18" ht="42" hidden="1" customHeight="1">
      <c r="A161" s="142" t="s">
        <v>1496</v>
      </c>
      <c r="B161" s="142" t="s">
        <v>2247</v>
      </c>
      <c r="C161" s="143" t="s">
        <v>2218</v>
      </c>
      <c r="D161" s="144" t="s">
        <v>1055</v>
      </c>
      <c r="E161" s="144" t="s">
        <v>2248</v>
      </c>
      <c r="F161" s="145" t="s">
        <v>2249</v>
      </c>
      <c r="G161" s="145" t="s">
        <v>2218</v>
      </c>
      <c r="H161" s="145" t="s">
        <v>1696</v>
      </c>
      <c r="I161" s="146" t="s">
        <v>1697</v>
      </c>
      <c r="J161" s="147" t="s">
        <v>1690</v>
      </c>
      <c r="K161" s="147" t="s">
        <v>1691</v>
      </c>
      <c r="L161" s="147" t="s">
        <v>1063</v>
      </c>
      <c r="M161" s="148" t="s">
        <v>1769</v>
      </c>
      <c r="N161" s="145" t="s">
        <v>1065</v>
      </c>
      <c r="O161" s="145" t="s">
        <v>1066</v>
      </c>
      <c r="P161" s="149"/>
      <c r="Q161" s="150"/>
      <c r="R161" s="150">
        <v>890.02</v>
      </c>
    </row>
    <row r="162" spans="1:18" ht="52.5" hidden="1" customHeight="1">
      <c r="A162" s="142" t="s">
        <v>1503</v>
      </c>
      <c r="B162" s="142" t="s">
        <v>2250</v>
      </c>
      <c r="C162" s="143" t="s">
        <v>2218</v>
      </c>
      <c r="D162" s="144" t="s">
        <v>1055</v>
      </c>
      <c r="E162" s="144" t="s">
        <v>2251</v>
      </c>
      <c r="F162" s="145" t="s">
        <v>2252</v>
      </c>
      <c r="G162" s="145" t="s">
        <v>2218</v>
      </c>
      <c r="H162" s="145" t="s">
        <v>1077</v>
      </c>
      <c r="I162" s="146" t="s">
        <v>1078</v>
      </c>
      <c r="J162" s="147" t="s">
        <v>1690</v>
      </c>
      <c r="K162" s="147" t="s">
        <v>1691</v>
      </c>
      <c r="L162" s="147" t="s">
        <v>1063</v>
      </c>
      <c r="M162" s="148" t="s">
        <v>1769</v>
      </c>
      <c r="N162" s="145" t="s">
        <v>1065</v>
      </c>
      <c r="O162" s="145" t="s">
        <v>1066</v>
      </c>
      <c r="P162" s="149"/>
      <c r="Q162" s="150"/>
      <c r="R162" s="150">
        <v>911.07</v>
      </c>
    </row>
    <row r="163" spans="1:18" ht="52.5" hidden="1" customHeight="1">
      <c r="A163" s="142" t="s">
        <v>1162</v>
      </c>
      <c r="B163" s="142" t="s">
        <v>2253</v>
      </c>
      <c r="C163" s="143" t="s">
        <v>2058</v>
      </c>
      <c r="D163" s="144" t="s">
        <v>1181</v>
      </c>
      <c r="E163" s="144" t="s">
        <v>1806</v>
      </c>
      <c r="F163" s="145" t="s">
        <v>2253</v>
      </c>
      <c r="G163" s="145" t="s">
        <v>2058</v>
      </c>
      <c r="H163" s="145" t="s">
        <v>1807</v>
      </c>
      <c r="I163" s="146" t="s">
        <v>1808</v>
      </c>
      <c r="J163" s="147" t="s">
        <v>1063</v>
      </c>
      <c r="K163" s="147" t="s">
        <v>1063</v>
      </c>
      <c r="L163" s="147" t="s">
        <v>1790</v>
      </c>
      <c r="M163" s="148" t="s">
        <v>1678</v>
      </c>
      <c r="N163" s="145" t="s">
        <v>1065</v>
      </c>
      <c r="O163" s="145" t="s">
        <v>1066</v>
      </c>
      <c r="P163" s="149"/>
      <c r="Q163" s="150">
        <v>37587</v>
      </c>
      <c r="R163" s="150"/>
    </row>
    <row r="164" spans="1:18" ht="52.5" hidden="1" customHeight="1">
      <c r="A164" s="142" t="s">
        <v>1172</v>
      </c>
      <c r="B164" s="142" t="s">
        <v>2254</v>
      </c>
      <c r="C164" s="143" t="s">
        <v>2058</v>
      </c>
      <c r="D164" s="144" t="s">
        <v>1181</v>
      </c>
      <c r="E164" s="144" t="s">
        <v>2255</v>
      </c>
      <c r="F164" s="145" t="s">
        <v>2254</v>
      </c>
      <c r="G164" s="145" t="s">
        <v>2058</v>
      </c>
      <c r="H164" s="145" t="s">
        <v>2256</v>
      </c>
      <c r="I164" s="146" t="s">
        <v>2257</v>
      </c>
      <c r="J164" s="147" t="s">
        <v>1063</v>
      </c>
      <c r="K164" s="147" t="s">
        <v>1063</v>
      </c>
      <c r="L164" s="147" t="s">
        <v>1790</v>
      </c>
      <c r="M164" s="148" t="s">
        <v>1678</v>
      </c>
      <c r="N164" s="145" t="s">
        <v>1065</v>
      </c>
      <c r="O164" s="145" t="s">
        <v>1066</v>
      </c>
      <c r="P164" s="149"/>
      <c r="Q164" s="150">
        <v>2600</v>
      </c>
      <c r="R164" s="150"/>
    </row>
    <row r="165" spans="1:18" ht="52.5" hidden="1" customHeight="1">
      <c r="A165" s="142" t="s">
        <v>1515</v>
      </c>
      <c r="B165" s="142" t="s">
        <v>2258</v>
      </c>
      <c r="C165" s="143" t="s">
        <v>2058</v>
      </c>
      <c r="D165" s="144" t="s">
        <v>1181</v>
      </c>
      <c r="E165" s="144" t="s">
        <v>2259</v>
      </c>
      <c r="F165" s="145" t="s">
        <v>2258</v>
      </c>
      <c r="G165" s="145" t="s">
        <v>2058</v>
      </c>
      <c r="H165" s="145" t="s">
        <v>2260</v>
      </c>
      <c r="I165" s="146" t="s">
        <v>1078</v>
      </c>
      <c r="J165" s="147" t="s">
        <v>1063</v>
      </c>
      <c r="K165" s="147" t="s">
        <v>1063</v>
      </c>
      <c r="L165" s="147" t="s">
        <v>1790</v>
      </c>
      <c r="M165" s="148" t="s">
        <v>1678</v>
      </c>
      <c r="N165" s="145" t="s">
        <v>1065</v>
      </c>
      <c r="O165" s="145" t="s">
        <v>1066</v>
      </c>
      <c r="P165" s="149"/>
      <c r="Q165" s="150">
        <v>8404</v>
      </c>
      <c r="R165" s="150"/>
    </row>
    <row r="166" spans="1:18" ht="52.5" hidden="1" customHeight="1">
      <c r="A166" s="142" t="s">
        <v>1522</v>
      </c>
      <c r="B166" s="142" t="s">
        <v>1674</v>
      </c>
      <c r="C166" s="143" t="s">
        <v>2058</v>
      </c>
      <c r="D166" s="144" t="s">
        <v>1181</v>
      </c>
      <c r="E166" s="144" t="s">
        <v>2261</v>
      </c>
      <c r="F166" s="145" t="s">
        <v>1674</v>
      </c>
      <c r="G166" s="145" t="s">
        <v>2058</v>
      </c>
      <c r="H166" s="145" t="s">
        <v>2262</v>
      </c>
      <c r="I166" s="146" t="s">
        <v>2263</v>
      </c>
      <c r="J166" s="147" t="s">
        <v>1063</v>
      </c>
      <c r="K166" s="147" t="s">
        <v>1063</v>
      </c>
      <c r="L166" s="147" t="s">
        <v>1790</v>
      </c>
      <c r="M166" s="148" t="s">
        <v>1678</v>
      </c>
      <c r="N166" s="145" t="s">
        <v>1065</v>
      </c>
      <c r="O166" s="145" t="s">
        <v>1066</v>
      </c>
      <c r="P166" s="149"/>
      <c r="Q166" s="150">
        <v>15954</v>
      </c>
      <c r="R166" s="150"/>
    </row>
    <row r="167" spans="1:18" ht="73.5" hidden="1" customHeight="1">
      <c r="A167" s="142" t="s">
        <v>1179</v>
      </c>
      <c r="B167" s="142" t="s">
        <v>2264</v>
      </c>
      <c r="C167" s="143" t="s">
        <v>2265</v>
      </c>
      <c r="D167" s="144" t="s">
        <v>1055</v>
      </c>
      <c r="E167" s="144" t="s">
        <v>2266</v>
      </c>
      <c r="F167" s="145" t="s">
        <v>2267</v>
      </c>
      <c r="G167" s="145" t="s">
        <v>2268</v>
      </c>
      <c r="H167" s="145" t="s">
        <v>2269</v>
      </c>
      <c r="I167" s="146" t="s">
        <v>2270</v>
      </c>
      <c r="J167" s="147" t="s">
        <v>1690</v>
      </c>
      <c r="K167" s="147" t="s">
        <v>1691</v>
      </c>
      <c r="L167" s="147" t="s">
        <v>1063</v>
      </c>
      <c r="M167" s="148" t="s">
        <v>1769</v>
      </c>
      <c r="N167" s="145" t="s">
        <v>1065</v>
      </c>
      <c r="O167" s="145" t="s">
        <v>1066</v>
      </c>
      <c r="P167" s="149"/>
      <c r="Q167" s="150"/>
      <c r="R167" s="150">
        <v>2636.07</v>
      </c>
    </row>
    <row r="168" spans="1:18" ht="42" hidden="1" customHeight="1">
      <c r="A168" s="142" t="s">
        <v>1531</v>
      </c>
      <c r="B168" s="142" t="s">
        <v>2271</v>
      </c>
      <c r="C168" s="143" t="s">
        <v>2268</v>
      </c>
      <c r="D168" s="144" t="s">
        <v>1055</v>
      </c>
      <c r="E168" s="144" t="s">
        <v>2272</v>
      </c>
      <c r="F168" s="145" t="s">
        <v>2273</v>
      </c>
      <c r="G168" s="145" t="s">
        <v>2218</v>
      </c>
      <c r="H168" s="145" t="s">
        <v>2274</v>
      </c>
      <c r="I168" s="146" t="s">
        <v>2275</v>
      </c>
      <c r="J168" s="147" t="s">
        <v>1690</v>
      </c>
      <c r="K168" s="147" t="s">
        <v>1691</v>
      </c>
      <c r="L168" s="147" t="s">
        <v>1063</v>
      </c>
      <c r="M168" s="148" t="s">
        <v>1769</v>
      </c>
      <c r="N168" s="145" t="s">
        <v>1065</v>
      </c>
      <c r="O168" s="145" t="s">
        <v>1066</v>
      </c>
      <c r="P168" s="149"/>
      <c r="Q168" s="150"/>
      <c r="R168" s="150">
        <v>1639.99</v>
      </c>
    </row>
    <row r="169" spans="1:18" ht="42" hidden="1" customHeight="1">
      <c r="A169" s="142" t="s">
        <v>1538</v>
      </c>
      <c r="B169" s="142" t="s">
        <v>2276</v>
      </c>
      <c r="C169" s="143" t="s">
        <v>2268</v>
      </c>
      <c r="D169" s="144" t="s">
        <v>1055</v>
      </c>
      <c r="E169" s="144" t="s">
        <v>2272</v>
      </c>
      <c r="F169" s="145" t="s">
        <v>2277</v>
      </c>
      <c r="G169" s="145" t="s">
        <v>2218</v>
      </c>
      <c r="H169" s="145" t="s">
        <v>2274</v>
      </c>
      <c r="I169" s="146" t="s">
        <v>2275</v>
      </c>
      <c r="J169" s="147" t="s">
        <v>1690</v>
      </c>
      <c r="K169" s="147" t="s">
        <v>1691</v>
      </c>
      <c r="L169" s="147" t="s">
        <v>1063</v>
      </c>
      <c r="M169" s="148" t="s">
        <v>1769</v>
      </c>
      <c r="N169" s="145" t="s">
        <v>1065</v>
      </c>
      <c r="O169" s="145" t="s">
        <v>1066</v>
      </c>
      <c r="P169" s="149"/>
      <c r="Q169" s="150"/>
      <c r="R169" s="150">
        <v>2.23</v>
      </c>
    </row>
    <row r="170" spans="1:18" ht="42" hidden="1" customHeight="1">
      <c r="A170" s="142" t="s">
        <v>1542</v>
      </c>
      <c r="B170" s="142" t="s">
        <v>2278</v>
      </c>
      <c r="C170" s="143" t="s">
        <v>2268</v>
      </c>
      <c r="D170" s="144" t="s">
        <v>1055</v>
      </c>
      <c r="E170" s="144" t="s">
        <v>2272</v>
      </c>
      <c r="F170" s="145" t="s">
        <v>2279</v>
      </c>
      <c r="G170" s="145" t="s">
        <v>2218</v>
      </c>
      <c r="H170" s="145" t="s">
        <v>2274</v>
      </c>
      <c r="I170" s="146" t="s">
        <v>2275</v>
      </c>
      <c r="J170" s="147" t="s">
        <v>1690</v>
      </c>
      <c r="K170" s="147" t="s">
        <v>1691</v>
      </c>
      <c r="L170" s="147" t="s">
        <v>1063</v>
      </c>
      <c r="M170" s="148" t="s">
        <v>1769</v>
      </c>
      <c r="N170" s="145" t="s">
        <v>1065</v>
      </c>
      <c r="O170" s="145" t="s">
        <v>1066</v>
      </c>
      <c r="P170" s="149"/>
      <c r="Q170" s="150"/>
      <c r="R170" s="150">
        <v>1.85</v>
      </c>
    </row>
    <row r="171" spans="1:18" ht="42" hidden="1" customHeight="1">
      <c r="A171" s="142" t="s">
        <v>1545</v>
      </c>
      <c r="B171" s="142" t="s">
        <v>2280</v>
      </c>
      <c r="C171" s="143" t="s">
        <v>2268</v>
      </c>
      <c r="D171" s="144" t="s">
        <v>1055</v>
      </c>
      <c r="E171" s="144" t="s">
        <v>2272</v>
      </c>
      <c r="F171" s="145" t="s">
        <v>2281</v>
      </c>
      <c r="G171" s="145" t="s">
        <v>2218</v>
      </c>
      <c r="H171" s="145" t="s">
        <v>2274</v>
      </c>
      <c r="I171" s="146" t="s">
        <v>2275</v>
      </c>
      <c r="J171" s="147" t="s">
        <v>1690</v>
      </c>
      <c r="K171" s="147" t="s">
        <v>1691</v>
      </c>
      <c r="L171" s="147" t="s">
        <v>1063</v>
      </c>
      <c r="M171" s="148" t="s">
        <v>1769</v>
      </c>
      <c r="N171" s="145" t="s">
        <v>1065</v>
      </c>
      <c r="O171" s="145" t="s">
        <v>1112</v>
      </c>
      <c r="P171" s="149"/>
      <c r="Q171" s="150"/>
      <c r="R171" s="150">
        <v>24.71</v>
      </c>
    </row>
    <row r="172" spans="1:18" ht="42" hidden="1" customHeight="1">
      <c r="A172" s="142" t="s">
        <v>1551</v>
      </c>
      <c r="B172" s="142" t="s">
        <v>2282</v>
      </c>
      <c r="C172" s="143" t="s">
        <v>2265</v>
      </c>
      <c r="D172" s="144" t="s">
        <v>1055</v>
      </c>
      <c r="E172" s="144" t="s">
        <v>2283</v>
      </c>
      <c r="F172" s="145" t="s">
        <v>2284</v>
      </c>
      <c r="G172" s="145" t="s">
        <v>2268</v>
      </c>
      <c r="H172" s="145" t="s">
        <v>1448</v>
      </c>
      <c r="I172" s="146" t="s">
        <v>1449</v>
      </c>
      <c r="J172" s="147" t="s">
        <v>1450</v>
      </c>
      <c r="K172" s="147" t="s">
        <v>1062</v>
      </c>
      <c r="L172" s="147" t="s">
        <v>1063</v>
      </c>
      <c r="M172" s="148" t="s">
        <v>1451</v>
      </c>
      <c r="N172" s="145" t="s">
        <v>1664</v>
      </c>
      <c r="O172" s="145" t="s">
        <v>1828</v>
      </c>
      <c r="P172" s="149" t="s">
        <v>1452</v>
      </c>
      <c r="Q172" s="150"/>
      <c r="R172" s="150">
        <v>17174.849999999999</v>
      </c>
    </row>
    <row r="173" spans="1:18" ht="52.5" hidden="1" customHeight="1">
      <c r="A173" s="142" t="s">
        <v>1556</v>
      </c>
      <c r="B173" s="142" t="s">
        <v>2285</v>
      </c>
      <c r="C173" s="143" t="s">
        <v>2286</v>
      </c>
      <c r="D173" s="144" t="s">
        <v>1181</v>
      </c>
      <c r="E173" s="144" t="s">
        <v>2287</v>
      </c>
      <c r="F173" s="145" t="s">
        <v>2285</v>
      </c>
      <c r="G173" s="145" t="s">
        <v>2218</v>
      </c>
      <c r="H173" s="145" t="s">
        <v>2288</v>
      </c>
      <c r="I173" s="146" t="s">
        <v>1078</v>
      </c>
      <c r="J173" s="147" t="s">
        <v>1063</v>
      </c>
      <c r="K173" s="147" t="s">
        <v>1063</v>
      </c>
      <c r="L173" s="147" t="s">
        <v>1790</v>
      </c>
      <c r="M173" s="148" t="s">
        <v>1678</v>
      </c>
      <c r="N173" s="145" t="s">
        <v>1065</v>
      </c>
      <c r="O173" s="145" t="s">
        <v>1066</v>
      </c>
      <c r="P173" s="149"/>
      <c r="Q173" s="150">
        <v>2300</v>
      </c>
      <c r="R173" s="150"/>
    </row>
    <row r="174" spans="1:18" ht="63" hidden="1" customHeight="1">
      <c r="A174" s="142" t="s">
        <v>1563</v>
      </c>
      <c r="B174" s="142" t="s">
        <v>1631</v>
      </c>
      <c r="C174" s="143" t="s">
        <v>2218</v>
      </c>
      <c r="D174" s="144" t="s">
        <v>1181</v>
      </c>
      <c r="E174" s="144" t="s">
        <v>2289</v>
      </c>
      <c r="F174" s="145" t="s">
        <v>1631</v>
      </c>
      <c r="G174" s="145" t="s">
        <v>2218</v>
      </c>
      <c r="H174" s="145" t="s">
        <v>2290</v>
      </c>
      <c r="I174" s="146" t="s">
        <v>2291</v>
      </c>
      <c r="J174" s="147" t="s">
        <v>1063</v>
      </c>
      <c r="K174" s="147" t="s">
        <v>1063</v>
      </c>
      <c r="L174" s="147" t="s">
        <v>1790</v>
      </c>
      <c r="M174" s="148" t="s">
        <v>1678</v>
      </c>
      <c r="N174" s="145" t="s">
        <v>1065</v>
      </c>
      <c r="O174" s="145" t="s">
        <v>1066</v>
      </c>
      <c r="P174" s="149"/>
      <c r="Q174" s="150">
        <v>36410</v>
      </c>
      <c r="R174" s="150"/>
    </row>
    <row r="175" spans="1:18" ht="52.5" hidden="1" customHeight="1">
      <c r="A175" s="142" t="s">
        <v>1570</v>
      </c>
      <c r="B175" s="142" t="s">
        <v>2292</v>
      </c>
      <c r="C175" s="143" t="s">
        <v>2218</v>
      </c>
      <c r="D175" s="144" t="s">
        <v>1181</v>
      </c>
      <c r="E175" s="144" t="s">
        <v>1806</v>
      </c>
      <c r="F175" s="145" t="s">
        <v>2292</v>
      </c>
      <c r="G175" s="145" t="s">
        <v>2218</v>
      </c>
      <c r="H175" s="145" t="s">
        <v>1807</v>
      </c>
      <c r="I175" s="146" t="s">
        <v>1808</v>
      </c>
      <c r="J175" s="147" t="s">
        <v>1063</v>
      </c>
      <c r="K175" s="147" t="s">
        <v>1063</v>
      </c>
      <c r="L175" s="147" t="s">
        <v>1790</v>
      </c>
      <c r="M175" s="148" t="s">
        <v>1678</v>
      </c>
      <c r="N175" s="145" t="s">
        <v>1065</v>
      </c>
      <c r="O175" s="145" t="s">
        <v>1066</v>
      </c>
      <c r="P175" s="149"/>
      <c r="Q175" s="150">
        <v>10569</v>
      </c>
      <c r="R175" s="150"/>
    </row>
    <row r="176" spans="1:18" ht="52.5" hidden="1" customHeight="1">
      <c r="A176" s="142" t="s">
        <v>1574</v>
      </c>
      <c r="B176" s="142" t="s">
        <v>2293</v>
      </c>
      <c r="C176" s="143" t="s">
        <v>2218</v>
      </c>
      <c r="D176" s="144" t="s">
        <v>1181</v>
      </c>
      <c r="E176" s="144" t="s">
        <v>2294</v>
      </c>
      <c r="F176" s="145" t="s">
        <v>2293</v>
      </c>
      <c r="G176" s="145" t="s">
        <v>2218</v>
      </c>
      <c r="H176" s="145" t="s">
        <v>2295</v>
      </c>
      <c r="I176" s="146" t="s">
        <v>2296</v>
      </c>
      <c r="J176" s="147" t="s">
        <v>1063</v>
      </c>
      <c r="K176" s="147" t="s">
        <v>1063</v>
      </c>
      <c r="L176" s="147" t="s">
        <v>1790</v>
      </c>
      <c r="M176" s="148" t="s">
        <v>1678</v>
      </c>
      <c r="N176" s="145" t="s">
        <v>1065</v>
      </c>
      <c r="O176" s="145" t="s">
        <v>1066</v>
      </c>
      <c r="P176" s="149"/>
      <c r="Q176" s="150">
        <v>35024</v>
      </c>
      <c r="R176" s="150"/>
    </row>
    <row r="177" spans="1:18" ht="63" hidden="1" customHeight="1">
      <c r="A177" s="142" t="s">
        <v>1184</v>
      </c>
      <c r="B177" s="142" t="s">
        <v>2297</v>
      </c>
      <c r="C177" s="143" t="s">
        <v>2218</v>
      </c>
      <c r="D177" s="144" t="s">
        <v>1181</v>
      </c>
      <c r="E177" s="144" t="s">
        <v>2298</v>
      </c>
      <c r="F177" s="145" t="s">
        <v>2297</v>
      </c>
      <c r="G177" s="145" t="s">
        <v>2218</v>
      </c>
      <c r="H177" s="145" t="s">
        <v>1835</v>
      </c>
      <c r="I177" s="146" t="s">
        <v>1836</v>
      </c>
      <c r="J177" s="147" t="s">
        <v>1063</v>
      </c>
      <c r="K177" s="147" t="s">
        <v>1063</v>
      </c>
      <c r="L177" s="147" t="s">
        <v>1790</v>
      </c>
      <c r="M177" s="148" t="s">
        <v>1678</v>
      </c>
      <c r="N177" s="145" t="s">
        <v>1065</v>
      </c>
      <c r="O177" s="145" t="s">
        <v>1066</v>
      </c>
      <c r="P177" s="149"/>
      <c r="Q177" s="150">
        <v>41880.410000000003</v>
      </c>
      <c r="R177" s="150"/>
    </row>
    <row r="178" spans="1:18" ht="52.5" hidden="1" customHeight="1">
      <c r="A178" s="142" t="s">
        <v>1192</v>
      </c>
      <c r="B178" s="142" t="s">
        <v>2299</v>
      </c>
      <c r="C178" s="143" t="s">
        <v>2218</v>
      </c>
      <c r="D178" s="144" t="s">
        <v>1181</v>
      </c>
      <c r="E178" s="144" t="s">
        <v>2300</v>
      </c>
      <c r="F178" s="145" t="s">
        <v>2299</v>
      </c>
      <c r="G178" s="145" t="s">
        <v>2218</v>
      </c>
      <c r="H178" s="145" t="s">
        <v>2301</v>
      </c>
      <c r="I178" s="146" t="s">
        <v>2302</v>
      </c>
      <c r="J178" s="147" t="s">
        <v>1063</v>
      </c>
      <c r="K178" s="147" t="s">
        <v>1063</v>
      </c>
      <c r="L178" s="147" t="s">
        <v>1790</v>
      </c>
      <c r="M178" s="148" t="s">
        <v>1678</v>
      </c>
      <c r="N178" s="145" t="s">
        <v>1065</v>
      </c>
      <c r="O178" s="145" t="s">
        <v>1066</v>
      </c>
      <c r="P178" s="149"/>
      <c r="Q178" s="150">
        <v>62260</v>
      </c>
      <c r="R178" s="150"/>
    </row>
    <row r="179" spans="1:18" ht="52.5" hidden="1" customHeight="1">
      <c r="A179" s="142" t="s">
        <v>1198</v>
      </c>
      <c r="B179" s="142" t="s">
        <v>2303</v>
      </c>
      <c r="C179" s="143" t="s">
        <v>2218</v>
      </c>
      <c r="D179" s="144" t="s">
        <v>1181</v>
      </c>
      <c r="E179" s="144" t="s">
        <v>2304</v>
      </c>
      <c r="F179" s="145" t="s">
        <v>2303</v>
      </c>
      <c r="G179" s="145" t="s">
        <v>2218</v>
      </c>
      <c r="H179" s="145" t="s">
        <v>2305</v>
      </c>
      <c r="I179" s="146" t="s">
        <v>2306</v>
      </c>
      <c r="J179" s="147" t="s">
        <v>1063</v>
      </c>
      <c r="K179" s="147" t="s">
        <v>1063</v>
      </c>
      <c r="L179" s="147" t="s">
        <v>1790</v>
      </c>
      <c r="M179" s="148" t="s">
        <v>1678</v>
      </c>
      <c r="N179" s="145" t="s">
        <v>1065</v>
      </c>
      <c r="O179" s="145" t="s">
        <v>1066</v>
      </c>
      <c r="P179" s="149"/>
      <c r="Q179" s="150">
        <v>3641</v>
      </c>
      <c r="R179" s="150"/>
    </row>
    <row r="180" spans="1:18" ht="63" hidden="1" customHeight="1">
      <c r="A180" s="142" t="s">
        <v>1205</v>
      </c>
      <c r="B180" s="142" t="s">
        <v>2307</v>
      </c>
      <c r="C180" s="143" t="s">
        <v>2218</v>
      </c>
      <c r="D180" s="144" t="s">
        <v>1181</v>
      </c>
      <c r="E180" s="144" t="s">
        <v>2308</v>
      </c>
      <c r="F180" s="145" t="s">
        <v>2307</v>
      </c>
      <c r="G180" s="145" t="s">
        <v>2218</v>
      </c>
      <c r="H180" s="145" t="s">
        <v>2309</v>
      </c>
      <c r="I180" s="146" t="s">
        <v>1717</v>
      </c>
      <c r="J180" s="147" t="s">
        <v>1063</v>
      </c>
      <c r="K180" s="147" t="s">
        <v>1063</v>
      </c>
      <c r="L180" s="147" t="s">
        <v>1790</v>
      </c>
      <c r="M180" s="148" t="s">
        <v>1678</v>
      </c>
      <c r="N180" s="145" t="s">
        <v>1065</v>
      </c>
      <c r="O180" s="145" t="s">
        <v>1112</v>
      </c>
      <c r="P180" s="149"/>
      <c r="Q180" s="150">
        <v>48000</v>
      </c>
      <c r="R180" s="150"/>
    </row>
    <row r="181" spans="1:18" ht="42" hidden="1" customHeight="1">
      <c r="A181" s="142" t="s">
        <v>1212</v>
      </c>
      <c r="B181" s="142" t="s">
        <v>2310</v>
      </c>
      <c r="C181" s="143" t="s">
        <v>2265</v>
      </c>
      <c r="D181" s="144" t="s">
        <v>1055</v>
      </c>
      <c r="E181" s="144" t="s">
        <v>2071</v>
      </c>
      <c r="F181" s="145" t="s">
        <v>2311</v>
      </c>
      <c r="G181" s="145" t="s">
        <v>2268</v>
      </c>
      <c r="H181" s="145" t="s">
        <v>1701</v>
      </c>
      <c r="I181" s="146" t="s">
        <v>1702</v>
      </c>
      <c r="J181" s="147" t="s">
        <v>1703</v>
      </c>
      <c r="K181" s="147" t="s">
        <v>1704</v>
      </c>
      <c r="L181" s="147" t="s">
        <v>1063</v>
      </c>
      <c r="M181" s="148" t="s">
        <v>1769</v>
      </c>
      <c r="N181" s="145" t="s">
        <v>1065</v>
      </c>
      <c r="O181" s="145" t="s">
        <v>1066</v>
      </c>
      <c r="P181" s="149"/>
      <c r="Q181" s="150"/>
      <c r="R181" s="150">
        <v>220</v>
      </c>
    </row>
    <row r="182" spans="1:18" ht="42" hidden="1" customHeight="1">
      <c r="A182" s="142" t="s">
        <v>1219</v>
      </c>
      <c r="B182" s="142" t="s">
        <v>2312</v>
      </c>
      <c r="C182" s="143" t="s">
        <v>2265</v>
      </c>
      <c r="D182" s="144" t="s">
        <v>1055</v>
      </c>
      <c r="E182" s="144" t="s">
        <v>2071</v>
      </c>
      <c r="F182" s="145" t="s">
        <v>2313</v>
      </c>
      <c r="G182" s="145" t="s">
        <v>2268</v>
      </c>
      <c r="H182" s="145" t="s">
        <v>1701</v>
      </c>
      <c r="I182" s="146" t="s">
        <v>1702</v>
      </c>
      <c r="J182" s="147" t="s">
        <v>1703</v>
      </c>
      <c r="K182" s="147" t="s">
        <v>1704</v>
      </c>
      <c r="L182" s="147" t="s">
        <v>1063</v>
      </c>
      <c r="M182" s="148" t="s">
        <v>1769</v>
      </c>
      <c r="N182" s="145" t="s">
        <v>1065</v>
      </c>
      <c r="O182" s="145" t="s">
        <v>1066</v>
      </c>
      <c r="P182" s="149"/>
      <c r="Q182" s="150"/>
      <c r="R182" s="150">
        <v>2877.79</v>
      </c>
    </row>
    <row r="183" spans="1:18" ht="42" hidden="1" customHeight="1">
      <c r="A183" s="142" t="s">
        <v>1603</v>
      </c>
      <c r="B183" s="142" t="s">
        <v>2314</v>
      </c>
      <c r="C183" s="143" t="s">
        <v>2265</v>
      </c>
      <c r="D183" s="144" t="s">
        <v>1055</v>
      </c>
      <c r="E183" s="144" t="s">
        <v>2071</v>
      </c>
      <c r="F183" s="145" t="s">
        <v>2315</v>
      </c>
      <c r="G183" s="145" t="s">
        <v>2268</v>
      </c>
      <c r="H183" s="145" t="s">
        <v>1701</v>
      </c>
      <c r="I183" s="146" t="s">
        <v>1702</v>
      </c>
      <c r="J183" s="147" t="s">
        <v>1703</v>
      </c>
      <c r="K183" s="147" t="s">
        <v>1704</v>
      </c>
      <c r="L183" s="147" t="s">
        <v>1063</v>
      </c>
      <c r="M183" s="148" t="s">
        <v>1769</v>
      </c>
      <c r="N183" s="145" t="s">
        <v>1065</v>
      </c>
      <c r="O183" s="145" t="s">
        <v>1066</v>
      </c>
      <c r="P183" s="149"/>
      <c r="Q183" s="150"/>
      <c r="R183" s="150">
        <v>3503.69</v>
      </c>
    </row>
    <row r="184" spans="1:18" ht="42" hidden="1" customHeight="1">
      <c r="A184" s="142" t="s">
        <v>1606</v>
      </c>
      <c r="B184" s="142" t="s">
        <v>2316</v>
      </c>
      <c r="C184" s="143" t="s">
        <v>2265</v>
      </c>
      <c r="D184" s="144" t="s">
        <v>1055</v>
      </c>
      <c r="E184" s="144" t="s">
        <v>2317</v>
      </c>
      <c r="F184" s="145" t="s">
        <v>2318</v>
      </c>
      <c r="G184" s="145" t="s">
        <v>2268</v>
      </c>
      <c r="H184" s="145" t="s">
        <v>1701</v>
      </c>
      <c r="I184" s="146" t="s">
        <v>1702</v>
      </c>
      <c r="J184" s="147" t="s">
        <v>1703</v>
      </c>
      <c r="K184" s="147" t="s">
        <v>1704</v>
      </c>
      <c r="L184" s="147" t="s">
        <v>1063</v>
      </c>
      <c r="M184" s="148" t="s">
        <v>1769</v>
      </c>
      <c r="N184" s="145" t="s">
        <v>1065</v>
      </c>
      <c r="O184" s="145" t="s">
        <v>1066</v>
      </c>
      <c r="P184" s="149"/>
      <c r="Q184" s="150"/>
      <c r="R184" s="150">
        <v>858.93</v>
      </c>
    </row>
    <row r="185" spans="1:18" ht="42" hidden="1" customHeight="1">
      <c r="A185" s="142" t="s">
        <v>1225</v>
      </c>
      <c r="B185" s="142" t="s">
        <v>2319</v>
      </c>
      <c r="C185" s="143" t="s">
        <v>2265</v>
      </c>
      <c r="D185" s="144" t="s">
        <v>1055</v>
      </c>
      <c r="E185" s="144" t="s">
        <v>2317</v>
      </c>
      <c r="F185" s="145" t="s">
        <v>2320</v>
      </c>
      <c r="G185" s="145" t="s">
        <v>2268</v>
      </c>
      <c r="H185" s="145" t="s">
        <v>1701</v>
      </c>
      <c r="I185" s="146" t="s">
        <v>1702</v>
      </c>
      <c r="J185" s="147" t="s">
        <v>1703</v>
      </c>
      <c r="K185" s="147" t="s">
        <v>1704</v>
      </c>
      <c r="L185" s="147" t="s">
        <v>1063</v>
      </c>
      <c r="M185" s="148" t="s">
        <v>1769</v>
      </c>
      <c r="N185" s="145" t="s">
        <v>1065</v>
      </c>
      <c r="O185" s="145" t="s">
        <v>1066</v>
      </c>
      <c r="P185" s="149"/>
      <c r="Q185" s="150"/>
      <c r="R185" s="150">
        <v>398.52</v>
      </c>
    </row>
    <row r="186" spans="1:18" ht="42" hidden="1" customHeight="1">
      <c r="A186" s="142" t="s">
        <v>1233</v>
      </c>
      <c r="B186" s="142" t="s">
        <v>2321</v>
      </c>
      <c r="C186" s="143" t="s">
        <v>2265</v>
      </c>
      <c r="D186" s="144" t="s">
        <v>1055</v>
      </c>
      <c r="E186" s="144" t="s">
        <v>2322</v>
      </c>
      <c r="F186" s="145" t="s">
        <v>2323</v>
      </c>
      <c r="G186" s="145" t="s">
        <v>2268</v>
      </c>
      <c r="H186" s="145" t="s">
        <v>1701</v>
      </c>
      <c r="I186" s="146" t="s">
        <v>1702</v>
      </c>
      <c r="J186" s="147" t="s">
        <v>1703</v>
      </c>
      <c r="K186" s="147" t="s">
        <v>1704</v>
      </c>
      <c r="L186" s="147" t="s">
        <v>1063</v>
      </c>
      <c r="M186" s="148" t="s">
        <v>1769</v>
      </c>
      <c r="N186" s="145" t="s">
        <v>1065</v>
      </c>
      <c r="O186" s="145" t="s">
        <v>1066</v>
      </c>
      <c r="P186" s="149"/>
      <c r="Q186" s="150"/>
      <c r="R186" s="150">
        <v>674.65</v>
      </c>
    </row>
    <row r="187" spans="1:18" ht="42" hidden="1" customHeight="1">
      <c r="A187" s="142" t="s">
        <v>1616</v>
      </c>
      <c r="B187" s="142" t="s">
        <v>2324</v>
      </c>
      <c r="C187" s="143" t="s">
        <v>2265</v>
      </c>
      <c r="D187" s="144" t="s">
        <v>1055</v>
      </c>
      <c r="E187" s="144" t="s">
        <v>2322</v>
      </c>
      <c r="F187" s="145" t="s">
        <v>2325</v>
      </c>
      <c r="G187" s="145" t="s">
        <v>2268</v>
      </c>
      <c r="H187" s="145" t="s">
        <v>1701</v>
      </c>
      <c r="I187" s="146" t="s">
        <v>1702</v>
      </c>
      <c r="J187" s="147" t="s">
        <v>1703</v>
      </c>
      <c r="K187" s="147" t="s">
        <v>1704</v>
      </c>
      <c r="L187" s="147" t="s">
        <v>1063</v>
      </c>
      <c r="M187" s="148" t="s">
        <v>1769</v>
      </c>
      <c r="N187" s="145" t="s">
        <v>1065</v>
      </c>
      <c r="O187" s="145" t="s">
        <v>1066</v>
      </c>
      <c r="P187" s="149"/>
      <c r="Q187" s="150"/>
      <c r="R187" s="150">
        <v>25.37</v>
      </c>
    </row>
    <row r="188" spans="1:18" ht="42" hidden="1" customHeight="1">
      <c r="A188" s="142" t="s">
        <v>2326</v>
      </c>
      <c r="B188" s="142" t="s">
        <v>2327</v>
      </c>
      <c r="C188" s="143" t="s">
        <v>2265</v>
      </c>
      <c r="D188" s="144" t="s">
        <v>1055</v>
      </c>
      <c r="E188" s="144" t="s">
        <v>2136</v>
      </c>
      <c r="F188" s="145" t="s">
        <v>2328</v>
      </c>
      <c r="G188" s="145" t="s">
        <v>2268</v>
      </c>
      <c r="H188" s="145" t="s">
        <v>1701</v>
      </c>
      <c r="I188" s="146" t="s">
        <v>1702</v>
      </c>
      <c r="J188" s="147" t="s">
        <v>1703</v>
      </c>
      <c r="K188" s="147" t="s">
        <v>1704</v>
      </c>
      <c r="L188" s="147" t="s">
        <v>1063</v>
      </c>
      <c r="M188" s="148" t="s">
        <v>1769</v>
      </c>
      <c r="N188" s="145" t="s">
        <v>1065</v>
      </c>
      <c r="O188" s="145" t="s">
        <v>1066</v>
      </c>
      <c r="P188" s="149"/>
      <c r="Q188" s="150"/>
      <c r="R188" s="150">
        <v>31472.83</v>
      </c>
    </row>
    <row r="189" spans="1:18" ht="42" hidden="1" customHeight="1">
      <c r="A189" s="142" t="s">
        <v>1620</v>
      </c>
      <c r="B189" s="142" t="s">
        <v>2329</v>
      </c>
      <c r="C189" s="143" t="s">
        <v>2265</v>
      </c>
      <c r="D189" s="144" t="s">
        <v>1055</v>
      </c>
      <c r="E189" s="144" t="s">
        <v>2136</v>
      </c>
      <c r="F189" s="145" t="s">
        <v>2330</v>
      </c>
      <c r="G189" s="145" t="s">
        <v>2268</v>
      </c>
      <c r="H189" s="145" t="s">
        <v>1701</v>
      </c>
      <c r="I189" s="146" t="s">
        <v>1702</v>
      </c>
      <c r="J189" s="147" t="s">
        <v>1703</v>
      </c>
      <c r="K189" s="147" t="s">
        <v>1704</v>
      </c>
      <c r="L189" s="147" t="s">
        <v>1063</v>
      </c>
      <c r="M189" s="148" t="s">
        <v>1769</v>
      </c>
      <c r="N189" s="145" t="s">
        <v>1065</v>
      </c>
      <c r="O189" s="145" t="s">
        <v>1066</v>
      </c>
      <c r="P189" s="149"/>
      <c r="Q189" s="150"/>
      <c r="R189" s="150">
        <v>29</v>
      </c>
    </row>
    <row r="190" spans="1:18" ht="42" hidden="1" customHeight="1">
      <c r="A190" s="142" t="s">
        <v>2331</v>
      </c>
      <c r="B190" s="142" t="s">
        <v>2332</v>
      </c>
      <c r="C190" s="143" t="s">
        <v>2265</v>
      </c>
      <c r="D190" s="144" t="s">
        <v>1055</v>
      </c>
      <c r="E190" s="144" t="s">
        <v>2136</v>
      </c>
      <c r="F190" s="145" t="s">
        <v>2333</v>
      </c>
      <c r="G190" s="145" t="s">
        <v>2268</v>
      </c>
      <c r="H190" s="145" t="s">
        <v>1701</v>
      </c>
      <c r="I190" s="146" t="s">
        <v>1702</v>
      </c>
      <c r="J190" s="147" t="s">
        <v>1703</v>
      </c>
      <c r="K190" s="147" t="s">
        <v>1704</v>
      </c>
      <c r="L190" s="147" t="s">
        <v>1063</v>
      </c>
      <c r="M190" s="148" t="s">
        <v>1769</v>
      </c>
      <c r="N190" s="145" t="s">
        <v>1065</v>
      </c>
      <c r="O190" s="145" t="s">
        <v>1066</v>
      </c>
      <c r="P190" s="149"/>
      <c r="Q190" s="150"/>
      <c r="R190" s="150">
        <v>379.35</v>
      </c>
    </row>
    <row r="191" spans="1:18" ht="42" hidden="1" customHeight="1">
      <c r="A191" s="142" t="s">
        <v>2334</v>
      </c>
      <c r="B191" s="142" t="s">
        <v>2335</v>
      </c>
      <c r="C191" s="143" t="s">
        <v>2265</v>
      </c>
      <c r="D191" s="144" t="s">
        <v>1055</v>
      </c>
      <c r="E191" s="144" t="s">
        <v>2136</v>
      </c>
      <c r="F191" s="145" t="s">
        <v>2336</v>
      </c>
      <c r="G191" s="145" t="s">
        <v>2268</v>
      </c>
      <c r="H191" s="145" t="s">
        <v>1701</v>
      </c>
      <c r="I191" s="146" t="s">
        <v>1702</v>
      </c>
      <c r="J191" s="147" t="s">
        <v>1703</v>
      </c>
      <c r="K191" s="147" t="s">
        <v>1704</v>
      </c>
      <c r="L191" s="147" t="s">
        <v>1063</v>
      </c>
      <c r="M191" s="148" t="s">
        <v>1769</v>
      </c>
      <c r="N191" s="145" t="s">
        <v>1065</v>
      </c>
      <c r="O191" s="145" t="s">
        <v>1066</v>
      </c>
      <c r="P191" s="149"/>
      <c r="Q191" s="150"/>
      <c r="R191" s="150">
        <v>461.85</v>
      </c>
    </row>
    <row r="192" spans="1:18" ht="42" hidden="1" customHeight="1">
      <c r="A192" s="142" t="s">
        <v>2337</v>
      </c>
      <c r="B192" s="142" t="s">
        <v>2338</v>
      </c>
      <c r="C192" s="143" t="s">
        <v>2265</v>
      </c>
      <c r="D192" s="144" t="s">
        <v>1055</v>
      </c>
      <c r="E192" s="144" t="s">
        <v>2136</v>
      </c>
      <c r="F192" s="145" t="s">
        <v>2339</v>
      </c>
      <c r="G192" s="145" t="s">
        <v>2268</v>
      </c>
      <c r="H192" s="145" t="s">
        <v>1701</v>
      </c>
      <c r="I192" s="146" t="s">
        <v>1702</v>
      </c>
      <c r="J192" s="147" t="s">
        <v>1703</v>
      </c>
      <c r="K192" s="147" t="s">
        <v>1704</v>
      </c>
      <c r="L192" s="147" t="s">
        <v>1063</v>
      </c>
      <c r="M192" s="148" t="s">
        <v>1769</v>
      </c>
      <c r="N192" s="145" t="s">
        <v>1065</v>
      </c>
      <c r="O192" s="145" t="s">
        <v>1066</v>
      </c>
      <c r="P192" s="149"/>
      <c r="Q192" s="150"/>
      <c r="R192" s="150">
        <v>402.74</v>
      </c>
    </row>
    <row r="193" spans="1:18" ht="42" hidden="1" customHeight="1">
      <c r="A193" s="142" t="s">
        <v>2340</v>
      </c>
      <c r="B193" s="142" t="s">
        <v>2341</v>
      </c>
      <c r="C193" s="143" t="s">
        <v>2265</v>
      </c>
      <c r="D193" s="144" t="s">
        <v>1055</v>
      </c>
      <c r="E193" s="144" t="s">
        <v>2152</v>
      </c>
      <c r="F193" s="145" t="s">
        <v>2342</v>
      </c>
      <c r="G193" s="145" t="s">
        <v>2268</v>
      </c>
      <c r="H193" s="145" t="s">
        <v>1716</v>
      </c>
      <c r="I193" s="146" t="s">
        <v>1717</v>
      </c>
      <c r="J193" s="147" t="s">
        <v>1703</v>
      </c>
      <c r="K193" s="147" t="s">
        <v>1704</v>
      </c>
      <c r="L193" s="147" t="s">
        <v>1063</v>
      </c>
      <c r="M193" s="148" t="s">
        <v>1769</v>
      </c>
      <c r="N193" s="145" t="s">
        <v>1065</v>
      </c>
      <c r="O193" s="145" t="s">
        <v>1066</v>
      </c>
      <c r="P193" s="149"/>
      <c r="Q193" s="150"/>
      <c r="R193" s="150">
        <v>2170.56</v>
      </c>
    </row>
    <row r="194" spans="1:18" ht="42" hidden="1" customHeight="1">
      <c r="A194" s="142" t="s">
        <v>2343</v>
      </c>
      <c r="B194" s="142" t="s">
        <v>2344</v>
      </c>
      <c r="C194" s="143" t="s">
        <v>2265</v>
      </c>
      <c r="D194" s="144" t="s">
        <v>1055</v>
      </c>
      <c r="E194" s="144" t="s">
        <v>2152</v>
      </c>
      <c r="F194" s="145" t="s">
        <v>2345</v>
      </c>
      <c r="G194" s="145" t="s">
        <v>2268</v>
      </c>
      <c r="H194" s="145" t="s">
        <v>1716</v>
      </c>
      <c r="I194" s="146" t="s">
        <v>1717</v>
      </c>
      <c r="J194" s="147" t="s">
        <v>1703</v>
      </c>
      <c r="K194" s="147" t="s">
        <v>1704</v>
      </c>
      <c r="L194" s="147" t="s">
        <v>1063</v>
      </c>
      <c r="M194" s="148" t="s">
        <v>1769</v>
      </c>
      <c r="N194" s="145" t="s">
        <v>1065</v>
      </c>
      <c r="O194" s="145" t="s">
        <v>1066</v>
      </c>
      <c r="P194" s="149"/>
      <c r="Q194" s="150"/>
      <c r="R194" s="150">
        <v>2</v>
      </c>
    </row>
    <row r="195" spans="1:18" ht="42" hidden="1" customHeight="1">
      <c r="A195" s="142" t="s">
        <v>1624</v>
      </c>
      <c r="B195" s="142" t="s">
        <v>2346</v>
      </c>
      <c r="C195" s="143" t="s">
        <v>2265</v>
      </c>
      <c r="D195" s="144" t="s">
        <v>1055</v>
      </c>
      <c r="E195" s="144" t="s">
        <v>2152</v>
      </c>
      <c r="F195" s="145" t="s">
        <v>2347</v>
      </c>
      <c r="G195" s="145" t="s">
        <v>2268</v>
      </c>
      <c r="H195" s="145" t="s">
        <v>1716</v>
      </c>
      <c r="I195" s="146" t="s">
        <v>1717</v>
      </c>
      <c r="J195" s="147" t="s">
        <v>1703</v>
      </c>
      <c r="K195" s="147" t="s">
        <v>1704</v>
      </c>
      <c r="L195" s="147" t="s">
        <v>1063</v>
      </c>
      <c r="M195" s="148" t="s">
        <v>1769</v>
      </c>
      <c r="N195" s="145" t="s">
        <v>1065</v>
      </c>
      <c r="O195" s="145" t="s">
        <v>1066</v>
      </c>
      <c r="P195" s="149"/>
      <c r="Q195" s="150"/>
      <c r="R195" s="150">
        <v>26.16</v>
      </c>
    </row>
    <row r="196" spans="1:18" ht="42" hidden="1" customHeight="1">
      <c r="A196" s="142" t="s">
        <v>2348</v>
      </c>
      <c r="B196" s="142" t="s">
        <v>2349</v>
      </c>
      <c r="C196" s="143" t="s">
        <v>2265</v>
      </c>
      <c r="D196" s="144" t="s">
        <v>1055</v>
      </c>
      <c r="E196" s="144" t="s">
        <v>2152</v>
      </c>
      <c r="F196" s="145" t="s">
        <v>2350</v>
      </c>
      <c r="G196" s="145" t="s">
        <v>2268</v>
      </c>
      <c r="H196" s="145" t="s">
        <v>1716</v>
      </c>
      <c r="I196" s="146" t="s">
        <v>1717</v>
      </c>
      <c r="J196" s="147" t="s">
        <v>1703</v>
      </c>
      <c r="K196" s="147" t="s">
        <v>1704</v>
      </c>
      <c r="L196" s="147" t="s">
        <v>1063</v>
      </c>
      <c r="M196" s="148" t="s">
        <v>1769</v>
      </c>
      <c r="N196" s="145" t="s">
        <v>1065</v>
      </c>
      <c r="O196" s="145" t="s">
        <v>1066</v>
      </c>
      <c r="P196" s="149"/>
      <c r="Q196" s="150"/>
      <c r="R196" s="150">
        <v>31.86</v>
      </c>
    </row>
    <row r="197" spans="1:18" ht="42" hidden="1" customHeight="1">
      <c r="A197" s="142" t="s">
        <v>2351</v>
      </c>
      <c r="B197" s="142" t="s">
        <v>2352</v>
      </c>
      <c r="C197" s="143" t="s">
        <v>2265</v>
      </c>
      <c r="D197" s="144" t="s">
        <v>1055</v>
      </c>
      <c r="E197" s="144" t="s">
        <v>2152</v>
      </c>
      <c r="F197" s="145" t="s">
        <v>2353</v>
      </c>
      <c r="G197" s="145" t="s">
        <v>2268</v>
      </c>
      <c r="H197" s="145" t="s">
        <v>1716</v>
      </c>
      <c r="I197" s="146" t="s">
        <v>1717</v>
      </c>
      <c r="J197" s="147" t="s">
        <v>1703</v>
      </c>
      <c r="K197" s="147" t="s">
        <v>1704</v>
      </c>
      <c r="L197" s="147" t="s">
        <v>1063</v>
      </c>
      <c r="M197" s="148" t="s">
        <v>1769</v>
      </c>
      <c r="N197" s="145" t="s">
        <v>1065</v>
      </c>
      <c r="O197" s="145" t="s">
        <v>1066</v>
      </c>
      <c r="P197" s="149"/>
      <c r="Q197" s="150"/>
      <c r="R197" s="150">
        <v>27.78</v>
      </c>
    </row>
    <row r="198" spans="1:18" ht="42" hidden="1" customHeight="1">
      <c r="A198" s="142" t="s">
        <v>2354</v>
      </c>
      <c r="B198" s="142" t="s">
        <v>2355</v>
      </c>
      <c r="C198" s="143" t="s">
        <v>2265</v>
      </c>
      <c r="D198" s="144" t="s">
        <v>1055</v>
      </c>
      <c r="E198" s="144" t="s">
        <v>2166</v>
      </c>
      <c r="F198" s="145" t="s">
        <v>2356</v>
      </c>
      <c r="G198" s="145" t="s">
        <v>2268</v>
      </c>
      <c r="H198" s="145" t="s">
        <v>1701</v>
      </c>
      <c r="I198" s="146" t="s">
        <v>1702</v>
      </c>
      <c r="J198" s="147" t="s">
        <v>1703</v>
      </c>
      <c r="K198" s="147" t="s">
        <v>1704</v>
      </c>
      <c r="L198" s="147" t="s">
        <v>1063</v>
      </c>
      <c r="M198" s="148" t="s">
        <v>1769</v>
      </c>
      <c r="N198" s="145" t="s">
        <v>1065</v>
      </c>
      <c r="O198" s="145" t="s">
        <v>1066</v>
      </c>
      <c r="P198" s="149"/>
      <c r="Q198" s="150"/>
      <c r="R198" s="150">
        <v>55348.86</v>
      </c>
    </row>
    <row r="199" spans="1:18" ht="42" hidden="1" customHeight="1">
      <c r="A199" s="142" t="s">
        <v>2357</v>
      </c>
      <c r="B199" s="142" t="s">
        <v>2358</v>
      </c>
      <c r="C199" s="143" t="s">
        <v>2265</v>
      </c>
      <c r="D199" s="144" t="s">
        <v>1055</v>
      </c>
      <c r="E199" s="144" t="s">
        <v>2166</v>
      </c>
      <c r="F199" s="145" t="s">
        <v>2359</v>
      </c>
      <c r="G199" s="145" t="s">
        <v>2268</v>
      </c>
      <c r="H199" s="145" t="s">
        <v>1701</v>
      </c>
      <c r="I199" s="146" t="s">
        <v>1702</v>
      </c>
      <c r="J199" s="147" t="s">
        <v>1703</v>
      </c>
      <c r="K199" s="147" t="s">
        <v>1704</v>
      </c>
      <c r="L199" s="147" t="s">
        <v>1063</v>
      </c>
      <c r="M199" s="148" t="s">
        <v>1769</v>
      </c>
      <c r="N199" s="145" t="s">
        <v>1065</v>
      </c>
      <c r="O199" s="145" t="s">
        <v>1066</v>
      </c>
      <c r="P199" s="149"/>
      <c r="Q199" s="150"/>
      <c r="R199" s="150">
        <v>51</v>
      </c>
    </row>
    <row r="200" spans="1:18" ht="42" hidden="1" customHeight="1">
      <c r="A200" s="142" t="s">
        <v>1631</v>
      </c>
      <c r="B200" s="142" t="s">
        <v>2360</v>
      </c>
      <c r="C200" s="143" t="s">
        <v>2265</v>
      </c>
      <c r="D200" s="144" t="s">
        <v>1055</v>
      </c>
      <c r="E200" s="144" t="s">
        <v>2166</v>
      </c>
      <c r="F200" s="145" t="s">
        <v>2361</v>
      </c>
      <c r="G200" s="145" t="s">
        <v>2268</v>
      </c>
      <c r="H200" s="145" t="s">
        <v>1701</v>
      </c>
      <c r="I200" s="146" t="s">
        <v>1702</v>
      </c>
      <c r="J200" s="147" t="s">
        <v>1703</v>
      </c>
      <c r="K200" s="147" t="s">
        <v>1704</v>
      </c>
      <c r="L200" s="147" t="s">
        <v>1063</v>
      </c>
      <c r="M200" s="148" t="s">
        <v>1769</v>
      </c>
      <c r="N200" s="145" t="s">
        <v>1065</v>
      </c>
      <c r="O200" s="145" t="s">
        <v>1066</v>
      </c>
      <c r="P200" s="149"/>
      <c r="Q200" s="150"/>
      <c r="R200" s="150">
        <v>667.14</v>
      </c>
    </row>
    <row r="201" spans="1:18" ht="42" hidden="1" customHeight="1">
      <c r="A201" s="142" t="s">
        <v>1635</v>
      </c>
      <c r="B201" s="142" t="s">
        <v>2362</v>
      </c>
      <c r="C201" s="143" t="s">
        <v>2265</v>
      </c>
      <c r="D201" s="144" t="s">
        <v>1055</v>
      </c>
      <c r="E201" s="144" t="s">
        <v>2166</v>
      </c>
      <c r="F201" s="145" t="s">
        <v>2363</v>
      </c>
      <c r="G201" s="145" t="s">
        <v>2268</v>
      </c>
      <c r="H201" s="145" t="s">
        <v>1701</v>
      </c>
      <c r="I201" s="146" t="s">
        <v>1702</v>
      </c>
      <c r="J201" s="147" t="s">
        <v>1703</v>
      </c>
      <c r="K201" s="147" t="s">
        <v>1704</v>
      </c>
      <c r="L201" s="147" t="s">
        <v>1063</v>
      </c>
      <c r="M201" s="148" t="s">
        <v>1769</v>
      </c>
      <c r="N201" s="145" t="s">
        <v>1065</v>
      </c>
      <c r="O201" s="145" t="s">
        <v>1066</v>
      </c>
      <c r="P201" s="149"/>
      <c r="Q201" s="150"/>
      <c r="R201" s="150">
        <v>812.22</v>
      </c>
    </row>
    <row r="202" spans="1:18" ht="42" hidden="1" customHeight="1">
      <c r="A202" s="142" t="s">
        <v>1642</v>
      </c>
      <c r="B202" s="142" t="s">
        <v>2364</v>
      </c>
      <c r="C202" s="143" t="s">
        <v>2265</v>
      </c>
      <c r="D202" s="144" t="s">
        <v>1055</v>
      </c>
      <c r="E202" s="144" t="s">
        <v>2166</v>
      </c>
      <c r="F202" s="145" t="s">
        <v>2365</v>
      </c>
      <c r="G202" s="145" t="s">
        <v>2268</v>
      </c>
      <c r="H202" s="145" t="s">
        <v>1701</v>
      </c>
      <c r="I202" s="146" t="s">
        <v>1702</v>
      </c>
      <c r="J202" s="147" t="s">
        <v>1703</v>
      </c>
      <c r="K202" s="147" t="s">
        <v>1704</v>
      </c>
      <c r="L202" s="147" t="s">
        <v>1063</v>
      </c>
      <c r="M202" s="148" t="s">
        <v>1769</v>
      </c>
      <c r="N202" s="145" t="s">
        <v>1065</v>
      </c>
      <c r="O202" s="145" t="s">
        <v>1066</v>
      </c>
      <c r="P202" s="149"/>
      <c r="Q202" s="150"/>
      <c r="R202" s="150">
        <v>708.26</v>
      </c>
    </row>
    <row r="203" spans="1:18" ht="52.5" hidden="1" customHeight="1">
      <c r="A203" s="142" t="s">
        <v>1241</v>
      </c>
      <c r="B203" s="142" t="s">
        <v>1538</v>
      </c>
      <c r="C203" s="143" t="s">
        <v>2268</v>
      </c>
      <c r="D203" s="144" t="s">
        <v>1214</v>
      </c>
      <c r="E203" s="144" t="s">
        <v>2366</v>
      </c>
      <c r="F203" s="145" t="s">
        <v>2367</v>
      </c>
      <c r="G203" s="145" t="s">
        <v>2268</v>
      </c>
      <c r="H203" s="145" t="s">
        <v>2368</v>
      </c>
      <c r="I203" s="146" t="s">
        <v>2369</v>
      </c>
      <c r="J203" s="147" t="s">
        <v>1063</v>
      </c>
      <c r="K203" s="147" t="s">
        <v>1063</v>
      </c>
      <c r="L203" s="147" t="s">
        <v>1790</v>
      </c>
      <c r="M203" s="148" t="s">
        <v>1678</v>
      </c>
      <c r="N203" s="145" t="s">
        <v>1065</v>
      </c>
      <c r="O203" s="145" t="s">
        <v>1066</v>
      </c>
      <c r="P203" s="149"/>
      <c r="Q203" s="150">
        <v>1500</v>
      </c>
      <c r="R203" s="150"/>
    </row>
    <row r="204" spans="1:18" ht="42" hidden="1" customHeight="1">
      <c r="A204" s="142" t="s">
        <v>1655</v>
      </c>
      <c r="B204" s="142" t="s">
        <v>2370</v>
      </c>
      <c r="C204" s="143" t="s">
        <v>2265</v>
      </c>
      <c r="D204" s="144" t="s">
        <v>1055</v>
      </c>
      <c r="E204" s="144" t="s">
        <v>2071</v>
      </c>
      <c r="F204" s="145" t="s">
        <v>2371</v>
      </c>
      <c r="G204" s="145" t="s">
        <v>2268</v>
      </c>
      <c r="H204" s="145" t="s">
        <v>1701</v>
      </c>
      <c r="I204" s="146" t="s">
        <v>1702</v>
      </c>
      <c r="J204" s="147" t="s">
        <v>1703</v>
      </c>
      <c r="K204" s="147" t="s">
        <v>1704</v>
      </c>
      <c r="L204" s="147" t="s">
        <v>1063</v>
      </c>
      <c r="M204" s="148" t="s">
        <v>1769</v>
      </c>
      <c r="N204" s="145" t="s">
        <v>1065</v>
      </c>
      <c r="O204" s="145" t="s">
        <v>1066</v>
      </c>
      <c r="P204" s="149"/>
      <c r="Q204" s="150"/>
      <c r="R204" s="150">
        <v>3055.28</v>
      </c>
    </row>
    <row r="205" spans="1:18" ht="52.5" hidden="1" customHeight="1">
      <c r="A205" s="142" t="s">
        <v>1659</v>
      </c>
      <c r="B205" s="142" t="s">
        <v>2372</v>
      </c>
      <c r="C205" s="143" t="s">
        <v>2268</v>
      </c>
      <c r="D205" s="144" t="s">
        <v>1181</v>
      </c>
      <c r="E205" s="144" t="s">
        <v>2373</v>
      </c>
      <c r="F205" s="145" t="s">
        <v>2372</v>
      </c>
      <c r="G205" s="145" t="s">
        <v>2268</v>
      </c>
      <c r="H205" s="145" t="s">
        <v>2374</v>
      </c>
      <c r="I205" s="146" t="s">
        <v>1078</v>
      </c>
      <c r="J205" s="147" t="s">
        <v>1063</v>
      </c>
      <c r="K205" s="147" t="s">
        <v>1063</v>
      </c>
      <c r="L205" s="147" t="s">
        <v>1790</v>
      </c>
      <c r="M205" s="148" t="s">
        <v>1678</v>
      </c>
      <c r="N205" s="145" t="s">
        <v>1065</v>
      </c>
      <c r="O205" s="145" t="s">
        <v>1066</v>
      </c>
      <c r="P205" s="149"/>
      <c r="Q205" s="150">
        <v>3600</v>
      </c>
      <c r="R205" s="150"/>
    </row>
    <row r="206" spans="1:18" ht="52.5" hidden="1" customHeight="1">
      <c r="A206" s="142" t="s">
        <v>2375</v>
      </c>
      <c r="B206" s="142" t="s">
        <v>2376</v>
      </c>
      <c r="C206" s="143" t="s">
        <v>2268</v>
      </c>
      <c r="D206" s="144" t="s">
        <v>1181</v>
      </c>
      <c r="E206" s="144" t="s">
        <v>1806</v>
      </c>
      <c r="F206" s="145" t="s">
        <v>2376</v>
      </c>
      <c r="G206" s="145" t="s">
        <v>2268</v>
      </c>
      <c r="H206" s="145" t="s">
        <v>1807</v>
      </c>
      <c r="I206" s="146" t="s">
        <v>1808</v>
      </c>
      <c r="J206" s="147" t="s">
        <v>1063</v>
      </c>
      <c r="K206" s="147" t="s">
        <v>1063</v>
      </c>
      <c r="L206" s="147" t="s">
        <v>1790</v>
      </c>
      <c r="M206" s="148" t="s">
        <v>1678</v>
      </c>
      <c r="N206" s="145" t="s">
        <v>1065</v>
      </c>
      <c r="O206" s="145" t="s">
        <v>1066</v>
      </c>
      <c r="P206" s="149"/>
      <c r="Q206" s="150">
        <v>25529</v>
      </c>
      <c r="R206" s="150"/>
    </row>
    <row r="207" spans="1:18" ht="63" hidden="1" customHeight="1">
      <c r="A207" s="142" t="s">
        <v>2377</v>
      </c>
      <c r="B207" s="142" t="s">
        <v>2378</v>
      </c>
      <c r="C207" s="143" t="s">
        <v>2268</v>
      </c>
      <c r="D207" s="144" t="s">
        <v>1181</v>
      </c>
      <c r="E207" s="144" t="s">
        <v>2379</v>
      </c>
      <c r="F207" s="145" t="s">
        <v>2378</v>
      </c>
      <c r="G207" s="145" t="s">
        <v>2268</v>
      </c>
      <c r="H207" s="145" t="s">
        <v>1835</v>
      </c>
      <c r="I207" s="146" t="s">
        <v>1836</v>
      </c>
      <c r="J207" s="147" t="s">
        <v>1063</v>
      </c>
      <c r="K207" s="147" t="s">
        <v>1063</v>
      </c>
      <c r="L207" s="147" t="s">
        <v>1790</v>
      </c>
      <c r="M207" s="148" t="s">
        <v>1678</v>
      </c>
      <c r="N207" s="145" t="s">
        <v>1065</v>
      </c>
      <c r="O207" s="145" t="s">
        <v>1066</v>
      </c>
      <c r="P207" s="149"/>
      <c r="Q207" s="150">
        <v>32852.53</v>
      </c>
      <c r="R207" s="150"/>
    </row>
    <row r="208" spans="1:18" ht="52.5" hidden="1" customHeight="1">
      <c r="A208" s="142" t="s">
        <v>2293</v>
      </c>
      <c r="B208" s="142" t="s">
        <v>2380</v>
      </c>
      <c r="C208" s="143" t="s">
        <v>2268</v>
      </c>
      <c r="D208" s="144" t="s">
        <v>1181</v>
      </c>
      <c r="E208" s="144" t="s">
        <v>2381</v>
      </c>
      <c r="F208" s="145" t="s">
        <v>2380</v>
      </c>
      <c r="G208" s="145" t="s">
        <v>2268</v>
      </c>
      <c r="H208" s="145" t="s">
        <v>2382</v>
      </c>
      <c r="I208" s="146" t="s">
        <v>2383</v>
      </c>
      <c r="J208" s="147" t="s">
        <v>1063</v>
      </c>
      <c r="K208" s="147" t="s">
        <v>1063</v>
      </c>
      <c r="L208" s="147" t="s">
        <v>1790</v>
      </c>
      <c r="M208" s="148" t="s">
        <v>1678</v>
      </c>
      <c r="N208" s="145" t="s">
        <v>1065</v>
      </c>
      <c r="O208" s="145" t="s">
        <v>1066</v>
      </c>
      <c r="P208" s="149"/>
      <c r="Q208" s="150">
        <v>129675</v>
      </c>
      <c r="R208" s="150"/>
    </row>
    <row r="209" spans="1:18" ht="52.5" hidden="1" customHeight="1">
      <c r="A209" s="142" t="s">
        <v>2384</v>
      </c>
      <c r="B209" s="142" t="s">
        <v>1353</v>
      </c>
      <c r="C209" s="143" t="s">
        <v>2268</v>
      </c>
      <c r="D209" s="144" t="s">
        <v>1181</v>
      </c>
      <c r="E209" s="144" t="s">
        <v>2385</v>
      </c>
      <c r="F209" s="145" t="s">
        <v>1353</v>
      </c>
      <c r="G209" s="145" t="s">
        <v>2268</v>
      </c>
      <c r="H209" s="145" t="s">
        <v>2386</v>
      </c>
      <c r="I209" s="146" t="s">
        <v>2387</v>
      </c>
      <c r="J209" s="147" t="s">
        <v>1063</v>
      </c>
      <c r="K209" s="147" t="s">
        <v>1063</v>
      </c>
      <c r="L209" s="147" t="s">
        <v>1790</v>
      </c>
      <c r="M209" s="148" t="s">
        <v>1678</v>
      </c>
      <c r="N209" s="145" t="s">
        <v>1065</v>
      </c>
      <c r="O209" s="145" t="s">
        <v>1066</v>
      </c>
      <c r="P209" s="149"/>
      <c r="Q209" s="150">
        <v>3975</v>
      </c>
      <c r="R209" s="150"/>
    </row>
    <row r="210" spans="1:18" ht="42" hidden="1" customHeight="1">
      <c r="A210" s="142" t="s">
        <v>2388</v>
      </c>
      <c r="B210" s="142" t="s">
        <v>2389</v>
      </c>
      <c r="C210" s="143" t="s">
        <v>2390</v>
      </c>
      <c r="D210" s="144" t="s">
        <v>1055</v>
      </c>
      <c r="E210" s="144" t="s">
        <v>2391</v>
      </c>
      <c r="F210" s="145" t="s">
        <v>2392</v>
      </c>
      <c r="G210" s="145" t="s">
        <v>2265</v>
      </c>
      <c r="H210" s="145" t="s">
        <v>1077</v>
      </c>
      <c r="I210" s="146" t="s">
        <v>1078</v>
      </c>
      <c r="J210" s="147" t="s">
        <v>1690</v>
      </c>
      <c r="K210" s="147" t="s">
        <v>1691</v>
      </c>
      <c r="L210" s="147" t="s">
        <v>1063</v>
      </c>
      <c r="M210" s="148" t="s">
        <v>1769</v>
      </c>
      <c r="N210" s="145" t="s">
        <v>1065</v>
      </c>
      <c r="O210" s="145" t="s">
        <v>1066</v>
      </c>
      <c r="P210" s="149"/>
      <c r="Q210" s="150"/>
      <c r="R210" s="150">
        <v>6033.52</v>
      </c>
    </row>
    <row r="211" spans="1:18" ht="42" hidden="1" customHeight="1">
      <c r="A211" s="142" t="s">
        <v>2393</v>
      </c>
      <c r="B211" s="142" t="s">
        <v>2394</v>
      </c>
      <c r="C211" s="143" t="s">
        <v>2390</v>
      </c>
      <c r="D211" s="144" t="s">
        <v>1055</v>
      </c>
      <c r="E211" s="144" t="s">
        <v>2395</v>
      </c>
      <c r="F211" s="145" t="s">
        <v>2396</v>
      </c>
      <c r="G211" s="145" t="s">
        <v>2265</v>
      </c>
      <c r="H211" s="145" t="s">
        <v>1077</v>
      </c>
      <c r="I211" s="146" t="s">
        <v>1078</v>
      </c>
      <c r="J211" s="147" t="s">
        <v>1690</v>
      </c>
      <c r="K211" s="147" t="s">
        <v>1691</v>
      </c>
      <c r="L211" s="147" t="s">
        <v>1063</v>
      </c>
      <c r="M211" s="148" t="s">
        <v>1769</v>
      </c>
      <c r="N211" s="145" t="s">
        <v>1664</v>
      </c>
      <c r="O211" s="145" t="s">
        <v>1828</v>
      </c>
      <c r="P211" s="149"/>
      <c r="Q211" s="150"/>
      <c r="R211" s="150">
        <v>17800</v>
      </c>
    </row>
    <row r="212" spans="1:18" ht="42" hidden="1" customHeight="1">
      <c r="A212" s="142" t="s">
        <v>2397</v>
      </c>
      <c r="B212" s="142" t="s">
        <v>2398</v>
      </c>
      <c r="C212" s="143" t="s">
        <v>2390</v>
      </c>
      <c r="D212" s="144" t="s">
        <v>1055</v>
      </c>
      <c r="E212" s="144" t="s">
        <v>2399</v>
      </c>
      <c r="F212" s="145" t="s">
        <v>2400</v>
      </c>
      <c r="G212" s="145" t="s">
        <v>2265</v>
      </c>
      <c r="H212" s="145" t="s">
        <v>1077</v>
      </c>
      <c r="I212" s="146" t="s">
        <v>1078</v>
      </c>
      <c r="J212" s="147" t="s">
        <v>1690</v>
      </c>
      <c r="K212" s="147" t="s">
        <v>1691</v>
      </c>
      <c r="L212" s="147" t="s">
        <v>1063</v>
      </c>
      <c r="M212" s="148" t="s">
        <v>1769</v>
      </c>
      <c r="N212" s="145" t="s">
        <v>1065</v>
      </c>
      <c r="O212" s="145" t="s">
        <v>1066</v>
      </c>
      <c r="P212" s="149"/>
      <c r="Q212" s="150"/>
      <c r="R212" s="150">
        <v>1844</v>
      </c>
    </row>
    <row r="213" spans="1:18" ht="42" hidden="1" customHeight="1">
      <c r="A213" s="142" t="s">
        <v>2401</v>
      </c>
      <c r="B213" s="142" t="s">
        <v>2402</v>
      </c>
      <c r="C213" s="143" t="s">
        <v>2390</v>
      </c>
      <c r="D213" s="144" t="s">
        <v>1055</v>
      </c>
      <c r="E213" s="144" t="s">
        <v>2403</v>
      </c>
      <c r="F213" s="145" t="s">
        <v>2404</v>
      </c>
      <c r="G213" s="145" t="s">
        <v>2265</v>
      </c>
      <c r="H213" s="145" t="s">
        <v>1077</v>
      </c>
      <c r="I213" s="146" t="s">
        <v>1078</v>
      </c>
      <c r="J213" s="147" t="s">
        <v>1690</v>
      </c>
      <c r="K213" s="147" t="s">
        <v>1691</v>
      </c>
      <c r="L213" s="147" t="s">
        <v>1063</v>
      </c>
      <c r="M213" s="148" t="s">
        <v>1769</v>
      </c>
      <c r="N213" s="145" t="s">
        <v>1065</v>
      </c>
      <c r="O213" s="145" t="s">
        <v>1066</v>
      </c>
      <c r="P213" s="149"/>
      <c r="Q213" s="150"/>
      <c r="R213" s="150">
        <v>1044.79</v>
      </c>
    </row>
    <row r="214" spans="1:18" ht="52.5" hidden="1" customHeight="1">
      <c r="A214" s="142" t="s">
        <v>2405</v>
      </c>
      <c r="B214" s="142" t="s">
        <v>2406</v>
      </c>
      <c r="C214" s="143" t="s">
        <v>2265</v>
      </c>
      <c r="D214" s="144" t="s">
        <v>1181</v>
      </c>
      <c r="E214" s="144" t="s">
        <v>2407</v>
      </c>
      <c r="F214" s="145" t="s">
        <v>2406</v>
      </c>
      <c r="G214" s="145" t="s">
        <v>2265</v>
      </c>
      <c r="H214" s="145" t="s">
        <v>2408</v>
      </c>
      <c r="I214" s="146" t="s">
        <v>1078</v>
      </c>
      <c r="J214" s="147" t="s">
        <v>1063</v>
      </c>
      <c r="K214" s="147" t="s">
        <v>1063</v>
      </c>
      <c r="L214" s="147" t="s">
        <v>1790</v>
      </c>
      <c r="M214" s="148" t="s">
        <v>1678</v>
      </c>
      <c r="N214" s="145" t="s">
        <v>1065</v>
      </c>
      <c r="O214" s="145" t="s">
        <v>1066</v>
      </c>
      <c r="P214" s="149"/>
      <c r="Q214" s="150">
        <v>6150</v>
      </c>
      <c r="R214" s="150"/>
    </row>
    <row r="215" spans="1:18" ht="52.5" hidden="1" customHeight="1">
      <c r="A215" s="142" t="s">
        <v>2409</v>
      </c>
      <c r="B215" s="142" t="s">
        <v>2410</v>
      </c>
      <c r="C215" s="143" t="s">
        <v>2265</v>
      </c>
      <c r="D215" s="144" t="s">
        <v>1181</v>
      </c>
      <c r="E215" s="144" t="s">
        <v>1806</v>
      </c>
      <c r="F215" s="145" t="s">
        <v>2410</v>
      </c>
      <c r="G215" s="145" t="s">
        <v>2265</v>
      </c>
      <c r="H215" s="145" t="s">
        <v>1807</v>
      </c>
      <c r="I215" s="146" t="s">
        <v>1808</v>
      </c>
      <c r="J215" s="147" t="s">
        <v>1063</v>
      </c>
      <c r="K215" s="147" t="s">
        <v>1063</v>
      </c>
      <c r="L215" s="147" t="s">
        <v>1790</v>
      </c>
      <c r="M215" s="148" t="s">
        <v>1678</v>
      </c>
      <c r="N215" s="145" t="s">
        <v>1065</v>
      </c>
      <c r="O215" s="145" t="s">
        <v>1066</v>
      </c>
      <c r="P215" s="149"/>
      <c r="Q215" s="150">
        <v>10431</v>
      </c>
      <c r="R215" s="150"/>
    </row>
    <row r="216" spans="1:18" ht="63" hidden="1" customHeight="1">
      <c r="A216" s="142" t="s">
        <v>2411</v>
      </c>
      <c r="B216" s="142" t="s">
        <v>2412</v>
      </c>
      <c r="C216" s="143" t="s">
        <v>2265</v>
      </c>
      <c r="D216" s="144" t="s">
        <v>1181</v>
      </c>
      <c r="E216" s="144" t="s">
        <v>2413</v>
      </c>
      <c r="F216" s="145" t="s">
        <v>2412</v>
      </c>
      <c r="G216" s="145" t="s">
        <v>2265</v>
      </c>
      <c r="H216" s="145" t="s">
        <v>1835</v>
      </c>
      <c r="I216" s="146" t="s">
        <v>1836</v>
      </c>
      <c r="J216" s="147" t="s">
        <v>1063</v>
      </c>
      <c r="K216" s="147" t="s">
        <v>1063</v>
      </c>
      <c r="L216" s="147" t="s">
        <v>1790</v>
      </c>
      <c r="M216" s="148" t="s">
        <v>1678</v>
      </c>
      <c r="N216" s="145" t="s">
        <v>1065</v>
      </c>
      <c r="O216" s="145" t="s">
        <v>1066</v>
      </c>
      <c r="P216" s="149"/>
      <c r="Q216" s="150">
        <v>35496.51</v>
      </c>
      <c r="R216" s="150"/>
    </row>
    <row r="217" spans="1:18" ht="42" hidden="1" customHeight="1">
      <c r="A217" s="142" t="s">
        <v>2414</v>
      </c>
      <c r="B217" s="142" t="s">
        <v>2415</v>
      </c>
      <c r="C217" s="143" t="s">
        <v>2416</v>
      </c>
      <c r="D217" s="144" t="s">
        <v>1055</v>
      </c>
      <c r="E217" s="144" t="s">
        <v>2071</v>
      </c>
      <c r="F217" s="145" t="s">
        <v>2417</v>
      </c>
      <c r="G217" s="145" t="s">
        <v>2390</v>
      </c>
      <c r="H217" s="145" t="s">
        <v>1701</v>
      </c>
      <c r="I217" s="146" t="s">
        <v>1702</v>
      </c>
      <c r="J217" s="147" t="s">
        <v>1703</v>
      </c>
      <c r="K217" s="147" t="s">
        <v>1704</v>
      </c>
      <c r="L217" s="147" t="s">
        <v>1063</v>
      </c>
      <c r="M217" s="148" t="s">
        <v>1769</v>
      </c>
      <c r="N217" s="145" t="s">
        <v>1065</v>
      </c>
      <c r="O217" s="145" t="s">
        <v>1066</v>
      </c>
      <c r="P217" s="149"/>
      <c r="Q217" s="150"/>
      <c r="R217" s="150">
        <v>210093.19</v>
      </c>
    </row>
    <row r="218" spans="1:18" ht="52.5" hidden="1" customHeight="1">
      <c r="A218" s="142" t="s">
        <v>2418</v>
      </c>
      <c r="B218" s="142" t="s">
        <v>2419</v>
      </c>
      <c r="C218" s="143" t="s">
        <v>2416</v>
      </c>
      <c r="D218" s="144" t="s">
        <v>1055</v>
      </c>
      <c r="E218" s="144" t="s">
        <v>1200</v>
      </c>
      <c r="F218" s="145" t="s">
        <v>2420</v>
      </c>
      <c r="G218" s="145" t="s">
        <v>2390</v>
      </c>
      <c r="H218" s="145" t="s">
        <v>7</v>
      </c>
      <c r="I218" s="146" t="s">
        <v>1202</v>
      </c>
      <c r="J218" s="147" t="s">
        <v>1203</v>
      </c>
      <c r="K218" s="147" t="s">
        <v>1062</v>
      </c>
      <c r="L218" s="147" t="s">
        <v>1063</v>
      </c>
      <c r="M218" s="148" t="s">
        <v>1064</v>
      </c>
      <c r="N218" s="145" t="s">
        <v>1065</v>
      </c>
      <c r="O218" s="145" t="s">
        <v>1066</v>
      </c>
      <c r="P218" s="149" t="s">
        <v>1204</v>
      </c>
      <c r="Q218" s="150"/>
      <c r="R218" s="150">
        <v>200000</v>
      </c>
    </row>
    <row r="219" spans="1:18" ht="63" hidden="1" customHeight="1">
      <c r="A219" s="142" t="s">
        <v>1249</v>
      </c>
      <c r="B219" s="142" t="s">
        <v>2421</v>
      </c>
      <c r="C219" s="143" t="s">
        <v>2416</v>
      </c>
      <c r="D219" s="144" t="s">
        <v>1055</v>
      </c>
      <c r="E219" s="144" t="s">
        <v>2422</v>
      </c>
      <c r="F219" s="145" t="s">
        <v>2423</v>
      </c>
      <c r="G219" s="145" t="s">
        <v>2390</v>
      </c>
      <c r="H219" s="145" t="s">
        <v>1077</v>
      </c>
      <c r="I219" s="146" t="s">
        <v>1078</v>
      </c>
      <c r="J219" s="147" t="s">
        <v>1690</v>
      </c>
      <c r="K219" s="147" t="s">
        <v>1691</v>
      </c>
      <c r="L219" s="147" t="s">
        <v>1063</v>
      </c>
      <c r="M219" s="148" t="s">
        <v>1769</v>
      </c>
      <c r="N219" s="145" t="s">
        <v>1065</v>
      </c>
      <c r="O219" s="145" t="s">
        <v>1066</v>
      </c>
      <c r="P219" s="149"/>
      <c r="Q219" s="150"/>
      <c r="R219" s="150">
        <v>88.74</v>
      </c>
    </row>
    <row r="220" spans="1:18" ht="63" hidden="1" customHeight="1">
      <c r="A220" s="142" t="s">
        <v>1258</v>
      </c>
      <c r="B220" s="142" t="s">
        <v>2424</v>
      </c>
      <c r="C220" s="143" t="s">
        <v>2416</v>
      </c>
      <c r="D220" s="144" t="s">
        <v>1055</v>
      </c>
      <c r="E220" s="144" t="s">
        <v>2425</v>
      </c>
      <c r="F220" s="145" t="s">
        <v>2426</v>
      </c>
      <c r="G220" s="145" t="s">
        <v>2390</v>
      </c>
      <c r="H220" s="145" t="s">
        <v>1077</v>
      </c>
      <c r="I220" s="146" t="s">
        <v>1078</v>
      </c>
      <c r="J220" s="147" t="s">
        <v>1690</v>
      </c>
      <c r="K220" s="147" t="s">
        <v>1691</v>
      </c>
      <c r="L220" s="147" t="s">
        <v>1063</v>
      </c>
      <c r="M220" s="148" t="s">
        <v>1769</v>
      </c>
      <c r="N220" s="145" t="s">
        <v>1065</v>
      </c>
      <c r="O220" s="145" t="s">
        <v>1066</v>
      </c>
      <c r="P220" s="149"/>
      <c r="Q220" s="150"/>
      <c r="R220" s="150">
        <v>119.64</v>
      </c>
    </row>
    <row r="221" spans="1:18" ht="63" hidden="1" customHeight="1">
      <c r="A221" s="142" t="s">
        <v>1263</v>
      </c>
      <c r="B221" s="142" t="s">
        <v>2427</v>
      </c>
      <c r="C221" s="143" t="s">
        <v>2416</v>
      </c>
      <c r="D221" s="144" t="s">
        <v>1055</v>
      </c>
      <c r="E221" s="144" t="s">
        <v>2428</v>
      </c>
      <c r="F221" s="145" t="s">
        <v>2429</v>
      </c>
      <c r="G221" s="145" t="s">
        <v>2390</v>
      </c>
      <c r="H221" s="145" t="s">
        <v>1077</v>
      </c>
      <c r="I221" s="146" t="s">
        <v>1078</v>
      </c>
      <c r="J221" s="147" t="s">
        <v>1690</v>
      </c>
      <c r="K221" s="147" t="s">
        <v>1691</v>
      </c>
      <c r="L221" s="147" t="s">
        <v>1063</v>
      </c>
      <c r="M221" s="148" t="s">
        <v>1769</v>
      </c>
      <c r="N221" s="145" t="s">
        <v>1065</v>
      </c>
      <c r="O221" s="145" t="s">
        <v>1066</v>
      </c>
      <c r="P221" s="149"/>
      <c r="Q221" s="150"/>
      <c r="R221" s="150">
        <v>160.51</v>
      </c>
    </row>
    <row r="222" spans="1:18" ht="42" hidden="1" customHeight="1">
      <c r="A222" s="142" t="s">
        <v>1269</v>
      </c>
      <c r="B222" s="142" t="s">
        <v>2430</v>
      </c>
      <c r="C222" s="143" t="s">
        <v>2416</v>
      </c>
      <c r="D222" s="144" t="s">
        <v>1055</v>
      </c>
      <c r="E222" s="144" t="s">
        <v>1960</v>
      </c>
      <c r="F222" s="145" t="s">
        <v>2431</v>
      </c>
      <c r="G222" s="145" t="s">
        <v>2390</v>
      </c>
      <c r="H222" s="145" t="s">
        <v>1701</v>
      </c>
      <c r="I222" s="146" t="s">
        <v>1702</v>
      </c>
      <c r="J222" s="147" t="s">
        <v>1690</v>
      </c>
      <c r="K222" s="147" t="s">
        <v>1691</v>
      </c>
      <c r="L222" s="147" t="s">
        <v>1063</v>
      </c>
      <c r="M222" s="148" t="s">
        <v>1769</v>
      </c>
      <c r="N222" s="145" t="s">
        <v>1065</v>
      </c>
      <c r="O222" s="145" t="s">
        <v>1066</v>
      </c>
      <c r="P222" s="149"/>
      <c r="Q222" s="150"/>
      <c r="R222" s="150">
        <v>4</v>
      </c>
    </row>
    <row r="223" spans="1:18" ht="42" hidden="1" customHeight="1">
      <c r="A223" s="142" t="s">
        <v>2432</v>
      </c>
      <c r="B223" s="142" t="s">
        <v>2433</v>
      </c>
      <c r="C223" s="143" t="s">
        <v>2416</v>
      </c>
      <c r="D223" s="144" t="s">
        <v>1055</v>
      </c>
      <c r="E223" s="144" t="s">
        <v>1960</v>
      </c>
      <c r="F223" s="145" t="s">
        <v>2434</v>
      </c>
      <c r="G223" s="145" t="s">
        <v>2390</v>
      </c>
      <c r="H223" s="145" t="s">
        <v>1701</v>
      </c>
      <c r="I223" s="146" t="s">
        <v>1702</v>
      </c>
      <c r="J223" s="147" t="s">
        <v>1690</v>
      </c>
      <c r="K223" s="147" t="s">
        <v>1691</v>
      </c>
      <c r="L223" s="147" t="s">
        <v>1063</v>
      </c>
      <c r="M223" s="148" t="s">
        <v>1769</v>
      </c>
      <c r="N223" s="145" t="s">
        <v>1065</v>
      </c>
      <c r="O223" s="145" t="s">
        <v>1066</v>
      </c>
      <c r="P223" s="149"/>
      <c r="Q223" s="150"/>
      <c r="R223" s="150">
        <v>7</v>
      </c>
    </row>
    <row r="224" spans="1:18" ht="42" hidden="1" customHeight="1">
      <c r="A224" s="142" t="s">
        <v>2435</v>
      </c>
      <c r="B224" s="142" t="s">
        <v>2436</v>
      </c>
      <c r="C224" s="143" t="s">
        <v>2416</v>
      </c>
      <c r="D224" s="144" t="s">
        <v>1055</v>
      </c>
      <c r="E224" s="144" t="s">
        <v>1960</v>
      </c>
      <c r="F224" s="145" t="s">
        <v>2437</v>
      </c>
      <c r="G224" s="145" t="s">
        <v>2390</v>
      </c>
      <c r="H224" s="145" t="s">
        <v>1701</v>
      </c>
      <c r="I224" s="146" t="s">
        <v>1702</v>
      </c>
      <c r="J224" s="147" t="s">
        <v>1690</v>
      </c>
      <c r="K224" s="147" t="s">
        <v>1691</v>
      </c>
      <c r="L224" s="147" t="s">
        <v>1063</v>
      </c>
      <c r="M224" s="148" t="s">
        <v>1769</v>
      </c>
      <c r="N224" s="145" t="s">
        <v>1065</v>
      </c>
      <c r="O224" s="145" t="s">
        <v>1066</v>
      </c>
      <c r="P224" s="149"/>
      <c r="Q224" s="150"/>
      <c r="R224" s="150">
        <v>5</v>
      </c>
    </row>
    <row r="225" spans="1:18" ht="52.5" hidden="1" customHeight="1">
      <c r="A225" s="142" t="s">
        <v>2438</v>
      </c>
      <c r="B225" s="142" t="s">
        <v>2439</v>
      </c>
      <c r="C225" s="143" t="s">
        <v>2390</v>
      </c>
      <c r="D225" s="144" t="s">
        <v>1181</v>
      </c>
      <c r="E225" s="144" t="s">
        <v>2440</v>
      </c>
      <c r="F225" s="145" t="s">
        <v>2439</v>
      </c>
      <c r="G225" s="145" t="s">
        <v>2390</v>
      </c>
      <c r="H225" s="145" t="s">
        <v>2441</v>
      </c>
      <c r="I225" s="146" t="s">
        <v>1078</v>
      </c>
      <c r="J225" s="147" t="s">
        <v>1063</v>
      </c>
      <c r="K225" s="147" t="s">
        <v>1063</v>
      </c>
      <c r="L225" s="147" t="s">
        <v>1790</v>
      </c>
      <c r="M225" s="148" t="s">
        <v>1678</v>
      </c>
      <c r="N225" s="145" t="s">
        <v>1065</v>
      </c>
      <c r="O225" s="145" t="s">
        <v>1066</v>
      </c>
      <c r="P225" s="149"/>
      <c r="Q225" s="150">
        <v>3000</v>
      </c>
      <c r="R225" s="150"/>
    </row>
    <row r="226" spans="1:18" ht="52.5" hidden="1" customHeight="1">
      <c r="A226" s="142" t="s">
        <v>2442</v>
      </c>
      <c r="B226" s="142" t="s">
        <v>2134</v>
      </c>
      <c r="C226" s="143" t="s">
        <v>2390</v>
      </c>
      <c r="D226" s="144" t="s">
        <v>1181</v>
      </c>
      <c r="E226" s="144" t="s">
        <v>2443</v>
      </c>
      <c r="F226" s="145" t="s">
        <v>2134</v>
      </c>
      <c r="G226" s="145" t="s">
        <v>2390</v>
      </c>
      <c r="H226" s="145" t="s">
        <v>2444</v>
      </c>
      <c r="I226" s="146" t="s">
        <v>2445</v>
      </c>
      <c r="J226" s="147" t="s">
        <v>1063</v>
      </c>
      <c r="K226" s="147" t="s">
        <v>1063</v>
      </c>
      <c r="L226" s="147" t="s">
        <v>1790</v>
      </c>
      <c r="M226" s="148" t="s">
        <v>1678</v>
      </c>
      <c r="N226" s="145" t="s">
        <v>1065</v>
      </c>
      <c r="O226" s="145" t="s">
        <v>1066</v>
      </c>
      <c r="P226" s="149"/>
      <c r="Q226" s="150">
        <v>1425</v>
      </c>
      <c r="R226" s="150"/>
    </row>
    <row r="227" spans="1:18" ht="52.5" hidden="1" customHeight="1">
      <c r="A227" s="142" t="s">
        <v>2446</v>
      </c>
      <c r="B227" s="142" t="s">
        <v>2447</v>
      </c>
      <c r="C227" s="143" t="s">
        <v>2390</v>
      </c>
      <c r="D227" s="144" t="s">
        <v>1181</v>
      </c>
      <c r="E227" s="144" t="s">
        <v>1806</v>
      </c>
      <c r="F227" s="145" t="s">
        <v>2447</v>
      </c>
      <c r="G227" s="145" t="s">
        <v>2390</v>
      </c>
      <c r="H227" s="145" t="s">
        <v>1807</v>
      </c>
      <c r="I227" s="146" t="s">
        <v>1808</v>
      </c>
      <c r="J227" s="147" t="s">
        <v>1063</v>
      </c>
      <c r="K227" s="147" t="s">
        <v>1063</v>
      </c>
      <c r="L227" s="147" t="s">
        <v>1790</v>
      </c>
      <c r="M227" s="148" t="s">
        <v>1678</v>
      </c>
      <c r="N227" s="145" t="s">
        <v>1065</v>
      </c>
      <c r="O227" s="145" t="s">
        <v>1066</v>
      </c>
      <c r="P227" s="149"/>
      <c r="Q227" s="150">
        <v>8055</v>
      </c>
      <c r="R227" s="150"/>
    </row>
    <row r="228" spans="1:18" ht="63" hidden="1" customHeight="1">
      <c r="A228" s="142" t="s">
        <v>2448</v>
      </c>
      <c r="B228" s="142" t="s">
        <v>2449</v>
      </c>
      <c r="C228" s="143" t="s">
        <v>2390</v>
      </c>
      <c r="D228" s="144" t="s">
        <v>1181</v>
      </c>
      <c r="E228" s="144" t="s">
        <v>2450</v>
      </c>
      <c r="F228" s="145" t="s">
        <v>2449</v>
      </c>
      <c r="G228" s="145" t="s">
        <v>2390</v>
      </c>
      <c r="H228" s="145" t="s">
        <v>1835</v>
      </c>
      <c r="I228" s="146" t="s">
        <v>1836</v>
      </c>
      <c r="J228" s="147" t="s">
        <v>1063</v>
      </c>
      <c r="K228" s="147" t="s">
        <v>1063</v>
      </c>
      <c r="L228" s="147" t="s">
        <v>1790</v>
      </c>
      <c r="M228" s="148" t="s">
        <v>1678</v>
      </c>
      <c r="N228" s="145" t="s">
        <v>1065</v>
      </c>
      <c r="O228" s="145" t="s">
        <v>1066</v>
      </c>
      <c r="P228" s="149"/>
      <c r="Q228" s="150">
        <v>28541.15</v>
      </c>
      <c r="R228" s="150"/>
    </row>
    <row r="229" spans="1:18" ht="52.5" hidden="1" customHeight="1">
      <c r="A229" s="142" t="s">
        <v>2451</v>
      </c>
      <c r="B229" s="142" t="s">
        <v>2452</v>
      </c>
      <c r="C229" s="143" t="s">
        <v>2218</v>
      </c>
      <c r="D229" s="144" t="s">
        <v>1181</v>
      </c>
      <c r="E229" s="144" t="s">
        <v>2453</v>
      </c>
      <c r="F229" s="145" t="s">
        <v>2452</v>
      </c>
      <c r="G229" s="145" t="s">
        <v>2390</v>
      </c>
      <c r="H229" s="145" t="s">
        <v>1183</v>
      </c>
      <c r="I229" s="146" t="s">
        <v>1078</v>
      </c>
      <c r="J229" s="147" t="s">
        <v>1690</v>
      </c>
      <c r="K229" s="147" t="s">
        <v>1691</v>
      </c>
      <c r="L229" s="147" t="s">
        <v>1063</v>
      </c>
      <c r="M229" s="148" t="s">
        <v>1769</v>
      </c>
      <c r="N229" s="145" t="s">
        <v>1065</v>
      </c>
      <c r="O229" s="145" t="s">
        <v>1066</v>
      </c>
      <c r="P229" s="149"/>
      <c r="Q229" s="150">
        <v>911.07</v>
      </c>
      <c r="R229" s="150"/>
    </row>
    <row r="230" spans="1:18" ht="42">
      <c r="A230" s="142" t="s">
        <v>1690</v>
      </c>
      <c r="B230" s="142" t="s">
        <v>2454</v>
      </c>
      <c r="C230" s="143" t="s">
        <v>2455</v>
      </c>
      <c r="D230" s="144" t="s">
        <v>1055</v>
      </c>
      <c r="E230" s="144" t="s">
        <v>2456</v>
      </c>
      <c r="F230" s="145" t="s">
        <v>2457</v>
      </c>
      <c r="G230" s="145" t="s">
        <v>2416</v>
      </c>
      <c r="H230" s="145" t="s">
        <v>2458</v>
      </c>
      <c r="I230" s="146" t="s">
        <v>2459</v>
      </c>
      <c r="J230" s="147" t="s">
        <v>1079</v>
      </c>
      <c r="K230" s="147" t="s">
        <v>1062</v>
      </c>
      <c r="L230" s="147" t="s">
        <v>1063</v>
      </c>
      <c r="M230" s="148" t="s">
        <v>1064</v>
      </c>
      <c r="N230" s="145" t="s">
        <v>1065</v>
      </c>
      <c r="O230" s="145" t="s">
        <v>1066</v>
      </c>
      <c r="P230" s="149"/>
      <c r="Q230" s="150">
        <v>1</v>
      </c>
      <c r="R230" s="150">
        <v>5705.77</v>
      </c>
    </row>
    <row r="231" spans="1:18" ht="42">
      <c r="A231" s="142" t="s">
        <v>2460</v>
      </c>
      <c r="B231" s="142" t="s">
        <v>2461</v>
      </c>
      <c r="C231" s="143" t="s">
        <v>2455</v>
      </c>
      <c r="D231" s="144" t="s">
        <v>1055</v>
      </c>
      <c r="E231" s="144" t="s">
        <v>2462</v>
      </c>
      <c r="F231" s="145" t="s">
        <v>2463</v>
      </c>
      <c r="G231" s="145" t="s">
        <v>2416</v>
      </c>
      <c r="H231" s="145" t="s">
        <v>868</v>
      </c>
      <c r="I231" s="146" t="s">
        <v>2464</v>
      </c>
      <c r="J231" s="147" t="s">
        <v>1088</v>
      </c>
      <c r="K231" s="147" t="s">
        <v>1062</v>
      </c>
      <c r="L231" s="147" t="s">
        <v>1063</v>
      </c>
      <c r="M231" s="148" t="s">
        <v>1064</v>
      </c>
      <c r="N231" s="145" t="s">
        <v>1065</v>
      </c>
      <c r="O231" s="145" t="s">
        <v>1066</v>
      </c>
      <c r="P231" s="149" t="s">
        <v>2465</v>
      </c>
      <c r="Q231" s="150">
        <v>1</v>
      </c>
      <c r="R231" s="150">
        <v>6055</v>
      </c>
    </row>
    <row r="232" spans="1:18" ht="42">
      <c r="A232" s="142" t="s">
        <v>1703</v>
      </c>
      <c r="B232" s="142" t="s">
        <v>2466</v>
      </c>
      <c r="C232" s="143" t="s">
        <v>2455</v>
      </c>
      <c r="D232" s="144" t="s">
        <v>1055</v>
      </c>
      <c r="E232" s="144" t="s">
        <v>2467</v>
      </c>
      <c r="F232" s="145" t="s">
        <v>2468</v>
      </c>
      <c r="G232" s="145" t="s">
        <v>2416</v>
      </c>
      <c r="H232" s="145" t="s">
        <v>920</v>
      </c>
      <c r="I232" s="146" t="s">
        <v>2469</v>
      </c>
      <c r="J232" s="147" t="s">
        <v>1079</v>
      </c>
      <c r="K232" s="147" t="s">
        <v>1062</v>
      </c>
      <c r="L232" s="147" t="s">
        <v>1063</v>
      </c>
      <c r="M232" s="148" t="s">
        <v>1064</v>
      </c>
      <c r="N232" s="145" t="s">
        <v>1065</v>
      </c>
      <c r="O232" s="145" t="s">
        <v>1066</v>
      </c>
      <c r="P232" s="149" t="s">
        <v>2470</v>
      </c>
      <c r="Q232" s="150">
        <v>1</v>
      </c>
      <c r="R232" s="150">
        <v>800</v>
      </c>
    </row>
    <row r="233" spans="1:18" ht="73.5" hidden="1" customHeight="1">
      <c r="A233" s="142" t="s">
        <v>2471</v>
      </c>
      <c r="B233" s="142" t="s">
        <v>2472</v>
      </c>
      <c r="C233" s="143" t="s">
        <v>2455</v>
      </c>
      <c r="D233" s="144" t="s">
        <v>1214</v>
      </c>
      <c r="E233" s="144" t="s">
        <v>2473</v>
      </c>
      <c r="F233" s="145" t="s">
        <v>2474</v>
      </c>
      <c r="G233" s="145" t="s">
        <v>2455</v>
      </c>
      <c r="H233" s="145" t="s">
        <v>2475</v>
      </c>
      <c r="I233" s="146" t="s">
        <v>2476</v>
      </c>
      <c r="J233" s="147" t="s">
        <v>1063</v>
      </c>
      <c r="K233" s="147" t="s">
        <v>1063</v>
      </c>
      <c r="L233" s="147" t="s">
        <v>1790</v>
      </c>
      <c r="M233" s="148" t="s">
        <v>1678</v>
      </c>
      <c r="N233" s="145" t="s">
        <v>1065</v>
      </c>
      <c r="O233" s="145" t="s">
        <v>1066</v>
      </c>
      <c r="P233" s="149"/>
      <c r="Q233" s="150">
        <v>4275</v>
      </c>
      <c r="R233" s="150"/>
    </row>
    <row r="234" spans="1:18" ht="73.5" hidden="1" customHeight="1">
      <c r="A234" s="142" t="s">
        <v>1880</v>
      </c>
      <c r="B234" s="142" t="s">
        <v>2477</v>
      </c>
      <c r="C234" s="143" t="s">
        <v>2455</v>
      </c>
      <c r="D234" s="144" t="s">
        <v>1214</v>
      </c>
      <c r="E234" s="144" t="s">
        <v>2478</v>
      </c>
      <c r="F234" s="145" t="s">
        <v>2479</v>
      </c>
      <c r="G234" s="145" t="s">
        <v>2455</v>
      </c>
      <c r="H234" s="145" t="s">
        <v>2475</v>
      </c>
      <c r="I234" s="146" t="s">
        <v>2476</v>
      </c>
      <c r="J234" s="147" t="s">
        <v>1063</v>
      </c>
      <c r="K234" s="147" t="s">
        <v>1063</v>
      </c>
      <c r="L234" s="147" t="s">
        <v>1790</v>
      </c>
      <c r="M234" s="148" t="s">
        <v>1678</v>
      </c>
      <c r="N234" s="145" t="s">
        <v>1065</v>
      </c>
      <c r="O234" s="145" t="s">
        <v>1066</v>
      </c>
      <c r="P234" s="149"/>
      <c r="Q234" s="150">
        <v>3375</v>
      </c>
      <c r="R234" s="150"/>
    </row>
    <row r="235" spans="1:18" ht="52.5" hidden="1" customHeight="1">
      <c r="A235" s="142" t="s">
        <v>2480</v>
      </c>
      <c r="B235" s="142" t="s">
        <v>2481</v>
      </c>
      <c r="C235" s="143" t="s">
        <v>2416</v>
      </c>
      <c r="D235" s="144" t="s">
        <v>1181</v>
      </c>
      <c r="E235" s="144" t="s">
        <v>2482</v>
      </c>
      <c r="F235" s="145" t="s">
        <v>2481</v>
      </c>
      <c r="G235" s="145" t="s">
        <v>2416</v>
      </c>
      <c r="H235" s="145" t="s">
        <v>2483</v>
      </c>
      <c r="I235" s="146" t="s">
        <v>2484</v>
      </c>
      <c r="J235" s="147" t="s">
        <v>1063</v>
      </c>
      <c r="K235" s="147" t="s">
        <v>1063</v>
      </c>
      <c r="L235" s="147" t="s">
        <v>1790</v>
      </c>
      <c r="M235" s="148" t="s">
        <v>1678</v>
      </c>
      <c r="N235" s="145" t="s">
        <v>1065</v>
      </c>
      <c r="O235" s="145" t="s">
        <v>1066</v>
      </c>
      <c r="P235" s="149"/>
      <c r="Q235" s="150">
        <v>3413</v>
      </c>
      <c r="R235" s="150"/>
    </row>
    <row r="236" spans="1:18" ht="52.5" hidden="1" customHeight="1">
      <c r="A236" s="142" t="s">
        <v>2485</v>
      </c>
      <c r="B236" s="142" t="s">
        <v>2486</v>
      </c>
      <c r="C236" s="143" t="s">
        <v>2416</v>
      </c>
      <c r="D236" s="144" t="s">
        <v>1181</v>
      </c>
      <c r="E236" s="144" t="s">
        <v>2487</v>
      </c>
      <c r="F236" s="145" t="s">
        <v>2486</v>
      </c>
      <c r="G236" s="145" t="s">
        <v>2416</v>
      </c>
      <c r="H236" s="145" t="s">
        <v>2483</v>
      </c>
      <c r="I236" s="146" t="s">
        <v>2484</v>
      </c>
      <c r="J236" s="147" t="s">
        <v>1063</v>
      </c>
      <c r="K236" s="147" t="s">
        <v>1063</v>
      </c>
      <c r="L236" s="147" t="s">
        <v>1790</v>
      </c>
      <c r="M236" s="148" t="s">
        <v>1678</v>
      </c>
      <c r="N236" s="145" t="s">
        <v>1065</v>
      </c>
      <c r="O236" s="145" t="s">
        <v>1066</v>
      </c>
      <c r="P236" s="149"/>
      <c r="Q236" s="150">
        <v>7691</v>
      </c>
      <c r="R236" s="150"/>
    </row>
    <row r="237" spans="1:18" ht="52.5" hidden="1" customHeight="1">
      <c r="A237" s="142" t="s">
        <v>2488</v>
      </c>
      <c r="B237" s="142" t="s">
        <v>2489</v>
      </c>
      <c r="C237" s="143" t="s">
        <v>2416</v>
      </c>
      <c r="D237" s="144" t="s">
        <v>1181</v>
      </c>
      <c r="E237" s="144" t="s">
        <v>2490</v>
      </c>
      <c r="F237" s="145" t="s">
        <v>2489</v>
      </c>
      <c r="G237" s="145" t="s">
        <v>2416</v>
      </c>
      <c r="H237" s="145" t="s">
        <v>2491</v>
      </c>
      <c r="I237" s="146" t="s">
        <v>1078</v>
      </c>
      <c r="J237" s="147" t="s">
        <v>1063</v>
      </c>
      <c r="K237" s="147" t="s">
        <v>1063</v>
      </c>
      <c r="L237" s="147" t="s">
        <v>1790</v>
      </c>
      <c r="M237" s="148" t="s">
        <v>1678</v>
      </c>
      <c r="N237" s="145" t="s">
        <v>1065</v>
      </c>
      <c r="O237" s="145" t="s">
        <v>1066</v>
      </c>
      <c r="P237" s="149"/>
      <c r="Q237" s="150">
        <v>1500</v>
      </c>
      <c r="R237" s="150"/>
    </row>
    <row r="238" spans="1:18" ht="52.5" hidden="1" customHeight="1">
      <c r="A238" s="142" t="s">
        <v>2492</v>
      </c>
      <c r="B238" s="142" t="s">
        <v>2493</v>
      </c>
      <c r="C238" s="143" t="s">
        <v>2416</v>
      </c>
      <c r="D238" s="144" t="s">
        <v>1181</v>
      </c>
      <c r="E238" s="144" t="s">
        <v>2494</v>
      </c>
      <c r="F238" s="145" t="s">
        <v>2493</v>
      </c>
      <c r="G238" s="145" t="s">
        <v>2416</v>
      </c>
      <c r="H238" s="145" t="s">
        <v>2495</v>
      </c>
      <c r="I238" s="146" t="s">
        <v>1149</v>
      </c>
      <c r="J238" s="147" t="s">
        <v>1063</v>
      </c>
      <c r="K238" s="147" t="s">
        <v>1063</v>
      </c>
      <c r="L238" s="147" t="s">
        <v>1790</v>
      </c>
      <c r="M238" s="148" t="s">
        <v>1678</v>
      </c>
      <c r="N238" s="145" t="s">
        <v>1065</v>
      </c>
      <c r="O238" s="145" t="s">
        <v>1066</v>
      </c>
      <c r="P238" s="149"/>
      <c r="Q238" s="150">
        <v>6819</v>
      </c>
      <c r="R238" s="150"/>
    </row>
    <row r="239" spans="1:18" ht="52.5" hidden="1" customHeight="1">
      <c r="A239" s="142" t="s">
        <v>2496</v>
      </c>
      <c r="B239" s="142" t="s">
        <v>1920</v>
      </c>
      <c r="C239" s="143" t="s">
        <v>2416</v>
      </c>
      <c r="D239" s="144" t="s">
        <v>1181</v>
      </c>
      <c r="E239" s="144" t="s">
        <v>1806</v>
      </c>
      <c r="F239" s="145" t="s">
        <v>1920</v>
      </c>
      <c r="G239" s="145" t="s">
        <v>2416</v>
      </c>
      <c r="H239" s="145" t="s">
        <v>1807</v>
      </c>
      <c r="I239" s="146" t="s">
        <v>1808</v>
      </c>
      <c r="J239" s="147" t="s">
        <v>1063</v>
      </c>
      <c r="K239" s="147" t="s">
        <v>1063</v>
      </c>
      <c r="L239" s="147" t="s">
        <v>1790</v>
      </c>
      <c r="M239" s="148" t="s">
        <v>1678</v>
      </c>
      <c r="N239" s="145" t="s">
        <v>1065</v>
      </c>
      <c r="O239" s="145" t="s">
        <v>1066</v>
      </c>
      <c r="P239" s="149"/>
      <c r="Q239" s="150">
        <v>30171</v>
      </c>
      <c r="R239" s="150"/>
    </row>
    <row r="240" spans="1:18" ht="63" hidden="1" customHeight="1">
      <c r="A240" s="142" t="s">
        <v>1061</v>
      </c>
      <c r="B240" s="142" t="s">
        <v>2497</v>
      </c>
      <c r="C240" s="143" t="s">
        <v>2416</v>
      </c>
      <c r="D240" s="144" t="s">
        <v>1181</v>
      </c>
      <c r="E240" s="144" t="s">
        <v>2498</v>
      </c>
      <c r="F240" s="145" t="s">
        <v>2497</v>
      </c>
      <c r="G240" s="145" t="s">
        <v>2416</v>
      </c>
      <c r="H240" s="145" t="s">
        <v>1835</v>
      </c>
      <c r="I240" s="146" t="s">
        <v>1836</v>
      </c>
      <c r="J240" s="147" t="s">
        <v>1063</v>
      </c>
      <c r="K240" s="147" t="s">
        <v>1063</v>
      </c>
      <c r="L240" s="147" t="s">
        <v>1790</v>
      </c>
      <c r="M240" s="148" t="s">
        <v>1678</v>
      </c>
      <c r="N240" s="145" t="s">
        <v>1065</v>
      </c>
      <c r="O240" s="145" t="s">
        <v>1066</v>
      </c>
      <c r="P240" s="149"/>
      <c r="Q240" s="150">
        <v>28788.78</v>
      </c>
      <c r="R240" s="150"/>
    </row>
    <row r="241" spans="1:18" ht="52.5" hidden="1" customHeight="1">
      <c r="A241" s="142" t="s">
        <v>2499</v>
      </c>
      <c r="B241" s="142" t="s">
        <v>2500</v>
      </c>
      <c r="C241" s="143" t="s">
        <v>2416</v>
      </c>
      <c r="D241" s="144" t="s">
        <v>1181</v>
      </c>
      <c r="E241" s="144" t="s">
        <v>2501</v>
      </c>
      <c r="F241" s="145" t="s">
        <v>2500</v>
      </c>
      <c r="G241" s="145" t="s">
        <v>2416</v>
      </c>
      <c r="H241" s="145" t="s">
        <v>2502</v>
      </c>
      <c r="I241" s="146" t="s">
        <v>2503</v>
      </c>
      <c r="J241" s="147" t="s">
        <v>1063</v>
      </c>
      <c r="K241" s="147" t="s">
        <v>1063</v>
      </c>
      <c r="L241" s="147" t="s">
        <v>1790</v>
      </c>
      <c r="M241" s="148" t="s">
        <v>1678</v>
      </c>
      <c r="N241" s="145" t="s">
        <v>1065</v>
      </c>
      <c r="O241" s="145" t="s">
        <v>1066</v>
      </c>
      <c r="P241" s="149"/>
      <c r="Q241" s="150">
        <v>2700</v>
      </c>
      <c r="R241" s="150"/>
    </row>
    <row r="242" spans="1:18" ht="63" hidden="1" customHeight="1">
      <c r="A242" s="142" t="s">
        <v>1302</v>
      </c>
      <c r="B242" s="142" t="s">
        <v>2504</v>
      </c>
      <c r="C242" s="143" t="s">
        <v>2505</v>
      </c>
      <c r="D242" s="144" t="s">
        <v>1055</v>
      </c>
      <c r="E242" s="144" t="s">
        <v>2506</v>
      </c>
      <c r="F242" s="145" t="s">
        <v>2507</v>
      </c>
      <c r="G242" s="145" t="s">
        <v>2455</v>
      </c>
      <c r="H242" s="145" t="s">
        <v>1077</v>
      </c>
      <c r="I242" s="146" t="s">
        <v>1078</v>
      </c>
      <c r="J242" s="147" t="s">
        <v>1690</v>
      </c>
      <c r="K242" s="147" t="s">
        <v>1691</v>
      </c>
      <c r="L242" s="147" t="s">
        <v>1063</v>
      </c>
      <c r="M242" s="148" t="s">
        <v>1769</v>
      </c>
      <c r="N242" s="145" t="s">
        <v>1065</v>
      </c>
      <c r="O242" s="145" t="s">
        <v>1066</v>
      </c>
      <c r="P242" s="149"/>
      <c r="Q242" s="150"/>
      <c r="R242" s="150">
        <v>186.14</v>
      </c>
    </row>
    <row r="243" spans="1:18" ht="63" hidden="1" customHeight="1">
      <c r="A243" s="142" t="s">
        <v>1121</v>
      </c>
      <c r="B243" s="142" t="s">
        <v>2508</v>
      </c>
      <c r="C243" s="143" t="s">
        <v>2505</v>
      </c>
      <c r="D243" s="144" t="s">
        <v>1055</v>
      </c>
      <c r="E243" s="144" t="s">
        <v>2509</v>
      </c>
      <c r="F243" s="145" t="s">
        <v>2510</v>
      </c>
      <c r="G243" s="145" t="s">
        <v>2455</v>
      </c>
      <c r="H243" s="145" t="s">
        <v>1077</v>
      </c>
      <c r="I243" s="146" t="s">
        <v>1078</v>
      </c>
      <c r="J243" s="147" t="s">
        <v>1690</v>
      </c>
      <c r="K243" s="147" t="s">
        <v>1691</v>
      </c>
      <c r="L243" s="147" t="s">
        <v>1063</v>
      </c>
      <c r="M243" s="148" t="s">
        <v>1769</v>
      </c>
      <c r="N243" s="145" t="s">
        <v>1065</v>
      </c>
      <c r="O243" s="145" t="s">
        <v>1066</v>
      </c>
      <c r="P243" s="149"/>
      <c r="Q243" s="150"/>
      <c r="R243" s="150">
        <v>218.14</v>
      </c>
    </row>
    <row r="244" spans="1:18" ht="63" hidden="1" customHeight="1">
      <c r="A244" s="142" t="s">
        <v>1239</v>
      </c>
      <c r="B244" s="142" t="s">
        <v>2511</v>
      </c>
      <c r="C244" s="143" t="s">
        <v>2505</v>
      </c>
      <c r="D244" s="144" t="s">
        <v>1055</v>
      </c>
      <c r="E244" s="144" t="s">
        <v>2512</v>
      </c>
      <c r="F244" s="145" t="s">
        <v>2513</v>
      </c>
      <c r="G244" s="145" t="s">
        <v>2455</v>
      </c>
      <c r="H244" s="145" t="s">
        <v>1077</v>
      </c>
      <c r="I244" s="146" t="s">
        <v>1078</v>
      </c>
      <c r="J244" s="147" t="s">
        <v>1690</v>
      </c>
      <c r="K244" s="147" t="s">
        <v>1691</v>
      </c>
      <c r="L244" s="147" t="s">
        <v>1063</v>
      </c>
      <c r="M244" s="148" t="s">
        <v>1769</v>
      </c>
      <c r="N244" s="145" t="s">
        <v>1065</v>
      </c>
      <c r="O244" s="145" t="s">
        <v>1066</v>
      </c>
      <c r="P244" s="149"/>
      <c r="Q244" s="150"/>
      <c r="R244" s="150">
        <v>0.92</v>
      </c>
    </row>
    <row r="245" spans="1:18" ht="52.5" hidden="1" customHeight="1">
      <c r="A245" s="142" t="s">
        <v>1079</v>
      </c>
      <c r="B245" s="142" t="s">
        <v>2514</v>
      </c>
      <c r="C245" s="143" t="s">
        <v>2515</v>
      </c>
      <c r="D245" s="144" t="s">
        <v>1181</v>
      </c>
      <c r="E245" s="144" t="s">
        <v>2516</v>
      </c>
      <c r="F245" s="145" t="s">
        <v>2514</v>
      </c>
      <c r="G245" s="145" t="s">
        <v>2455</v>
      </c>
      <c r="H245" s="145" t="s">
        <v>2517</v>
      </c>
      <c r="I245" s="146" t="s">
        <v>1078</v>
      </c>
      <c r="J245" s="147" t="s">
        <v>1063</v>
      </c>
      <c r="K245" s="147" t="s">
        <v>1063</v>
      </c>
      <c r="L245" s="147" t="s">
        <v>1790</v>
      </c>
      <c r="M245" s="148" t="s">
        <v>1678</v>
      </c>
      <c r="N245" s="145" t="s">
        <v>1065</v>
      </c>
      <c r="O245" s="145" t="s">
        <v>1066</v>
      </c>
      <c r="P245" s="149"/>
      <c r="Q245" s="150">
        <v>23448</v>
      </c>
      <c r="R245" s="150"/>
    </row>
    <row r="246" spans="1:18" ht="52.5" hidden="1" customHeight="1">
      <c r="A246" s="142" t="s">
        <v>2518</v>
      </c>
      <c r="B246" s="142" t="s">
        <v>2519</v>
      </c>
      <c r="C246" s="143" t="s">
        <v>2455</v>
      </c>
      <c r="D246" s="144" t="s">
        <v>1181</v>
      </c>
      <c r="E246" s="144" t="s">
        <v>1806</v>
      </c>
      <c r="F246" s="145" t="s">
        <v>2519</v>
      </c>
      <c r="G246" s="145" t="s">
        <v>2455</v>
      </c>
      <c r="H246" s="145" t="s">
        <v>1807</v>
      </c>
      <c r="I246" s="146" t="s">
        <v>1808</v>
      </c>
      <c r="J246" s="147" t="s">
        <v>1063</v>
      </c>
      <c r="K246" s="147" t="s">
        <v>1063</v>
      </c>
      <c r="L246" s="147" t="s">
        <v>1790</v>
      </c>
      <c r="M246" s="148" t="s">
        <v>1678</v>
      </c>
      <c r="N246" s="145" t="s">
        <v>1065</v>
      </c>
      <c r="O246" s="145" t="s">
        <v>1066</v>
      </c>
      <c r="P246" s="149"/>
      <c r="Q246" s="150">
        <v>24406</v>
      </c>
      <c r="R246" s="150"/>
    </row>
    <row r="247" spans="1:18" ht="52.5" hidden="1" customHeight="1">
      <c r="A247" s="142" t="s">
        <v>2520</v>
      </c>
      <c r="B247" s="142" t="s">
        <v>2315</v>
      </c>
      <c r="C247" s="143" t="s">
        <v>2455</v>
      </c>
      <c r="D247" s="144" t="s">
        <v>1181</v>
      </c>
      <c r="E247" s="144" t="s">
        <v>2521</v>
      </c>
      <c r="F247" s="145" t="s">
        <v>2315</v>
      </c>
      <c r="G247" s="145" t="s">
        <v>2455</v>
      </c>
      <c r="H247" s="145" t="s">
        <v>1981</v>
      </c>
      <c r="I247" s="146" t="s">
        <v>1109</v>
      </c>
      <c r="J247" s="147" t="s">
        <v>1063</v>
      </c>
      <c r="K247" s="147" t="s">
        <v>1063</v>
      </c>
      <c r="L247" s="147" t="s">
        <v>1790</v>
      </c>
      <c r="M247" s="148" t="s">
        <v>1678</v>
      </c>
      <c r="N247" s="145" t="s">
        <v>1065</v>
      </c>
      <c r="O247" s="145" t="s">
        <v>1066</v>
      </c>
      <c r="P247" s="149"/>
      <c r="Q247" s="150">
        <v>2649.59</v>
      </c>
      <c r="R247" s="150"/>
    </row>
    <row r="248" spans="1:18" ht="52.5" hidden="1" customHeight="1">
      <c r="A248" s="142" t="s">
        <v>2522</v>
      </c>
      <c r="B248" s="142" t="s">
        <v>2061</v>
      </c>
      <c r="C248" s="143" t="s">
        <v>2455</v>
      </c>
      <c r="D248" s="144" t="s">
        <v>1181</v>
      </c>
      <c r="E248" s="144" t="s">
        <v>2523</v>
      </c>
      <c r="F248" s="145" t="s">
        <v>2061</v>
      </c>
      <c r="G248" s="145" t="s">
        <v>2455</v>
      </c>
      <c r="H248" s="145" t="s">
        <v>2524</v>
      </c>
      <c r="I248" s="146" t="s">
        <v>2525</v>
      </c>
      <c r="J248" s="147" t="s">
        <v>1063</v>
      </c>
      <c r="K248" s="147" t="s">
        <v>1063</v>
      </c>
      <c r="L248" s="147" t="s">
        <v>1790</v>
      </c>
      <c r="M248" s="148" t="s">
        <v>1678</v>
      </c>
      <c r="N248" s="145" t="s">
        <v>1065</v>
      </c>
      <c r="O248" s="145" t="s">
        <v>1066</v>
      </c>
      <c r="P248" s="149"/>
      <c r="Q248" s="150">
        <v>24328</v>
      </c>
      <c r="R248" s="150"/>
    </row>
    <row r="249" spans="1:18" ht="63" hidden="1" customHeight="1">
      <c r="A249" s="142" t="s">
        <v>2526</v>
      </c>
      <c r="B249" s="142" t="s">
        <v>2527</v>
      </c>
      <c r="C249" s="143" t="s">
        <v>1681</v>
      </c>
      <c r="D249" s="144" t="s">
        <v>1055</v>
      </c>
      <c r="E249" s="144" t="s">
        <v>2528</v>
      </c>
      <c r="F249" s="145" t="s">
        <v>2529</v>
      </c>
      <c r="G249" s="145" t="s">
        <v>2505</v>
      </c>
      <c r="H249" s="145" t="s">
        <v>2530</v>
      </c>
      <c r="I249" s="146" t="s">
        <v>2531</v>
      </c>
      <c r="J249" s="147" t="s">
        <v>1063</v>
      </c>
      <c r="K249" s="147" t="s">
        <v>1063</v>
      </c>
      <c r="L249" s="147" t="s">
        <v>1790</v>
      </c>
      <c r="M249" s="148" t="s">
        <v>1678</v>
      </c>
      <c r="N249" s="145" t="s">
        <v>1065</v>
      </c>
      <c r="O249" s="145" t="s">
        <v>1066</v>
      </c>
      <c r="P249" s="149"/>
      <c r="Q249" s="150"/>
      <c r="R249" s="150">
        <v>56873</v>
      </c>
    </row>
    <row r="250" spans="1:18" ht="42" hidden="1" customHeight="1">
      <c r="A250" s="142" t="s">
        <v>2532</v>
      </c>
      <c r="B250" s="142" t="s">
        <v>2533</v>
      </c>
      <c r="C250" s="143" t="s">
        <v>1681</v>
      </c>
      <c r="D250" s="144" t="s">
        <v>1055</v>
      </c>
      <c r="E250" s="144" t="s">
        <v>2534</v>
      </c>
      <c r="F250" s="145" t="s">
        <v>2535</v>
      </c>
      <c r="G250" s="145" t="s">
        <v>2505</v>
      </c>
      <c r="H250" s="145" t="s">
        <v>1701</v>
      </c>
      <c r="I250" s="146" t="s">
        <v>1702</v>
      </c>
      <c r="J250" s="147" t="s">
        <v>2536</v>
      </c>
      <c r="K250" s="147" t="s">
        <v>2537</v>
      </c>
      <c r="L250" s="147" t="s">
        <v>1063</v>
      </c>
      <c r="M250" s="148" t="s">
        <v>1064</v>
      </c>
      <c r="N250" s="145" t="s">
        <v>1065</v>
      </c>
      <c r="O250" s="145" t="s">
        <v>1066</v>
      </c>
      <c r="P250" s="149"/>
      <c r="Q250" s="150"/>
      <c r="R250" s="150">
        <v>26.16</v>
      </c>
    </row>
    <row r="251" spans="1:18" ht="42" hidden="1" customHeight="1">
      <c r="A251" s="142" t="s">
        <v>1812</v>
      </c>
      <c r="B251" s="142" t="s">
        <v>2538</v>
      </c>
      <c r="C251" s="143" t="s">
        <v>1681</v>
      </c>
      <c r="D251" s="144" t="s">
        <v>1055</v>
      </c>
      <c r="E251" s="144" t="s">
        <v>1960</v>
      </c>
      <c r="F251" s="145" t="s">
        <v>2539</v>
      </c>
      <c r="G251" s="145" t="s">
        <v>2505</v>
      </c>
      <c r="H251" s="145" t="s">
        <v>1701</v>
      </c>
      <c r="I251" s="146" t="s">
        <v>1702</v>
      </c>
      <c r="J251" s="147" t="s">
        <v>1690</v>
      </c>
      <c r="K251" s="147" t="s">
        <v>1691</v>
      </c>
      <c r="L251" s="147" t="s">
        <v>1063</v>
      </c>
      <c r="M251" s="148" t="s">
        <v>1769</v>
      </c>
      <c r="N251" s="145" t="s">
        <v>1065</v>
      </c>
      <c r="O251" s="145" t="s">
        <v>1066</v>
      </c>
      <c r="P251" s="149"/>
      <c r="Q251" s="150"/>
      <c r="R251" s="150">
        <v>65</v>
      </c>
    </row>
    <row r="252" spans="1:18" ht="42" hidden="1" customHeight="1">
      <c r="A252" s="142" t="s">
        <v>2540</v>
      </c>
      <c r="B252" s="142" t="s">
        <v>2541</v>
      </c>
      <c r="C252" s="143" t="s">
        <v>1681</v>
      </c>
      <c r="D252" s="144" t="s">
        <v>1055</v>
      </c>
      <c r="E252" s="144" t="s">
        <v>1960</v>
      </c>
      <c r="F252" s="145" t="s">
        <v>2542</v>
      </c>
      <c r="G252" s="145" t="s">
        <v>2505</v>
      </c>
      <c r="H252" s="145" t="s">
        <v>1701</v>
      </c>
      <c r="I252" s="146" t="s">
        <v>1702</v>
      </c>
      <c r="J252" s="147" t="s">
        <v>1690</v>
      </c>
      <c r="K252" s="147" t="s">
        <v>1691</v>
      </c>
      <c r="L252" s="147" t="s">
        <v>1063</v>
      </c>
      <c r="M252" s="148" t="s">
        <v>1769</v>
      </c>
      <c r="N252" s="145" t="s">
        <v>1065</v>
      </c>
      <c r="O252" s="145" t="s">
        <v>1066</v>
      </c>
      <c r="P252" s="149"/>
      <c r="Q252" s="150"/>
      <c r="R252" s="150">
        <v>55</v>
      </c>
    </row>
    <row r="253" spans="1:18" ht="42" hidden="1" customHeight="1">
      <c r="A253" s="142" t="s">
        <v>2543</v>
      </c>
      <c r="B253" s="142" t="s">
        <v>2544</v>
      </c>
      <c r="C253" s="143" t="s">
        <v>1681</v>
      </c>
      <c r="D253" s="144" t="s">
        <v>1055</v>
      </c>
      <c r="E253" s="144" t="s">
        <v>2545</v>
      </c>
      <c r="F253" s="145" t="s">
        <v>2546</v>
      </c>
      <c r="G253" s="145" t="s">
        <v>2505</v>
      </c>
      <c r="H253" s="145" t="s">
        <v>833</v>
      </c>
      <c r="I253" s="146" t="s">
        <v>1267</v>
      </c>
      <c r="J253" s="147" t="s">
        <v>1239</v>
      </c>
      <c r="K253" s="147" t="s">
        <v>1062</v>
      </c>
      <c r="L253" s="147" t="s">
        <v>1063</v>
      </c>
      <c r="M253" s="148" t="s">
        <v>1064</v>
      </c>
      <c r="N253" s="145" t="s">
        <v>1065</v>
      </c>
      <c r="O253" s="145" t="s">
        <v>1066</v>
      </c>
      <c r="P253" s="149" t="s">
        <v>1268</v>
      </c>
      <c r="Q253" s="150"/>
      <c r="R253" s="150">
        <v>10433.27</v>
      </c>
    </row>
    <row r="254" spans="1:18" ht="42">
      <c r="A254" s="142" t="s">
        <v>2547</v>
      </c>
      <c r="B254" s="142" t="s">
        <v>2548</v>
      </c>
      <c r="C254" s="143" t="s">
        <v>1681</v>
      </c>
      <c r="D254" s="144" t="s">
        <v>1055</v>
      </c>
      <c r="E254" s="144" t="s">
        <v>2549</v>
      </c>
      <c r="F254" s="145" t="s">
        <v>2550</v>
      </c>
      <c r="G254" s="145" t="s">
        <v>2505</v>
      </c>
      <c r="H254" s="145" t="s">
        <v>1167</v>
      </c>
      <c r="I254" s="146" t="s">
        <v>1168</v>
      </c>
      <c r="J254" s="147" t="s">
        <v>1169</v>
      </c>
      <c r="K254" s="147" t="s">
        <v>1062</v>
      </c>
      <c r="L254" s="147" t="s">
        <v>1063</v>
      </c>
      <c r="M254" s="148" t="s">
        <v>1170</v>
      </c>
      <c r="N254" s="145" t="s">
        <v>1065</v>
      </c>
      <c r="O254" s="145" t="s">
        <v>1066</v>
      </c>
      <c r="P254" s="149" t="s">
        <v>2551</v>
      </c>
      <c r="Q254" s="150">
        <v>1</v>
      </c>
      <c r="R254" s="150">
        <v>27500</v>
      </c>
    </row>
    <row r="255" spans="1:18" ht="52.5" hidden="1" customHeight="1">
      <c r="A255" s="142" t="s">
        <v>2552</v>
      </c>
      <c r="B255" s="142" t="s">
        <v>2553</v>
      </c>
      <c r="C255" s="143" t="s">
        <v>2505</v>
      </c>
      <c r="D255" s="144" t="s">
        <v>1181</v>
      </c>
      <c r="E255" s="144" t="s">
        <v>1806</v>
      </c>
      <c r="F255" s="145" t="s">
        <v>2553</v>
      </c>
      <c r="G255" s="145" t="s">
        <v>2505</v>
      </c>
      <c r="H255" s="145" t="s">
        <v>1807</v>
      </c>
      <c r="I255" s="146" t="s">
        <v>1808</v>
      </c>
      <c r="J255" s="147" t="s">
        <v>1063</v>
      </c>
      <c r="K255" s="147" t="s">
        <v>1063</v>
      </c>
      <c r="L255" s="147" t="s">
        <v>1790</v>
      </c>
      <c r="M255" s="148" t="s">
        <v>1678</v>
      </c>
      <c r="N255" s="145" t="s">
        <v>1065</v>
      </c>
      <c r="O255" s="145" t="s">
        <v>1066</v>
      </c>
      <c r="P255" s="149"/>
      <c r="Q255" s="150">
        <v>34692</v>
      </c>
      <c r="R255" s="150"/>
    </row>
    <row r="256" spans="1:18" ht="63" hidden="1" customHeight="1">
      <c r="A256" s="142" t="s">
        <v>2554</v>
      </c>
      <c r="B256" s="142" t="s">
        <v>2555</v>
      </c>
      <c r="C256" s="143" t="s">
        <v>2505</v>
      </c>
      <c r="D256" s="144" t="s">
        <v>1181</v>
      </c>
      <c r="E256" s="144" t="s">
        <v>2556</v>
      </c>
      <c r="F256" s="145" t="s">
        <v>2555</v>
      </c>
      <c r="G256" s="145" t="s">
        <v>2505</v>
      </c>
      <c r="H256" s="145" t="s">
        <v>1835</v>
      </c>
      <c r="I256" s="146" t="s">
        <v>1836</v>
      </c>
      <c r="J256" s="147" t="s">
        <v>1063</v>
      </c>
      <c r="K256" s="147" t="s">
        <v>1063</v>
      </c>
      <c r="L256" s="147" t="s">
        <v>1790</v>
      </c>
      <c r="M256" s="148" t="s">
        <v>1678</v>
      </c>
      <c r="N256" s="145" t="s">
        <v>1065</v>
      </c>
      <c r="O256" s="145" t="s">
        <v>1066</v>
      </c>
      <c r="P256" s="149"/>
      <c r="Q256" s="150">
        <v>48491.3</v>
      </c>
      <c r="R256" s="150"/>
    </row>
    <row r="257" spans="1:18" ht="52.5" hidden="1" customHeight="1">
      <c r="A257" s="142" t="s">
        <v>2557</v>
      </c>
      <c r="B257" s="142" t="s">
        <v>2426</v>
      </c>
      <c r="C257" s="143" t="s">
        <v>2505</v>
      </c>
      <c r="D257" s="144" t="s">
        <v>1181</v>
      </c>
      <c r="E257" s="144" t="s">
        <v>2558</v>
      </c>
      <c r="F257" s="145" t="s">
        <v>2426</v>
      </c>
      <c r="G257" s="145" t="s">
        <v>2505</v>
      </c>
      <c r="H257" s="145" t="s">
        <v>1981</v>
      </c>
      <c r="I257" s="146" t="s">
        <v>1109</v>
      </c>
      <c r="J257" s="147" t="s">
        <v>1063</v>
      </c>
      <c r="K257" s="147" t="s">
        <v>1063</v>
      </c>
      <c r="L257" s="147" t="s">
        <v>1790</v>
      </c>
      <c r="M257" s="148" t="s">
        <v>1678</v>
      </c>
      <c r="N257" s="145" t="s">
        <v>1065</v>
      </c>
      <c r="O257" s="145" t="s">
        <v>1066</v>
      </c>
      <c r="P257" s="149"/>
      <c r="Q257" s="150">
        <v>25070.34</v>
      </c>
      <c r="R257" s="150"/>
    </row>
    <row r="258" spans="1:18" ht="52.5" hidden="1" customHeight="1">
      <c r="A258" s="142" t="s">
        <v>2559</v>
      </c>
      <c r="B258" s="142" t="s">
        <v>2560</v>
      </c>
      <c r="C258" s="143" t="s">
        <v>2505</v>
      </c>
      <c r="D258" s="144" t="s">
        <v>1181</v>
      </c>
      <c r="E258" s="144" t="s">
        <v>2561</v>
      </c>
      <c r="F258" s="145" t="s">
        <v>2560</v>
      </c>
      <c r="G258" s="145" t="s">
        <v>2505</v>
      </c>
      <c r="H258" s="145" t="s">
        <v>2562</v>
      </c>
      <c r="I258" s="146" t="s">
        <v>2387</v>
      </c>
      <c r="J258" s="147" t="s">
        <v>1063</v>
      </c>
      <c r="K258" s="147" t="s">
        <v>1063</v>
      </c>
      <c r="L258" s="147" t="s">
        <v>1790</v>
      </c>
      <c r="M258" s="148" t="s">
        <v>1678</v>
      </c>
      <c r="N258" s="145" t="s">
        <v>1065</v>
      </c>
      <c r="O258" s="145" t="s">
        <v>1066</v>
      </c>
      <c r="P258" s="149"/>
      <c r="Q258" s="150">
        <v>4575</v>
      </c>
      <c r="R258" s="150"/>
    </row>
    <row r="259" spans="1:18" ht="52.5" hidden="1" customHeight="1">
      <c r="A259" s="142" t="s">
        <v>2563</v>
      </c>
      <c r="B259" s="142" t="s">
        <v>2564</v>
      </c>
      <c r="C259" s="143" t="s">
        <v>2505</v>
      </c>
      <c r="D259" s="144" t="s">
        <v>1181</v>
      </c>
      <c r="E259" s="144" t="s">
        <v>2565</v>
      </c>
      <c r="F259" s="145" t="s">
        <v>2564</v>
      </c>
      <c r="G259" s="145" t="s">
        <v>2505</v>
      </c>
      <c r="H259" s="145" t="s">
        <v>1807</v>
      </c>
      <c r="I259" s="146" t="s">
        <v>1808</v>
      </c>
      <c r="J259" s="147" t="s">
        <v>1063</v>
      </c>
      <c r="K259" s="147" t="s">
        <v>1063</v>
      </c>
      <c r="L259" s="147" t="s">
        <v>1790</v>
      </c>
      <c r="M259" s="148" t="s">
        <v>1678</v>
      </c>
      <c r="N259" s="145" t="s">
        <v>1065</v>
      </c>
      <c r="O259" s="145" t="s">
        <v>1066</v>
      </c>
      <c r="P259" s="149"/>
      <c r="Q259" s="150">
        <v>500</v>
      </c>
      <c r="R259" s="150"/>
    </row>
    <row r="260" spans="1:18" ht="42">
      <c r="A260" s="142" t="s">
        <v>2253</v>
      </c>
      <c r="B260" s="142" t="s">
        <v>2566</v>
      </c>
      <c r="C260" s="143" t="s">
        <v>1687</v>
      </c>
      <c r="D260" s="144" t="s">
        <v>1055</v>
      </c>
      <c r="E260" s="144" t="s">
        <v>2567</v>
      </c>
      <c r="F260" s="145" t="s">
        <v>2568</v>
      </c>
      <c r="G260" s="145" t="s">
        <v>1681</v>
      </c>
      <c r="H260" s="145" t="s">
        <v>1209</v>
      </c>
      <c r="I260" s="146" t="s">
        <v>1210</v>
      </c>
      <c r="J260" s="147" t="s">
        <v>1079</v>
      </c>
      <c r="K260" s="147" t="s">
        <v>1062</v>
      </c>
      <c r="L260" s="147" t="s">
        <v>1063</v>
      </c>
      <c r="M260" s="148" t="s">
        <v>1064</v>
      </c>
      <c r="N260" s="145" t="s">
        <v>1065</v>
      </c>
      <c r="O260" s="145" t="s">
        <v>1066</v>
      </c>
      <c r="P260" s="149" t="s">
        <v>1211</v>
      </c>
      <c r="Q260" s="150">
        <v>1</v>
      </c>
      <c r="R260" s="150">
        <v>4560</v>
      </c>
    </row>
    <row r="261" spans="1:18" ht="42">
      <c r="A261" s="142" t="s">
        <v>2569</v>
      </c>
      <c r="B261" s="142" t="s">
        <v>2570</v>
      </c>
      <c r="C261" s="143" t="s">
        <v>1687</v>
      </c>
      <c r="D261" s="144" t="s">
        <v>1055</v>
      </c>
      <c r="E261" s="144" t="s">
        <v>2571</v>
      </c>
      <c r="F261" s="145" t="s">
        <v>2572</v>
      </c>
      <c r="G261" s="145" t="s">
        <v>1681</v>
      </c>
      <c r="H261" s="145" t="s">
        <v>2458</v>
      </c>
      <c r="I261" s="146" t="s">
        <v>2459</v>
      </c>
      <c r="J261" s="147" t="s">
        <v>1079</v>
      </c>
      <c r="K261" s="147" t="s">
        <v>1062</v>
      </c>
      <c r="L261" s="147" t="s">
        <v>1063</v>
      </c>
      <c r="M261" s="148" t="s">
        <v>1064</v>
      </c>
      <c r="N261" s="145" t="s">
        <v>1065</v>
      </c>
      <c r="O261" s="145" t="s">
        <v>1066</v>
      </c>
      <c r="P261" s="149"/>
      <c r="Q261" s="150">
        <v>1</v>
      </c>
      <c r="R261" s="150">
        <v>5230.28</v>
      </c>
    </row>
    <row r="262" spans="1:18" ht="42" hidden="1" customHeight="1">
      <c r="A262" s="142" t="s">
        <v>2573</v>
      </c>
      <c r="B262" s="142" t="s">
        <v>2574</v>
      </c>
      <c r="C262" s="143" t="s">
        <v>1687</v>
      </c>
      <c r="D262" s="144" t="s">
        <v>1055</v>
      </c>
      <c r="E262" s="144" t="s">
        <v>2071</v>
      </c>
      <c r="F262" s="145" t="s">
        <v>2575</v>
      </c>
      <c r="G262" s="145" t="s">
        <v>1681</v>
      </c>
      <c r="H262" s="145" t="s">
        <v>1701</v>
      </c>
      <c r="I262" s="146" t="s">
        <v>1702</v>
      </c>
      <c r="J262" s="147" t="s">
        <v>1703</v>
      </c>
      <c r="K262" s="147" t="s">
        <v>1704</v>
      </c>
      <c r="L262" s="147" t="s">
        <v>1063</v>
      </c>
      <c r="M262" s="148" t="s">
        <v>1769</v>
      </c>
      <c r="N262" s="145" t="s">
        <v>1065</v>
      </c>
      <c r="O262" s="145" t="s">
        <v>1066</v>
      </c>
      <c r="P262" s="149"/>
      <c r="Q262" s="150"/>
      <c r="R262" s="150">
        <v>238759.6</v>
      </c>
    </row>
    <row r="263" spans="1:18" ht="42" hidden="1" customHeight="1">
      <c r="A263" s="142" t="s">
        <v>1062</v>
      </c>
      <c r="B263" s="142" t="s">
        <v>2576</v>
      </c>
      <c r="C263" s="143" t="s">
        <v>1687</v>
      </c>
      <c r="D263" s="144" t="s">
        <v>1055</v>
      </c>
      <c r="E263" s="144" t="s">
        <v>2577</v>
      </c>
      <c r="F263" s="145" t="s">
        <v>2578</v>
      </c>
      <c r="G263" s="145" t="s">
        <v>1681</v>
      </c>
      <c r="H263" s="145" t="s">
        <v>1077</v>
      </c>
      <c r="I263" s="146" t="s">
        <v>1078</v>
      </c>
      <c r="J263" s="147" t="s">
        <v>1690</v>
      </c>
      <c r="K263" s="147" t="s">
        <v>1691</v>
      </c>
      <c r="L263" s="147" t="s">
        <v>1063</v>
      </c>
      <c r="M263" s="148" t="s">
        <v>1769</v>
      </c>
      <c r="N263" s="145" t="s">
        <v>1065</v>
      </c>
      <c r="O263" s="145" t="s">
        <v>1066</v>
      </c>
      <c r="P263" s="149"/>
      <c r="Q263" s="150"/>
      <c r="R263" s="150">
        <v>235.66</v>
      </c>
    </row>
    <row r="264" spans="1:18" ht="42" hidden="1" customHeight="1">
      <c r="A264" s="142" t="s">
        <v>2579</v>
      </c>
      <c r="B264" s="142" t="s">
        <v>2580</v>
      </c>
      <c r="C264" s="143" t="s">
        <v>1687</v>
      </c>
      <c r="D264" s="144" t="s">
        <v>1055</v>
      </c>
      <c r="E264" s="144" t="s">
        <v>2581</v>
      </c>
      <c r="F264" s="145" t="s">
        <v>2582</v>
      </c>
      <c r="G264" s="145" t="s">
        <v>1681</v>
      </c>
      <c r="H264" s="145" t="s">
        <v>1077</v>
      </c>
      <c r="I264" s="146" t="s">
        <v>1078</v>
      </c>
      <c r="J264" s="147" t="s">
        <v>1690</v>
      </c>
      <c r="K264" s="147" t="s">
        <v>1691</v>
      </c>
      <c r="L264" s="147" t="s">
        <v>1063</v>
      </c>
      <c r="M264" s="148" t="s">
        <v>1769</v>
      </c>
      <c r="N264" s="145" t="s">
        <v>1065</v>
      </c>
      <c r="O264" s="145" t="s">
        <v>1066</v>
      </c>
      <c r="P264" s="149"/>
      <c r="Q264" s="150"/>
      <c r="R264" s="150">
        <v>16.8</v>
      </c>
    </row>
    <row r="265" spans="1:18" ht="42" hidden="1" customHeight="1">
      <c r="A265" s="142" t="s">
        <v>2583</v>
      </c>
      <c r="B265" s="142" t="s">
        <v>2584</v>
      </c>
      <c r="C265" s="143" t="s">
        <v>1687</v>
      </c>
      <c r="D265" s="144" t="s">
        <v>1055</v>
      </c>
      <c r="E265" s="144" t="s">
        <v>2585</v>
      </c>
      <c r="F265" s="145" t="s">
        <v>2586</v>
      </c>
      <c r="G265" s="145" t="s">
        <v>1681</v>
      </c>
      <c r="H265" s="145" t="s">
        <v>1077</v>
      </c>
      <c r="I265" s="146" t="s">
        <v>1078</v>
      </c>
      <c r="J265" s="147" t="s">
        <v>1690</v>
      </c>
      <c r="K265" s="147" t="s">
        <v>1691</v>
      </c>
      <c r="L265" s="147" t="s">
        <v>1063</v>
      </c>
      <c r="M265" s="148" t="s">
        <v>1769</v>
      </c>
      <c r="N265" s="145" t="s">
        <v>1065</v>
      </c>
      <c r="O265" s="145" t="s">
        <v>1066</v>
      </c>
      <c r="P265" s="149"/>
      <c r="Q265" s="150"/>
      <c r="R265" s="150">
        <v>3439.61</v>
      </c>
    </row>
    <row r="266" spans="1:18" ht="42" hidden="1" customHeight="1">
      <c r="A266" s="142" t="s">
        <v>1303</v>
      </c>
      <c r="B266" s="142" t="s">
        <v>2587</v>
      </c>
      <c r="C266" s="143" t="s">
        <v>1687</v>
      </c>
      <c r="D266" s="144" t="s">
        <v>1055</v>
      </c>
      <c r="E266" s="144" t="s">
        <v>2588</v>
      </c>
      <c r="F266" s="145" t="s">
        <v>2589</v>
      </c>
      <c r="G266" s="145" t="s">
        <v>1681</v>
      </c>
      <c r="H266" s="145" t="s">
        <v>1077</v>
      </c>
      <c r="I266" s="146" t="s">
        <v>1078</v>
      </c>
      <c r="J266" s="147" t="s">
        <v>1690</v>
      </c>
      <c r="K266" s="147" t="s">
        <v>1691</v>
      </c>
      <c r="L266" s="147" t="s">
        <v>1063</v>
      </c>
      <c r="M266" s="148" t="s">
        <v>1769</v>
      </c>
      <c r="N266" s="145" t="s">
        <v>1065</v>
      </c>
      <c r="O266" s="145" t="s">
        <v>1112</v>
      </c>
      <c r="P266" s="149"/>
      <c r="Q266" s="150"/>
      <c r="R266" s="150">
        <v>3115.74</v>
      </c>
    </row>
    <row r="267" spans="1:18" ht="42" hidden="1" customHeight="1">
      <c r="A267" s="142" t="s">
        <v>2590</v>
      </c>
      <c r="B267" s="142" t="s">
        <v>2591</v>
      </c>
      <c r="C267" s="143" t="s">
        <v>1687</v>
      </c>
      <c r="D267" s="144" t="s">
        <v>1055</v>
      </c>
      <c r="E267" s="144" t="s">
        <v>2592</v>
      </c>
      <c r="F267" s="145" t="s">
        <v>2593</v>
      </c>
      <c r="G267" s="145" t="s">
        <v>1681</v>
      </c>
      <c r="H267" s="145" t="s">
        <v>1696</v>
      </c>
      <c r="I267" s="146" t="s">
        <v>1697</v>
      </c>
      <c r="J267" s="147" t="s">
        <v>1690</v>
      </c>
      <c r="K267" s="147" t="s">
        <v>1691</v>
      </c>
      <c r="L267" s="147" t="s">
        <v>1063</v>
      </c>
      <c r="M267" s="148" t="s">
        <v>1769</v>
      </c>
      <c r="N267" s="145" t="s">
        <v>1065</v>
      </c>
      <c r="O267" s="145" t="s">
        <v>1066</v>
      </c>
      <c r="P267" s="149"/>
      <c r="Q267" s="150"/>
      <c r="R267" s="150">
        <v>481.56</v>
      </c>
    </row>
    <row r="268" spans="1:18" ht="42" hidden="1" customHeight="1">
      <c r="A268" s="142" t="s">
        <v>2594</v>
      </c>
      <c r="B268" s="142" t="s">
        <v>2595</v>
      </c>
      <c r="C268" s="143" t="s">
        <v>1687</v>
      </c>
      <c r="D268" s="144" t="s">
        <v>1055</v>
      </c>
      <c r="E268" s="144" t="s">
        <v>2596</v>
      </c>
      <c r="F268" s="145" t="s">
        <v>2597</v>
      </c>
      <c r="G268" s="145" t="s">
        <v>1681</v>
      </c>
      <c r="H268" s="145" t="s">
        <v>1696</v>
      </c>
      <c r="I268" s="146" t="s">
        <v>1697</v>
      </c>
      <c r="J268" s="147" t="s">
        <v>1690</v>
      </c>
      <c r="K268" s="147" t="s">
        <v>1691</v>
      </c>
      <c r="L268" s="147" t="s">
        <v>1063</v>
      </c>
      <c r="M268" s="148" t="s">
        <v>1769</v>
      </c>
      <c r="N268" s="145" t="s">
        <v>1065</v>
      </c>
      <c r="O268" s="145" t="s">
        <v>1066</v>
      </c>
      <c r="P268" s="149"/>
      <c r="Q268" s="150"/>
      <c r="R268" s="150">
        <v>55.34</v>
      </c>
    </row>
    <row r="269" spans="1:18" ht="42" hidden="1" customHeight="1">
      <c r="A269" s="142" t="s">
        <v>2598</v>
      </c>
      <c r="B269" s="142" t="s">
        <v>2599</v>
      </c>
      <c r="C269" s="143" t="s">
        <v>1687</v>
      </c>
      <c r="D269" s="144" t="s">
        <v>1055</v>
      </c>
      <c r="E269" s="144" t="s">
        <v>2600</v>
      </c>
      <c r="F269" s="145" t="s">
        <v>2042</v>
      </c>
      <c r="G269" s="145" t="s">
        <v>1681</v>
      </c>
      <c r="H269" s="145" t="s">
        <v>1696</v>
      </c>
      <c r="I269" s="146" t="s">
        <v>1697</v>
      </c>
      <c r="J269" s="147" t="s">
        <v>1690</v>
      </c>
      <c r="K269" s="147" t="s">
        <v>1691</v>
      </c>
      <c r="L269" s="147" t="s">
        <v>1063</v>
      </c>
      <c r="M269" s="148" t="s">
        <v>1769</v>
      </c>
      <c r="N269" s="145" t="s">
        <v>1065</v>
      </c>
      <c r="O269" s="145" t="s">
        <v>1066</v>
      </c>
      <c r="P269" s="149"/>
      <c r="Q269" s="150"/>
      <c r="R269" s="150">
        <v>258.66000000000003</v>
      </c>
    </row>
    <row r="270" spans="1:18" ht="52.5" hidden="1" customHeight="1">
      <c r="A270" s="142" t="s">
        <v>2601</v>
      </c>
      <c r="B270" s="142" t="s">
        <v>2602</v>
      </c>
      <c r="C270" s="143" t="s">
        <v>1681</v>
      </c>
      <c r="D270" s="144" t="s">
        <v>1181</v>
      </c>
      <c r="E270" s="144" t="s">
        <v>2603</v>
      </c>
      <c r="F270" s="145" t="s">
        <v>2602</v>
      </c>
      <c r="G270" s="145" t="s">
        <v>1681</v>
      </c>
      <c r="H270" s="145" t="s">
        <v>2604</v>
      </c>
      <c r="I270" s="146" t="s">
        <v>1078</v>
      </c>
      <c r="J270" s="147" t="s">
        <v>1063</v>
      </c>
      <c r="K270" s="147" t="s">
        <v>1063</v>
      </c>
      <c r="L270" s="147" t="s">
        <v>1790</v>
      </c>
      <c r="M270" s="148" t="s">
        <v>1678</v>
      </c>
      <c r="N270" s="145" t="s">
        <v>1065</v>
      </c>
      <c r="O270" s="145" t="s">
        <v>1066</v>
      </c>
      <c r="P270" s="149"/>
      <c r="Q270" s="150">
        <v>4500</v>
      </c>
      <c r="R270" s="150"/>
    </row>
    <row r="271" spans="1:18" ht="52.5" hidden="1" customHeight="1">
      <c r="A271" s="142" t="s">
        <v>2605</v>
      </c>
      <c r="B271" s="142" t="s">
        <v>2606</v>
      </c>
      <c r="C271" s="143" t="s">
        <v>1681</v>
      </c>
      <c r="D271" s="144" t="s">
        <v>1181</v>
      </c>
      <c r="E271" s="144" t="s">
        <v>1806</v>
      </c>
      <c r="F271" s="145" t="s">
        <v>2606</v>
      </c>
      <c r="G271" s="145" t="s">
        <v>1681</v>
      </c>
      <c r="H271" s="145" t="s">
        <v>1807</v>
      </c>
      <c r="I271" s="146" t="s">
        <v>1808</v>
      </c>
      <c r="J271" s="147" t="s">
        <v>1063</v>
      </c>
      <c r="K271" s="147" t="s">
        <v>1063</v>
      </c>
      <c r="L271" s="147" t="s">
        <v>1790</v>
      </c>
      <c r="M271" s="148" t="s">
        <v>1678</v>
      </c>
      <c r="N271" s="145" t="s">
        <v>1065</v>
      </c>
      <c r="O271" s="145" t="s">
        <v>1066</v>
      </c>
      <c r="P271" s="149"/>
      <c r="Q271" s="150">
        <v>3843</v>
      </c>
      <c r="R271" s="150"/>
    </row>
    <row r="272" spans="1:18" ht="52.5" hidden="1" customHeight="1">
      <c r="A272" s="142" t="s">
        <v>2607</v>
      </c>
      <c r="B272" s="142" t="s">
        <v>2608</v>
      </c>
      <c r="C272" s="143" t="s">
        <v>1675</v>
      </c>
      <c r="D272" s="144" t="s">
        <v>1055</v>
      </c>
      <c r="E272" s="144" t="s">
        <v>2251</v>
      </c>
      <c r="F272" s="145" t="s">
        <v>2609</v>
      </c>
      <c r="G272" s="145" t="s">
        <v>1687</v>
      </c>
      <c r="H272" s="145" t="s">
        <v>1077</v>
      </c>
      <c r="I272" s="146" t="s">
        <v>1078</v>
      </c>
      <c r="J272" s="147" t="s">
        <v>1690</v>
      </c>
      <c r="K272" s="147" t="s">
        <v>1691</v>
      </c>
      <c r="L272" s="147" t="s">
        <v>1063</v>
      </c>
      <c r="M272" s="148" t="s">
        <v>1769</v>
      </c>
      <c r="N272" s="145" t="s">
        <v>1065</v>
      </c>
      <c r="O272" s="145" t="s">
        <v>1066</v>
      </c>
      <c r="P272" s="149"/>
      <c r="Q272" s="150"/>
      <c r="R272" s="150">
        <v>911.07</v>
      </c>
    </row>
    <row r="273" spans="1:18" ht="42" hidden="1" customHeight="1">
      <c r="A273" s="142" t="s">
        <v>2610</v>
      </c>
      <c r="B273" s="142" t="s">
        <v>2611</v>
      </c>
      <c r="C273" s="143" t="s">
        <v>1675</v>
      </c>
      <c r="D273" s="144" t="s">
        <v>1055</v>
      </c>
      <c r="E273" s="144" t="s">
        <v>2612</v>
      </c>
      <c r="F273" s="145" t="s">
        <v>2613</v>
      </c>
      <c r="G273" s="145" t="s">
        <v>1687</v>
      </c>
      <c r="H273" s="145" t="s">
        <v>2614</v>
      </c>
      <c r="I273" s="146" t="s">
        <v>2615</v>
      </c>
      <c r="J273" s="147" t="s">
        <v>2616</v>
      </c>
      <c r="K273" s="147" t="s">
        <v>2617</v>
      </c>
      <c r="L273" s="147" t="s">
        <v>1063</v>
      </c>
      <c r="M273" s="148" t="s">
        <v>1064</v>
      </c>
      <c r="N273" s="145" t="s">
        <v>1065</v>
      </c>
      <c r="O273" s="145" t="s">
        <v>1066</v>
      </c>
      <c r="P273" s="149"/>
      <c r="Q273" s="150"/>
      <c r="R273" s="150">
        <v>1823.1</v>
      </c>
    </row>
    <row r="274" spans="1:18" ht="52.5" hidden="1" customHeight="1">
      <c r="A274" s="142" t="s">
        <v>2618</v>
      </c>
      <c r="B274" s="142" t="s">
        <v>2619</v>
      </c>
      <c r="C274" s="143" t="s">
        <v>1687</v>
      </c>
      <c r="D274" s="144" t="s">
        <v>1181</v>
      </c>
      <c r="E274" s="144" t="s">
        <v>2620</v>
      </c>
      <c r="F274" s="145" t="s">
        <v>2619</v>
      </c>
      <c r="G274" s="145" t="s">
        <v>1687</v>
      </c>
      <c r="H274" s="145" t="s">
        <v>2621</v>
      </c>
      <c r="I274" s="146" t="s">
        <v>1078</v>
      </c>
      <c r="J274" s="147" t="s">
        <v>1063</v>
      </c>
      <c r="K274" s="147" t="s">
        <v>1063</v>
      </c>
      <c r="L274" s="147" t="s">
        <v>1790</v>
      </c>
      <c r="M274" s="148" t="s">
        <v>1678</v>
      </c>
      <c r="N274" s="145" t="s">
        <v>1065</v>
      </c>
      <c r="O274" s="145" t="s">
        <v>1066</v>
      </c>
      <c r="P274" s="149"/>
      <c r="Q274" s="150">
        <v>3450</v>
      </c>
      <c r="R274" s="150"/>
    </row>
    <row r="275" spans="1:18" ht="52.5" hidden="1" customHeight="1">
      <c r="A275" s="142" t="s">
        <v>2622</v>
      </c>
      <c r="B275" s="142" t="s">
        <v>2623</v>
      </c>
      <c r="C275" s="143" t="s">
        <v>1687</v>
      </c>
      <c r="D275" s="144" t="s">
        <v>1181</v>
      </c>
      <c r="E275" s="144" t="s">
        <v>1806</v>
      </c>
      <c r="F275" s="145" t="s">
        <v>2623</v>
      </c>
      <c r="G275" s="145" t="s">
        <v>1687</v>
      </c>
      <c r="H275" s="145" t="s">
        <v>1807</v>
      </c>
      <c r="I275" s="146" t="s">
        <v>1808</v>
      </c>
      <c r="J275" s="147" t="s">
        <v>1063</v>
      </c>
      <c r="K275" s="147" t="s">
        <v>1063</v>
      </c>
      <c r="L275" s="147" t="s">
        <v>1790</v>
      </c>
      <c r="M275" s="148" t="s">
        <v>1678</v>
      </c>
      <c r="N275" s="145" t="s">
        <v>1065</v>
      </c>
      <c r="O275" s="145" t="s">
        <v>1066</v>
      </c>
      <c r="P275" s="149"/>
      <c r="Q275" s="150">
        <v>8292</v>
      </c>
      <c r="R275" s="150"/>
    </row>
    <row r="276" spans="1:18" ht="63" hidden="1" customHeight="1">
      <c r="A276" s="142" t="s">
        <v>2624</v>
      </c>
      <c r="B276" s="142" t="s">
        <v>2625</v>
      </c>
      <c r="C276" s="143" t="s">
        <v>1687</v>
      </c>
      <c r="D276" s="144" t="s">
        <v>1181</v>
      </c>
      <c r="E276" s="144" t="s">
        <v>2626</v>
      </c>
      <c r="F276" s="145" t="s">
        <v>2625</v>
      </c>
      <c r="G276" s="145" t="s">
        <v>1687</v>
      </c>
      <c r="H276" s="145" t="s">
        <v>1835</v>
      </c>
      <c r="I276" s="146" t="s">
        <v>1836</v>
      </c>
      <c r="J276" s="147" t="s">
        <v>1063</v>
      </c>
      <c r="K276" s="147" t="s">
        <v>1063</v>
      </c>
      <c r="L276" s="147" t="s">
        <v>1790</v>
      </c>
      <c r="M276" s="148" t="s">
        <v>1678</v>
      </c>
      <c r="N276" s="145" t="s">
        <v>1065</v>
      </c>
      <c r="O276" s="145" t="s">
        <v>1066</v>
      </c>
      <c r="P276" s="149"/>
      <c r="Q276" s="150">
        <v>54178.7</v>
      </c>
      <c r="R276" s="150"/>
    </row>
    <row r="277" spans="1:18" ht="52.5" hidden="1" customHeight="1">
      <c r="A277" s="142" t="s">
        <v>2627</v>
      </c>
      <c r="B277" s="142" t="s">
        <v>1624</v>
      </c>
      <c r="C277" s="143" t="s">
        <v>1687</v>
      </c>
      <c r="D277" s="144" t="s">
        <v>1181</v>
      </c>
      <c r="E277" s="144" t="s">
        <v>2628</v>
      </c>
      <c r="F277" s="145" t="s">
        <v>1624</v>
      </c>
      <c r="G277" s="145" t="s">
        <v>1687</v>
      </c>
      <c r="H277" s="145" t="s">
        <v>2629</v>
      </c>
      <c r="I277" s="146" t="s">
        <v>2630</v>
      </c>
      <c r="J277" s="147" t="s">
        <v>1063</v>
      </c>
      <c r="K277" s="147" t="s">
        <v>1063</v>
      </c>
      <c r="L277" s="147" t="s">
        <v>1790</v>
      </c>
      <c r="M277" s="148" t="s">
        <v>1678</v>
      </c>
      <c r="N277" s="145" t="s">
        <v>1065</v>
      </c>
      <c r="O277" s="145" t="s">
        <v>1066</v>
      </c>
      <c r="P277" s="149"/>
      <c r="Q277" s="150">
        <v>179366</v>
      </c>
      <c r="R277" s="150"/>
    </row>
    <row r="278" spans="1:18" ht="15" hidden="1" customHeight="1">
      <c r="A278" s="142"/>
      <c r="B278" s="142"/>
      <c r="C278" s="143"/>
      <c r="D278" s="144"/>
      <c r="E278" s="144"/>
      <c r="F278" s="145"/>
      <c r="G278" s="145"/>
      <c r="H278" s="145"/>
      <c r="I278" s="146"/>
      <c r="J278" s="147"/>
      <c r="K278" s="147"/>
      <c r="L278" s="147"/>
      <c r="M278" s="148"/>
      <c r="N278" s="145"/>
      <c r="O278" s="145"/>
      <c r="P278" s="149"/>
      <c r="Q278" s="150"/>
      <c r="R278" s="150"/>
    </row>
    <row r="279" spans="1:18" ht="63" hidden="1" customHeight="1">
      <c r="A279" s="142" t="s">
        <v>2632</v>
      </c>
      <c r="B279" s="142" t="s">
        <v>2631</v>
      </c>
      <c r="C279" s="143" t="s">
        <v>1675</v>
      </c>
      <c r="D279" s="144" t="s">
        <v>1274</v>
      </c>
      <c r="E279" s="144" t="s">
        <v>2456</v>
      </c>
      <c r="F279" s="145" t="s">
        <v>2631</v>
      </c>
      <c r="G279" s="145" t="s">
        <v>1675</v>
      </c>
      <c r="H279" s="145"/>
      <c r="I279" s="146"/>
      <c r="J279" s="147" t="s">
        <v>1079</v>
      </c>
      <c r="K279" s="147" t="s">
        <v>1062</v>
      </c>
      <c r="L279" s="147" t="s">
        <v>1063</v>
      </c>
      <c r="M279" s="148" t="s">
        <v>1064</v>
      </c>
      <c r="N279" s="145" t="s">
        <v>1065</v>
      </c>
      <c r="O279" s="145" t="s">
        <v>1066</v>
      </c>
      <c r="P279" s="149" t="s">
        <v>2633</v>
      </c>
      <c r="Q279" s="150">
        <v>1</v>
      </c>
      <c r="R279" s="150">
        <v>5705.77</v>
      </c>
    </row>
    <row r="280" spans="1:18" ht="15" hidden="1" customHeight="1">
      <c r="A280" s="142"/>
      <c r="B280" s="142"/>
      <c r="C280" s="143"/>
      <c r="D280" s="144"/>
      <c r="E280" s="144"/>
      <c r="F280" s="145"/>
      <c r="G280" s="145"/>
      <c r="H280" s="145"/>
      <c r="I280" s="146"/>
      <c r="J280" s="147"/>
      <c r="K280" s="147"/>
      <c r="L280" s="147"/>
      <c r="M280" s="148"/>
      <c r="N280" s="145"/>
      <c r="O280" s="145"/>
      <c r="P280" s="149"/>
      <c r="Q280" s="150"/>
      <c r="R280" s="150"/>
    </row>
    <row r="281" spans="1:18" ht="63" hidden="1" customHeight="1">
      <c r="A281" s="142" t="s">
        <v>2635</v>
      </c>
      <c r="B281" s="142" t="s">
        <v>2634</v>
      </c>
      <c r="C281" s="143" t="s">
        <v>1675</v>
      </c>
      <c r="D281" s="144" t="s">
        <v>1274</v>
      </c>
      <c r="E281" s="144" t="s">
        <v>2571</v>
      </c>
      <c r="F281" s="145" t="s">
        <v>2634</v>
      </c>
      <c r="G281" s="145" t="s">
        <v>1675</v>
      </c>
      <c r="H281" s="145"/>
      <c r="I281" s="146"/>
      <c r="J281" s="147" t="s">
        <v>1079</v>
      </c>
      <c r="K281" s="147" t="s">
        <v>1062</v>
      </c>
      <c r="L281" s="147" t="s">
        <v>1063</v>
      </c>
      <c r="M281" s="148" t="s">
        <v>1064</v>
      </c>
      <c r="N281" s="145" t="s">
        <v>1065</v>
      </c>
      <c r="O281" s="145" t="s">
        <v>1066</v>
      </c>
      <c r="P281" s="149" t="s">
        <v>2633</v>
      </c>
      <c r="Q281" s="150">
        <v>1</v>
      </c>
      <c r="R281" s="150">
        <v>5230.28</v>
      </c>
    </row>
    <row r="282" spans="1:18" ht="52.5" hidden="1" customHeight="1">
      <c r="A282" s="142" t="s">
        <v>2636</v>
      </c>
      <c r="B282" s="142" t="s">
        <v>2637</v>
      </c>
      <c r="C282" s="143" t="s">
        <v>1675</v>
      </c>
      <c r="D282" s="144" t="s">
        <v>1181</v>
      </c>
      <c r="E282" s="144" t="s">
        <v>2638</v>
      </c>
      <c r="F282" s="145" t="s">
        <v>2637</v>
      </c>
      <c r="G282" s="145" t="s">
        <v>1675</v>
      </c>
      <c r="H282" s="145" t="s">
        <v>2639</v>
      </c>
      <c r="I282" s="146" t="s">
        <v>2640</v>
      </c>
      <c r="J282" s="147" t="s">
        <v>1063</v>
      </c>
      <c r="K282" s="147" t="s">
        <v>1063</v>
      </c>
      <c r="L282" s="147" t="s">
        <v>1790</v>
      </c>
      <c r="M282" s="148" t="s">
        <v>1678</v>
      </c>
      <c r="N282" s="145" t="s">
        <v>1065</v>
      </c>
      <c r="O282" s="145" t="s">
        <v>1066</v>
      </c>
      <c r="P282" s="149"/>
      <c r="Q282" s="150">
        <v>40655</v>
      </c>
      <c r="R282" s="150"/>
    </row>
    <row r="283" spans="1:18" ht="52.5" hidden="1" customHeight="1">
      <c r="A283" s="142" t="s">
        <v>2641</v>
      </c>
      <c r="B283" s="142" t="s">
        <v>2168</v>
      </c>
      <c r="C283" s="143" t="s">
        <v>1675</v>
      </c>
      <c r="D283" s="144" t="s">
        <v>1181</v>
      </c>
      <c r="E283" s="144" t="s">
        <v>2642</v>
      </c>
      <c r="F283" s="145" t="s">
        <v>2168</v>
      </c>
      <c r="G283" s="145" t="s">
        <v>1675</v>
      </c>
      <c r="H283" s="145" t="s">
        <v>2643</v>
      </c>
      <c r="I283" s="146" t="s">
        <v>2644</v>
      </c>
      <c r="J283" s="147" t="s">
        <v>1063</v>
      </c>
      <c r="K283" s="147" t="s">
        <v>1063</v>
      </c>
      <c r="L283" s="147" t="s">
        <v>1790</v>
      </c>
      <c r="M283" s="148" t="s">
        <v>1678</v>
      </c>
      <c r="N283" s="145" t="s">
        <v>1065</v>
      </c>
      <c r="O283" s="145" t="s">
        <v>1066</v>
      </c>
      <c r="P283" s="149"/>
      <c r="Q283" s="150">
        <v>1425</v>
      </c>
      <c r="R283" s="150"/>
    </row>
    <row r="284" spans="1:18" ht="73.5" hidden="1" customHeight="1">
      <c r="A284" s="142" t="s">
        <v>2645</v>
      </c>
      <c r="B284" s="142" t="s">
        <v>2646</v>
      </c>
      <c r="C284" s="143" t="s">
        <v>1675</v>
      </c>
      <c r="D284" s="144" t="s">
        <v>1181</v>
      </c>
      <c r="E284" s="144" t="s">
        <v>2647</v>
      </c>
      <c r="F284" s="145" t="s">
        <v>2646</v>
      </c>
      <c r="G284" s="145" t="s">
        <v>1675</v>
      </c>
      <c r="H284" s="145" t="s">
        <v>2648</v>
      </c>
      <c r="I284" s="146" t="s">
        <v>2649</v>
      </c>
      <c r="J284" s="147" t="s">
        <v>1063</v>
      </c>
      <c r="K284" s="147" t="s">
        <v>1063</v>
      </c>
      <c r="L284" s="147" t="s">
        <v>1790</v>
      </c>
      <c r="M284" s="148" t="s">
        <v>1678</v>
      </c>
      <c r="N284" s="145" t="s">
        <v>1065</v>
      </c>
      <c r="O284" s="145" t="s">
        <v>1066</v>
      </c>
      <c r="P284" s="149"/>
      <c r="Q284" s="150">
        <v>1125</v>
      </c>
      <c r="R284" s="150"/>
    </row>
    <row r="285" spans="1:18" ht="73.5" hidden="1" customHeight="1">
      <c r="A285" s="142" t="s">
        <v>2211</v>
      </c>
      <c r="B285" s="142" t="s">
        <v>2650</v>
      </c>
      <c r="C285" s="143" t="s">
        <v>1675</v>
      </c>
      <c r="D285" s="144" t="s">
        <v>1181</v>
      </c>
      <c r="E285" s="144" t="s">
        <v>2651</v>
      </c>
      <c r="F285" s="145" t="s">
        <v>2650</v>
      </c>
      <c r="G285" s="145" t="s">
        <v>1675</v>
      </c>
      <c r="H285" s="145" t="s">
        <v>2648</v>
      </c>
      <c r="I285" s="146" t="s">
        <v>2649</v>
      </c>
      <c r="J285" s="147" t="s">
        <v>1063</v>
      </c>
      <c r="K285" s="147" t="s">
        <v>1063</v>
      </c>
      <c r="L285" s="147" t="s">
        <v>1790</v>
      </c>
      <c r="M285" s="148" t="s">
        <v>1678</v>
      </c>
      <c r="N285" s="145" t="s">
        <v>1065</v>
      </c>
      <c r="O285" s="145" t="s">
        <v>1066</v>
      </c>
      <c r="P285" s="149"/>
      <c r="Q285" s="150">
        <v>2850</v>
      </c>
      <c r="R285" s="150"/>
    </row>
    <row r="286" spans="1:18" ht="52.5" hidden="1" customHeight="1">
      <c r="A286" s="142" t="s">
        <v>2652</v>
      </c>
      <c r="B286" s="142" t="s">
        <v>2653</v>
      </c>
      <c r="C286" s="143" t="s">
        <v>1675</v>
      </c>
      <c r="D286" s="144" t="s">
        <v>1181</v>
      </c>
      <c r="E286" s="144" t="s">
        <v>1806</v>
      </c>
      <c r="F286" s="145" t="s">
        <v>2653</v>
      </c>
      <c r="G286" s="145" t="s">
        <v>1675</v>
      </c>
      <c r="H286" s="145" t="s">
        <v>1807</v>
      </c>
      <c r="I286" s="146" t="s">
        <v>1808</v>
      </c>
      <c r="J286" s="147" t="s">
        <v>1063</v>
      </c>
      <c r="K286" s="147" t="s">
        <v>1063</v>
      </c>
      <c r="L286" s="147" t="s">
        <v>1790</v>
      </c>
      <c r="M286" s="148" t="s">
        <v>1678</v>
      </c>
      <c r="N286" s="145" t="s">
        <v>1065</v>
      </c>
      <c r="O286" s="145" t="s">
        <v>1066</v>
      </c>
      <c r="P286" s="149"/>
      <c r="Q286" s="150">
        <v>13129</v>
      </c>
      <c r="R286" s="150"/>
    </row>
    <row r="287" spans="1:18" ht="63" hidden="1" customHeight="1">
      <c r="A287" s="142" t="s">
        <v>2654</v>
      </c>
      <c r="B287" s="142" t="s">
        <v>2655</v>
      </c>
      <c r="C287" s="143" t="s">
        <v>1675</v>
      </c>
      <c r="D287" s="144" t="s">
        <v>1181</v>
      </c>
      <c r="E287" s="144" t="s">
        <v>2656</v>
      </c>
      <c r="F287" s="145" t="s">
        <v>2655</v>
      </c>
      <c r="G287" s="145" t="s">
        <v>1675</v>
      </c>
      <c r="H287" s="145" t="s">
        <v>1835</v>
      </c>
      <c r="I287" s="146" t="s">
        <v>1836</v>
      </c>
      <c r="J287" s="147" t="s">
        <v>1063</v>
      </c>
      <c r="K287" s="147" t="s">
        <v>1063</v>
      </c>
      <c r="L287" s="147" t="s">
        <v>1790</v>
      </c>
      <c r="M287" s="148" t="s">
        <v>1678</v>
      </c>
      <c r="N287" s="145" t="s">
        <v>1065</v>
      </c>
      <c r="O287" s="145" t="s">
        <v>1066</v>
      </c>
      <c r="P287" s="149"/>
      <c r="Q287" s="150">
        <v>15574.11</v>
      </c>
      <c r="R287" s="150"/>
    </row>
    <row r="288" spans="1:18" ht="52.5" hidden="1" customHeight="1">
      <c r="A288" s="142" t="s">
        <v>2657</v>
      </c>
      <c r="B288" s="142" t="s">
        <v>2658</v>
      </c>
      <c r="C288" s="143" t="s">
        <v>2659</v>
      </c>
      <c r="D288" s="144" t="s">
        <v>1055</v>
      </c>
      <c r="E288" s="144" t="s">
        <v>2660</v>
      </c>
      <c r="F288" s="145" t="s">
        <v>2661</v>
      </c>
      <c r="G288" s="145" t="s">
        <v>2659</v>
      </c>
      <c r="H288" s="145" t="s">
        <v>1077</v>
      </c>
      <c r="I288" s="146" t="s">
        <v>1078</v>
      </c>
      <c r="J288" s="147" t="s">
        <v>1690</v>
      </c>
      <c r="K288" s="147" t="s">
        <v>1691</v>
      </c>
      <c r="L288" s="147" t="s">
        <v>1063</v>
      </c>
      <c r="M288" s="148" t="s">
        <v>1769</v>
      </c>
      <c r="N288" s="145" t="s">
        <v>1065</v>
      </c>
      <c r="O288" s="145" t="s">
        <v>1066</v>
      </c>
      <c r="P288" s="149"/>
      <c r="Q288" s="150"/>
      <c r="R288" s="150">
        <v>166500</v>
      </c>
    </row>
    <row r="289" spans="1:18" ht="42" hidden="1" customHeight="1">
      <c r="A289" s="142" t="s">
        <v>2662</v>
      </c>
      <c r="B289" s="142" t="s">
        <v>2663</v>
      </c>
      <c r="C289" s="143" t="s">
        <v>2659</v>
      </c>
      <c r="D289" s="144" t="s">
        <v>1055</v>
      </c>
      <c r="E289" s="144" t="s">
        <v>2664</v>
      </c>
      <c r="F289" s="145" t="s">
        <v>2665</v>
      </c>
      <c r="G289" s="145" t="s">
        <v>2659</v>
      </c>
      <c r="H289" s="145" t="s">
        <v>1696</v>
      </c>
      <c r="I289" s="146" t="s">
        <v>1697</v>
      </c>
      <c r="J289" s="147" t="s">
        <v>1690</v>
      </c>
      <c r="K289" s="147" t="s">
        <v>1691</v>
      </c>
      <c r="L289" s="147" t="s">
        <v>1063</v>
      </c>
      <c r="M289" s="148" t="s">
        <v>1769</v>
      </c>
      <c r="N289" s="145" t="s">
        <v>1664</v>
      </c>
      <c r="O289" s="145" t="s">
        <v>1828</v>
      </c>
      <c r="P289" s="149"/>
      <c r="Q289" s="150"/>
      <c r="R289" s="150">
        <v>20000</v>
      </c>
    </row>
    <row r="290" spans="1:18" ht="42" hidden="1" customHeight="1">
      <c r="A290" s="142" t="s">
        <v>2666</v>
      </c>
      <c r="B290" s="142" t="s">
        <v>2667</v>
      </c>
      <c r="C290" s="143" t="s">
        <v>2659</v>
      </c>
      <c r="D290" s="144" t="s">
        <v>1055</v>
      </c>
      <c r="E290" s="144" t="s">
        <v>2668</v>
      </c>
      <c r="F290" s="145" t="s">
        <v>2669</v>
      </c>
      <c r="G290" s="145" t="s">
        <v>2659</v>
      </c>
      <c r="H290" s="145" t="s">
        <v>1696</v>
      </c>
      <c r="I290" s="146" t="s">
        <v>1697</v>
      </c>
      <c r="J290" s="147" t="s">
        <v>1690</v>
      </c>
      <c r="K290" s="147" t="s">
        <v>1691</v>
      </c>
      <c r="L290" s="147" t="s">
        <v>1063</v>
      </c>
      <c r="M290" s="148" t="s">
        <v>1769</v>
      </c>
      <c r="N290" s="145" t="s">
        <v>1065</v>
      </c>
      <c r="O290" s="145" t="s">
        <v>1066</v>
      </c>
      <c r="P290" s="149"/>
      <c r="Q290" s="150"/>
      <c r="R290" s="150">
        <v>60000</v>
      </c>
    </row>
    <row r="291" spans="1:18" ht="42" hidden="1" customHeight="1">
      <c r="A291" s="142" t="s">
        <v>2670</v>
      </c>
      <c r="B291" s="142" t="s">
        <v>2671</v>
      </c>
      <c r="C291" s="143" t="s">
        <v>1740</v>
      </c>
      <c r="D291" s="144" t="s">
        <v>1055</v>
      </c>
      <c r="E291" s="144" t="s">
        <v>2672</v>
      </c>
      <c r="F291" s="145" t="s">
        <v>2673</v>
      </c>
      <c r="G291" s="145" t="s">
        <v>2659</v>
      </c>
      <c r="H291" s="145" t="s">
        <v>1701</v>
      </c>
      <c r="I291" s="146" t="s">
        <v>1702</v>
      </c>
      <c r="J291" s="147" t="s">
        <v>2674</v>
      </c>
      <c r="K291" s="147" t="s">
        <v>2030</v>
      </c>
      <c r="L291" s="147" t="s">
        <v>1063</v>
      </c>
      <c r="M291" s="148" t="s">
        <v>1064</v>
      </c>
      <c r="N291" s="145" t="s">
        <v>1065</v>
      </c>
      <c r="O291" s="145" t="s">
        <v>1066</v>
      </c>
      <c r="P291" s="149"/>
      <c r="Q291" s="150"/>
      <c r="R291" s="150">
        <v>11540</v>
      </c>
    </row>
    <row r="292" spans="1:18" ht="52.5" hidden="1" customHeight="1">
      <c r="A292" s="142" t="s">
        <v>2675</v>
      </c>
      <c r="B292" s="142" t="s">
        <v>2124</v>
      </c>
      <c r="C292" s="143" t="s">
        <v>2659</v>
      </c>
      <c r="D292" s="144" t="s">
        <v>1181</v>
      </c>
      <c r="E292" s="144" t="s">
        <v>2676</v>
      </c>
      <c r="F292" s="145" t="s">
        <v>2124</v>
      </c>
      <c r="G292" s="145" t="s">
        <v>2659</v>
      </c>
      <c r="H292" s="145" t="s">
        <v>2677</v>
      </c>
      <c r="I292" s="146" t="s">
        <v>2678</v>
      </c>
      <c r="J292" s="147" t="s">
        <v>1063</v>
      </c>
      <c r="K292" s="147" t="s">
        <v>1063</v>
      </c>
      <c r="L292" s="147" t="s">
        <v>1790</v>
      </c>
      <c r="M292" s="148" t="s">
        <v>1678</v>
      </c>
      <c r="N292" s="145" t="s">
        <v>1065</v>
      </c>
      <c r="O292" s="145" t="s">
        <v>1066</v>
      </c>
      <c r="P292" s="149"/>
      <c r="Q292" s="150">
        <v>1425</v>
      </c>
      <c r="R292" s="150"/>
    </row>
    <row r="293" spans="1:18" ht="52.5" hidden="1" customHeight="1">
      <c r="A293" s="142" t="s">
        <v>2679</v>
      </c>
      <c r="B293" s="142" t="s">
        <v>2680</v>
      </c>
      <c r="C293" s="143" t="s">
        <v>2659</v>
      </c>
      <c r="D293" s="144" t="s">
        <v>1181</v>
      </c>
      <c r="E293" s="144" t="s">
        <v>1806</v>
      </c>
      <c r="F293" s="145" t="s">
        <v>2680</v>
      </c>
      <c r="G293" s="145" t="s">
        <v>2659</v>
      </c>
      <c r="H293" s="145" t="s">
        <v>1807</v>
      </c>
      <c r="I293" s="146" t="s">
        <v>1808</v>
      </c>
      <c r="J293" s="147" t="s">
        <v>1063</v>
      </c>
      <c r="K293" s="147" t="s">
        <v>1063</v>
      </c>
      <c r="L293" s="147" t="s">
        <v>1790</v>
      </c>
      <c r="M293" s="148" t="s">
        <v>1678</v>
      </c>
      <c r="N293" s="145" t="s">
        <v>1065</v>
      </c>
      <c r="O293" s="145" t="s">
        <v>1066</v>
      </c>
      <c r="P293" s="149"/>
      <c r="Q293" s="150">
        <v>26519</v>
      </c>
      <c r="R293" s="150"/>
    </row>
    <row r="294" spans="1:18" ht="52.5" hidden="1" customHeight="1">
      <c r="A294" s="142" t="s">
        <v>2681</v>
      </c>
      <c r="B294" s="142" t="s">
        <v>2682</v>
      </c>
      <c r="C294" s="143" t="s">
        <v>2683</v>
      </c>
      <c r="D294" s="144" t="s">
        <v>1181</v>
      </c>
      <c r="E294" s="144" t="s">
        <v>2684</v>
      </c>
      <c r="F294" s="145" t="s">
        <v>2682</v>
      </c>
      <c r="G294" s="145" t="s">
        <v>2659</v>
      </c>
      <c r="H294" s="145" t="s">
        <v>2685</v>
      </c>
      <c r="I294" s="146" t="s">
        <v>1078</v>
      </c>
      <c r="J294" s="147" t="s">
        <v>1063</v>
      </c>
      <c r="K294" s="147" t="s">
        <v>1063</v>
      </c>
      <c r="L294" s="147" t="s">
        <v>1790</v>
      </c>
      <c r="M294" s="148" t="s">
        <v>1678</v>
      </c>
      <c r="N294" s="145" t="s">
        <v>1065</v>
      </c>
      <c r="O294" s="145" t="s">
        <v>1066</v>
      </c>
      <c r="P294" s="149"/>
      <c r="Q294" s="150">
        <v>1000</v>
      </c>
      <c r="R294" s="150"/>
    </row>
    <row r="295" spans="1:18" ht="52.5" hidden="1" customHeight="1">
      <c r="A295" s="142" t="s">
        <v>1875</v>
      </c>
      <c r="B295" s="142" t="s">
        <v>2686</v>
      </c>
      <c r="C295" s="143" t="s">
        <v>2659</v>
      </c>
      <c r="D295" s="144" t="s">
        <v>1181</v>
      </c>
      <c r="E295" s="144" t="s">
        <v>2687</v>
      </c>
      <c r="F295" s="145" t="s">
        <v>2686</v>
      </c>
      <c r="G295" s="145" t="s">
        <v>2659</v>
      </c>
      <c r="H295" s="145" t="s">
        <v>2688</v>
      </c>
      <c r="I295" s="146" t="s">
        <v>2689</v>
      </c>
      <c r="J295" s="147" t="s">
        <v>1063</v>
      </c>
      <c r="K295" s="147" t="s">
        <v>1063</v>
      </c>
      <c r="L295" s="147" t="s">
        <v>1790</v>
      </c>
      <c r="M295" s="148" t="s">
        <v>1678</v>
      </c>
      <c r="N295" s="145" t="s">
        <v>1065</v>
      </c>
      <c r="O295" s="145" t="s">
        <v>1066</v>
      </c>
      <c r="P295" s="149"/>
      <c r="Q295" s="150">
        <v>11437</v>
      </c>
      <c r="R295" s="150"/>
    </row>
    <row r="296" spans="1:18" ht="52.5" hidden="1" customHeight="1">
      <c r="A296" s="142" t="s">
        <v>2690</v>
      </c>
      <c r="B296" s="142" t="s">
        <v>2691</v>
      </c>
      <c r="C296" s="143" t="s">
        <v>1737</v>
      </c>
      <c r="D296" s="144" t="s">
        <v>1055</v>
      </c>
      <c r="E296" s="144" t="s">
        <v>2692</v>
      </c>
      <c r="F296" s="145" t="s">
        <v>2693</v>
      </c>
      <c r="G296" s="145" t="s">
        <v>1737</v>
      </c>
      <c r="H296" s="145" t="s">
        <v>1696</v>
      </c>
      <c r="I296" s="146" t="s">
        <v>1697</v>
      </c>
      <c r="J296" s="147" t="s">
        <v>1690</v>
      </c>
      <c r="K296" s="147" t="s">
        <v>1691</v>
      </c>
      <c r="L296" s="147" t="s">
        <v>1063</v>
      </c>
      <c r="M296" s="148" t="s">
        <v>1769</v>
      </c>
      <c r="N296" s="145" t="s">
        <v>1065</v>
      </c>
      <c r="O296" s="145" t="s">
        <v>1066</v>
      </c>
      <c r="P296" s="149"/>
      <c r="Q296" s="150"/>
      <c r="R296" s="150">
        <v>777.91</v>
      </c>
    </row>
    <row r="297" spans="1:18" ht="42" hidden="1" customHeight="1">
      <c r="A297" s="142" t="s">
        <v>2694</v>
      </c>
      <c r="B297" s="142" t="s">
        <v>2695</v>
      </c>
      <c r="C297" s="143" t="s">
        <v>1737</v>
      </c>
      <c r="D297" s="144" t="s">
        <v>1055</v>
      </c>
      <c r="E297" s="144" t="s">
        <v>1960</v>
      </c>
      <c r="F297" s="145" t="s">
        <v>2696</v>
      </c>
      <c r="G297" s="145" t="s">
        <v>1737</v>
      </c>
      <c r="H297" s="145" t="s">
        <v>1701</v>
      </c>
      <c r="I297" s="146" t="s">
        <v>1702</v>
      </c>
      <c r="J297" s="147" t="s">
        <v>1690</v>
      </c>
      <c r="K297" s="147" t="s">
        <v>1691</v>
      </c>
      <c r="L297" s="147" t="s">
        <v>1063</v>
      </c>
      <c r="M297" s="148" t="s">
        <v>1769</v>
      </c>
      <c r="N297" s="145" t="s">
        <v>1664</v>
      </c>
      <c r="O297" s="145" t="s">
        <v>1828</v>
      </c>
      <c r="P297" s="149"/>
      <c r="Q297" s="150"/>
      <c r="R297" s="150">
        <v>2659</v>
      </c>
    </row>
    <row r="298" spans="1:18" ht="42" hidden="1" customHeight="1">
      <c r="A298" s="142" t="s">
        <v>2697</v>
      </c>
      <c r="B298" s="142" t="s">
        <v>2698</v>
      </c>
      <c r="C298" s="143" t="s">
        <v>1737</v>
      </c>
      <c r="D298" s="144" t="s">
        <v>1055</v>
      </c>
      <c r="E298" s="144" t="s">
        <v>1960</v>
      </c>
      <c r="F298" s="145" t="s">
        <v>2699</v>
      </c>
      <c r="G298" s="145" t="s">
        <v>1737</v>
      </c>
      <c r="H298" s="145" t="s">
        <v>1701</v>
      </c>
      <c r="I298" s="146" t="s">
        <v>1702</v>
      </c>
      <c r="J298" s="147" t="s">
        <v>1690</v>
      </c>
      <c r="K298" s="147" t="s">
        <v>1691</v>
      </c>
      <c r="L298" s="147" t="s">
        <v>1063</v>
      </c>
      <c r="M298" s="148" t="s">
        <v>1769</v>
      </c>
      <c r="N298" s="145" t="s">
        <v>1065</v>
      </c>
      <c r="O298" s="145" t="s">
        <v>1066</v>
      </c>
      <c r="P298" s="149"/>
      <c r="Q298" s="150"/>
      <c r="R298" s="150">
        <v>2038</v>
      </c>
    </row>
    <row r="299" spans="1:18" ht="42" hidden="1" customHeight="1">
      <c r="A299" s="142" t="s">
        <v>2700</v>
      </c>
      <c r="B299" s="142" t="s">
        <v>2701</v>
      </c>
      <c r="C299" s="143" t="s">
        <v>1737</v>
      </c>
      <c r="D299" s="144" t="s">
        <v>1055</v>
      </c>
      <c r="E299" s="144" t="s">
        <v>1960</v>
      </c>
      <c r="F299" s="145" t="s">
        <v>2702</v>
      </c>
      <c r="G299" s="145" t="s">
        <v>1737</v>
      </c>
      <c r="H299" s="145" t="s">
        <v>1701</v>
      </c>
      <c r="I299" s="146" t="s">
        <v>1702</v>
      </c>
      <c r="J299" s="147" t="s">
        <v>1690</v>
      </c>
      <c r="K299" s="147" t="s">
        <v>1691</v>
      </c>
      <c r="L299" s="147" t="s">
        <v>1063</v>
      </c>
      <c r="M299" s="148" t="s">
        <v>1769</v>
      </c>
      <c r="N299" s="145" t="s">
        <v>1065</v>
      </c>
      <c r="O299" s="145" t="s">
        <v>1066</v>
      </c>
      <c r="P299" s="149"/>
      <c r="Q299" s="150"/>
      <c r="R299" s="150">
        <v>794</v>
      </c>
    </row>
    <row r="300" spans="1:18" ht="42" hidden="1" customHeight="1">
      <c r="A300" s="142" t="s">
        <v>2703</v>
      </c>
      <c r="B300" s="142" t="s">
        <v>2704</v>
      </c>
      <c r="C300" s="143" t="s">
        <v>1737</v>
      </c>
      <c r="D300" s="144" t="s">
        <v>1055</v>
      </c>
      <c r="E300" s="144" t="s">
        <v>1960</v>
      </c>
      <c r="F300" s="145" t="s">
        <v>2705</v>
      </c>
      <c r="G300" s="145" t="s">
        <v>1737</v>
      </c>
      <c r="H300" s="145" t="s">
        <v>1701</v>
      </c>
      <c r="I300" s="146" t="s">
        <v>1702</v>
      </c>
      <c r="J300" s="147" t="s">
        <v>1690</v>
      </c>
      <c r="K300" s="147" t="s">
        <v>1691</v>
      </c>
      <c r="L300" s="147" t="s">
        <v>1063</v>
      </c>
      <c r="M300" s="148" t="s">
        <v>1769</v>
      </c>
      <c r="N300" s="145" t="s">
        <v>1065</v>
      </c>
      <c r="O300" s="145" t="s">
        <v>1066</v>
      </c>
      <c r="P300" s="149"/>
      <c r="Q300" s="150"/>
      <c r="R300" s="150">
        <v>905</v>
      </c>
    </row>
    <row r="301" spans="1:18" ht="42" hidden="1" customHeight="1">
      <c r="A301" s="142" t="s">
        <v>2706</v>
      </c>
      <c r="B301" s="142" t="s">
        <v>2707</v>
      </c>
      <c r="C301" s="143" t="s">
        <v>1737</v>
      </c>
      <c r="D301" s="144" t="s">
        <v>1055</v>
      </c>
      <c r="E301" s="144" t="s">
        <v>1960</v>
      </c>
      <c r="F301" s="145" t="s">
        <v>2708</v>
      </c>
      <c r="G301" s="145" t="s">
        <v>1737</v>
      </c>
      <c r="H301" s="145" t="s">
        <v>1701</v>
      </c>
      <c r="I301" s="146" t="s">
        <v>1702</v>
      </c>
      <c r="J301" s="147" t="s">
        <v>1690</v>
      </c>
      <c r="K301" s="147" t="s">
        <v>1691</v>
      </c>
      <c r="L301" s="147" t="s">
        <v>1063</v>
      </c>
      <c r="M301" s="148" t="s">
        <v>1769</v>
      </c>
      <c r="N301" s="145" t="s">
        <v>1065</v>
      </c>
      <c r="O301" s="145" t="s">
        <v>1112</v>
      </c>
      <c r="P301" s="149"/>
      <c r="Q301" s="150"/>
      <c r="R301" s="150">
        <v>441</v>
      </c>
    </row>
    <row r="302" spans="1:18" ht="63" hidden="1" customHeight="1">
      <c r="A302" s="142" t="s">
        <v>2709</v>
      </c>
      <c r="B302" s="142" t="s">
        <v>2710</v>
      </c>
      <c r="C302" s="143" t="s">
        <v>1740</v>
      </c>
      <c r="D302" s="144" t="s">
        <v>1181</v>
      </c>
      <c r="E302" s="144" t="s">
        <v>2711</v>
      </c>
      <c r="F302" s="145" t="s">
        <v>2710</v>
      </c>
      <c r="G302" s="145" t="s">
        <v>1740</v>
      </c>
      <c r="H302" s="145" t="s">
        <v>1835</v>
      </c>
      <c r="I302" s="146" t="s">
        <v>1836</v>
      </c>
      <c r="J302" s="147" t="s">
        <v>1063</v>
      </c>
      <c r="K302" s="147" t="s">
        <v>1063</v>
      </c>
      <c r="L302" s="147" t="s">
        <v>1790</v>
      </c>
      <c r="M302" s="148" t="s">
        <v>1678</v>
      </c>
      <c r="N302" s="145" t="s">
        <v>1065</v>
      </c>
      <c r="O302" s="145" t="s">
        <v>1066</v>
      </c>
      <c r="P302" s="149"/>
      <c r="Q302" s="150">
        <v>41070.550000000003</v>
      </c>
      <c r="R302" s="150"/>
    </row>
    <row r="303" spans="1:18" ht="52.5" hidden="1" customHeight="1">
      <c r="A303" s="142" t="s">
        <v>2712</v>
      </c>
      <c r="B303" s="142" t="s">
        <v>2713</v>
      </c>
      <c r="C303" s="143" t="s">
        <v>1740</v>
      </c>
      <c r="D303" s="144" t="s">
        <v>1181</v>
      </c>
      <c r="E303" s="144" t="s">
        <v>1806</v>
      </c>
      <c r="F303" s="145" t="s">
        <v>2713</v>
      </c>
      <c r="G303" s="145" t="s">
        <v>1740</v>
      </c>
      <c r="H303" s="145" t="s">
        <v>1807</v>
      </c>
      <c r="I303" s="146" t="s">
        <v>1808</v>
      </c>
      <c r="J303" s="147" t="s">
        <v>1063</v>
      </c>
      <c r="K303" s="147" t="s">
        <v>1063</v>
      </c>
      <c r="L303" s="147" t="s">
        <v>1790</v>
      </c>
      <c r="M303" s="148" t="s">
        <v>1678</v>
      </c>
      <c r="N303" s="145" t="s">
        <v>1065</v>
      </c>
      <c r="O303" s="145" t="s">
        <v>1066</v>
      </c>
      <c r="P303" s="149"/>
      <c r="Q303" s="150">
        <v>19661</v>
      </c>
      <c r="R303" s="150"/>
    </row>
    <row r="304" spans="1:18" ht="52.5" hidden="1" customHeight="1">
      <c r="A304" s="142" t="s">
        <v>2714</v>
      </c>
      <c r="B304" s="142" t="s">
        <v>2715</v>
      </c>
      <c r="C304" s="143" t="s">
        <v>1740</v>
      </c>
      <c r="D304" s="144" t="s">
        <v>1181</v>
      </c>
      <c r="E304" s="144" t="s">
        <v>2716</v>
      </c>
      <c r="F304" s="145" t="s">
        <v>2715</v>
      </c>
      <c r="G304" s="145" t="s">
        <v>1740</v>
      </c>
      <c r="H304" s="145" t="s">
        <v>2717</v>
      </c>
      <c r="I304" s="146" t="s">
        <v>2718</v>
      </c>
      <c r="J304" s="147" t="s">
        <v>1063</v>
      </c>
      <c r="K304" s="147" t="s">
        <v>1063</v>
      </c>
      <c r="L304" s="147" t="s">
        <v>1790</v>
      </c>
      <c r="M304" s="148" t="s">
        <v>1678</v>
      </c>
      <c r="N304" s="145" t="s">
        <v>1065</v>
      </c>
      <c r="O304" s="145" t="s">
        <v>1066</v>
      </c>
      <c r="P304" s="149"/>
      <c r="Q304" s="150">
        <v>1425</v>
      </c>
      <c r="R304" s="150"/>
    </row>
    <row r="305" spans="1:18" ht="63" hidden="1" customHeight="1">
      <c r="A305" s="142" t="s">
        <v>2719</v>
      </c>
      <c r="B305" s="142" t="s">
        <v>2720</v>
      </c>
      <c r="C305" s="143" t="s">
        <v>1740</v>
      </c>
      <c r="D305" s="144" t="s">
        <v>1181</v>
      </c>
      <c r="E305" s="144" t="s">
        <v>2721</v>
      </c>
      <c r="F305" s="145" t="s">
        <v>2720</v>
      </c>
      <c r="G305" s="145" t="s">
        <v>1740</v>
      </c>
      <c r="H305" s="145" t="s">
        <v>2722</v>
      </c>
      <c r="I305" s="146" t="s">
        <v>2723</v>
      </c>
      <c r="J305" s="147" t="s">
        <v>1063</v>
      </c>
      <c r="K305" s="147" t="s">
        <v>1063</v>
      </c>
      <c r="L305" s="147" t="s">
        <v>1790</v>
      </c>
      <c r="M305" s="148" t="s">
        <v>1678</v>
      </c>
      <c r="N305" s="145" t="s">
        <v>1065</v>
      </c>
      <c r="O305" s="145" t="s">
        <v>1066</v>
      </c>
      <c r="P305" s="149"/>
      <c r="Q305" s="150">
        <v>9900</v>
      </c>
      <c r="R305" s="150"/>
    </row>
    <row r="306" spans="1:18" ht="52.5" hidden="1" customHeight="1">
      <c r="A306" s="142" t="s">
        <v>2724</v>
      </c>
      <c r="B306" s="142" t="s">
        <v>2725</v>
      </c>
      <c r="C306" s="143" t="s">
        <v>1740</v>
      </c>
      <c r="D306" s="144" t="s">
        <v>1181</v>
      </c>
      <c r="E306" s="144" t="s">
        <v>2726</v>
      </c>
      <c r="F306" s="145" t="s">
        <v>2725</v>
      </c>
      <c r="G306" s="145" t="s">
        <v>1740</v>
      </c>
      <c r="H306" s="145" t="s">
        <v>2727</v>
      </c>
      <c r="I306" s="146" t="s">
        <v>1078</v>
      </c>
      <c r="J306" s="147" t="s">
        <v>1063</v>
      </c>
      <c r="K306" s="147" t="s">
        <v>1063</v>
      </c>
      <c r="L306" s="147" t="s">
        <v>1790</v>
      </c>
      <c r="M306" s="148" t="s">
        <v>1678</v>
      </c>
      <c r="N306" s="145" t="s">
        <v>1065</v>
      </c>
      <c r="O306" s="145" t="s">
        <v>1066</v>
      </c>
      <c r="P306" s="149"/>
      <c r="Q306" s="150">
        <v>6200</v>
      </c>
      <c r="R306" s="150"/>
    </row>
    <row r="307" spans="1:18" ht="52.5" hidden="1" customHeight="1">
      <c r="A307" s="142" t="s">
        <v>2728</v>
      </c>
      <c r="B307" s="142" t="s">
        <v>2729</v>
      </c>
      <c r="C307" s="143" t="s">
        <v>1740</v>
      </c>
      <c r="D307" s="144" t="s">
        <v>1181</v>
      </c>
      <c r="E307" s="144" t="s">
        <v>2730</v>
      </c>
      <c r="F307" s="145" t="s">
        <v>2729</v>
      </c>
      <c r="G307" s="145" t="s">
        <v>1740</v>
      </c>
      <c r="H307" s="145" t="s">
        <v>2731</v>
      </c>
      <c r="I307" s="146" t="s">
        <v>1078</v>
      </c>
      <c r="J307" s="147" t="s">
        <v>1063</v>
      </c>
      <c r="K307" s="147" t="s">
        <v>1063</v>
      </c>
      <c r="L307" s="147" t="s">
        <v>1790</v>
      </c>
      <c r="M307" s="148" t="s">
        <v>1678</v>
      </c>
      <c r="N307" s="145" t="s">
        <v>1065</v>
      </c>
      <c r="O307" s="145" t="s">
        <v>1066</v>
      </c>
      <c r="P307" s="149"/>
      <c r="Q307" s="150">
        <v>500</v>
      </c>
      <c r="R307" s="150"/>
    </row>
    <row r="308" spans="1:18" ht="52.5" hidden="1" customHeight="1">
      <c r="A308" s="142" t="s">
        <v>2732</v>
      </c>
      <c r="B308" s="142" t="s">
        <v>1088</v>
      </c>
      <c r="C308" s="143" t="s">
        <v>2505</v>
      </c>
      <c r="D308" s="144" t="s">
        <v>1181</v>
      </c>
      <c r="E308" s="144" t="s">
        <v>2733</v>
      </c>
      <c r="F308" s="145" t="s">
        <v>1088</v>
      </c>
      <c r="G308" s="145" t="s">
        <v>1740</v>
      </c>
      <c r="H308" s="145" t="s">
        <v>2734</v>
      </c>
      <c r="I308" s="146" t="s">
        <v>2735</v>
      </c>
      <c r="J308" s="147" t="s">
        <v>1063</v>
      </c>
      <c r="K308" s="147" t="s">
        <v>1063</v>
      </c>
      <c r="L308" s="147" t="s">
        <v>1790</v>
      </c>
      <c r="M308" s="148" t="s">
        <v>1678</v>
      </c>
      <c r="N308" s="145" t="s">
        <v>1065</v>
      </c>
      <c r="O308" s="145" t="s">
        <v>1066</v>
      </c>
      <c r="P308" s="149"/>
      <c r="Q308" s="150">
        <v>2527</v>
      </c>
      <c r="R308" s="150"/>
    </row>
    <row r="309" spans="1:18" ht="63" hidden="1" customHeight="1">
      <c r="A309" s="142" t="s">
        <v>2736</v>
      </c>
      <c r="B309" s="142" t="s">
        <v>2737</v>
      </c>
      <c r="C309" s="143" t="s">
        <v>1737</v>
      </c>
      <c r="D309" s="144" t="s">
        <v>1274</v>
      </c>
      <c r="E309" s="144" t="s">
        <v>2738</v>
      </c>
      <c r="F309" s="145" t="s">
        <v>2737</v>
      </c>
      <c r="G309" s="145" t="s">
        <v>1737</v>
      </c>
      <c r="H309" s="145"/>
      <c r="I309" s="146"/>
      <c r="J309" s="147" t="s">
        <v>1690</v>
      </c>
      <c r="K309" s="147" t="s">
        <v>1691</v>
      </c>
      <c r="L309" s="147" t="s">
        <v>1063</v>
      </c>
      <c r="M309" s="148" t="s">
        <v>1769</v>
      </c>
      <c r="N309" s="145" t="s">
        <v>1065</v>
      </c>
      <c r="O309" s="145" t="s">
        <v>1066</v>
      </c>
      <c r="P309" s="149"/>
      <c r="Q309" s="150"/>
      <c r="R309" s="150">
        <v>-43831.199999999997</v>
      </c>
    </row>
    <row r="310" spans="1:18" ht="63" hidden="1" customHeight="1">
      <c r="A310" s="142" t="s">
        <v>2674</v>
      </c>
      <c r="B310" s="142" t="s">
        <v>2737</v>
      </c>
      <c r="C310" s="143" t="s">
        <v>1737</v>
      </c>
      <c r="D310" s="144" t="s">
        <v>1274</v>
      </c>
      <c r="E310" s="144" t="s">
        <v>2738</v>
      </c>
      <c r="F310" s="145" t="s">
        <v>2737</v>
      </c>
      <c r="G310" s="145" t="s">
        <v>1737</v>
      </c>
      <c r="H310" s="145"/>
      <c r="I310" s="146"/>
      <c r="J310" s="147" t="s">
        <v>2211</v>
      </c>
      <c r="K310" s="147" t="s">
        <v>1691</v>
      </c>
      <c r="L310" s="147" t="s">
        <v>1063</v>
      </c>
      <c r="M310" s="148" t="s">
        <v>1769</v>
      </c>
      <c r="N310" s="145" t="s">
        <v>1065</v>
      </c>
      <c r="O310" s="145" t="s">
        <v>1066</v>
      </c>
      <c r="P310" s="149"/>
      <c r="Q310" s="150"/>
      <c r="R310" s="150">
        <v>43831.199999999997</v>
      </c>
    </row>
    <row r="311" spans="1:18" ht="63" hidden="1" customHeight="1">
      <c r="A311" s="142" t="s">
        <v>2536</v>
      </c>
      <c r="B311" s="142" t="s">
        <v>2739</v>
      </c>
      <c r="C311" s="143" t="s">
        <v>1737</v>
      </c>
      <c r="D311" s="144" t="s">
        <v>1274</v>
      </c>
      <c r="E311" s="144" t="s">
        <v>2180</v>
      </c>
      <c r="F311" s="145" t="s">
        <v>2739</v>
      </c>
      <c r="G311" s="145" t="s">
        <v>1737</v>
      </c>
      <c r="H311" s="145"/>
      <c r="I311" s="146"/>
      <c r="J311" s="147" t="s">
        <v>1690</v>
      </c>
      <c r="K311" s="147" t="s">
        <v>1691</v>
      </c>
      <c r="L311" s="147" t="s">
        <v>1063</v>
      </c>
      <c r="M311" s="148" t="s">
        <v>1769</v>
      </c>
      <c r="N311" s="145" t="s">
        <v>1065</v>
      </c>
      <c r="O311" s="145" t="s">
        <v>1066</v>
      </c>
      <c r="P311" s="149"/>
      <c r="Q311" s="150"/>
      <c r="R311" s="150">
        <v>-46022.76</v>
      </c>
    </row>
    <row r="312" spans="1:18" ht="63" hidden="1" customHeight="1">
      <c r="A312" s="142" t="s">
        <v>2740</v>
      </c>
      <c r="B312" s="142" t="s">
        <v>2739</v>
      </c>
      <c r="C312" s="143" t="s">
        <v>1737</v>
      </c>
      <c r="D312" s="144" t="s">
        <v>1274</v>
      </c>
      <c r="E312" s="144" t="s">
        <v>2180</v>
      </c>
      <c r="F312" s="145" t="s">
        <v>2739</v>
      </c>
      <c r="G312" s="145" t="s">
        <v>1737</v>
      </c>
      <c r="H312" s="145"/>
      <c r="I312" s="146"/>
      <c r="J312" s="147" t="s">
        <v>2211</v>
      </c>
      <c r="K312" s="147" t="s">
        <v>1691</v>
      </c>
      <c r="L312" s="147" t="s">
        <v>1063</v>
      </c>
      <c r="M312" s="148" t="s">
        <v>1769</v>
      </c>
      <c r="N312" s="145" t="s">
        <v>1065</v>
      </c>
      <c r="O312" s="145" t="s">
        <v>1066</v>
      </c>
      <c r="P312" s="149"/>
      <c r="Q312" s="150"/>
      <c r="R312" s="150">
        <v>46022.76</v>
      </c>
    </row>
    <row r="313" spans="1:18" ht="52.5" hidden="1" customHeight="1">
      <c r="A313" s="142" t="s">
        <v>2741</v>
      </c>
      <c r="B313" s="142" t="s">
        <v>2742</v>
      </c>
      <c r="C313" s="143" t="s">
        <v>1740</v>
      </c>
      <c r="D313" s="144" t="s">
        <v>1181</v>
      </c>
      <c r="E313" s="144" t="s">
        <v>2743</v>
      </c>
      <c r="F313" s="145" t="s">
        <v>2742</v>
      </c>
      <c r="G313" s="145" t="s">
        <v>1740</v>
      </c>
      <c r="H313" s="145" t="s">
        <v>2744</v>
      </c>
      <c r="I313" s="146" t="s">
        <v>1684</v>
      </c>
      <c r="J313" s="147" t="s">
        <v>1063</v>
      </c>
      <c r="K313" s="147" t="s">
        <v>1063</v>
      </c>
      <c r="L313" s="147" t="s">
        <v>1790</v>
      </c>
      <c r="M313" s="148" t="s">
        <v>1678</v>
      </c>
      <c r="N313" s="145" t="s">
        <v>1065</v>
      </c>
      <c r="O313" s="145" t="s">
        <v>1066</v>
      </c>
      <c r="P313" s="149"/>
      <c r="Q313" s="150">
        <v>1250</v>
      </c>
      <c r="R313" s="150"/>
    </row>
    <row r="314" spans="1:18" ht="52.5" hidden="1" customHeight="1">
      <c r="A314" s="142" t="s">
        <v>2745</v>
      </c>
      <c r="B314" s="142" t="s">
        <v>2746</v>
      </c>
      <c r="C314" s="143" t="s">
        <v>1737</v>
      </c>
      <c r="D314" s="144" t="s">
        <v>1181</v>
      </c>
      <c r="E314" s="144" t="s">
        <v>2747</v>
      </c>
      <c r="F314" s="145" t="s">
        <v>2746</v>
      </c>
      <c r="G314" s="145" t="s">
        <v>1737</v>
      </c>
      <c r="H314" s="145" t="s">
        <v>2748</v>
      </c>
      <c r="I314" s="146" t="s">
        <v>1078</v>
      </c>
      <c r="J314" s="147" t="s">
        <v>1063</v>
      </c>
      <c r="K314" s="147" t="s">
        <v>1063</v>
      </c>
      <c r="L314" s="147" t="s">
        <v>1790</v>
      </c>
      <c r="M314" s="148" t="s">
        <v>1678</v>
      </c>
      <c r="N314" s="145" t="s">
        <v>1065</v>
      </c>
      <c r="O314" s="145" t="s">
        <v>1066</v>
      </c>
      <c r="P314" s="149"/>
      <c r="Q314" s="150">
        <v>1500</v>
      </c>
      <c r="R314" s="150"/>
    </row>
    <row r="315" spans="1:18" ht="52.5" hidden="1" customHeight="1">
      <c r="A315" s="142" t="s">
        <v>2749</v>
      </c>
      <c r="B315" s="142" t="s">
        <v>2750</v>
      </c>
      <c r="C315" s="143" t="s">
        <v>1737</v>
      </c>
      <c r="D315" s="144" t="s">
        <v>1181</v>
      </c>
      <c r="E315" s="144" t="s">
        <v>2751</v>
      </c>
      <c r="F315" s="145" t="s">
        <v>2750</v>
      </c>
      <c r="G315" s="145" t="s">
        <v>1737</v>
      </c>
      <c r="H315" s="145" t="s">
        <v>2752</v>
      </c>
      <c r="I315" s="146" t="s">
        <v>1078</v>
      </c>
      <c r="J315" s="147" t="s">
        <v>1063</v>
      </c>
      <c r="K315" s="147" t="s">
        <v>1063</v>
      </c>
      <c r="L315" s="147" t="s">
        <v>1790</v>
      </c>
      <c r="M315" s="148" t="s">
        <v>1678</v>
      </c>
      <c r="N315" s="145" t="s">
        <v>1065</v>
      </c>
      <c r="O315" s="145" t="s">
        <v>1066</v>
      </c>
      <c r="P315" s="149"/>
      <c r="Q315" s="150">
        <v>4500</v>
      </c>
      <c r="R315" s="150"/>
    </row>
    <row r="316" spans="1:18" ht="63" hidden="1" customHeight="1">
      <c r="A316" s="142" t="s">
        <v>2616</v>
      </c>
      <c r="B316" s="142" t="s">
        <v>2753</v>
      </c>
      <c r="C316" s="143" t="s">
        <v>1737</v>
      </c>
      <c r="D316" s="144" t="s">
        <v>1181</v>
      </c>
      <c r="E316" s="144" t="s">
        <v>2754</v>
      </c>
      <c r="F316" s="145" t="s">
        <v>2753</v>
      </c>
      <c r="G316" s="145" t="s">
        <v>1737</v>
      </c>
      <c r="H316" s="145" t="s">
        <v>1835</v>
      </c>
      <c r="I316" s="146" t="s">
        <v>1836</v>
      </c>
      <c r="J316" s="147" t="s">
        <v>1063</v>
      </c>
      <c r="K316" s="147" t="s">
        <v>1063</v>
      </c>
      <c r="L316" s="147" t="s">
        <v>1790</v>
      </c>
      <c r="M316" s="148" t="s">
        <v>1678</v>
      </c>
      <c r="N316" s="145" t="s">
        <v>1065</v>
      </c>
      <c r="O316" s="145" t="s">
        <v>1066</v>
      </c>
      <c r="P316" s="149"/>
      <c r="Q316" s="150">
        <v>17686.09</v>
      </c>
      <c r="R316" s="150"/>
    </row>
    <row r="317" spans="1:18" ht="52.5" hidden="1" customHeight="1">
      <c r="A317" s="142" t="s">
        <v>2755</v>
      </c>
      <c r="B317" s="142" t="s">
        <v>2756</v>
      </c>
      <c r="C317" s="143" t="s">
        <v>1737</v>
      </c>
      <c r="D317" s="144" t="s">
        <v>1181</v>
      </c>
      <c r="E317" s="144" t="s">
        <v>1806</v>
      </c>
      <c r="F317" s="145" t="s">
        <v>2756</v>
      </c>
      <c r="G317" s="145" t="s">
        <v>1737</v>
      </c>
      <c r="H317" s="145" t="s">
        <v>1807</v>
      </c>
      <c r="I317" s="146" t="s">
        <v>1808</v>
      </c>
      <c r="J317" s="147" t="s">
        <v>1063</v>
      </c>
      <c r="K317" s="147" t="s">
        <v>1063</v>
      </c>
      <c r="L317" s="147" t="s">
        <v>1790</v>
      </c>
      <c r="M317" s="148" t="s">
        <v>1678</v>
      </c>
      <c r="N317" s="145" t="s">
        <v>1065</v>
      </c>
      <c r="O317" s="145" t="s">
        <v>1066</v>
      </c>
      <c r="P317" s="149"/>
      <c r="Q317" s="150">
        <v>24030</v>
      </c>
      <c r="R317" s="150"/>
    </row>
    <row r="318" spans="1:18" ht="42" hidden="1" customHeight="1">
      <c r="A318" s="163" t="s">
        <v>1276</v>
      </c>
      <c r="B318" s="163" t="s">
        <v>2757</v>
      </c>
      <c r="C318" s="164" t="s">
        <v>1754</v>
      </c>
      <c r="D318" s="165" t="s">
        <v>1055</v>
      </c>
      <c r="E318" s="165" t="s">
        <v>1766</v>
      </c>
      <c r="F318" s="166" t="s">
        <v>2758</v>
      </c>
      <c r="G318" s="166" t="s">
        <v>1768</v>
      </c>
      <c r="H318" s="166" t="s">
        <v>1701</v>
      </c>
      <c r="I318" s="167" t="s">
        <v>1702</v>
      </c>
      <c r="J318" s="168" t="s">
        <v>1690</v>
      </c>
      <c r="K318" s="168" t="s">
        <v>1691</v>
      </c>
      <c r="L318" s="168" t="s">
        <v>1063</v>
      </c>
      <c r="M318" s="169" t="s">
        <v>1769</v>
      </c>
      <c r="N318" s="166" t="s">
        <v>1284</v>
      </c>
      <c r="O318" s="166" t="s">
        <v>1066</v>
      </c>
      <c r="P318" s="170"/>
      <c r="Q318" s="171"/>
      <c r="R318" s="171">
        <v>6051</v>
      </c>
    </row>
    <row r="319" spans="1:18" ht="42" hidden="1" customHeight="1">
      <c r="A319" s="163" t="s">
        <v>1065</v>
      </c>
      <c r="B319" s="163" t="s">
        <v>2759</v>
      </c>
      <c r="C319" s="164" t="s">
        <v>1754</v>
      </c>
      <c r="D319" s="165" t="s">
        <v>1055</v>
      </c>
      <c r="E319" s="165" t="s">
        <v>2760</v>
      </c>
      <c r="F319" s="166" t="s">
        <v>2761</v>
      </c>
      <c r="G319" s="166" t="s">
        <v>1768</v>
      </c>
      <c r="H319" s="166" t="s">
        <v>1696</v>
      </c>
      <c r="I319" s="167" t="s">
        <v>1697</v>
      </c>
      <c r="J319" s="168" t="s">
        <v>1690</v>
      </c>
      <c r="K319" s="168" t="s">
        <v>1691</v>
      </c>
      <c r="L319" s="168" t="s">
        <v>1063</v>
      </c>
      <c r="M319" s="169" t="s">
        <v>1769</v>
      </c>
      <c r="N319" s="166" t="s">
        <v>1284</v>
      </c>
      <c r="O319" s="166" t="s">
        <v>1066</v>
      </c>
      <c r="P319" s="170"/>
      <c r="Q319" s="171"/>
      <c r="R319" s="171">
        <v>4000</v>
      </c>
    </row>
    <row r="320" spans="1:18" ht="52.5" hidden="1" customHeight="1">
      <c r="A320" s="163" t="s">
        <v>1663</v>
      </c>
      <c r="B320" s="163" t="s">
        <v>2762</v>
      </c>
      <c r="C320" s="164" t="s">
        <v>1754</v>
      </c>
      <c r="D320" s="165" t="s">
        <v>1055</v>
      </c>
      <c r="E320" s="165" t="s">
        <v>2763</v>
      </c>
      <c r="F320" s="166" t="s">
        <v>2764</v>
      </c>
      <c r="G320" s="166" t="s">
        <v>1754</v>
      </c>
      <c r="H320" s="166" t="s">
        <v>1077</v>
      </c>
      <c r="I320" s="167" t="s">
        <v>1078</v>
      </c>
      <c r="J320" s="168" t="s">
        <v>1690</v>
      </c>
      <c r="K320" s="168" t="s">
        <v>1691</v>
      </c>
      <c r="L320" s="168" t="s">
        <v>1063</v>
      </c>
      <c r="M320" s="169" t="s">
        <v>1769</v>
      </c>
      <c r="N320" s="166" t="s">
        <v>1284</v>
      </c>
      <c r="O320" s="166" t="s">
        <v>1066</v>
      </c>
      <c r="P320" s="170"/>
      <c r="Q320" s="171"/>
      <c r="R320" s="171">
        <v>10000</v>
      </c>
    </row>
    <row r="321" spans="1:18" ht="42" hidden="1" customHeight="1">
      <c r="A321" s="163" t="s">
        <v>1664</v>
      </c>
      <c r="B321" s="163" t="s">
        <v>2765</v>
      </c>
      <c r="C321" s="164" t="s">
        <v>1850</v>
      </c>
      <c r="D321" s="165" t="s">
        <v>1055</v>
      </c>
      <c r="E321" s="165" t="s">
        <v>2766</v>
      </c>
      <c r="F321" s="166" t="s">
        <v>2767</v>
      </c>
      <c r="G321" s="166" t="s">
        <v>1820</v>
      </c>
      <c r="H321" s="166" t="s">
        <v>992</v>
      </c>
      <c r="I321" s="167" t="s">
        <v>2768</v>
      </c>
      <c r="J321" s="168" t="s">
        <v>1061</v>
      </c>
      <c r="K321" s="168" t="s">
        <v>1062</v>
      </c>
      <c r="L321" s="168" t="s">
        <v>1063</v>
      </c>
      <c r="M321" s="169" t="s">
        <v>1064</v>
      </c>
      <c r="N321" s="166" t="s">
        <v>1284</v>
      </c>
      <c r="O321" s="166" t="s">
        <v>1066</v>
      </c>
      <c r="P321" s="170" t="s">
        <v>2769</v>
      </c>
      <c r="Q321" s="171"/>
      <c r="R321" s="171">
        <v>40030</v>
      </c>
    </row>
    <row r="322" spans="1:18" ht="42" hidden="1" customHeight="1">
      <c r="A322" s="163" t="s">
        <v>1665</v>
      </c>
      <c r="B322" s="163" t="s">
        <v>2770</v>
      </c>
      <c r="C322" s="164" t="s">
        <v>1889</v>
      </c>
      <c r="D322" s="165" t="s">
        <v>1055</v>
      </c>
      <c r="E322" s="165" t="s">
        <v>2771</v>
      </c>
      <c r="F322" s="166" t="s">
        <v>2772</v>
      </c>
      <c r="G322" s="166" t="s">
        <v>1850</v>
      </c>
      <c r="H322" s="166" t="s">
        <v>1077</v>
      </c>
      <c r="I322" s="167" t="s">
        <v>1078</v>
      </c>
      <c r="J322" s="168" t="s">
        <v>1690</v>
      </c>
      <c r="K322" s="168" t="s">
        <v>1691</v>
      </c>
      <c r="L322" s="168" t="s">
        <v>1063</v>
      </c>
      <c r="M322" s="169" t="s">
        <v>1769</v>
      </c>
      <c r="N322" s="166" t="s">
        <v>1284</v>
      </c>
      <c r="O322" s="166" t="s">
        <v>1066</v>
      </c>
      <c r="P322" s="170"/>
      <c r="Q322" s="171"/>
      <c r="R322" s="171">
        <v>57198.73</v>
      </c>
    </row>
    <row r="323" spans="1:18" ht="42" hidden="1" customHeight="1">
      <c r="A323" s="163" t="s">
        <v>1705</v>
      </c>
      <c r="B323" s="163" t="s">
        <v>2773</v>
      </c>
      <c r="C323" s="164" t="s">
        <v>1889</v>
      </c>
      <c r="D323" s="165" t="s">
        <v>1055</v>
      </c>
      <c r="E323" s="165" t="s">
        <v>2774</v>
      </c>
      <c r="F323" s="166" t="s">
        <v>2775</v>
      </c>
      <c r="G323" s="166" t="s">
        <v>1850</v>
      </c>
      <c r="H323" s="166" t="s">
        <v>1696</v>
      </c>
      <c r="I323" s="167" t="s">
        <v>1697</v>
      </c>
      <c r="J323" s="168" t="s">
        <v>1690</v>
      </c>
      <c r="K323" s="168" t="s">
        <v>1691</v>
      </c>
      <c r="L323" s="168" t="s">
        <v>1063</v>
      </c>
      <c r="M323" s="169" t="s">
        <v>1769</v>
      </c>
      <c r="N323" s="166" t="s">
        <v>1284</v>
      </c>
      <c r="O323" s="166" t="s">
        <v>1066</v>
      </c>
      <c r="P323" s="170"/>
      <c r="Q323" s="171"/>
      <c r="R323" s="171">
        <v>36637.410000000003</v>
      </c>
    </row>
    <row r="324" spans="1:18" ht="42" hidden="1" customHeight="1">
      <c r="A324" s="163" t="s">
        <v>1284</v>
      </c>
      <c r="B324" s="163" t="s">
        <v>2776</v>
      </c>
      <c r="C324" s="164" t="s">
        <v>1889</v>
      </c>
      <c r="D324" s="165" t="s">
        <v>1055</v>
      </c>
      <c r="E324" s="165" t="s">
        <v>2777</v>
      </c>
      <c r="F324" s="166" t="s">
        <v>2778</v>
      </c>
      <c r="G324" s="166" t="s">
        <v>1850</v>
      </c>
      <c r="H324" s="166" t="s">
        <v>1077</v>
      </c>
      <c r="I324" s="167" t="s">
        <v>1078</v>
      </c>
      <c r="J324" s="168" t="s">
        <v>1690</v>
      </c>
      <c r="K324" s="168" t="s">
        <v>1691</v>
      </c>
      <c r="L324" s="168" t="s">
        <v>1063</v>
      </c>
      <c r="M324" s="169" t="s">
        <v>1769</v>
      </c>
      <c r="N324" s="166" t="s">
        <v>1284</v>
      </c>
      <c r="O324" s="166" t="s">
        <v>1066</v>
      </c>
      <c r="P324" s="170"/>
      <c r="Q324" s="171"/>
      <c r="R324" s="171">
        <v>32232.080000000002</v>
      </c>
    </row>
    <row r="325" spans="1:18" ht="52.5" hidden="1" customHeight="1">
      <c r="A325" s="163" t="s">
        <v>1712</v>
      </c>
      <c r="B325" s="163" t="s">
        <v>2779</v>
      </c>
      <c r="C325" s="164" t="s">
        <v>1889</v>
      </c>
      <c r="D325" s="165" t="s">
        <v>1055</v>
      </c>
      <c r="E325" s="165" t="s">
        <v>2780</v>
      </c>
      <c r="F325" s="166" t="s">
        <v>2781</v>
      </c>
      <c r="G325" s="166" t="s">
        <v>1889</v>
      </c>
      <c r="H325" s="166" t="s">
        <v>1077</v>
      </c>
      <c r="I325" s="167" t="s">
        <v>1078</v>
      </c>
      <c r="J325" s="168" t="s">
        <v>1690</v>
      </c>
      <c r="K325" s="168" t="s">
        <v>1691</v>
      </c>
      <c r="L325" s="168" t="s">
        <v>1063</v>
      </c>
      <c r="M325" s="169" t="s">
        <v>1769</v>
      </c>
      <c r="N325" s="166" t="s">
        <v>1284</v>
      </c>
      <c r="O325" s="166" t="s">
        <v>1066</v>
      </c>
      <c r="P325" s="170"/>
      <c r="Q325" s="171"/>
      <c r="R325" s="171">
        <v>10880</v>
      </c>
    </row>
    <row r="326" spans="1:18" ht="63" hidden="1" customHeight="1">
      <c r="A326" s="163" t="s">
        <v>1718</v>
      </c>
      <c r="B326" s="163" t="s">
        <v>2782</v>
      </c>
      <c r="C326" s="164" t="s">
        <v>1889</v>
      </c>
      <c r="D326" s="165" t="s">
        <v>1055</v>
      </c>
      <c r="E326" s="165" t="s">
        <v>2783</v>
      </c>
      <c r="F326" s="166" t="s">
        <v>2784</v>
      </c>
      <c r="G326" s="166" t="s">
        <v>1889</v>
      </c>
      <c r="H326" s="166" t="s">
        <v>1077</v>
      </c>
      <c r="I326" s="167" t="s">
        <v>1078</v>
      </c>
      <c r="J326" s="168" t="s">
        <v>1690</v>
      </c>
      <c r="K326" s="168" t="s">
        <v>1691</v>
      </c>
      <c r="L326" s="168" t="s">
        <v>1063</v>
      </c>
      <c r="M326" s="169" t="s">
        <v>1769</v>
      </c>
      <c r="N326" s="166" t="s">
        <v>1284</v>
      </c>
      <c r="O326" s="166" t="s">
        <v>1066</v>
      </c>
      <c r="P326" s="170"/>
      <c r="Q326" s="171"/>
      <c r="R326" s="171">
        <v>17587.89</v>
      </c>
    </row>
    <row r="327" spans="1:18" ht="42" hidden="1" customHeight="1">
      <c r="A327" s="163" t="s">
        <v>1666</v>
      </c>
      <c r="B327" s="163" t="s">
        <v>2785</v>
      </c>
      <c r="C327" s="164" t="s">
        <v>1934</v>
      </c>
      <c r="D327" s="165" t="s">
        <v>1055</v>
      </c>
      <c r="E327" s="165" t="s">
        <v>2786</v>
      </c>
      <c r="F327" s="166" t="s">
        <v>2787</v>
      </c>
      <c r="G327" s="166" t="s">
        <v>1889</v>
      </c>
      <c r="H327" s="166" t="s">
        <v>1696</v>
      </c>
      <c r="I327" s="167" t="s">
        <v>1697</v>
      </c>
      <c r="J327" s="168" t="s">
        <v>1690</v>
      </c>
      <c r="K327" s="168" t="s">
        <v>1691</v>
      </c>
      <c r="L327" s="168" t="s">
        <v>1063</v>
      </c>
      <c r="M327" s="169" t="s">
        <v>1769</v>
      </c>
      <c r="N327" s="166" t="s">
        <v>1284</v>
      </c>
      <c r="O327" s="166" t="s">
        <v>1066</v>
      </c>
      <c r="P327" s="170"/>
      <c r="Q327" s="171"/>
      <c r="R327" s="171">
        <v>17755.14</v>
      </c>
    </row>
    <row r="328" spans="1:18" ht="42" hidden="1" customHeight="1">
      <c r="A328" s="163" t="s">
        <v>1667</v>
      </c>
      <c r="B328" s="163" t="s">
        <v>2788</v>
      </c>
      <c r="C328" s="164" t="s">
        <v>1934</v>
      </c>
      <c r="D328" s="165" t="s">
        <v>1055</v>
      </c>
      <c r="E328" s="165" t="s">
        <v>2789</v>
      </c>
      <c r="F328" s="166" t="s">
        <v>2790</v>
      </c>
      <c r="G328" s="166" t="s">
        <v>1889</v>
      </c>
      <c r="H328" s="166" t="s">
        <v>1077</v>
      </c>
      <c r="I328" s="167" t="s">
        <v>1078</v>
      </c>
      <c r="J328" s="168" t="s">
        <v>1690</v>
      </c>
      <c r="K328" s="168" t="s">
        <v>1691</v>
      </c>
      <c r="L328" s="168" t="s">
        <v>1063</v>
      </c>
      <c r="M328" s="169" t="s">
        <v>1769</v>
      </c>
      <c r="N328" s="166" t="s">
        <v>1284</v>
      </c>
      <c r="O328" s="166" t="s">
        <v>1066</v>
      </c>
      <c r="P328" s="170"/>
      <c r="Q328" s="171"/>
      <c r="R328" s="171">
        <v>39394.18</v>
      </c>
    </row>
    <row r="329" spans="1:18" ht="42">
      <c r="A329" s="163" t="s">
        <v>1668</v>
      </c>
      <c r="B329" s="163" t="s">
        <v>2791</v>
      </c>
      <c r="C329" s="164" t="s">
        <v>1934</v>
      </c>
      <c r="D329" s="165" t="s">
        <v>1055</v>
      </c>
      <c r="E329" s="165" t="s">
        <v>2792</v>
      </c>
      <c r="F329" s="166" t="s">
        <v>2793</v>
      </c>
      <c r="G329" s="166" t="s">
        <v>1889</v>
      </c>
      <c r="H329" s="166" t="s">
        <v>1646</v>
      </c>
      <c r="I329" s="167" t="s">
        <v>1647</v>
      </c>
      <c r="J329" s="168" t="s">
        <v>1239</v>
      </c>
      <c r="K329" s="168" t="s">
        <v>1062</v>
      </c>
      <c r="L329" s="168" t="s">
        <v>1063</v>
      </c>
      <c r="M329" s="169" t="s">
        <v>1064</v>
      </c>
      <c r="N329" s="166" t="s">
        <v>1284</v>
      </c>
      <c r="O329" s="166" t="s">
        <v>1066</v>
      </c>
      <c r="P329" s="170" t="s">
        <v>1648</v>
      </c>
      <c r="Q329" s="150">
        <v>1</v>
      </c>
      <c r="R329" s="171">
        <v>9315</v>
      </c>
    </row>
    <row r="330" spans="1:18" ht="42" hidden="1" customHeight="1">
      <c r="A330" s="163" t="s">
        <v>1669</v>
      </c>
      <c r="B330" s="163" t="s">
        <v>2794</v>
      </c>
      <c r="C330" s="164" t="s">
        <v>1934</v>
      </c>
      <c r="D330" s="165" t="s">
        <v>1055</v>
      </c>
      <c r="E330" s="165" t="s">
        <v>2795</v>
      </c>
      <c r="F330" s="166" t="s">
        <v>2796</v>
      </c>
      <c r="G330" s="166" t="s">
        <v>1889</v>
      </c>
      <c r="H330" s="166" t="s">
        <v>307</v>
      </c>
      <c r="I330" s="167" t="s">
        <v>1348</v>
      </c>
      <c r="J330" s="168" t="s">
        <v>1079</v>
      </c>
      <c r="K330" s="168" t="s">
        <v>1062</v>
      </c>
      <c r="L330" s="168" t="s">
        <v>1063</v>
      </c>
      <c r="M330" s="169" t="s">
        <v>1064</v>
      </c>
      <c r="N330" s="166" t="s">
        <v>1284</v>
      </c>
      <c r="O330" s="166" t="s">
        <v>1066</v>
      </c>
      <c r="P330" s="170" t="s">
        <v>1349</v>
      </c>
      <c r="Q330" s="171"/>
      <c r="R330" s="171">
        <v>110640</v>
      </c>
    </row>
    <row r="331" spans="1:18" ht="52.5" hidden="1" customHeight="1">
      <c r="A331" s="163" t="s">
        <v>1670</v>
      </c>
      <c r="B331" s="163" t="s">
        <v>2797</v>
      </c>
      <c r="C331" s="164" t="s">
        <v>1934</v>
      </c>
      <c r="D331" s="165" t="s">
        <v>1055</v>
      </c>
      <c r="E331" s="165" t="s">
        <v>2798</v>
      </c>
      <c r="F331" s="166" t="s">
        <v>2799</v>
      </c>
      <c r="G331" s="166" t="s">
        <v>1889</v>
      </c>
      <c r="H331" s="166" t="s">
        <v>2800</v>
      </c>
      <c r="I331" s="167" t="s">
        <v>2801</v>
      </c>
      <c r="J331" s="168" t="s">
        <v>1239</v>
      </c>
      <c r="K331" s="168" t="s">
        <v>1062</v>
      </c>
      <c r="L331" s="168" t="s">
        <v>1063</v>
      </c>
      <c r="M331" s="169" t="s">
        <v>1064</v>
      </c>
      <c r="N331" s="166" t="s">
        <v>1284</v>
      </c>
      <c r="O331" s="166" t="s">
        <v>1066</v>
      </c>
      <c r="P331" s="170" t="s">
        <v>2802</v>
      </c>
      <c r="Q331" s="171"/>
      <c r="R331" s="171">
        <v>27010</v>
      </c>
    </row>
    <row r="332" spans="1:18" ht="52.5">
      <c r="A332" s="163" t="s">
        <v>1671</v>
      </c>
      <c r="B332" s="163" t="s">
        <v>2803</v>
      </c>
      <c r="C332" s="164" t="s">
        <v>1934</v>
      </c>
      <c r="D332" s="165" t="s">
        <v>1055</v>
      </c>
      <c r="E332" s="165" t="s">
        <v>2804</v>
      </c>
      <c r="F332" s="166" t="s">
        <v>2805</v>
      </c>
      <c r="G332" s="166" t="s">
        <v>1889</v>
      </c>
      <c r="H332" s="166" t="s">
        <v>1639</v>
      </c>
      <c r="I332" s="167" t="s">
        <v>1640</v>
      </c>
      <c r="J332" s="168" t="s">
        <v>1239</v>
      </c>
      <c r="K332" s="168" t="s">
        <v>1062</v>
      </c>
      <c r="L332" s="168" t="s">
        <v>1063</v>
      </c>
      <c r="M332" s="169" t="s">
        <v>1064</v>
      </c>
      <c r="N332" s="166" t="s">
        <v>1284</v>
      </c>
      <c r="O332" s="166" t="s">
        <v>1066</v>
      </c>
      <c r="P332" s="170" t="s">
        <v>1641</v>
      </c>
      <c r="Q332" s="150">
        <v>1</v>
      </c>
      <c r="R332" s="171">
        <v>1068</v>
      </c>
    </row>
    <row r="333" spans="1:18" ht="42" hidden="1" customHeight="1">
      <c r="A333" s="163" t="s">
        <v>1672</v>
      </c>
      <c r="B333" s="163" t="s">
        <v>2806</v>
      </c>
      <c r="C333" s="164" t="s">
        <v>1934</v>
      </c>
      <c r="D333" s="165" t="s">
        <v>1055</v>
      </c>
      <c r="E333" s="165" t="s">
        <v>2807</v>
      </c>
      <c r="F333" s="166" t="s">
        <v>2808</v>
      </c>
      <c r="G333" s="166" t="s">
        <v>1889</v>
      </c>
      <c r="H333" s="166" t="s">
        <v>1354</v>
      </c>
      <c r="I333" s="167" t="s">
        <v>1355</v>
      </c>
      <c r="J333" s="168" t="s">
        <v>1239</v>
      </c>
      <c r="K333" s="168" t="s">
        <v>1062</v>
      </c>
      <c r="L333" s="168" t="s">
        <v>1063</v>
      </c>
      <c r="M333" s="169" t="s">
        <v>1064</v>
      </c>
      <c r="N333" s="166" t="s">
        <v>1284</v>
      </c>
      <c r="O333" s="166" t="s">
        <v>1066</v>
      </c>
      <c r="P333" s="170" t="s">
        <v>1356</v>
      </c>
      <c r="Q333" s="171"/>
      <c r="R333" s="171">
        <v>44833.33</v>
      </c>
    </row>
    <row r="334" spans="1:18" ht="42" hidden="1" customHeight="1">
      <c r="A334" s="163" t="s">
        <v>1673</v>
      </c>
      <c r="B334" s="163" t="s">
        <v>2809</v>
      </c>
      <c r="C334" s="164" t="s">
        <v>1934</v>
      </c>
      <c r="D334" s="165" t="s">
        <v>1055</v>
      </c>
      <c r="E334" s="165" t="s">
        <v>2810</v>
      </c>
      <c r="F334" s="166" t="s">
        <v>2811</v>
      </c>
      <c r="G334" s="166" t="s">
        <v>1889</v>
      </c>
      <c r="H334" s="166" t="s">
        <v>1488</v>
      </c>
      <c r="I334" s="167" t="s">
        <v>1489</v>
      </c>
      <c r="J334" s="168" t="s">
        <v>1079</v>
      </c>
      <c r="K334" s="168" t="s">
        <v>1062</v>
      </c>
      <c r="L334" s="168" t="s">
        <v>1063</v>
      </c>
      <c r="M334" s="169" t="s">
        <v>1064</v>
      </c>
      <c r="N334" s="166" t="s">
        <v>1284</v>
      </c>
      <c r="O334" s="166" t="s">
        <v>1066</v>
      </c>
      <c r="P334" s="170" t="s">
        <v>2812</v>
      </c>
      <c r="Q334" s="171"/>
      <c r="R334" s="171">
        <v>22000</v>
      </c>
    </row>
    <row r="335" spans="1:18" ht="42" hidden="1" customHeight="1">
      <c r="A335" s="163" t="s">
        <v>1286</v>
      </c>
      <c r="B335" s="163" t="s">
        <v>2813</v>
      </c>
      <c r="C335" s="164" t="s">
        <v>1934</v>
      </c>
      <c r="D335" s="165" t="s">
        <v>1055</v>
      </c>
      <c r="E335" s="165" t="s">
        <v>2814</v>
      </c>
      <c r="F335" s="166" t="s">
        <v>2815</v>
      </c>
      <c r="G335" s="166" t="s">
        <v>1889</v>
      </c>
      <c r="H335" s="166" t="s">
        <v>1300</v>
      </c>
      <c r="I335" s="167" t="s">
        <v>1301</v>
      </c>
      <c r="J335" s="168" t="s">
        <v>1302</v>
      </c>
      <c r="K335" s="168" t="s">
        <v>1303</v>
      </c>
      <c r="L335" s="168" t="s">
        <v>1063</v>
      </c>
      <c r="M335" s="169" t="s">
        <v>1304</v>
      </c>
      <c r="N335" s="166" t="s">
        <v>1284</v>
      </c>
      <c r="O335" s="166" t="s">
        <v>1066</v>
      </c>
      <c r="P335" s="170" t="s">
        <v>2816</v>
      </c>
      <c r="Q335" s="171"/>
      <c r="R335" s="171">
        <v>21800</v>
      </c>
    </row>
    <row r="336" spans="1:18" ht="52.5" hidden="1" customHeight="1">
      <c r="A336" s="163" t="s">
        <v>1292</v>
      </c>
      <c r="B336" s="163" t="s">
        <v>2817</v>
      </c>
      <c r="C336" s="164" t="s">
        <v>1934</v>
      </c>
      <c r="D336" s="165" t="s">
        <v>1055</v>
      </c>
      <c r="E336" s="165" t="s">
        <v>2818</v>
      </c>
      <c r="F336" s="166" t="s">
        <v>2819</v>
      </c>
      <c r="G336" s="166" t="s">
        <v>1889</v>
      </c>
      <c r="H336" s="166" t="s">
        <v>2820</v>
      </c>
      <c r="I336" s="167" t="s">
        <v>2821</v>
      </c>
      <c r="J336" s="168" t="s">
        <v>1079</v>
      </c>
      <c r="K336" s="168" t="s">
        <v>1062</v>
      </c>
      <c r="L336" s="168" t="s">
        <v>1063</v>
      </c>
      <c r="M336" s="169" t="s">
        <v>1064</v>
      </c>
      <c r="N336" s="166" t="s">
        <v>1284</v>
      </c>
      <c r="O336" s="166" t="s">
        <v>1066</v>
      </c>
      <c r="P336" s="170" t="s">
        <v>2822</v>
      </c>
      <c r="Q336" s="171"/>
      <c r="R336" s="171">
        <v>2000</v>
      </c>
    </row>
    <row r="337" spans="1:18" ht="42">
      <c r="A337" s="163" t="s">
        <v>1829</v>
      </c>
      <c r="B337" s="163" t="s">
        <v>2823</v>
      </c>
      <c r="C337" s="164" t="s">
        <v>1934</v>
      </c>
      <c r="D337" s="165" t="s">
        <v>1055</v>
      </c>
      <c r="E337" s="165" t="s">
        <v>2824</v>
      </c>
      <c r="F337" s="166" t="s">
        <v>2825</v>
      </c>
      <c r="G337" s="166" t="s">
        <v>1889</v>
      </c>
      <c r="H337" s="166" t="s">
        <v>1324</v>
      </c>
      <c r="I337" s="167" t="s">
        <v>1325</v>
      </c>
      <c r="J337" s="168" t="s">
        <v>1239</v>
      </c>
      <c r="K337" s="168" t="s">
        <v>1062</v>
      </c>
      <c r="L337" s="168" t="s">
        <v>1063</v>
      </c>
      <c r="M337" s="169" t="s">
        <v>1064</v>
      </c>
      <c r="N337" s="166" t="s">
        <v>1284</v>
      </c>
      <c r="O337" s="166" t="s">
        <v>1066</v>
      </c>
      <c r="P337" s="170" t="s">
        <v>1480</v>
      </c>
      <c r="Q337" s="150">
        <v>1</v>
      </c>
      <c r="R337" s="171">
        <v>1200</v>
      </c>
    </row>
    <row r="338" spans="1:18" ht="42" hidden="1" customHeight="1">
      <c r="A338" s="163" t="s">
        <v>1296</v>
      </c>
      <c r="B338" s="163" t="s">
        <v>2826</v>
      </c>
      <c r="C338" s="164" t="s">
        <v>1934</v>
      </c>
      <c r="D338" s="165" t="s">
        <v>1055</v>
      </c>
      <c r="E338" s="165" t="s">
        <v>2827</v>
      </c>
      <c r="F338" s="166" t="s">
        <v>2828</v>
      </c>
      <c r="G338" s="166" t="s">
        <v>1889</v>
      </c>
      <c r="H338" s="166" t="s">
        <v>501</v>
      </c>
      <c r="I338" s="167" t="s">
        <v>1583</v>
      </c>
      <c r="J338" s="168" t="s">
        <v>1110</v>
      </c>
      <c r="K338" s="168" t="s">
        <v>1062</v>
      </c>
      <c r="L338" s="168" t="s">
        <v>1063</v>
      </c>
      <c r="M338" s="169" t="s">
        <v>1111</v>
      </c>
      <c r="N338" s="166" t="s">
        <v>1284</v>
      </c>
      <c r="O338" s="166" t="s">
        <v>1066</v>
      </c>
      <c r="P338" s="170" t="s">
        <v>1584</v>
      </c>
      <c r="Q338" s="171"/>
      <c r="R338" s="171">
        <v>1642</v>
      </c>
    </row>
    <row r="339" spans="1:18" ht="42" hidden="1" customHeight="1">
      <c r="A339" s="163" t="s">
        <v>1305</v>
      </c>
      <c r="B339" s="163" t="s">
        <v>2829</v>
      </c>
      <c r="C339" s="164" t="s">
        <v>1934</v>
      </c>
      <c r="D339" s="165" t="s">
        <v>1055</v>
      </c>
      <c r="E339" s="165" t="s">
        <v>2830</v>
      </c>
      <c r="F339" s="166" t="s">
        <v>2831</v>
      </c>
      <c r="G339" s="166" t="s">
        <v>1889</v>
      </c>
      <c r="H339" s="166" t="s">
        <v>501</v>
      </c>
      <c r="I339" s="167" t="s">
        <v>1583</v>
      </c>
      <c r="J339" s="168" t="s">
        <v>1110</v>
      </c>
      <c r="K339" s="168" t="s">
        <v>1062</v>
      </c>
      <c r="L339" s="168" t="s">
        <v>1063</v>
      </c>
      <c r="M339" s="169" t="s">
        <v>1111</v>
      </c>
      <c r="N339" s="166" t="s">
        <v>1284</v>
      </c>
      <c r="O339" s="166" t="s">
        <v>1066</v>
      </c>
      <c r="P339" s="170" t="s">
        <v>1584</v>
      </c>
      <c r="Q339" s="171"/>
      <c r="R339" s="171">
        <v>769</v>
      </c>
    </row>
    <row r="340" spans="1:18" ht="42" hidden="1" customHeight="1">
      <c r="A340" s="163" t="s">
        <v>1311</v>
      </c>
      <c r="B340" s="163" t="s">
        <v>2832</v>
      </c>
      <c r="C340" s="164" t="s">
        <v>1934</v>
      </c>
      <c r="D340" s="165" t="s">
        <v>1055</v>
      </c>
      <c r="E340" s="165" t="s">
        <v>2833</v>
      </c>
      <c r="F340" s="166" t="s">
        <v>2834</v>
      </c>
      <c r="G340" s="166" t="s">
        <v>1889</v>
      </c>
      <c r="H340" s="166" t="s">
        <v>501</v>
      </c>
      <c r="I340" s="167" t="s">
        <v>1583</v>
      </c>
      <c r="J340" s="168" t="s">
        <v>1110</v>
      </c>
      <c r="K340" s="168" t="s">
        <v>1062</v>
      </c>
      <c r="L340" s="168" t="s">
        <v>1063</v>
      </c>
      <c r="M340" s="169" t="s">
        <v>1111</v>
      </c>
      <c r="N340" s="166" t="s">
        <v>1284</v>
      </c>
      <c r="O340" s="166" t="s">
        <v>1066</v>
      </c>
      <c r="P340" s="170" t="s">
        <v>1584</v>
      </c>
      <c r="Q340" s="171"/>
      <c r="R340" s="171">
        <v>1478</v>
      </c>
    </row>
    <row r="341" spans="1:18" ht="42" hidden="1" customHeight="1">
      <c r="A341" s="163" t="s">
        <v>1842</v>
      </c>
      <c r="B341" s="163" t="s">
        <v>2835</v>
      </c>
      <c r="C341" s="164" t="s">
        <v>1934</v>
      </c>
      <c r="D341" s="165" t="s">
        <v>1055</v>
      </c>
      <c r="E341" s="165" t="s">
        <v>2836</v>
      </c>
      <c r="F341" s="166" t="s">
        <v>2837</v>
      </c>
      <c r="G341" s="166" t="s">
        <v>1889</v>
      </c>
      <c r="H341" s="166" t="s">
        <v>501</v>
      </c>
      <c r="I341" s="167" t="s">
        <v>1583</v>
      </c>
      <c r="J341" s="168" t="s">
        <v>1110</v>
      </c>
      <c r="K341" s="168" t="s">
        <v>1062</v>
      </c>
      <c r="L341" s="168" t="s">
        <v>1063</v>
      </c>
      <c r="M341" s="169" t="s">
        <v>1111</v>
      </c>
      <c r="N341" s="166" t="s">
        <v>1284</v>
      </c>
      <c r="O341" s="166" t="s">
        <v>1066</v>
      </c>
      <c r="P341" s="170" t="s">
        <v>1584</v>
      </c>
      <c r="Q341" s="171"/>
      <c r="R341" s="171">
        <v>969.5</v>
      </c>
    </row>
    <row r="342" spans="1:18" ht="42" hidden="1" customHeight="1">
      <c r="A342" s="163" t="s">
        <v>1845</v>
      </c>
      <c r="B342" s="163" t="s">
        <v>2838</v>
      </c>
      <c r="C342" s="164" t="s">
        <v>1934</v>
      </c>
      <c r="D342" s="165" t="s">
        <v>1055</v>
      </c>
      <c r="E342" s="165" t="s">
        <v>2839</v>
      </c>
      <c r="F342" s="166" t="s">
        <v>2840</v>
      </c>
      <c r="G342" s="166" t="s">
        <v>1889</v>
      </c>
      <c r="H342" s="166" t="s">
        <v>501</v>
      </c>
      <c r="I342" s="167" t="s">
        <v>1583</v>
      </c>
      <c r="J342" s="168" t="s">
        <v>1110</v>
      </c>
      <c r="K342" s="168" t="s">
        <v>1062</v>
      </c>
      <c r="L342" s="168" t="s">
        <v>1063</v>
      </c>
      <c r="M342" s="169" t="s">
        <v>1111</v>
      </c>
      <c r="N342" s="166" t="s">
        <v>1284</v>
      </c>
      <c r="O342" s="166" t="s">
        <v>1066</v>
      </c>
      <c r="P342" s="170" t="s">
        <v>1584</v>
      </c>
      <c r="Q342" s="171"/>
      <c r="R342" s="171">
        <v>1478</v>
      </c>
    </row>
    <row r="343" spans="1:18" ht="42" hidden="1" customHeight="1">
      <c r="A343" s="163" t="s">
        <v>1848</v>
      </c>
      <c r="B343" s="163" t="s">
        <v>2841</v>
      </c>
      <c r="C343" s="164" t="s">
        <v>1934</v>
      </c>
      <c r="D343" s="165" t="s">
        <v>1055</v>
      </c>
      <c r="E343" s="165" t="s">
        <v>2842</v>
      </c>
      <c r="F343" s="166" t="s">
        <v>2843</v>
      </c>
      <c r="G343" s="166" t="s">
        <v>1889</v>
      </c>
      <c r="H343" s="166" t="s">
        <v>501</v>
      </c>
      <c r="I343" s="167" t="s">
        <v>1583</v>
      </c>
      <c r="J343" s="168" t="s">
        <v>1110</v>
      </c>
      <c r="K343" s="168" t="s">
        <v>1062</v>
      </c>
      <c r="L343" s="168" t="s">
        <v>1063</v>
      </c>
      <c r="M343" s="169" t="s">
        <v>1111</v>
      </c>
      <c r="N343" s="166" t="s">
        <v>1284</v>
      </c>
      <c r="O343" s="166" t="s">
        <v>1066</v>
      </c>
      <c r="P343" s="170" t="s">
        <v>1584</v>
      </c>
      <c r="Q343" s="171"/>
      <c r="R343" s="171">
        <v>1473</v>
      </c>
    </row>
    <row r="344" spans="1:18" ht="42" hidden="1" customHeight="1">
      <c r="A344" s="163" t="s">
        <v>1674</v>
      </c>
      <c r="B344" s="163" t="s">
        <v>2844</v>
      </c>
      <c r="C344" s="164" t="s">
        <v>1934</v>
      </c>
      <c r="D344" s="165" t="s">
        <v>1055</v>
      </c>
      <c r="E344" s="165" t="s">
        <v>2845</v>
      </c>
      <c r="F344" s="166" t="s">
        <v>2846</v>
      </c>
      <c r="G344" s="166" t="s">
        <v>1889</v>
      </c>
      <c r="H344" s="166" t="s">
        <v>501</v>
      </c>
      <c r="I344" s="167" t="s">
        <v>1583</v>
      </c>
      <c r="J344" s="168" t="s">
        <v>1110</v>
      </c>
      <c r="K344" s="168" t="s">
        <v>1062</v>
      </c>
      <c r="L344" s="168" t="s">
        <v>1063</v>
      </c>
      <c r="M344" s="169" t="s">
        <v>1111</v>
      </c>
      <c r="N344" s="166" t="s">
        <v>1284</v>
      </c>
      <c r="O344" s="166" t="s">
        <v>1066</v>
      </c>
      <c r="P344" s="170" t="s">
        <v>1584</v>
      </c>
      <c r="Q344" s="171"/>
      <c r="R344" s="171">
        <v>1478</v>
      </c>
    </row>
    <row r="345" spans="1:18" ht="42" hidden="1" customHeight="1">
      <c r="A345" s="163" t="s">
        <v>1853</v>
      </c>
      <c r="B345" s="163" t="s">
        <v>2847</v>
      </c>
      <c r="C345" s="164" t="s">
        <v>1934</v>
      </c>
      <c r="D345" s="165" t="s">
        <v>1055</v>
      </c>
      <c r="E345" s="165" t="s">
        <v>2848</v>
      </c>
      <c r="F345" s="166" t="s">
        <v>2849</v>
      </c>
      <c r="G345" s="166" t="s">
        <v>1889</v>
      </c>
      <c r="H345" s="166" t="s">
        <v>501</v>
      </c>
      <c r="I345" s="167" t="s">
        <v>1583</v>
      </c>
      <c r="J345" s="168" t="s">
        <v>1110</v>
      </c>
      <c r="K345" s="168" t="s">
        <v>1062</v>
      </c>
      <c r="L345" s="168" t="s">
        <v>1063</v>
      </c>
      <c r="M345" s="169" t="s">
        <v>1111</v>
      </c>
      <c r="N345" s="166" t="s">
        <v>1284</v>
      </c>
      <c r="O345" s="166" t="s">
        <v>1066</v>
      </c>
      <c r="P345" s="170" t="s">
        <v>1584</v>
      </c>
      <c r="Q345" s="171"/>
      <c r="R345" s="171">
        <v>769</v>
      </c>
    </row>
    <row r="346" spans="1:18" ht="42" hidden="1" customHeight="1">
      <c r="A346" s="163" t="s">
        <v>1860</v>
      </c>
      <c r="B346" s="163" t="s">
        <v>2850</v>
      </c>
      <c r="C346" s="164" t="s">
        <v>1934</v>
      </c>
      <c r="D346" s="165" t="s">
        <v>1055</v>
      </c>
      <c r="E346" s="165" t="s">
        <v>2851</v>
      </c>
      <c r="F346" s="166" t="s">
        <v>2852</v>
      </c>
      <c r="G346" s="166" t="s">
        <v>1889</v>
      </c>
      <c r="H346" s="166" t="s">
        <v>501</v>
      </c>
      <c r="I346" s="167" t="s">
        <v>1583</v>
      </c>
      <c r="J346" s="168" t="s">
        <v>1110</v>
      </c>
      <c r="K346" s="168" t="s">
        <v>1062</v>
      </c>
      <c r="L346" s="168" t="s">
        <v>1063</v>
      </c>
      <c r="M346" s="169" t="s">
        <v>1111</v>
      </c>
      <c r="N346" s="166" t="s">
        <v>1284</v>
      </c>
      <c r="O346" s="166" t="s">
        <v>1066</v>
      </c>
      <c r="P346" s="170" t="s">
        <v>1584</v>
      </c>
      <c r="Q346" s="171"/>
      <c r="R346" s="171">
        <v>1642</v>
      </c>
    </row>
    <row r="347" spans="1:18" ht="42" hidden="1" customHeight="1">
      <c r="A347" s="163" t="s">
        <v>1864</v>
      </c>
      <c r="B347" s="163" t="s">
        <v>2853</v>
      </c>
      <c r="C347" s="164" t="s">
        <v>1934</v>
      </c>
      <c r="D347" s="165" t="s">
        <v>1055</v>
      </c>
      <c r="E347" s="165" t="s">
        <v>2854</v>
      </c>
      <c r="F347" s="166" t="s">
        <v>2855</v>
      </c>
      <c r="G347" s="166" t="s">
        <v>1889</v>
      </c>
      <c r="H347" s="166" t="s">
        <v>501</v>
      </c>
      <c r="I347" s="167" t="s">
        <v>1583</v>
      </c>
      <c r="J347" s="168" t="s">
        <v>1110</v>
      </c>
      <c r="K347" s="168" t="s">
        <v>1062</v>
      </c>
      <c r="L347" s="168" t="s">
        <v>1063</v>
      </c>
      <c r="M347" s="169" t="s">
        <v>1111</v>
      </c>
      <c r="N347" s="166" t="s">
        <v>1284</v>
      </c>
      <c r="O347" s="166" t="s">
        <v>1066</v>
      </c>
      <c r="P347" s="170" t="s">
        <v>1584</v>
      </c>
      <c r="Q347" s="171"/>
      <c r="R347" s="171">
        <v>2677</v>
      </c>
    </row>
    <row r="348" spans="1:18" ht="42" hidden="1" customHeight="1">
      <c r="A348" s="163" t="s">
        <v>1868</v>
      </c>
      <c r="B348" s="163" t="s">
        <v>2856</v>
      </c>
      <c r="C348" s="164" t="s">
        <v>1934</v>
      </c>
      <c r="D348" s="165" t="s">
        <v>1055</v>
      </c>
      <c r="E348" s="165" t="s">
        <v>2857</v>
      </c>
      <c r="F348" s="166" t="s">
        <v>2519</v>
      </c>
      <c r="G348" s="166" t="s">
        <v>1889</v>
      </c>
      <c r="H348" s="166" t="s">
        <v>501</v>
      </c>
      <c r="I348" s="167" t="s">
        <v>1583</v>
      </c>
      <c r="J348" s="168" t="s">
        <v>1110</v>
      </c>
      <c r="K348" s="168" t="s">
        <v>1062</v>
      </c>
      <c r="L348" s="168" t="s">
        <v>1063</v>
      </c>
      <c r="M348" s="169" t="s">
        <v>1111</v>
      </c>
      <c r="N348" s="166" t="s">
        <v>1284</v>
      </c>
      <c r="O348" s="166" t="s">
        <v>1066</v>
      </c>
      <c r="P348" s="170" t="s">
        <v>1584</v>
      </c>
      <c r="Q348" s="171"/>
      <c r="R348" s="171">
        <v>1959</v>
      </c>
    </row>
    <row r="349" spans="1:18" ht="42" hidden="1" customHeight="1">
      <c r="A349" s="163" t="s">
        <v>1870</v>
      </c>
      <c r="B349" s="163" t="s">
        <v>2858</v>
      </c>
      <c r="C349" s="164" t="s">
        <v>1934</v>
      </c>
      <c r="D349" s="165" t="s">
        <v>1055</v>
      </c>
      <c r="E349" s="165" t="s">
        <v>2859</v>
      </c>
      <c r="F349" s="166" t="s">
        <v>2860</v>
      </c>
      <c r="G349" s="166" t="s">
        <v>1889</v>
      </c>
      <c r="H349" s="166" t="s">
        <v>501</v>
      </c>
      <c r="I349" s="167" t="s">
        <v>1583</v>
      </c>
      <c r="J349" s="168" t="s">
        <v>1110</v>
      </c>
      <c r="K349" s="168" t="s">
        <v>1062</v>
      </c>
      <c r="L349" s="168" t="s">
        <v>1063</v>
      </c>
      <c r="M349" s="169" t="s">
        <v>1111</v>
      </c>
      <c r="N349" s="166" t="s">
        <v>1284</v>
      </c>
      <c r="O349" s="166" t="s">
        <v>1066</v>
      </c>
      <c r="P349" s="170" t="s">
        <v>1584</v>
      </c>
      <c r="Q349" s="171"/>
      <c r="R349" s="171">
        <v>1859.5</v>
      </c>
    </row>
    <row r="350" spans="1:18" ht="42" hidden="1" customHeight="1">
      <c r="A350" s="163" t="s">
        <v>1874</v>
      </c>
      <c r="B350" s="163" t="s">
        <v>2861</v>
      </c>
      <c r="C350" s="164" t="s">
        <v>1934</v>
      </c>
      <c r="D350" s="165" t="s">
        <v>1055</v>
      </c>
      <c r="E350" s="165" t="s">
        <v>2862</v>
      </c>
      <c r="F350" s="166" t="s">
        <v>2863</v>
      </c>
      <c r="G350" s="166" t="s">
        <v>1934</v>
      </c>
      <c r="H350" s="166" t="s">
        <v>1567</v>
      </c>
      <c r="I350" s="167" t="s">
        <v>1568</v>
      </c>
      <c r="J350" s="168" t="s">
        <v>1096</v>
      </c>
      <c r="K350" s="168" t="s">
        <v>1062</v>
      </c>
      <c r="L350" s="168" t="s">
        <v>1063</v>
      </c>
      <c r="M350" s="169" t="s">
        <v>1064</v>
      </c>
      <c r="N350" s="166" t="s">
        <v>1284</v>
      </c>
      <c r="O350" s="166" t="s">
        <v>1066</v>
      </c>
      <c r="P350" s="170" t="s">
        <v>1569</v>
      </c>
      <c r="Q350" s="171"/>
      <c r="R350" s="171">
        <v>37050</v>
      </c>
    </row>
    <row r="351" spans="1:18" ht="42" hidden="1" customHeight="1">
      <c r="A351" s="163" t="s">
        <v>1879</v>
      </c>
      <c r="B351" s="163" t="s">
        <v>2864</v>
      </c>
      <c r="C351" s="164" t="s">
        <v>1934</v>
      </c>
      <c r="D351" s="165" t="s">
        <v>1055</v>
      </c>
      <c r="E351" s="165" t="s">
        <v>2865</v>
      </c>
      <c r="F351" s="166" t="s">
        <v>2866</v>
      </c>
      <c r="G351" s="166" t="s">
        <v>1934</v>
      </c>
      <c r="H351" s="166" t="s">
        <v>1567</v>
      </c>
      <c r="I351" s="167" t="s">
        <v>1568</v>
      </c>
      <c r="J351" s="168" t="s">
        <v>1096</v>
      </c>
      <c r="K351" s="168" t="s">
        <v>1062</v>
      </c>
      <c r="L351" s="168" t="s">
        <v>1063</v>
      </c>
      <c r="M351" s="169" t="s">
        <v>1064</v>
      </c>
      <c r="N351" s="166" t="s">
        <v>1284</v>
      </c>
      <c r="O351" s="166" t="s">
        <v>1066</v>
      </c>
      <c r="P351" s="170" t="s">
        <v>1569</v>
      </c>
      <c r="Q351" s="171"/>
      <c r="R351" s="171">
        <v>37050</v>
      </c>
    </row>
    <row r="352" spans="1:18" ht="42" hidden="1" customHeight="1">
      <c r="A352" s="163" t="s">
        <v>1884</v>
      </c>
      <c r="B352" s="163" t="s">
        <v>2867</v>
      </c>
      <c r="C352" s="164" t="s">
        <v>1934</v>
      </c>
      <c r="D352" s="165" t="s">
        <v>1055</v>
      </c>
      <c r="E352" s="165" t="s">
        <v>2868</v>
      </c>
      <c r="F352" s="166" t="s">
        <v>2869</v>
      </c>
      <c r="G352" s="166" t="s">
        <v>1934</v>
      </c>
      <c r="H352" s="166" t="s">
        <v>2870</v>
      </c>
      <c r="I352" s="167" t="s">
        <v>2871</v>
      </c>
      <c r="J352" s="168" t="s">
        <v>1110</v>
      </c>
      <c r="K352" s="168" t="s">
        <v>1062</v>
      </c>
      <c r="L352" s="168" t="s">
        <v>1063</v>
      </c>
      <c r="M352" s="169" t="s">
        <v>1111</v>
      </c>
      <c r="N352" s="166" t="s">
        <v>1284</v>
      </c>
      <c r="O352" s="166" t="s">
        <v>1066</v>
      </c>
      <c r="P352" s="170" t="s">
        <v>2872</v>
      </c>
      <c r="Q352" s="171"/>
      <c r="R352" s="171">
        <v>84652</v>
      </c>
    </row>
    <row r="353" spans="1:18" ht="42" hidden="1" customHeight="1">
      <c r="A353" s="163" t="s">
        <v>1887</v>
      </c>
      <c r="B353" s="163" t="s">
        <v>2873</v>
      </c>
      <c r="C353" s="164" t="s">
        <v>1934</v>
      </c>
      <c r="D353" s="165" t="s">
        <v>1055</v>
      </c>
      <c r="E353" s="165" t="s">
        <v>2874</v>
      </c>
      <c r="F353" s="166" t="s">
        <v>2875</v>
      </c>
      <c r="G353" s="166" t="s">
        <v>1934</v>
      </c>
      <c r="H353" s="166" t="s">
        <v>1</v>
      </c>
      <c r="I353" s="167" t="s">
        <v>1549</v>
      </c>
      <c r="J353" s="168" t="s">
        <v>1110</v>
      </c>
      <c r="K353" s="168" t="s">
        <v>1062</v>
      </c>
      <c r="L353" s="168" t="s">
        <v>1063</v>
      </c>
      <c r="M353" s="169" t="s">
        <v>1111</v>
      </c>
      <c r="N353" s="166" t="s">
        <v>1284</v>
      </c>
      <c r="O353" s="166" t="s">
        <v>1066</v>
      </c>
      <c r="P353" s="170" t="s">
        <v>2876</v>
      </c>
      <c r="Q353" s="171"/>
      <c r="R353" s="171">
        <v>2000.4</v>
      </c>
    </row>
    <row r="354" spans="1:18" ht="42" hidden="1" customHeight="1">
      <c r="A354" s="163" t="s">
        <v>1892</v>
      </c>
      <c r="B354" s="163" t="s">
        <v>2877</v>
      </c>
      <c r="C354" s="164" t="s">
        <v>1934</v>
      </c>
      <c r="D354" s="165" t="s">
        <v>1055</v>
      </c>
      <c r="E354" s="165" t="s">
        <v>2878</v>
      </c>
      <c r="F354" s="166" t="s">
        <v>2879</v>
      </c>
      <c r="G354" s="166" t="s">
        <v>1934</v>
      </c>
      <c r="H354" s="166" t="s">
        <v>1</v>
      </c>
      <c r="I354" s="167" t="s">
        <v>1549</v>
      </c>
      <c r="J354" s="168" t="s">
        <v>1110</v>
      </c>
      <c r="K354" s="168" t="s">
        <v>1062</v>
      </c>
      <c r="L354" s="168" t="s">
        <v>1063</v>
      </c>
      <c r="M354" s="169" t="s">
        <v>1111</v>
      </c>
      <c r="N354" s="166" t="s">
        <v>1284</v>
      </c>
      <c r="O354" s="166" t="s">
        <v>1066</v>
      </c>
      <c r="P354" s="170" t="s">
        <v>2876</v>
      </c>
      <c r="Q354" s="171"/>
      <c r="R354" s="171">
        <v>793.8</v>
      </c>
    </row>
    <row r="355" spans="1:18" ht="42" hidden="1" customHeight="1">
      <c r="A355" s="163" t="s">
        <v>1896</v>
      </c>
      <c r="B355" s="163" t="s">
        <v>2880</v>
      </c>
      <c r="C355" s="164" t="s">
        <v>1934</v>
      </c>
      <c r="D355" s="165" t="s">
        <v>1055</v>
      </c>
      <c r="E355" s="165" t="s">
        <v>2881</v>
      </c>
      <c r="F355" s="166" t="s">
        <v>2292</v>
      </c>
      <c r="G355" s="166" t="s">
        <v>1934</v>
      </c>
      <c r="H355" s="166" t="s">
        <v>1</v>
      </c>
      <c r="I355" s="167" t="s">
        <v>1549</v>
      </c>
      <c r="J355" s="168" t="s">
        <v>1110</v>
      </c>
      <c r="K355" s="168" t="s">
        <v>1062</v>
      </c>
      <c r="L355" s="168" t="s">
        <v>1063</v>
      </c>
      <c r="M355" s="169" t="s">
        <v>1111</v>
      </c>
      <c r="N355" s="166" t="s">
        <v>1284</v>
      </c>
      <c r="O355" s="166" t="s">
        <v>1066</v>
      </c>
      <c r="P355" s="170" t="s">
        <v>2876</v>
      </c>
      <c r="Q355" s="171"/>
      <c r="R355" s="171">
        <v>3237.67</v>
      </c>
    </row>
    <row r="356" spans="1:18" ht="42" hidden="1" customHeight="1">
      <c r="A356" s="163" t="s">
        <v>1900</v>
      </c>
      <c r="B356" s="163" t="s">
        <v>2882</v>
      </c>
      <c r="C356" s="164" t="s">
        <v>1934</v>
      </c>
      <c r="D356" s="165" t="s">
        <v>1055</v>
      </c>
      <c r="E356" s="165" t="s">
        <v>2883</v>
      </c>
      <c r="F356" s="166" t="s">
        <v>2884</v>
      </c>
      <c r="G356" s="166" t="s">
        <v>1934</v>
      </c>
      <c r="H356" s="166" t="s">
        <v>1</v>
      </c>
      <c r="I356" s="167" t="s">
        <v>1549</v>
      </c>
      <c r="J356" s="168" t="s">
        <v>1110</v>
      </c>
      <c r="K356" s="168" t="s">
        <v>1062</v>
      </c>
      <c r="L356" s="168" t="s">
        <v>1063</v>
      </c>
      <c r="M356" s="169" t="s">
        <v>1111</v>
      </c>
      <c r="N356" s="166" t="s">
        <v>1284</v>
      </c>
      <c r="O356" s="166" t="s">
        <v>1066</v>
      </c>
      <c r="P356" s="170" t="s">
        <v>2876</v>
      </c>
      <c r="Q356" s="171"/>
      <c r="R356" s="171">
        <v>2000.3</v>
      </c>
    </row>
    <row r="357" spans="1:18" ht="42" hidden="1" customHeight="1">
      <c r="A357" s="163" t="s">
        <v>1904</v>
      </c>
      <c r="B357" s="163" t="s">
        <v>2885</v>
      </c>
      <c r="C357" s="164" t="s">
        <v>1934</v>
      </c>
      <c r="D357" s="165" t="s">
        <v>1055</v>
      </c>
      <c r="E357" s="165" t="s">
        <v>2886</v>
      </c>
      <c r="F357" s="166" t="s">
        <v>2887</v>
      </c>
      <c r="G357" s="166" t="s">
        <v>1934</v>
      </c>
      <c r="H357" s="166" t="s">
        <v>1</v>
      </c>
      <c r="I357" s="167" t="s">
        <v>1549</v>
      </c>
      <c r="J357" s="168" t="s">
        <v>1110</v>
      </c>
      <c r="K357" s="168" t="s">
        <v>1062</v>
      </c>
      <c r="L357" s="168" t="s">
        <v>1063</v>
      </c>
      <c r="M357" s="169" t="s">
        <v>1111</v>
      </c>
      <c r="N357" s="166" t="s">
        <v>1284</v>
      </c>
      <c r="O357" s="166" t="s">
        <v>1066</v>
      </c>
      <c r="P357" s="170" t="s">
        <v>2876</v>
      </c>
      <c r="Q357" s="171"/>
      <c r="R357" s="171">
        <v>844</v>
      </c>
    </row>
    <row r="358" spans="1:18" ht="42" hidden="1" customHeight="1">
      <c r="A358" s="163" t="s">
        <v>1908</v>
      </c>
      <c r="B358" s="163" t="s">
        <v>2888</v>
      </c>
      <c r="C358" s="164" t="s">
        <v>1934</v>
      </c>
      <c r="D358" s="165" t="s">
        <v>1055</v>
      </c>
      <c r="E358" s="165" t="s">
        <v>2889</v>
      </c>
      <c r="F358" s="166" t="s">
        <v>2890</v>
      </c>
      <c r="G358" s="166" t="s">
        <v>1934</v>
      </c>
      <c r="H358" s="166" t="s">
        <v>1</v>
      </c>
      <c r="I358" s="167" t="s">
        <v>1549</v>
      </c>
      <c r="J358" s="168" t="s">
        <v>1110</v>
      </c>
      <c r="K358" s="168" t="s">
        <v>1062</v>
      </c>
      <c r="L358" s="168" t="s">
        <v>1063</v>
      </c>
      <c r="M358" s="169" t="s">
        <v>1111</v>
      </c>
      <c r="N358" s="166" t="s">
        <v>1284</v>
      </c>
      <c r="O358" s="166" t="s">
        <v>1066</v>
      </c>
      <c r="P358" s="170" t="s">
        <v>2876</v>
      </c>
      <c r="Q358" s="171"/>
      <c r="R358" s="171">
        <v>314</v>
      </c>
    </row>
    <row r="359" spans="1:18" ht="42" hidden="1" customHeight="1">
      <c r="A359" s="163" t="s">
        <v>1912</v>
      </c>
      <c r="B359" s="163" t="s">
        <v>2891</v>
      </c>
      <c r="C359" s="164" t="s">
        <v>1934</v>
      </c>
      <c r="D359" s="165" t="s">
        <v>1055</v>
      </c>
      <c r="E359" s="165" t="s">
        <v>2892</v>
      </c>
      <c r="F359" s="166" t="s">
        <v>2893</v>
      </c>
      <c r="G359" s="166" t="s">
        <v>1934</v>
      </c>
      <c r="H359" s="166" t="s">
        <v>1</v>
      </c>
      <c r="I359" s="167" t="s">
        <v>1549</v>
      </c>
      <c r="J359" s="168" t="s">
        <v>1110</v>
      </c>
      <c r="K359" s="168" t="s">
        <v>1062</v>
      </c>
      <c r="L359" s="168" t="s">
        <v>1063</v>
      </c>
      <c r="M359" s="169" t="s">
        <v>1111</v>
      </c>
      <c r="N359" s="166" t="s">
        <v>1284</v>
      </c>
      <c r="O359" s="166" t="s">
        <v>1066</v>
      </c>
      <c r="P359" s="170" t="s">
        <v>2894</v>
      </c>
      <c r="Q359" s="171"/>
      <c r="R359" s="171">
        <v>27490</v>
      </c>
    </row>
    <row r="360" spans="1:18" ht="42" hidden="1" customHeight="1">
      <c r="A360" s="163" t="s">
        <v>1916</v>
      </c>
      <c r="B360" s="163" t="s">
        <v>2895</v>
      </c>
      <c r="C360" s="164" t="s">
        <v>1934</v>
      </c>
      <c r="D360" s="165" t="s">
        <v>1055</v>
      </c>
      <c r="E360" s="165" t="s">
        <v>2896</v>
      </c>
      <c r="F360" s="166" t="s">
        <v>2897</v>
      </c>
      <c r="G360" s="166" t="s">
        <v>1934</v>
      </c>
      <c r="H360" s="166" t="s">
        <v>1</v>
      </c>
      <c r="I360" s="167" t="s">
        <v>1549</v>
      </c>
      <c r="J360" s="168" t="s">
        <v>1110</v>
      </c>
      <c r="K360" s="168" t="s">
        <v>1062</v>
      </c>
      <c r="L360" s="168" t="s">
        <v>1063</v>
      </c>
      <c r="M360" s="169" t="s">
        <v>1111</v>
      </c>
      <c r="N360" s="166" t="s">
        <v>1284</v>
      </c>
      <c r="O360" s="166" t="s">
        <v>1066</v>
      </c>
      <c r="P360" s="170" t="s">
        <v>2894</v>
      </c>
      <c r="Q360" s="171"/>
      <c r="R360" s="171">
        <v>13745</v>
      </c>
    </row>
    <row r="361" spans="1:18" ht="42" hidden="1" customHeight="1">
      <c r="A361" s="163" t="s">
        <v>1919</v>
      </c>
      <c r="B361" s="163" t="s">
        <v>2898</v>
      </c>
      <c r="C361" s="164" t="s">
        <v>1934</v>
      </c>
      <c r="D361" s="165" t="s">
        <v>1055</v>
      </c>
      <c r="E361" s="165" t="s">
        <v>2899</v>
      </c>
      <c r="F361" s="166" t="s">
        <v>1979</v>
      </c>
      <c r="G361" s="166" t="s">
        <v>1934</v>
      </c>
      <c r="H361" s="166" t="s">
        <v>1</v>
      </c>
      <c r="I361" s="167" t="s">
        <v>1549</v>
      </c>
      <c r="J361" s="168" t="s">
        <v>1110</v>
      </c>
      <c r="K361" s="168" t="s">
        <v>1062</v>
      </c>
      <c r="L361" s="168" t="s">
        <v>1063</v>
      </c>
      <c r="M361" s="169" t="s">
        <v>1111</v>
      </c>
      <c r="N361" s="166" t="s">
        <v>1284</v>
      </c>
      <c r="O361" s="166" t="s">
        <v>1066</v>
      </c>
      <c r="P361" s="170" t="s">
        <v>2894</v>
      </c>
      <c r="Q361" s="171"/>
      <c r="R361" s="171">
        <v>13745</v>
      </c>
    </row>
    <row r="362" spans="1:18" ht="42" hidden="1" customHeight="1">
      <c r="A362" s="163" t="s">
        <v>1921</v>
      </c>
      <c r="B362" s="163" t="s">
        <v>2900</v>
      </c>
      <c r="C362" s="164" t="s">
        <v>1934</v>
      </c>
      <c r="D362" s="165" t="s">
        <v>1055</v>
      </c>
      <c r="E362" s="165" t="s">
        <v>2901</v>
      </c>
      <c r="F362" s="166" t="s">
        <v>2902</v>
      </c>
      <c r="G362" s="166" t="s">
        <v>1934</v>
      </c>
      <c r="H362" s="166" t="s">
        <v>1</v>
      </c>
      <c r="I362" s="167" t="s">
        <v>1549</v>
      </c>
      <c r="J362" s="168" t="s">
        <v>1110</v>
      </c>
      <c r="K362" s="168" t="s">
        <v>1062</v>
      </c>
      <c r="L362" s="168" t="s">
        <v>1063</v>
      </c>
      <c r="M362" s="169" t="s">
        <v>1111</v>
      </c>
      <c r="N362" s="166" t="s">
        <v>1284</v>
      </c>
      <c r="O362" s="166" t="s">
        <v>1066</v>
      </c>
      <c r="P362" s="170" t="s">
        <v>2903</v>
      </c>
      <c r="Q362" s="171"/>
      <c r="R362" s="171">
        <v>1086</v>
      </c>
    </row>
    <row r="363" spans="1:18" ht="42">
      <c r="A363" s="163" t="s">
        <v>1926</v>
      </c>
      <c r="B363" s="163" t="s">
        <v>2904</v>
      </c>
      <c r="C363" s="164" t="s">
        <v>1934</v>
      </c>
      <c r="D363" s="165" t="s">
        <v>1055</v>
      </c>
      <c r="E363" s="165" t="s">
        <v>2905</v>
      </c>
      <c r="F363" s="166" t="s">
        <v>2906</v>
      </c>
      <c r="G363" s="166" t="s">
        <v>1934</v>
      </c>
      <c r="H363" s="166" t="s">
        <v>2907</v>
      </c>
      <c r="I363" s="167" t="s">
        <v>2908</v>
      </c>
      <c r="J363" s="168" t="s">
        <v>1096</v>
      </c>
      <c r="K363" s="168" t="s">
        <v>1062</v>
      </c>
      <c r="L363" s="168" t="s">
        <v>1063</v>
      </c>
      <c r="M363" s="169" t="s">
        <v>1064</v>
      </c>
      <c r="N363" s="166" t="s">
        <v>1284</v>
      </c>
      <c r="O363" s="166" t="s">
        <v>1066</v>
      </c>
      <c r="P363" s="170" t="s">
        <v>2909</v>
      </c>
      <c r="Q363" s="150">
        <v>1</v>
      </c>
      <c r="R363" s="171">
        <v>10250</v>
      </c>
    </row>
    <row r="364" spans="1:18" ht="42" hidden="1" customHeight="1">
      <c r="A364" s="163" t="s">
        <v>1315</v>
      </c>
      <c r="B364" s="163" t="s">
        <v>2910</v>
      </c>
      <c r="C364" s="164" t="s">
        <v>1934</v>
      </c>
      <c r="D364" s="165" t="s">
        <v>1055</v>
      </c>
      <c r="E364" s="165" t="s">
        <v>2911</v>
      </c>
      <c r="F364" s="166" t="s">
        <v>2912</v>
      </c>
      <c r="G364" s="166" t="s">
        <v>1934</v>
      </c>
      <c r="H364" s="166" t="s">
        <v>2907</v>
      </c>
      <c r="I364" s="167" t="s">
        <v>2908</v>
      </c>
      <c r="J364" s="168" t="s">
        <v>1110</v>
      </c>
      <c r="K364" s="168" t="s">
        <v>1062</v>
      </c>
      <c r="L364" s="168" t="s">
        <v>1063</v>
      </c>
      <c r="M364" s="169" t="s">
        <v>1111</v>
      </c>
      <c r="N364" s="166" t="s">
        <v>1284</v>
      </c>
      <c r="O364" s="166" t="s">
        <v>1066</v>
      </c>
      <c r="P364" s="170" t="s">
        <v>2913</v>
      </c>
      <c r="Q364" s="171"/>
      <c r="R364" s="171">
        <v>9970</v>
      </c>
    </row>
    <row r="365" spans="1:18" ht="42" hidden="1" customHeight="1">
      <c r="A365" s="163" t="s">
        <v>1320</v>
      </c>
      <c r="B365" s="163" t="s">
        <v>2914</v>
      </c>
      <c r="C365" s="164" t="s">
        <v>1934</v>
      </c>
      <c r="D365" s="165" t="s">
        <v>1055</v>
      </c>
      <c r="E365" s="165" t="s">
        <v>2915</v>
      </c>
      <c r="F365" s="166" t="s">
        <v>2916</v>
      </c>
      <c r="G365" s="166" t="s">
        <v>1934</v>
      </c>
      <c r="H365" s="166" t="s">
        <v>2907</v>
      </c>
      <c r="I365" s="167" t="s">
        <v>2908</v>
      </c>
      <c r="J365" s="168" t="s">
        <v>1110</v>
      </c>
      <c r="K365" s="168" t="s">
        <v>1062</v>
      </c>
      <c r="L365" s="168" t="s">
        <v>1063</v>
      </c>
      <c r="M365" s="169" t="s">
        <v>1111</v>
      </c>
      <c r="N365" s="166" t="s">
        <v>1284</v>
      </c>
      <c r="O365" s="166" t="s">
        <v>1066</v>
      </c>
      <c r="P365" s="170" t="s">
        <v>2913</v>
      </c>
      <c r="Q365" s="171"/>
      <c r="R365" s="171">
        <v>29155</v>
      </c>
    </row>
    <row r="366" spans="1:18" ht="42">
      <c r="A366" s="163" t="s">
        <v>1327</v>
      </c>
      <c r="B366" s="163" t="s">
        <v>2917</v>
      </c>
      <c r="C366" s="164" t="s">
        <v>1934</v>
      </c>
      <c r="D366" s="165" t="s">
        <v>1055</v>
      </c>
      <c r="E366" s="165" t="s">
        <v>2918</v>
      </c>
      <c r="F366" s="166" t="s">
        <v>2919</v>
      </c>
      <c r="G366" s="166" t="s">
        <v>1934</v>
      </c>
      <c r="H366" s="166" t="s">
        <v>2907</v>
      </c>
      <c r="I366" s="167" t="s">
        <v>2908</v>
      </c>
      <c r="J366" s="168" t="s">
        <v>1096</v>
      </c>
      <c r="K366" s="168" t="s">
        <v>1062</v>
      </c>
      <c r="L366" s="168" t="s">
        <v>1063</v>
      </c>
      <c r="M366" s="169" t="s">
        <v>1064</v>
      </c>
      <c r="N366" s="166" t="s">
        <v>1284</v>
      </c>
      <c r="O366" s="166" t="s">
        <v>1066</v>
      </c>
      <c r="P366" s="170" t="s">
        <v>2920</v>
      </c>
      <c r="Q366" s="150">
        <v>1</v>
      </c>
      <c r="R366" s="171">
        <v>67773</v>
      </c>
    </row>
    <row r="367" spans="1:18" ht="42">
      <c r="A367" s="163" t="s">
        <v>1052</v>
      </c>
      <c r="B367" s="163" t="s">
        <v>2921</v>
      </c>
      <c r="C367" s="164" t="s">
        <v>1934</v>
      </c>
      <c r="D367" s="165" t="s">
        <v>1055</v>
      </c>
      <c r="E367" s="165" t="s">
        <v>2922</v>
      </c>
      <c r="F367" s="166" t="s">
        <v>2923</v>
      </c>
      <c r="G367" s="166" t="s">
        <v>1934</v>
      </c>
      <c r="H367" s="166" t="s">
        <v>2907</v>
      </c>
      <c r="I367" s="167" t="s">
        <v>2908</v>
      </c>
      <c r="J367" s="168" t="s">
        <v>1096</v>
      </c>
      <c r="K367" s="168" t="s">
        <v>1062</v>
      </c>
      <c r="L367" s="168" t="s">
        <v>1063</v>
      </c>
      <c r="M367" s="169" t="s">
        <v>1064</v>
      </c>
      <c r="N367" s="166" t="s">
        <v>1284</v>
      </c>
      <c r="O367" s="166" t="s">
        <v>1066</v>
      </c>
      <c r="P367" s="170" t="s">
        <v>2920</v>
      </c>
      <c r="Q367" s="150">
        <v>1</v>
      </c>
      <c r="R367" s="171">
        <v>630</v>
      </c>
    </row>
    <row r="368" spans="1:18" ht="42" hidden="1" customHeight="1">
      <c r="A368" s="163" t="s">
        <v>1068</v>
      </c>
      <c r="B368" s="163" t="s">
        <v>2924</v>
      </c>
      <c r="C368" s="164" t="s">
        <v>1934</v>
      </c>
      <c r="D368" s="165" t="s">
        <v>1055</v>
      </c>
      <c r="E368" s="165" t="s">
        <v>1766</v>
      </c>
      <c r="F368" s="166" t="s">
        <v>2925</v>
      </c>
      <c r="G368" s="166" t="s">
        <v>1934</v>
      </c>
      <c r="H368" s="166" t="s">
        <v>1701</v>
      </c>
      <c r="I368" s="167" t="s">
        <v>1702</v>
      </c>
      <c r="J368" s="168" t="s">
        <v>1690</v>
      </c>
      <c r="K368" s="168" t="s">
        <v>1691</v>
      </c>
      <c r="L368" s="168" t="s">
        <v>1063</v>
      </c>
      <c r="M368" s="169" t="s">
        <v>1769</v>
      </c>
      <c r="N368" s="166" t="s">
        <v>1284</v>
      </c>
      <c r="O368" s="166" t="s">
        <v>1066</v>
      </c>
      <c r="P368" s="170"/>
      <c r="Q368" s="171"/>
      <c r="R368" s="171">
        <v>3120</v>
      </c>
    </row>
    <row r="369" spans="1:18" ht="42" hidden="1" customHeight="1">
      <c r="A369" s="163" t="s">
        <v>1344</v>
      </c>
      <c r="B369" s="163" t="s">
        <v>2926</v>
      </c>
      <c r="C369" s="164" t="s">
        <v>1934</v>
      </c>
      <c r="D369" s="165" t="s">
        <v>1055</v>
      </c>
      <c r="E369" s="165" t="s">
        <v>1960</v>
      </c>
      <c r="F369" s="166" t="s">
        <v>2927</v>
      </c>
      <c r="G369" s="166" t="s">
        <v>1934</v>
      </c>
      <c r="H369" s="166" t="s">
        <v>1701</v>
      </c>
      <c r="I369" s="167" t="s">
        <v>1702</v>
      </c>
      <c r="J369" s="168" t="s">
        <v>1690</v>
      </c>
      <c r="K369" s="168" t="s">
        <v>1691</v>
      </c>
      <c r="L369" s="168" t="s">
        <v>1063</v>
      </c>
      <c r="M369" s="169" t="s">
        <v>1769</v>
      </c>
      <c r="N369" s="166" t="s">
        <v>1284</v>
      </c>
      <c r="O369" s="166" t="s">
        <v>1066</v>
      </c>
      <c r="P369" s="170"/>
      <c r="Q369" s="171"/>
      <c r="R369" s="171">
        <v>2627</v>
      </c>
    </row>
    <row r="370" spans="1:18" ht="63" hidden="1" customHeight="1">
      <c r="A370" s="163" t="s">
        <v>1350</v>
      </c>
      <c r="B370" s="163" t="s">
        <v>2928</v>
      </c>
      <c r="C370" s="164" t="s">
        <v>1984</v>
      </c>
      <c r="D370" s="165" t="s">
        <v>1055</v>
      </c>
      <c r="E370" s="165" t="s">
        <v>2929</v>
      </c>
      <c r="F370" s="166" t="s">
        <v>2930</v>
      </c>
      <c r="G370" s="166" t="s">
        <v>1934</v>
      </c>
      <c r="H370" s="166" t="s">
        <v>1077</v>
      </c>
      <c r="I370" s="167" t="s">
        <v>1078</v>
      </c>
      <c r="J370" s="168" t="s">
        <v>1690</v>
      </c>
      <c r="K370" s="168" t="s">
        <v>1691</v>
      </c>
      <c r="L370" s="168" t="s">
        <v>1063</v>
      </c>
      <c r="M370" s="169" t="s">
        <v>1769</v>
      </c>
      <c r="N370" s="166" t="s">
        <v>1284</v>
      </c>
      <c r="O370" s="166" t="s">
        <v>1066</v>
      </c>
      <c r="P370" s="170"/>
      <c r="Q370" s="171"/>
      <c r="R370" s="171">
        <v>1247.45</v>
      </c>
    </row>
    <row r="371" spans="1:18" ht="42" hidden="1" customHeight="1">
      <c r="A371" s="163" t="s">
        <v>1958</v>
      </c>
      <c r="B371" s="163" t="s">
        <v>2931</v>
      </c>
      <c r="C371" s="164" t="s">
        <v>1984</v>
      </c>
      <c r="D371" s="165" t="s">
        <v>1055</v>
      </c>
      <c r="E371" s="165" t="s">
        <v>1960</v>
      </c>
      <c r="F371" s="166" t="s">
        <v>2932</v>
      </c>
      <c r="G371" s="166" t="s">
        <v>1934</v>
      </c>
      <c r="H371" s="166" t="s">
        <v>1701</v>
      </c>
      <c r="I371" s="167" t="s">
        <v>1702</v>
      </c>
      <c r="J371" s="168" t="s">
        <v>1690</v>
      </c>
      <c r="K371" s="168" t="s">
        <v>1691</v>
      </c>
      <c r="L371" s="168" t="s">
        <v>1063</v>
      </c>
      <c r="M371" s="169" t="s">
        <v>1769</v>
      </c>
      <c r="N371" s="166" t="s">
        <v>1284</v>
      </c>
      <c r="O371" s="166" t="s">
        <v>1066</v>
      </c>
      <c r="P371" s="170"/>
      <c r="Q371" s="171"/>
      <c r="R371" s="171">
        <v>186</v>
      </c>
    </row>
    <row r="372" spans="1:18" ht="42" hidden="1" customHeight="1">
      <c r="A372" s="163" t="s">
        <v>1962</v>
      </c>
      <c r="B372" s="163" t="s">
        <v>2933</v>
      </c>
      <c r="C372" s="164" t="s">
        <v>1984</v>
      </c>
      <c r="D372" s="165" t="s">
        <v>1055</v>
      </c>
      <c r="E372" s="165" t="s">
        <v>2934</v>
      </c>
      <c r="F372" s="166" t="s">
        <v>2935</v>
      </c>
      <c r="G372" s="166" t="s">
        <v>1934</v>
      </c>
      <c r="H372" s="166" t="s">
        <v>1309</v>
      </c>
      <c r="I372" s="167" t="s">
        <v>1310</v>
      </c>
      <c r="J372" s="168" t="s">
        <v>1302</v>
      </c>
      <c r="K372" s="168" t="s">
        <v>1303</v>
      </c>
      <c r="L372" s="168" t="s">
        <v>1063</v>
      </c>
      <c r="M372" s="169" t="s">
        <v>1304</v>
      </c>
      <c r="N372" s="166" t="s">
        <v>1284</v>
      </c>
      <c r="O372" s="166" t="s">
        <v>1066</v>
      </c>
      <c r="P372" s="170"/>
      <c r="Q372" s="171"/>
      <c r="R372" s="171">
        <v>143336.42000000001</v>
      </c>
    </row>
    <row r="373" spans="1:18" ht="52.5" hidden="1" customHeight="1">
      <c r="A373" s="163" t="s">
        <v>1963</v>
      </c>
      <c r="B373" s="163" t="s">
        <v>2936</v>
      </c>
      <c r="C373" s="164" t="s">
        <v>1984</v>
      </c>
      <c r="D373" s="165" t="s">
        <v>1055</v>
      </c>
      <c r="E373" s="165" t="s">
        <v>2937</v>
      </c>
      <c r="F373" s="166" t="s">
        <v>2938</v>
      </c>
      <c r="G373" s="166" t="s">
        <v>1934</v>
      </c>
      <c r="H373" s="166" t="s">
        <v>1335</v>
      </c>
      <c r="I373" s="167" t="s">
        <v>1336</v>
      </c>
      <c r="J373" s="168" t="s">
        <v>1239</v>
      </c>
      <c r="K373" s="168" t="s">
        <v>1062</v>
      </c>
      <c r="L373" s="168" t="s">
        <v>1063</v>
      </c>
      <c r="M373" s="169" t="s">
        <v>1064</v>
      </c>
      <c r="N373" s="166" t="s">
        <v>1284</v>
      </c>
      <c r="O373" s="166" t="s">
        <v>1066</v>
      </c>
      <c r="P373" s="170" t="s">
        <v>1337</v>
      </c>
      <c r="Q373" s="171"/>
      <c r="R373" s="171">
        <v>45345.3</v>
      </c>
    </row>
    <row r="374" spans="1:18" ht="42" hidden="1" customHeight="1">
      <c r="A374" s="163" t="s">
        <v>1966</v>
      </c>
      <c r="B374" s="163" t="s">
        <v>2939</v>
      </c>
      <c r="C374" s="164" t="s">
        <v>1984</v>
      </c>
      <c r="D374" s="165" t="s">
        <v>1055</v>
      </c>
      <c r="E374" s="165" t="s">
        <v>2940</v>
      </c>
      <c r="F374" s="166" t="s">
        <v>2941</v>
      </c>
      <c r="G374" s="166" t="s">
        <v>1934</v>
      </c>
      <c r="H374" s="166" t="s">
        <v>1560</v>
      </c>
      <c r="I374" s="167" t="s">
        <v>1561</v>
      </c>
      <c r="J374" s="168" t="s">
        <v>1110</v>
      </c>
      <c r="K374" s="168" t="s">
        <v>1062</v>
      </c>
      <c r="L374" s="168" t="s">
        <v>1063</v>
      </c>
      <c r="M374" s="169" t="s">
        <v>1111</v>
      </c>
      <c r="N374" s="166" t="s">
        <v>1284</v>
      </c>
      <c r="O374" s="166" t="s">
        <v>1066</v>
      </c>
      <c r="P374" s="170" t="s">
        <v>2942</v>
      </c>
      <c r="Q374" s="171"/>
      <c r="R374" s="171">
        <v>182160</v>
      </c>
    </row>
    <row r="375" spans="1:18" ht="42" hidden="1" customHeight="1">
      <c r="A375" s="163" t="s">
        <v>1970</v>
      </c>
      <c r="B375" s="163" t="s">
        <v>2943</v>
      </c>
      <c r="C375" s="164" t="s">
        <v>1984</v>
      </c>
      <c r="D375" s="165" t="s">
        <v>1055</v>
      </c>
      <c r="E375" s="165" t="s">
        <v>2944</v>
      </c>
      <c r="F375" s="166" t="s">
        <v>2945</v>
      </c>
      <c r="G375" s="166" t="s">
        <v>1934</v>
      </c>
      <c r="H375" s="166" t="s">
        <v>1560</v>
      </c>
      <c r="I375" s="167" t="s">
        <v>1561</v>
      </c>
      <c r="J375" s="168" t="s">
        <v>1110</v>
      </c>
      <c r="K375" s="168" t="s">
        <v>1062</v>
      </c>
      <c r="L375" s="168" t="s">
        <v>1063</v>
      </c>
      <c r="M375" s="169" t="s">
        <v>1111</v>
      </c>
      <c r="N375" s="166" t="s">
        <v>1284</v>
      </c>
      <c r="O375" s="166" t="s">
        <v>1066</v>
      </c>
      <c r="P375" s="170" t="s">
        <v>1562</v>
      </c>
      <c r="Q375" s="171"/>
      <c r="R375" s="171">
        <v>23570</v>
      </c>
    </row>
    <row r="376" spans="1:18" ht="42" hidden="1" customHeight="1">
      <c r="A376" s="163" t="s">
        <v>1072</v>
      </c>
      <c r="B376" s="163" t="s">
        <v>2946</v>
      </c>
      <c r="C376" s="164" t="s">
        <v>1984</v>
      </c>
      <c r="D376" s="165" t="s">
        <v>1055</v>
      </c>
      <c r="E376" s="165" t="s">
        <v>2947</v>
      </c>
      <c r="F376" s="166" t="s">
        <v>2948</v>
      </c>
      <c r="G376" s="166" t="s">
        <v>1934</v>
      </c>
      <c r="H376" s="166" t="s">
        <v>2949</v>
      </c>
      <c r="I376" s="167" t="s">
        <v>2950</v>
      </c>
      <c r="J376" s="168" t="s">
        <v>1110</v>
      </c>
      <c r="K376" s="168" t="s">
        <v>1062</v>
      </c>
      <c r="L376" s="168" t="s">
        <v>1063</v>
      </c>
      <c r="M376" s="169" t="s">
        <v>1111</v>
      </c>
      <c r="N376" s="166" t="s">
        <v>1284</v>
      </c>
      <c r="O376" s="166" t="s">
        <v>1066</v>
      </c>
      <c r="P376" s="170" t="s">
        <v>2951</v>
      </c>
      <c r="Q376" s="171"/>
      <c r="R376" s="171">
        <v>46900</v>
      </c>
    </row>
    <row r="377" spans="1:18" ht="42">
      <c r="A377" s="163" t="s">
        <v>1978</v>
      </c>
      <c r="B377" s="163" t="s">
        <v>2952</v>
      </c>
      <c r="C377" s="164" t="s">
        <v>1984</v>
      </c>
      <c r="D377" s="165" t="s">
        <v>1055</v>
      </c>
      <c r="E377" s="165" t="s">
        <v>2953</v>
      </c>
      <c r="F377" s="166" t="s">
        <v>2954</v>
      </c>
      <c r="G377" s="166" t="s">
        <v>1934</v>
      </c>
      <c r="H377" s="166" t="s">
        <v>1560</v>
      </c>
      <c r="I377" s="167" t="s">
        <v>1561</v>
      </c>
      <c r="J377" s="168" t="s">
        <v>1110</v>
      </c>
      <c r="K377" s="168" t="s">
        <v>1062</v>
      </c>
      <c r="L377" s="168" t="s">
        <v>1063</v>
      </c>
      <c r="M377" s="169" t="s">
        <v>1111</v>
      </c>
      <c r="N377" s="166" t="s">
        <v>1284</v>
      </c>
      <c r="O377" s="166" t="s">
        <v>1066</v>
      </c>
      <c r="P377" s="170" t="s">
        <v>2955</v>
      </c>
      <c r="Q377" s="150">
        <v>1</v>
      </c>
      <c r="R377" s="171">
        <v>936</v>
      </c>
    </row>
    <row r="378" spans="1:18" ht="42" hidden="1" customHeight="1">
      <c r="A378" s="163" t="s">
        <v>1982</v>
      </c>
      <c r="B378" s="163" t="s">
        <v>2956</v>
      </c>
      <c r="C378" s="164" t="s">
        <v>1984</v>
      </c>
      <c r="D378" s="165" t="s">
        <v>1055</v>
      </c>
      <c r="E378" s="165" t="s">
        <v>2957</v>
      </c>
      <c r="F378" s="166" t="s">
        <v>2958</v>
      </c>
      <c r="G378" s="166" t="s">
        <v>1934</v>
      </c>
      <c r="H378" s="166" t="s">
        <v>1010</v>
      </c>
      <c r="I378" s="167" t="s">
        <v>2959</v>
      </c>
      <c r="J378" s="168" t="s">
        <v>1110</v>
      </c>
      <c r="K378" s="168" t="s">
        <v>1062</v>
      </c>
      <c r="L378" s="168" t="s">
        <v>1063</v>
      </c>
      <c r="M378" s="169" t="s">
        <v>1111</v>
      </c>
      <c r="N378" s="166" t="s">
        <v>1284</v>
      </c>
      <c r="O378" s="166" t="s">
        <v>1066</v>
      </c>
      <c r="P378" s="170" t="s">
        <v>2960</v>
      </c>
      <c r="Q378" s="171"/>
      <c r="R378" s="171">
        <v>144166.6</v>
      </c>
    </row>
    <row r="379" spans="1:18" ht="42" hidden="1" customHeight="1">
      <c r="A379" s="163" t="s">
        <v>1081</v>
      </c>
      <c r="B379" s="163" t="s">
        <v>2961</v>
      </c>
      <c r="C379" s="164" t="s">
        <v>1984</v>
      </c>
      <c r="D379" s="165" t="s">
        <v>1055</v>
      </c>
      <c r="E379" s="165" t="s">
        <v>2962</v>
      </c>
      <c r="F379" s="166" t="s">
        <v>2963</v>
      </c>
      <c r="G379" s="166" t="s">
        <v>1934</v>
      </c>
      <c r="H379" s="166" t="s">
        <v>1010</v>
      </c>
      <c r="I379" s="167" t="s">
        <v>2959</v>
      </c>
      <c r="J379" s="168" t="s">
        <v>1110</v>
      </c>
      <c r="K379" s="168" t="s">
        <v>1062</v>
      </c>
      <c r="L379" s="168" t="s">
        <v>1063</v>
      </c>
      <c r="M379" s="169" t="s">
        <v>1111</v>
      </c>
      <c r="N379" s="166" t="s">
        <v>1284</v>
      </c>
      <c r="O379" s="166" t="s">
        <v>1066</v>
      </c>
      <c r="P379" s="170" t="s">
        <v>2964</v>
      </c>
      <c r="Q379" s="171"/>
      <c r="R379" s="171">
        <v>18316.84</v>
      </c>
    </row>
    <row r="380" spans="1:18" ht="42" hidden="1" customHeight="1">
      <c r="A380" s="163" t="s">
        <v>1090</v>
      </c>
      <c r="B380" s="163" t="s">
        <v>2965</v>
      </c>
      <c r="C380" s="164" t="s">
        <v>1984</v>
      </c>
      <c r="D380" s="165" t="s">
        <v>1055</v>
      </c>
      <c r="E380" s="165" t="s">
        <v>2966</v>
      </c>
      <c r="F380" s="166" t="s">
        <v>2967</v>
      </c>
      <c r="G380" s="166" t="s">
        <v>1934</v>
      </c>
      <c r="H380" s="166" t="s">
        <v>1</v>
      </c>
      <c r="I380" s="167" t="s">
        <v>1549</v>
      </c>
      <c r="J380" s="168" t="s">
        <v>1110</v>
      </c>
      <c r="K380" s="168" t="s">
        <v>1062</v>
      </c>
      <c r="L380" s="168" t="s">
        <v>1063</v>
      </c>
      <c r="M380" s="169" t="s">
        <v>1111</v>
      </c>
      <c r="N380" s="166" t="s">
        <v>1284</v>
      </c>
      <c r="O380" s="166" t="s">
        <v>1066</v>
      </c>
      <c r="P380" s="170" t="s">
        <v>2968</v>
      </c>
      <c r="Q380" s="171"/>
      <c r="R380" s="171">
        <v>1828.2</v>
      </c>
    </row>
    <row r="381" spans="1:18" ht="42" hidden="1" customHeight="1">
      <c r="A381" s="163" t="s">
        <v>1098</v>
      </c>
      <c r="B381" s="163" t="s">
        <v>2969</v>
      </c>
      <c r="C381" s="164" t="s">
        <v>1984</v>
      </c>
      <c r="D381" s="165" t="s">
        <v>1055</v>
      </c>
      <c r="E381" s="165" t="s">
        <v>2970</v>
      </c>
      <c r="F381" s="166" t="s">
        <v>2971</v>
      </c>
      <c r="G381" s="166" t="s">
        <v>1934</v>
      </c>
      <c r="H381" s="166" t="s">
        <v>1</v>
      </c>
      <c r="I381" s="167" t="s">
        <v>1549</v>
      </c>
      <c r="J381" s="168" t="s">
        <v>1110</v>
      </c>
      <c r="K381" s="168" t="s">
        <v>1062</v>
      </c>
      <c r="L381" s="168" t="s">
        <v>1063</v>
      </c>
      <c r="M381" s="169" t="s">
        <v>1111</v>
      </c>
      <c r="N381" s="166" t="s">
        <v>1284</v>
      </c>
      <c r="O381" s="166" t="s">
        <v>1066</v>
      </c>
      <c r="P381" s="170" t="s">
        <v>2968</v>
      </c>
      <c r="Q381" s="171"/>
      <c r="R381" s="171">
        <v>459</v>
      </c>
    </row>
    <row r="382" spans="1:18" ht="42" hidden="1" customHeight="1">
      <c r="A382" s="163" t="s">
        <v>2002</v>
      </c>
      <c r="B382" s="163" t="s">
        <v>2972</v>
      </c>
      <c r="C382" s="164" t="s">
        <v>1984</v>
      </c>
      <c r="D382" s="165" t="s">
        <v>1055</v>
      </c>
      <c r="E382" s="165" t="s">
        <v>2973</v>
      </c>
      <c r="F382" s="166" t="s">
        <v>2974</v>
      </c>
      <c r="G382" s="166" t="s">
        <v>1934</v>
      </c>
      <c r="H382" s="166" t="s">
        <v>1</v>
      </c>
      <c r="I382" s="167" t="s">
        <v>1549</v>
      </c>
      <c r="J382" s="168" t="s">
        <v>1110</v>
      </c>
      <c r="K382" s="168" t="s">
        <v>1062</v>
      </c>
      <c r="L382" s="168" t="s">
        <v>1063</v>
      </c>
      <c r="M382" s="169" t="s">
        <v>1111</v>
      </c>
      <c r="N382" s="166" t="s">
        <v>1284</v>
      </c>
      <c r="O382" s="166" t="s">
        <v>1066</v>
      </c>
      <c r="P382" s="170" t="s">
        <v>2968</v>
      </c>
      <c r="Q382" s="171"/>
      <c r="R382" s="171">
        <v>7458.83</v>
      </c>
    </row>
    <row r="383" spans="1:18" ht="42" hidden="1" customHeight="1">
      <c r="A383" s="163" t="s">
        <v>2006</v>
      </c>
      <c r="B383" s="163" t="s">
        <v>2975</v>
      </c>
      <c r="C383" s="164" t="s">
        <v>1984</v>
      </c>
      <c r="D383" s="165" t="s">
        <v>1055</v>
      </c>
      <c r="E383" s="165" t="s">
        <v>2976</v>
      </c>
      <c r="F383" s="166" t="s">
        <v>2977</v>
      </c>
      <c r="G383" s="166" t="s">
        <v>1934</v>
      </c>
      <c r="H383" s="166" t="s">
        <v>2978</v>
      </c>
      <c r="I383" s="167" t="s">
        <v>2979</v>
      </c>
      <c r="J383" s="168" t="s">
        <v>1110</v>
      </c>
      <c r="K383" s="168" t="s">
        <v>1062</v>
      </c>
      <c r="L383" s="168" t="s">
        <v>1063</v>
      </c>
      <c r="M383" s="169" t="s">
        <v>1111</v>
      </c>
      <c r="N383" s="166" t="s">
        <v>1284</v>
      </c>
      <c r="O383" s="166" t="s">
        <v>1066</v>
      </c>
      <c r="P383" s="170" t="s">
        <v>2980</v>
      </c>
      <c r="Q383" s="171"/>
      <c r="R383" s="171">
        <v>45754</v>
      </c>
    </row>
    <row r="384" spans="1:18" ht="42" hidden="1" customHeight="1">
      <c r="A384" s="163" t="s">
        <v>2009</v>
      </c>
      <c r="B384" s="163" t="s">
        <v>2981</v>
      </c>
      <c r="C384" s="164" t="s">
        <v>1984</v>
      </c>
      <c r="D384" s="165" t="s">
        <v>1055</v>
      </c>
      <c r="E384" s="165" t="s">
        <v>2982</v>
      </c>
      <c r="F384" s="166" t="s">
        <v>2983</v>
      </c>
      <c r="G384" s="166" t="s">
        <v>1934</v>
      </c>
      <c r="H384" s="166" t="s">
        <v>1094</v>
      </c>
      <c r="I384" s="167" t="s">
        <v>1095</v>
      </c>
      <c r="J384" s="168" t="s">
        <v>1110</v>
      </c>
      <c r="K384" s="168" t="s">
        <v>1062</v>
      </c>
      <c r="L384" s="168" t="s">
        <v>1063</v>
      </c>
      <c r="M384" s="169" t="s">
        <v>1111</v>
      </c>
      <c r="N384" s="166" t="s">
        <v>1284</v>
      </c>
      <c r="O384" s="166" t="s">
        <v>1066</v>
      </c>
      <c r="P384" s="170" t="s">
        <v>2984</v>
      </c>
      <c r="Q384" s="171"/>
      <c r="R384" s="171">
        <v>15330</v>
      </c>
    </row>
    <row r="385" spans="1:18" ht="42" hidden="1" customHeight="1">
      <c r="A385" s="163" t="s">
        <v>2011</v>
      </c>
      <c r="B385" s="163" t="s">
        <v>2985</v>
      </c>
      <c r="C385" s="164" t="s">
        <v>1984</v>
      </c>
      <c r="D385" s="165" t="s">
        <v>1055</v>
      </c>
      <c r="E385" s="165" t="s">
        <v>2986</v>
      </c>
      <c r="F385" s="166" t="s">
        <v>2987</v>
      </c>
      <c r="G385" s="166" t="s">
        <v>1934</v>
      </c>
      <c r="H385" s="166" t="s">
        <v>1525</v>
      </c>
      <c r="I385" s="167" t="s">
        <v>1526</v>
      </c>
      <c r="J385" s="168" t="s">
        <v>1110</v>
      </c>
      <c r="K385" s="168" t="s">
        <v>1062</v>
      </c>
      <c r="L385" s="168" t="s">
        <v>1063</v>
      </c>
      <c r="M385" s="169" t="s">
        <v>1111</v>
      </c>
      <c r="N385" s="166" t="s">
        <v>1284</v>
      </c>
      <c r="O385" s="166" t="s">
        <v>1066</v>
      </c>
      <c r="P385" s="170" t="s">
        <v>1527</v>
      </c>
      <c r="Q385" s="171"/>
      <c r="R385" s="171">
        <v>6310</v>
      </c>
    </row>
    <row r="386" spans="1:18" ht="42" hidden="1" customHeight="1">
      <c r="A386" s="163" t="s">
        <v>2014</v>
      </c>
      <c r="B386" s="163" t="s">
        <v>2988</v>
      </c>
      <c r="C386" s="164" t="s">
        <v>1984</v>
      </c>
      <c r="D386" s="165" t="s">
        <v>1055</v>
      </c>
      <c r="E386" s="165" t="s">
        <v>2989</v>
      </c>
      <c r="F386" s="166" t="s">
        <v>2617</v>
      </c>
      <c r="G386" s="166" t="s">
        <v>1934</v>
      </c>
      <c r="H386" s="166" t="s">
        <v>1525</v>
      </c>
      <c r="I386" s="167" t="s">
        <v>1526</v>
      </c>
      <c r="J386" s="168" t="s">
        <v>1110</v>
      </c>
      <c r="K386" s="168" t="s">
        <v>1062</v>
      </c>
      <c r="L386" s="168" t="s">
        <v>1063</v>
      </c>
      <c r="M386" s="169" t="s">
        <v>1111</v>
      </c>
      <c r="N386" s="166" t="s">
        <v>1284</v>
      </c>
      <c r="O386" s="166" t="s">
        <v>1066</v>
      </c>
      <c r="P386" s="170" t="s">
        <v>1527</v>
      </c>
      <c r="Q386" s="171"/>
      <c r="R386" s="171">
        <v>8982</v>
      </c>
    </row>
    <row r="387" spans="1:18" ht="42" hidden="1" customHeight="1">
      <c r="A387" s="163" t="s">
        <v>2019</v>
      </c>
      <c r="B387" s="163" t="s">
        <v>2990</v>
      </c>
      <c r="C387" s="164" t="s">
        <v>1984</v>
      </c>
      <c r="D387" s="165" t="s">
        <v>1055</v>
      </c>
      <c r="E387" s="165" t="s">
        <v>2991</v>
      </c>
      <c r="F387" s="166" t="s">
        <v>2992</v>
      </c>
      <c r="G387" s="166" t="s">
        <v>1934</v>
      </c>
      <c r="H387" s="166" t="s">
        <v>1999</v>
      </c>
      <c r="I387" s="167" t="s">
        <v>2000</v>
      </c>
      <c r="J387" s="168" t="s">
        <v>1110</v>
      </c>
      <c r="K387" s="168" t="s">
        <v>1062</v>
      </c>
      <c r="L387" s="168" t="s">
        <v>1063</v>
      </c>
      <c r="M387" s="169" t="s">
        <v>1111</v>
      </c>
      <c r="N387" s="166" t="s">
        <v>1284</v>
      </c>
      <c r="O387" s="166" t="s">
        <v>1066</v>
      </c>
      <c r="P387" s="170" t="s">
        <v>2001</v>
      </c>
      <c r="Q387" s="171"/>
      <c r="R387" s="171">
        <v>20744.28</v>
      </c>
    </row>
    <row r="388" spans="1:18" ht="42" hidden="1" customHeight="1">
      <c r="A388" s="163" t="s">
        <v>2023</v>
      </c>
      <c r="B388" s="163" t="s">
        <v>2993</v>
      </c>
      <c r="C388" s="164" t="s">
        <v>1984</v>
      </c>
      <c r="D388" s="165" t="s">
        <v>1055</v>
      </c>
      <c r="E388" s="165" t="s">
        <v>2994</v>
      </c>
      <c r="F388" s="166" t="s">
        <v>2995</v>
      </c>
      <c r="G388" s="166" t="s">
        <v>1934</v>
      </c>
      <c r="H388" s="166" t="s">
        <v>1999</v>
      </c>
      <c r="I388" s="167" t="s">
        <v>2000</v>
      </c>
      <c r="J388" s="168" t="s">
        <v>1110</v>
      </c>
      <c r="K388" s="168" t="s">
        <v>1062</v>
      </c>
      <c r="L388" s="168" t="s">
        <v>1063</v>
      </c>
      <c r="M388" s="169" t="s">
        <v>1111</v>
      </c>
      <c r="N388" s="166" t="s">
        <v>1284</v>
      </c>
      <c r="O388" s="166" t="s">
        <v>1066</v>
      </c>
      <c r="P388" s="170" t="s">
        <v>2001</v>
      </c>
      <c r="Q388" s="171"/>
      <c r="R388" s="171">
        <v>40020</v>
      </c>
    </row>
    <row r="389" spans="1:18" ht="42" hidden="1" customHeight="1">
      <c r="A389" s="163" t="s">
        <v>2027</v>
      </c>
      <c r="B389" s="163" t="s">
        <v>2996</v>
      </c>
      <c r="C389" s="164" t="s">
        <v>1984</v>
      </c>
      <c r="D389" s="165" t="s">
        <v>1055</v>
      </c>
      <c r="E389" s="165" t="s">
        <v>1997</v>
      </c>
      <c r="F389" s="166" t="s">
        <v>2997</v>
      </c>
      <c r="G389" s="166" t="s">
        <v>1934</v>
      </c>
      <c r="H389" s="166" t="s">
        <v>1999</v>
      </c>
      <c r="I389" s="167" t="s">
        <v>2000</v>
      </c>
      <c r="J389" s="168" t="s">
        <v>1110</v>
      </c>
      <c r="K389" s="168" t="s">
        <v>1062</v>
      </c>
      <c r="L389" s="168" t="s">
        <v>1063</v>
      </c>
      <c r="M389" s="169" t="s">
        <v>1111</v>
      </c>
      <c r="N389" s="166" t="s">
        <v>1284</v>
      </c>
      <c r="O389" s="166" t="s">
        <v>1066</v>
      </c>
      <c r="P389" s="170" t="s">
        <v>2001</v>
      </c>
      <c r="Q389" s="171"/>
      <c r="R389" s="171">
        <v>56504.28</v>
      </c>
    </row>
    <row r="390" spans="1:18" ht="42" hidden="1" customHeight="1">
      <c r="A390" s="163" t="s">
        <v>2031</v>
      </c>
      <c r="B390" s="163" t="s">
        <v>2998</v>
      </c>
      <c r="C390" s="164" t="s">
        <v>1984</v>
      </c>
      <c r="D390" s="165" t="s">
        <v>1055</v>
      </c>
      <c r="E390" s="165" t="s">
        <v>2999</v>
      </c>
      <c r="F390" s="166" t="s">
        <v>3000</v>
      </c>
      <c r="G390" s="166" t="s">
        <v>1934</v>
      </c>
      <c r="H390" s="166" t="s">
        <v>7</v>
      </c>
      <c r="I390" s="167" t="s">
        <v>1202</v>
      </c>
      <c r="J390" s="168" t="s">
        <v>1110</v>
      </c>
      <c r="K390" s="168" t="s">
        <v>1062</v>
      </c>
      <c r="L390" s="168" t="s">
        <v>1063</v>
      </c>
      <c r="M390" s="169" t="s">
        <v>1111</v>
      </c>
      <c r="N390" s="166" t="s">
        <v>1284</v>
      </c>
      <c r="O390" s="166" t="s">
        <v>1066</v>
      </c>
      <c r="P390" s="170" t="s">
        <v>3001</v>
      </c>
      <c r="Q390" s="171"/>
      <c r="R390" s="171">
        <v>22697.7</v>
      </c>
    </row>
    <row r="391" spans="1:18" ht="42" hidden="1" customHeight="1">
      <c r="A391" s="163" t="s">
        <v>2035</v>
      </c>
      <c r="B391" s="163" t="s">
        <v>3002</v>
      </c>
      <c r="C391" s="164" t="s">
        <v>1984</v>
      </c>
      <c r="D391" s="165" t="s">
        <v>1055</v>
      </c>
      <c r="E391" s="165" t="s">
        <v>3003</v>
      </c>
      <c r="F391" s="166" t="s">
        <v>3004</v>
      </c>
      <c r="G391" s="166" t="s">
        <v>1934</v>
      </c>
      <c r="H391" s="166" t="s">
        <v>1535</v>
      </c>
      <c r="I391" s="167" t="s">
        <v>1536</v>
      </c>
      <c r="J391" s="168" t="s">
        <v>1110</v>
      </c>
      <c r="K391" s="168" t="s">
        <v>1062</v>
      </c>
      <c r="L391" s="168" t="s">
        <v>1063</v>
      </c>
      <c r="M391" s="169" t="s">
        <v>1111</v>
      </c>
      <c r="N391" s="166" t="s">
        <v>1284</v>
      </c>
      <c r="O391" s="166" t="s">
        <v>1066</v>
      </c>
      <c r="P391" s="170" t="s">
        <v>1537</v>
      </c>
      <c r="Q391" s="171"/>
      <c r="R391" s="171">
        <v>10820</v>
      </c>
    </row>
    <row r="392" spans="1:18" ht="42" hidden="1" customHeight="1">
      <c r="A392" s="163" t="s">
        <v>1357</v>
      </c>
      <c r="B392" s="163" t="s">
        <v>3005</v>
      </c>
      <c r="C392" s="164" t="s">
        <v>1984</v>
      </c>
      <c r="D392" s="165" t="s">
        <v>1055</v>
      </c>
      <c r="E392" s="165" t="s">
        <v>3006</v>
      </c>
      <c r="F392" s="166" t="s">
        <v>3007</v>
      </c>
      <c r="G392" s="166" t="s">
        <v>1934</v>
      </c>
      <c r="H392" s="166" t="s">
        <v>1535</v>
      </c>
      <c r="I392" s="167" t="s">
        <v>1536</v>
      </c>
      <c r="J392" s="168" t="s">
        <v>1110</v>
      </c>
      <c r="K392" s="168" t="s">
        <v>1062</v>
      </c>
      <c r="L392" s="168" t="s">
        <v>1063</v>
      </c>
      <c r="M392" s="169" t="s">
        <v>1111</v>
      </c>
      <c r="N392" s="166" t="s">
        <v>1284</v>
      </c>
      <c r="O392" s="166" t="s">
        <v>1066</v>
      </c>
      <c r="P392" s="170" t="s">
        <v>1537</v>
      </c>
      <c r="Q392" s="171"/>
      <c r="R392" s="171">
        <v>6580</v>
      </c>
    </row>
    <row r="393" spans="1:18" ht="42" hidden="1" customHeight="1">
      <c r="A393" s="163" t="s">
        <v>1364</v>
      </c>
      <c r="B393" s="163" t="s">
        <v>3008</v>
      </c>
      <c r="C393" s="164" t="s">
        <v>1984</v>
      </c>
      <c r="D393" s="165" t="s">
        <v>1055</v>
      </c>
      <c r="E393" s="165" t="s">
        <v>3009</v>
      </c>
      <c r="F393" s="166" t="s">
        <v>3010</v>
      </c>
      <c r="G393" s="166" t="s">
        <v>1934</v>
      </c>
      <c r="H393" s="166" t="s">
        <v>643</v>
      </c>
      <c r="I393" s="167" t="s">
        <v>3011</v>
      </c>
      <c r="J393" s="168" t="s">
        <v>1110</v>
      </c>
      <c r="K393" s="168" t="s">
        <v>1062</v>
      </c>
      <c r="L393" s="168" t="s">
        <v>1063</v>
      </c>
      <c r="M393" s="169" t="s">
        <v>1111</v>
      </c>
      <c r="N393" s="166" t="s">
        <v>1284</v>
      </c>
      <c r="O393" s="166" t="s">
        <v>1066</v>
      </c>
      <c r="P393" s="170" t="s">
        <v>3012</v>
      </c>
      <c r="Q393" s="171"/>
      <c r="R393" s="171">
        <v>9600</v>
      </c>
    </row>
    <row r="394" spans="1:18" ht="42">
      <c r="A394" s="163" t="s">
        <v>1368</v>
      </c>
      <c r="B394" s="163" t="s">
        <v>3013</v>
      </c>
      <c r="C394" s="164" t="s">
        <v>1984</v>
      </c>
      <c r="D394" s="165" t="s">
        <v>1055</v>
      </c>
      <c r="E394" s="165" t="s">
        <v>3014</v>
      </c>
      <c r="F394" s="166" t="s">
        <v>3015</v>
      </c>
      <c r="G394" s="166" t="s">
        <v>1934</v>
      </c>
      <c r="H394" s="166" t="s">
        <v>250</v>
      </c>
      <c r="I394" s="167" t="s">
        <v>1596</v>
      </c>
      <c r="J394" s="168" t="s">
        <v>1110</v>
      </c>
      <c r="K394" s="168" t="s">
        <v>1062</v>
      </c>
      <c r="L394" s="168" t="s">
        <v>1063</v>
      </c>
      <c r="M394" s="169" t="s">
        <v>1111</v>
      </c>
      <c r="N394" s="166" t="s">
        <v>1284</v>
      </c>
      <c r="O394" s="166" t="s">
        <v>1066</v>
      </c>
      <c r="P394" s="170" t="s">
        <v>3016</v>
      </c>
      <c r="Q394" s="150">
        <v>1</v>
      </c>
      <c r="R394" s="171">
        <v>25500</v>
      </c>
    </row>
    <row r="395" spans="1:18" ht="42" hidden="1" customHeight="1">
      <c r="A395" s="163" t="s">
        <v>1372</v>
      </c>
      <c r="B395" s="163" t="s">
        <v>3017</v>
      </c>
      <c r="C395" s="164" t="s">
        <v>1984</v>
      </c>
      <c r="D395" s="165" t="s">
        <v>1055</v>
      </c>
      <c r="E395" s="165" t="s">
        <v>3018</v>
      </c>
      <c r="F395" s="166" t="s">
        <v>3019</v>
      </c>
      <c r="G395" s="166" t="s">
        <v>1934</v>
      </c>
      <c r="H395" s="166" t="s">
        <v>1696</v>
      </c>
      <c r="I395" s="167" t="s">
        <v>1697</v>
      </c>
      <c r="J395" s="168" t="s">
        <v>1690</v>
      </c>
      <c r="K395" s="168" t="s">
        <v>1691</v>
      </c>
      <c r="L395" s="168" t="s">
        <v>1063</v>
      </c>
      <c r="M395" s="169" t="s">
        <v>1769</v>
      </c>
      <c r="N395" s="166" t="s">
        <v>1284</v>
      </c>
      <c r="O395" s="166" t="s">
        <v>1066</v>
      </c>
      <c r="P395" s="170"/>
      <c r="Q395" s="171"/>
      <c r="R395" s="171">
        <v>37938.230000000003</v>
      </c>
    </row>
    <row r="396" spans="1:18" ht="52.5" hidden="1" customHeight="1">
      <c r="A396" s="163" t="s">
        <v>1376</v>
      </c>
      <c r="B396" s="163" t="s">
        <v>3020</v>
      </c>
      <c r="C396" s="164" t="s">
        <v>1984</v>
      </c>
      <c r="D396" s="165" t="s">
        <v>1055</v>
      </c>
      <c r="E396" s="165" t="s">
        <v>3021</v>
      </c>
      <c r="F396" s="166" t="s">
        <v>3022</v>
      </c>
      <c r="G396" s="166" t="s">
        <v>1934</v>
      </c>
      <c r="H396" s="166" t="s">
        <v>1696</v>
      </c>
      <c r="I396" s="167" t="s">
        <v>1697</v>
      </c>
      <c r="J396" s="168" t="s">
        <v>1690</v>
      </c>
      <c r="K396" s="168" t="s">
        <v>1691</v>
      </c>
      <c r="L396" s="168" t="s">
        <v>1063</v>
      </c>
      <c r="M396" s="169" t="s">
        <v>1769</v>
      </c>
      <c r="N396" s="166" t="s">
        <v>1284</v>
      </c>
      <c r="O396" s="166" t="s">
        <v>1066</v>
      </c>
      <c r="P396" s="170"/>
      <c r="Q396" s="171"/>
      <c r="R396" s="171">
        <v>16742.18</v>
      </c>
    </row>
    <row r="397" spans="1:18" ht="63" hidden="1" customHeight="1">
      <c r="A397" s="163" t="s">
        <v>1380</v>
      </c>
      <c r="B397" s="163" t="s">
        <v>3023</v>
      </c>
      <c r="C397" s="164" t="s">
        <v>2021</v>
      </c>
      <c r="D397" s="165" t="s">
        <v>1055</v>
      </c>
      <c r="E397" s="165" t="s">
        <v>3024</v>
      </c>
      <c r="F397" s="166" t="s">
        <v>3025</v>
      </c>
      <c r="G397" s="166" t="s">
        <v>1984</v>
      </c>
      <c r="H397" s="166" t="s">
        <v>1077</v>
      </c>
      <c r="I397" s="167" t="s">
        <v>1078</v>
      </c>
      <c r="J397" s="168" t="s">
        <v>1690</v>
      </c>
      <c r="K397" s="168" t="s">
        <v>1691</v>
      </c>
      <c r="L397" s="168" t="s">
        <v>1063</v>
      </c>
      <c r="M397" s="169" t="s">
        <v>1769</v>
      </c>
      <c r="N397" s="166" t="s">
        <v>1284</v>
      </c>
      <c r="O397" s="166" t="s">
        <v>1066</v>
      </c>
      <c r="P397" s="170"/>
      <c r="Q397" s="171"/>
      <c r="R397" s="171">
        <v>8775.35</v>
      </c>
    </row>
    <row r="398" spans="1:18" ht="42" hidden="1" customHeight="1">
      <c r="A398" s="163" t="s">
        <v>1386</v>
      </c>
      <c r="B398" s="163" t="s">
        <v>3026</v>
      </c>
      <c r="C398" s="164" t="s">
        <v>2021</v>
      </c>
      <c r="D398" s="165" t="s">
        <v>1055</v>
      </c>
      <c r="E398" s="165" t="s">
        <v>1766</v>
      </c>
      <c r="F398" s="166" t="s">
        <v>3027</v>
      </c>
      <c r="G398" s="166" t="s">
        <v>1984</v>
      </c>
      <c r="H398" s="166" t="s">
        <v>1701</v>
      </c>
      <c r="I398" s="167" t="s">
        <v>1702</v>
      </c>
      <c r="J398" s="168" t="s">
        <v>1690</v>
      </c>
      <c r="K398" s="168" t="s">
        <v>1691</v>
      </c>
      <c r="L398" s="168" t="s">
        <v>1063</v>
      </c>
      <c r="M398" s="169" t="s">
        <v>1769</v>
      </c>
      <c r="N398" s="166" t="s">
        <v>1284</v>
      </c>
      <c r="O398" s="166" t="s">
        <v>1066</v>
      </c>
      <c r="P398" s="170"/>
      <c r="Q398" s="171"/>
      <c r="R398" s="171">
        <v>7163</v>
      </c>
    </row>
    <row r="399" spans="1:18" ht="42" hidden="1" customHeight="1">
      <c r="A399" s="163" t="s">
        <v>2061</v>
      </c>
      <c r="B399" s="163" t="s">
        <v>3028</v>
      </c>
      <c r="C399" s="164" t="s">
        <v>2021</v>
      </c>
      <c r="D399" s="165" t="s">
        <v>1055</v>
      </c>
      <c r="E399" s="165" t="s">
        <v>1960</v>
      </c>
      <c r="F399" s="166" t="s">
        <v>3029</v>
      </c>
      <c r="G399" s="166" t="s">
        <v>1984</v>
      </c>
      <c r="H399" s="166" t="s">
        <v>1701</v>
      </c>
      <c r="I399" s="167" t="s">
        <v>1702</v>
      </c>
      <c r="J399" s="168" t="s">
        <v>1690</v>
      </c>
      <c r="K399" s="168" t="s">
        <v>1691</v>
      </c>
      <c r="L399" s="168" t="s">
        <v>1063</v>
      </c>
      <c r="M399" s="169" t="s">
        <v>1769</v>
      </c>
      <c r="N399" s="166" t="s">
        <v>1284</v>
      </c>
      <c r="O399" s="166" t="s">
        <v>1066</v>
      </c>
      <c r="P399" s="170"/>
      <c r="Q399" s="171"/>
      <c r="R399" s="171">
        <v>4205</v>
      </c>
    </row>
    <row r="400" spans="1:18" ht="42" hidden="1" customHeight="1">
      <c r="A400" s="163" t="s">
        <v>1104</v>
      </c>
      <c r="B400" s="163" t="s">
        <v>3030</v>
      </c>
      <c r="C400" s="164" t="s">
        <v>2021</v>
      </c>
      <c r="D400" s="165" t="s">
        <v>1055</v>
      </c>
      <c r="E400" s="165" t="s">
        <v>3031</v>
      </c>
      <c r="F400" s="166" t="s">
        <v>2537</v>
      </c>
      <c r="G400" s="166" t="s">
        <v>2021</v>
      </c>
      <c r="H400" s="166" t="s">
        <v>1077</v>
      </c>
      <c r="I400" s="167" t="s">
        <v>1078</v>
      </c>
      <c r="J400" s="168" t="s">
        <v>1690</v>
      </c>
      <c r="K400" s="168" t="s">
        <v>1691</v>
      </c>
      <c r="L400" s="168" t="s">
        <v>1063</v>
      </c>
      <c r="M400" s="169" t="s">
        <v>1769</v>
      </c>
      <c r="N400" s="166" t="s">
        <v>1284</v>
      </c>
      <c r="O400" s="166" t="s">
        <v>1066</v>
      </c>
      <c r="P400" s="170"/>
      <c r="Q400" s="171"/>
      <c r="R400" s="171">
        <v>62199.68</v>
      </c>
    </row>
    <row r="401" spans="1:18" ht="42" hidden="1" customHeight="1">
      <c r="A401" s="163" t="s">
        <v>1392</v>
      </c>
      <c r="B401" s="163" t="s">
        <v>3032</v>
      </c>
      <c r="C401" s="164" t="s">
        <v>2021</v>
      </c>
      <c r="D401" s="165" t="s">
        <v>1055</v>
      </c>
      <c r="E401" s="165" t="s">
        <v>3033</v>
      </c>
      <c r="F401" s="166" t="s">
        <v>3034</v>
      </c>
      <c r="G401" s="166" t="s">
        <v>2021</v>
      </c>
      <c r="H401" s="166" t="s">
        <v>1696</v>
      </c>
      <c r="I401" s="167" t="s">
        <v>1697</v>
      </c>
      <c r="J401" s="168" t="s">
        <v>1690</v>
      </c>
      <c r="K401" s="168" t="s">
        <v>1691</v>
      </c>
      <c r="L401" s="168" t="s">
        <v>1063</v>
      </c>
      <c r="M401" s="169" t="s">
        <v>1769</v>
      </c>
      <c r="N401" s="166" t="s">
        <v>1284</v>
      </c>
      <c r="O401" s="166" t="s">
        <v>1066</v>
      </c>
      <c r="P401" s="170"/>
      <c r="Q401" s="171"/>
      <c r="R401" s="171">
        <v>76434.899999999994</v>
      </c>
    </row>
    <row r="402" spans="1:18" ht="42" hidden="1" customHeight="1">
      <c r="A402" s="163" t="s">
        <v>1399</v>
      </c>
      <c r="B402" s="163" t="s">
        <v>3035</v>
      </c>
      <c r="C402" s="164" t="s">
        <v>2021</v>
      </c>
      <c r="D402" s="165" t="s">
        <v>1055</v>
      </c>
      <c r="E402" s="165" t="s">
        <v>3036</v>
      </c>
      <c r="F402" s="166" t="s">
        <v>3037</v>
      </c>
      <c r="G402" s="166" t="s">
        <v>2021</v>
      </c>
      <c r="H402" s="166" t="s">
        <v>1077</v>
      </c>
      <c r="I402" s="167" t="s">
        <v>1078</v>
      </c>
      <c r="J402" s="168" t="s">
        <v>1690</v>
      </c>
      <c r="K402" s="168" t="s">
        <v>1691</v>
      </c>
      <c r="L402" s="168" t="s">
        <v>1063</v>
      </c>
      <c r="M402" s="169" t="s">
        <v>1769</v>
      </c>
      <c r="N402" s="166" t="s">
        <v>1284</v>
      </c>
      <c r="O402" s="166" t="s">
        <v>1066</v>
      </c>
      <c r="P402" s="170"/>
      <c r="Q402" s="171"/>
      <c r="R402" s="171">
        <v>19141.240000000002</v>
      </c>
    </row>
    <row r="403" spans="1:18" ht="42" hidden="1" customHeight="1">
      <c r="A403" s="163" t="s">
        <v>1406</v>
      </c>
      <c r="B403" s="163" t="s">
        <v>3038</v>
      </c>
      <c r="C403" s="164" t="s">
        <v>2058</v>
      </c>
      <c r="D403" s="165" t="s">
        <v>1055</v>
      </c>
      <c r="E403" s="165" t="s">
        <v>3039</v>
      </c>
      <c r="F403" s="166" t="s">
        <v>3040</v>
      </c>
      <c r="G403" s="166" t="s">
        <v>2021</v>
      </c>
      <c r="H403" s="166" t="s">
        <v>1696</v>
      </c>
      <c r="I403" s="167" t="s">
        <v>1697</v>
      </c>
      <c r="J403" s="168" t="s">
        <v>1690</v>
      </c>
      <c r="K403" s="168" t="s">
        <v>1691</v>
      </c>
      <c r="L403" s="168" t="s">
        <v>1063</v>
      </c>
      <c r="M403" s="169" t="s">
        <v>1769</v>
      </c>
      <c r="N403" s="166" t="s">
        <v>1284</v>
      </c>
      <c r="O403" s="166" t="s">
        <v>1066</v>
      </c>
      <c r="P403" s="170"/>
      <c r="Q403" s="171"/>
      <c r="R403" s="171">
        <v>497.91</v>
      </c>
    </row>
    <row r="404" spans="1:18" ht="42" hidden="1" customHeight="1">
      <c r="A404" s="163" t="s">
        <v>1410</v>
      </c>
      <c r="B404" s="163" t="s">
        <v>3041</v>
      </c>
      <c r="C404" s="164" t="s">
        <v>2058</v>
      </c>
      <c r="D404" s="165" t="s">
        <v>1055</v>
      </c>
      <c r="E404" s="165" t="s">
        <v>3042</v>
      </c>
      <c r="F404" s="166" t="s">
        <v>3043</v>
      </c>
      <c r="G404" s="166" t="s">
        <v>2021</v>
      </c>
      <c r="H404" s="166" t="s">
        <v>1077</v>
      </c>
      <c r="I404" s="167" t="s">
        <v>1078</v>
      </c>
      <c r="J404" s="168" t="s">
        <v>1690</v>
      </c>
      <c r="K404" s="168" t="s">
        <v>1691</v>
      </c>
      <c r="L404" s="168" t="s">
        <v>1063</v>
      </c>
      <c r="M404" s="169" t="s">
        <v>1769</v>
      </c>
      <c r="N404" s="166" t="s">
        <v>1284</v>
      </c>
      <c r="O404" s="166" t="s">
        <v>1066</v>
      </c>
      <c r="P404" s="170"/>
      <c r="Q404" s="171"/>
      <c r="R404" s="171">
        <v>17.59</v>
      </c>
    </row>
    <row r="405" spans="1:18" ht="52.5" hidden="1" customHeight="1">
      <c r="A405" s="163" t="s">
        <v>1414</v>
      </c>
      <c r="B405" s="163" t="s">
        <v>3044</v>
      </c>
      <c r="C405" s="164" t="s">
        <v>2058</v>
      </c>
      <c r="D405" s="165" t="s">
        <v>1055</v>
      </c>
      <c r="E405" s="165" t="s">
        <v>3045</v>
      </c>
      <c r="F405" s="166" t="s">
        <v>3046</v>
      </c>
      <c r="G405" s="166" t="s">
        <v>2021</v>
      </c>
      <c r="H405" s="166" t="s">
        <v>1696</v>
      </c>
      <c r="I405" s="167" t="s">
        <v>1697</v>
      </c>
      <c r="J405" s="168" t="s">
        <v>1690</v>
      </c>
      <c r="K405" s="168" t="s">
        <v>1691</v>
      </c>
      <c r="L405" s="168" t="s">
        <v>1063</v>
      </c>
      <c r="M405" s="169" t="s">
        <v>1769</v>
      </c>
      <c r="N405" s="166" t="s">
        <v>1284</v>
      </c>
      <c r="O405" s="166" t="s">
        <v>1066</v>
      </c>
      <c r="P405" s="170"/>
      <c r="Q405" s="171"/>
      <c r="R405" s="171">
        <v>853.82</v>
      </c>
    </row>
    <row r="406" spans="1:18" ht="42" hidden="1" customHeight="1">
      <c r="A406" s="163" t="s">
        <v>1421</v>
      </c>
      <c r="B406" s="163" t="s">
        <v>3047</v>
      </c>
      <c r="C406" s="164" t="s">
        <v>2058</v>
      </c>
      <c r="D406" s="165" t="s">
        <v>1055</v>
      </c>
      <c r="E406" s="165" t="s">
        <v>2071</v>
      </c>
      <c r="F406" s="166" t="s">
        <v>3048</v>
      </c>
      <c r="G406" s="166" t="s">
        <v>2021</v>
      </c>
      <c r="H406" s="166" t="s">
        <v>1701</v>
      </c>
      <c r="I406" s="167" t="s">
        <v>1702</v>
      </c>
      <c r="J406" s="168" t="s">
        <v>1703</v>
      </c>
      <c r="K406" s="168" t="s">
        <v>1704</v>
      </c>
      <c r="L406" s="168" t="s">
        <v>1063</v>
      </c>
      <c r="M406" s="169" t="s">
        <v>1769</v>
      </c>
      <c r="N406" s="166" t="s">
        <v>1284</v>
      </c>
      <c r="O406" s="166" t="s">
        <v>1066</v>
      </c>
      <c r="P406" s="170"/>
      <c r="Q406" s="171"/>
      <c r="R406" s="171">
        <v>1796218.84</v>
      </c>
    </row>
    <row r="407" spans="1:18" ht="42" hidden="1" customHeight="1">
      <c r="A407" s="163" t="s">
        <v>1428</v>
      </c>
      <c r="B407" s="163" t="s">
        <v>3049</v>
      </c>
      <c r="C407" s="164" t="s">
        <v>2058</v>
      </c>
      <c r="D407" s="165" t="s">
        <v>1055</v>
      </c>
      <c r="E407" s="165" t="s">
        <v>2071</v>
      </c>
      <c r="F407" s="166" t="s">
        <v>3050</v>
      </c>
      <c r="G407" s="166" t="s">
        <v>2021</v>
      </c>
      <c r="H407" s="166" t="s">
        <v>1701</v>
      </c>
      <c r="I407" s="167" t="s">
        <v>1702</v>
      </c>
      <c r="J407" s="168" t="s">
        <v>1703</v>
      </c>
      <c r="K407" s="168" t="s">
        <v>1704</v>
      </c>
      <c r="L407" s="168" t="s">
        <v>1063</v>
      </c>
      <c r="M407" s="169" t="s">
        <v>1769</v>
      </c>
      <c r="N407" s="166" t="s">
        <v>1284</v>
      </c>
      <c r="O407" s="166" t="s">
        <v>1066</v>
      </c>
      <c r="P407" s="170"/>
      <c r="Q407" s="171"/>
      <c r="R407" s="171">
        <v>178.66</v>
      </c>
    </row>
    <row r="408" spans="1:18" ht="42" hidden="1" customHeight="1">
      <c r="A408" s="163" t="s">
        <v>2084</v>
      </c>
      <c r="B408" s="163" t="s">
        <v>3051</v>
      </c>
      <c r="C408" s="164" t="s">
        <v>2058</v>
      </c>
      <c r="D408" s="165" t="s">
        <v>1055</v>
      </c>
      <c r="E408" s="165" t="s">
        <v>2071</v>
      </c>
      <c r="F408" s="166" t="s">
        <v>3052</v>
      </c>
      <c r="G408" s="166" t="s">
        <v>2021</v>
      </c>
      <c r="H408" s="166" t="s">
        <v>1701</v>
      </c>
      <c r="I408" s="167" t="s">
        <v>1702</v>
      </c>
      <c r="J408" s="168" t="s">
        <v>1703</v>
      </c>
      <c r="K408" s="168" t="s">
        <v>1704</v>
      </c>
      <c r="L408" s="168" t="s">
        <v>1063</v>
      </c>
      <c r="M408" s="169" t="s">
        <v>1769</v>
      </c>
      <c r="N408" s="166" t="s">
        <v>1284</v>
      </c>
      <c r="O408" s="166" t="s">
        <v>1066</v>
      </c>
      <c r="P408" s="170"/>
      <c r="Q408" s="171"/>
      <c r="R408" s="171">
        <v>135107.01999999999</v>
      </c>
    </row>
    <row r="409" spans="1:18" ht="42" hidden="1" customHeight="1">
      <c r="A409" s="163" t="s">
        <v>2088</v>
      </c>
      <c r="B409" s="163" t="s">
        <v>3053</v>
      </c>
      <c r="C409" s="164" t="s">
        <v>2058</v>
      </c>
      <c r="D409" s="165" t="s">
        <v>1055</v>
      </c>
      <c r="E409" s="165" t="s">
        <v>2071</v>
      </c>
      <c r="F409" s="166" t="s">
        <v>3054</v>
      </c>
      <c r="G409" s="166" t="s">
        <v>2021</v>
      </c>
      <c r="H409" s="166" t="s">
        <v>1701</v>
      </c>
      <c r="I409" s="167" t="s">
        <v>1702</v>
      </c>
      <c r="J409" s="168" t="s">
        <v>1703</v>
      </c>
      <c r="K409" s="168" t="s">
        <v>1704</v>
      </c>
      <c r="L409" s="168" t="s">
        <v>1063</v>
      </c>
      <c r="M409" s="169" t="s">
        <v>1769</v>
      </c>
      <c r="N409" s="166" t="s">
        <v>1284</v>
      </c>
      <c r="O409" s="166" t="s">
        <v>1066</v>
      </c>
      <c r="P409" s="170"/>
      <c r="Q409" s="171"/>
      <c r="R409" s="171">
        <v>58019.1</v>
      </c>
    </row>
    <row r="410" spans="1:18" ht="42" hidden="1" customHeight="1">
      <c r="A410" s="163" t="s">
        <v>2092</v>
      </c>
      <c r="B410" s="163" t="s">
        <v>3055</v>
      </c>
      <c r="C410" s="164" t="s">
        <v>2058</v>
      </c>
      <c r="D410" s="165" t="s">
        <v>1055</v>
      </c>
      <c r="E410" s="165" t="s">
        <v>2071</v>
      </c>
      <c r="F410" s="166" t="s">
        <v>3056</v>
      </c>
      <c r="G410" s="166" t="s">
        <v>2021</v>
      </c>
      <c r="H410" s="166" t="s">
        <v>1701</v>
      </c>
      <c r="I410" s="167" t="s">
        <v>1702</v>
      </c>
      <c r="J410" s="168" t="s">
        <v>1703</v>
      </c>
      <c r="K410" s="168" t="s">
        <v>1704</v>
      </c>
      <c r="L410" s="168" t="s">
        <v>1063</v>
      </c>
      <c r="M410" s="169" t="s">
        <v>1769</v>
      </c>
      <c r="N410" s="166" t="s">
        <v>1284</v>
      </c>
      <c r="O410" s="166" t="s">
        <v>1066</v>
      </c>
      <c r="P410" s="170"/>
      <c r="Q410" s="171"/>
      <c r="R410" s="171">
        <v>321.33</v>
      </c>
    </row>
    <row r="411" spans="1:18" ht="42" hidden="1" customHeight="1">
      <c r="A411" s="163" t="s">
        <v>2096</v>
      </c>
      <c r="B411" s="163" t="s">
        <v>3057</v>
      </c>
      <c r="C411" s="164" t="s">
        <v>2058</v>
      </c>
      <c r="D411" s="165" t="s">
        <v>1055</v>
      </c>
      <c r="E411" s="165" t="s">
        <v>2071</v>
      </c>
      <c r="F411" s="166" t="s">
        <v>3058</v>
      </c>
      <c r="G411" s="166" t="s">
        <v>2021</v>
      </c>
      <c r="H411" s="166" t="s">
        <v>1701</v>
      </c>
      <c r="I411" s="167" t="s">
        <v>1702</v>
      </c>
      <c r="J411" s="168" t="s">
        <v>1703</v>
      </c>
      <c r="K411" s="168" t="s">
        <v>1704</v>
      </c>
      <c r="L411" s="168" t="s">
        <v>1063</v>
      </c>
      <c r="M411" s="169" t="s">
        <v>1769</v>
      </c>
      <c r="N411" s="166" t="s">
        <v>1284</v>
      </c>
      <c r="O411" s="166" t="s">
        <v>1066</v>
      </c>
      <c r="P411" s="170"/>
      <c r="Q411" s="171"/>
      <c r="R411" s="171">
        <v>7564.59</v>
      </c>
    </row>
    <row r="412" spans="1:18" ht="42" hidden="1" customHeight="1">
      <c r="A412" s="163" t="s">
        <v>2100</v>
      </c>
      <c r="B412" s="163" t="s">
        <v>3059</v>
      </c>
      <c r="C412" s="164" t="s">
        <v>2058</v>
      </c>
      <c r="D412" s="165" t="s">
        <v>1055</v>
      </c>
      <c r="E412" s="165" t="s">
        <v>2071</v>
      </c>
      <c r="F412" s="166" t="s">
        <v>3060</v>
      </c>
      <c r="G412" s="166" t="s">
        <v>2021</v>
      </c>
      <c r="H412" s="166" t="s">
        <v>1701</v>
      </c>
      <c r="I412" s="167" t="s">
        <v>1702</v>
      </c>
      <c r="J412" s="168" t="s">
        <v>1703</v>
      </c>
      <c r="K412" s="168" t="s">
        <v>1704</v>
      </c>
      <c r="L412" s="168" t="s">
        <v>1063</v>
      </c>
      <c r="M412" s="169" t="s">
        <v>1769</v>
      </c>
      <c r="N412" s="166" t="s">
        <v>1284</v>
      </c>
      <c r="O412" s="166" t="s">
        <v>1066</v>
      </c>
      <c r="P412" s="170"/>
      <c r="Q412" s="171"/>
      <c r="R412" s="171">
        <v>33787.75</v>
      </c>
    </row>
    <row r="413" spans="1:18" ht="42" hidden="1" customHeight="1">
      <c r="A413" s="163" t="s">
        <v>2104</v>
      </c>
      <c r="B413" s="163" t="s">
        <v>3061</v>
      </c>
      <c r="C413" s="164" t="s">
        <v>2058</v>
      </c>
      <c r="D413" s="165" t="s">
        <v>1055</v>
      </c>
      <c r="E413" s="165" t="s">
        <v>2071</v>
      </c>
      <c r="F413" s="166" t="s">
        <v>3062</v>
      </c>
      <c r="G413" s="166" t="s">
        <v>2021</v>
      </c>
      <c r="H413" s="166" t="s">
        <v>1701</v>
      </c>
      <c r="I413" s="167" t="s">
        <v>1702</v>
      </c>
      <c r="J413" s="168" t="s">
        <v>1703</v>
      </c>
      <c r="K413" s="168" t="s">
        <v>1704</v>
      </c>
      <c r="L413" s="168" t="s">
        <v>1063</v>
      </c>
      <c r="M413" s="169" t="s">
        <v>1769</v>
      </c>
      <c r="N413" s="166" t="s">
        <v>1284</v>
      </c>
      <c r="O413" s="166" t="s">
        <v>1066</v>
      </c>
      <c r="P413" s="170"/>
      <c r="Q413" s="171"/>
      <c r="R413" s="171">
        <v>76.5</v>
      </c>
    </row>
    <row r="414" spans="1:18" ht="42" hidden="1" customHeight="1">
      <c r="A414" s="163" t="s">
        <v>2108</v>
      </c>
      <c r="B414" s="163" t="s">
        <v>3063</v>
      </c>
      <c r="C414" s="164" t="s">
        <v>2058</v>
      </c>
      <c r="D414" s="165" t="s">
        <v>1055</v>
      </c>
      <c r="E414" s="165" t="s">
        <v>2071</v>
      </c>
      <c r="F414" s="166" t="s">
        <v>3064</v>
      </c>
      <c r="G414" s="166" t="s">
        <v>2021</v>
      </c>
      <c r="H414" s="166" t="s">
        <v>1701</v>
      </c>
      <c r="I414" s="167" t="s">
        <v>1702</v>
      </c>
      <c r="J414" s="168" t="s">
        <v>1703</v>
      </c>
      <c r="K414" s="168" t="s">
        <v>1704</v>
      </c>
      <c r="L414" s="168" t="s">
        <v>1063</v>
      </c>
      <c r="M414" s="169" t="s">
        <v>1769</v>
      </c>
      <c r="N414" s="166" t="s">
        <v>1284</v>
      </c>
      <c r="O414" s="166" t="s">
        <v>1066</v>
      </c>
      <c r="P414" s="170"/>
      <c r="Q414" s="171"/>
      <c r="R414" s="171">
        <v>20254.66</v>
      </c>
    </row>
    <row r="415" spans="1:18" ht="42" hidden="1" customHeight="1">
      <c r="A415" s="163" t="s">
        <v>2113</v>
      </c>
      <c r="B415" s="163" t="s">
        <v>3065</v>
      </c>
      <c r="C415" s="164" t="s">
        <v>2058</v>
      </c>
      <c r="D415" s="165" t="s">
        <v>1055</v>
      </c>
      <c r="E415" s="165" t="s">
        <v>2322</v>
      </c>
      <c r="F415" s="166" t="s">
        <v>3066</v>
      </c>
      <c r="G415" s="166" t="s">
        <v>2021</v>
      </c>
      <c r="H415" s="166" t="s">
        <v>1701</v>
      </c>
      <c r="I415" s="167" t="s">
        <v>1702</v>
      </c>
      <c r="J415" s="168" t="s">
        <v>1703</v>
      </c>
      <c r="K415" s="168" t="s">
        <v>1704</v>
      </c>
      <c r="L415" s="168" t="s">
        <v>1063</v>
      </c>
      <c r="M415" s="169" t="s">
        <v>1769</v>
      </c>
      <c r="N415" s="166" t="s">
        <v>1284</v>
      </c>
      <c r="O415" s="166" t="s">
        <v>1066</v>
      </c>
      <c r="P415" s="170"/>
      <c r="Q415" s="171"/>
      <c r="R415" s="171">
        <v>14246.15</v>
      </c>
    </row>
    <row r="416" spans="1:18" ht="42" hidden="1" customHeight="1">
      <c r="A416" s="163" t="s">
        <v>2120</v>
      </c>
      <c r="B416" s="163" t="s">
        <v>3067</v>
      </c>
      <c r="C416" s="164" t="s">
        <v>2058</v>
      </c>
      <c r="D416" s="165" t="s">
        <v>1055</v>
      </c>
      <c r="E416" s="165" t="s">
        <v>2322</v>
      </c>
      <c r="F416" s="166" t="s">
        <v>3068</v>
      </c>
      <c r="G416" s="166" t="s">
        <v>2021</v>
      </c>
      <c r="H416" s="166" t="s">
        <v>1701</v>
      </c>
      <c r="I416" s="167" t="s">
        <v>1702</v>
      </c>
      <c r="J416" s="168" t="s">
        <v>1703</v>
      </c>
      <c r="K416" s="168" t="s">
        <v>1704</v>
      </c>
      <c r="L416" s="168" t="s">
        <v>1063</v>
      </c>
      <c r="M416" s="169" t="s">
        <v>1769</v>
      </c>
      <c r="N416" s="166" t="s">
        <v>1284</v>
      </c>
      <c r="O416" s="166" t="s">
        <v>1066</v>
      </c>
      <c r="P416" s="170"/>
      <c r="Q416" s="171"/>
      <c r="R416" s="171">
        <v>985.82</v>
      </c>
    </row>
    <row r="417" spans="1:18" ht="42" hidden="1" customHeight="1">
      <c r="A417" s="163" t="s">
        <v>2124</v>
      </c>
      <c r="B417" s="163" t="s">
        <v>3069</v>
      </c>
      <c r="C417" s="164" t="s">
        <v>2058</v>
      </c>
      <c r="D417" s="165" t="s">
        <v>1055</v>
      </c>
      <c r="E417" s="165" t="s">
        <v>2322</v>
      </c>
      <c r="F417" s="166" t="s">
        <v>3070</v>
      </c>
      <c r="G417" s="166" t="s">
        <v>2021</v>
      </c>
      <c r="H417" s="166" t="s">
        <v>1701</v>
      </c>
      <c r="I417" s="167" t="s">
        <v>1702</v>
      </c>
      <c r="J417" s="168" t="s">
        <v>1703</v>
      </c>
      <c r="K417" s="168" t="s">
        <v>1704</v>
      </c>
      <c r="L417" s="168" t="s">
        <v>1063</v>
      </c>
      <c r="M417" s="169" t="s">
        <v>1769</v>
      </c>
      <c r="N417" s="166" t="s">
        <v>1284</v>
      </c>
      <c r="O417" s="166" t="s">
        <v>1066</v>
      </c>
      <c r="P417" s="170"/>
      <c r="Q417" s="171"/>
      <c r="R417" s="171">
        <v>3.64</v>
      </c>
    </row>
    <row r="418" spans="1:18" ht="52.5" hidden="1" customHeight="1">
      <c r="A418" s="163" t="s">
        <v>2129</v>
      </c>
      <c r="B418" s="163" t="s">
        <v>3071</v>
      </c>
      <c r="C418" s="164" t="s">
        <v>2058</v>
      </c>
      <c r="D418" s="165" t="s">
        <v>1055</v>
      </c>
      <c r="E418" s="165" t="s">
        <v>3072</v>
      </c>
      <c r="F418" s="166" t="s">
        <v>3073</v>
      </c>
      <c r="G418" s="166" t="s">
        <v>2021</v>
      </c>
      <c r="H418" s="166" t="s">
        <v>1077</v>
      </c>
      <c r="I418" s="167" t="s">
        <v>1078</v>
      </c>
      <c r="J418" s="168" t="s">
        <v>1690</v>
      </c>
      <c r="K418" s="168" t="s">
        <v>1691</v>
      </c>
      <c r="L418" s="168" t="s">
        <v>1063</v>
      </c>
      <c r="M418" s="169" t="s">
        <v>1769</v>
      </c>
      <c r="N418" s="166" t="s">
        <v>1284</v>
      </c>
      <c r="O418" s="166" t="s">
        <v>1066</v>
      </c>
      <c r="P418" s="170"/>
      <c r="Q418" s="171"/>
      <c r="R418" s="171">
        <v>549070.68999999994</v>
      </c>
    </row>
    <row r="419" spans="1:18" ht="52.5" hidden="1" customHeight="1">
      <c r="A419" s="163" t="s">
        <v>2134</v>
      </c>
      <c r="B419" s="163" t="s">
        <v>3074</v>
      </c>
      <c r="C419" s="164" t="s">
        <v>2058</v>
      </c>
      <c r="D419" s="165" t="s">
        <v>1055</v>
      </c>
      <c r="E419" s="165" t="s">
        <v>3075</v>
      </c>
      <c r="F419" s="166" t="s">
        <v>3076</v>
      </c>
      <c r="G419" s="166" t="s">
        <v>2021</v>
      </c>
      <c r="H419" s="166" t="s">
        <v>1077</v>
      </c>
      <c r="I419" s="167" t="s">
        <v>1078</v>
      </c>
      <c r="J419" s="168" t="s">
        <v>1690</v>
      </c>
      <c r="K419" s="168" t="s">
        <v>1691</v>
      </c>
      <c r="L419" s="168" t="s">
        <v>1063</v>
      </c>
      <c r="M419" s="169" t="s">
        <v>1769</v>
      </c>
      <c r="N419" s="166" t="s">
        <v>1284</v>
      </c>
      <c r="O419" s="166" t="s">
        <v>1066</v>
      </c>
      <c r="P419" s="170"/>
      <c r="Q419" s="171"/>
      <c r="R419" s="171">
        <v>3136853.96</v>
      </c>
    </row>
    <row r="420" spans="1:18" ht="42" hidden="1" customHeight="1">
      <c r="A420" s="163" t="s">
        <v>2138</v>
      </c>
      <c r="B420" s="163" t="s">
        <v>3077</v>
      </c>
      <c r="C420" s="164" t="s">
        <v>2058</v>
      </c>
      <c r="D420" s="165" t="s">
        <v>1055</v>
      </c>
      <c r="E420" s="165" t="s">
        <v>3078</v>
      </c>
      <c r="F420" s="166" t="s">
        <v>3079</v>
      </c>
      <c r="G420" s="166" t="s">
        <v>2021</v>
      </c>
      <c r="H420" s="166" t="s">
        <v>1696</v>
      </c>
      <c r="I420" s="167" t="s">
        <v>1697</v>
      </c>
      <c r="J420" s="168" t="s">
        <v>1690</v>
      </c>
      <c r="K420" s="168" t="s">
        <v>1691</v>
      </c>
      <c r="L420" s="168" t="s">
        <v>1063</v>
      </c>
      <c r="M420" s="169" t="s">
        <v>1769</v>
      </c>
      <c r="N420" s="166" t="s">
        <v>1284</v>
      </c>
      <c r="O420" s="166" t="s">
        <v>1066</v>
      </c>
      <c r="P420" s="170"/>
      <c r="Q420" s="171"/>
      <c r="R420" s="171">
        <v>1947283.31</v>
      </c>
    </row>
    <row r="421" spans="1:18" ht="42" hidden="1" customHeight="1">
      <c r="A421" s="163" t="s">
        <v>2141</v>
      </c>
      <c r="B421" s="163" t="s">
        <v>3080</v>
      </c>
      <c r="C421" s="164" t="s">
        <v>2058</v>
      </c>
      <c r="D421" s="165" t="s">
        <v>1055</v>
      </c>
      <c r="E421" s="165" t="s">
        <v>3081</v>
      </c>
      <c r="F421" s="166" t="s">
        <v>3082</v>
      </c>
      <c r="G421" s="166" t="s">
        <v>2021</v>
      </c>
      <c r="H421" s="166" t="s">
        <v>1696</v>
      </c>
      <c r="I421" s="167" t="s">
        <v>1697</v>
      </c>
      <c r="J421" s="168" t="s">
        <v>1690</v>
      </c>
      <c r="K421" s="168" t="s">
        <v>1691</v>
      </c>
      <c r="L421" s="168" t="s">
        <v>1063</v>
      </c>
      <c r="M421" s="169" t="s">
        <v>1769</v>
      </c>
      <c r="N421" s="166" t="s">
        <v>1284</v>
      </c>
      <c r="O421" s="166" t="s">
        <v>1066</v>
      </c>
      <c r="P421" s="170"/>
      <c r="Q421" s="171"/>
      <c r="R421" s="171">
        <v>56101.55</v>
      </c>
    </row>
    <row r="422" spans="1:18" ht="52.5" hidden="1" customHeight="1">
      <c r="A422" s="163" t="s">
        <v>2144</v>
      </c>
      <c r="B422" s="163" t="s">
        <v>3083</v>
      </c>
      <c r="C422" s="164" t="s">
        <v>2058</v>
      </c>
      <c r="D422" s="165" t="s">
        <v>1055</v>
      </c>
      <c r="E422" s="165" t="s">
        <v>3084</v>
      </c>
      <c r="F422" s="166" t="s">
        <v>3085</v>
      </c>
      <c r="G422" s="166" t="s">
        <v>2021</v>
      </c>
      <c r="H422" s="166" t="s">
        <v>1077</v>
      </c>
      <c r="I422" s="167" t="s">
        <v>1078</v>
      </c>
      <c r="J422" s="168" t="s">
        <v>1690</v>
      </c>
      <c r="K422" s="168" t="s">
        <v>1691</v>
      </c>
      <c r="L422" s="168" t="s">
        <v>1063</v>
      </c>
      <c r="M422" s="169" t="s">
        <v>1769</v>
      </c>
      <c r="N422" s="166" t="s">
        <v>1284</v>
      </c>
      <c r="O422" s="166" t="s">
        <v>1066</v>
      </c>
      <c r="P422" s="170"/>
      <c r="Q422" s="171"/>
      <c r="R422" s="171">
        <v>364607.95</v>
      </c>
    </row>
    <row r="423" spans="1:18" ht="52.5" hidden="1" customHeight="1">
      <c r="A423" s="163" t="s">
        <v>2147</v>
      </c>
      <c r="B423" s="163" t="s">
        <v>3086</v>
      </c>
      <c r="C423" s="164" t="s">
        <v>2058</v>
      </c>
      <c r="D423" s="165" t="s">
        <v>1055</v>
      </c>
      <c r="E423" s="165" t="s">
        <v>3087</v>
      </c>
      <c r="F423" s="166" t="s">
        <v>3088</v>
      </c>
      <c r="G423" s="166" t="s">
        <v>2021</v>
      </c>
      <c r="H423" s="166" t="s">
        <v>1077</v>
      </c>
      <c r="I423" s="167" t="s">
        <v>1078</v>
      </c>
      <c r="J423" s="168" t="s">
        <v>1690</v>
      </c>
      <c r="K423" s="168" t="s">
        <v>1691</v>
      </c>
      <c r="L423" s="168" t="s">
        <v>1063</v>
      </c>
      <c r="M423" s="169" t="s">
        <v>1769</v>
      </c>
      <c r="N423" s="166" t="s">
        <v>1284</v>
      </c>
      <c r="O423" s="166" t="s">
        <v>1066</v>
      </c>
      <c r="P423" s="170"/>
      <c r="Q423" s="171"/>
      <c r="R423" s="171">
        <v>79.12</v>
      </c>
    </row>
    <row r="424" spans="1:18" ht="42" hidden="1" customHeight="1">
      <c r="A424" s="163" t="s">
        <v>2150</v>
      </c>
      <c r="B424" s="163" t="s">
        <v>3089</v>
      </c>
      <c r="C424" s="164" t="s">
        <v>2058</v>
      </c>
      <c r="D424" s="165" t="s">
        <v>1055</v>
      </c>
      <c r="E424" s="165" t="s">
        <v>3090</v>
      </c>
      <c r="F424" s="166" t="s">
        <v>3091</v>
      </c>
      <c r="G424" s="166" t="s">
        <v>2021</v>
      </c>
      <c r="H424" s="166" t="s">
        <v>1696</v>
      </c>
      <c r="I424" s="167" t="s">
        <v>1697</v>
      </c>
      <c r="J424" s="168" t="s">
        <v>1690</v>
      </c>
      <c r="K424" s="168" t="s">
        <v>1691</v>
      </c>
      <c r="L424" s="168" t="s">
        <v>1063</v>
      </c>
      <c r="M424" s="169" t="s">
        <v>1769</v>
      </c>
      <c r="N424" s="166" t="s">
        <v>1284</v>
      </c>
      <c r="O424" s="166" t="s">
        <v>1066</v>
      </c>
      <c r="P424" s="170"/>
      <c r="Q424" s="171"/>
      <c r="R424" s="171">
        <v>702.11</v>
      </c>
    </row>
    <row r="425" spans="1:18" ht="42" hidden="1" customHeight="1">
      <c r="A425" s="163" t="s">
        <v>2154</v>
      </c>
      <c r="B425" s="163" t="s">
        <v>3092</v>
      </c>
      <c r="C425" s="164" t="s">
        <v>2058</v>
      </c>
      <c r="D425" s="165" t="s">
        <v>1055</v>
      </c>
      <c r="E425" s="165" t="s">
        <v>2136</v>
      </c>
      <c r="F425" s="166" t="s">
        <v>3093</v>
      </c>
      <c r="G425" s="166" t="s">
        <v>2021</v>
      </c>
      <c r="H425" s="166" t="s">
        <v>1701</v>
      </c>
      <c r="I425" s="167" t="s">
        <v>1702</v>
      </c>
      <c r="J425" s="168" t="s">
        <v>1703</v>
      </c>
      <c r="K425" s="168" t="s">
        <v>1704</v>
      </c>
      <c r="L425" s="168" t="s">
        <v>1063</v>
      </c>
      <c r="M425" s="169" t="s">
        <v>1769</v>
      </c>
      <c r="N425" s="166" t="s">
        <v>1284</v>
      </c>
      <c r="O425" s="166" t="s">
        <v>1066</v>
      </c>
      <c r="P425" s="170"/>
      <c r="Q425" s="171"/>
      <c r="R425" s="171">
        <v>236774.33</v>
      </c>
    </row>
    <row r="426" spans="1:18" ht="42" hidden="1" customHeight="1">
      <c r="A426" s="163" t="s">
        <v>2157</v>
      </c>
      <c r="B426" s="163" t="s">
        <v>3094</v>
      </c>
      <c r="C426" s="164" t="s">
        <v>2058</v>
      </c>
      <c r="D426" s="165" t="s">
        <v>1055</v>
      </c>
      <c r="E426" s="165" t="s">
        <v>2136</v>
      </c>
      <c r="F426" s="166" t="s">
        <v>2123</v>
      </c>
      <c r="G426" s="166" t="s">
        <v>2021</v>
      </c>
      <c r="H426" s="166" t="s">
        <v>1701</v>
      </c>
      <c r="I426" s="167" t="s">
        <v>1702</v>
      </c>
      <c r="J426" s="168" t="s">
        <v>1703</v>
      </c>
      <c r="K426" s="168" t="s">
        <v>1704</v>
      </c>
      <c r="L426" s="168" t="s">
        <v>1063</v>
      </c>
      <c r="M426" s="169" t="s">
        <v>1769</v>
      </c>
      <c r="N426" s="166" t="s">
        <v>1284</v>
      </c>
      <c r="O426" s="166" t="s">
        <v>1066</v>
      </c>
      <c r="P426" s="170"/>
      <c r="Q426" s="171"/>
      <c r="R426" s="171">
        <v>23.55</v>
      </c>
    </row>
    <row r="427" spans="1:18" ht="42" hidden="1" customHeight="1">
      <c r="A427" s="163" t="s">
        <v>2160</v>
      </c>
      <c r="B427" s="163" t="s">
        <v>3095</v>
      </c>
      <c r="C427" s="164" t="s">
        <v>2058</v>
      </c>
      <c r="D427" s="165" t="s">
        <v>1055</v>
      </c>
      <c r="E427" s="165" t="s">
        <v>2136</v>
      </c>
      <c r="F427" s="166" t="s">
        <v>3096</v>
      </c>
      <c r="G427" s="166" t="s">
        <v>2021</v>
      </c>
      <c r="H427" s="166" t="s">
        <v>1701</v>
      </c>
      <c r="I427" s="167" t="s">
        <v>1702</v>
      </c>
      <c r="J427" s="168" t="s">
        <v>1703</v>
      </c>
      <c r="K427" s="168" t="s">
        <v>1704</v>
      </c>
      <c r="L427" s="168" t="s">
        <v>1063</v>
      </c>
      <c r="M427" s="169" t="s">
        <v>1769</v>
      </c>
      <c r="N427" s="166" t="s">
        <v>1284</v>
      </c>
      <c r="O427" s="166" t="s">
        <v>1066</v>
      </c>
      <c r="P427" s="170"/>
      <c r="Q427" s="171"/>
      <c r="R427" s="171">
        <v>17809.59</v>
      </c>
    </row>
    <row r="428" spans="1:18" ht="42" hidden="1" customHeight="1">
      <c r="A428" s="163" t="s">
        <v>1691</v>
      </c>
      <c r="B428" s="163" t="s">
        <v>3097</v>
      </c>
      <c r="C428" s="164" t="s">
        <v>2058</v>
      </c>
      <c r="D428" s="165" t="s">
        <v>1055</v>
      </c>
      <c r="E428" s="165" t="s">
        <v>2136</v>
      </c>
      <c r="F428" s="166" t="s">
        <v>3098</v>
      </c>
      <c r="G428" s="166" t="s">
        <v>2021</v>
      </c>
      <c r="H428" s="166" t="s">
        <v>1701</v>
      </c>
      <c r="I428" s="167" t="s">
        <v>1702</v>
      </c>
      <c r="J428" s="168" t="s">
        <v>1703</v>
      </c>
      <c r="K428" s="168" t="s">
        <v>1704</v>
      </c>
      <c r="L428" s="168" t="s">
        <v>1063</v>
      </c>
      <c r="M428" s="169" t="s">
        <v>1769</v>
      </c>
      <c r="N428" s="166" t="s">
        <v>1284</v>
      </c>
      <c r="O428" s="166" t="s">
        <v>1066</v>
      </c>
      <c r="P428" s="170"/>
      <c r="Q428" s="171"/>
      <c r="R428" s="171">
        <v>7647.98</v>
      </c>
    </row>
    <row r="429" spans="1:18" ht="42" hidden="1" customHeight="1">
      <c r="A429" s="163" t="s">
        <v>1080</v>
      </c>
      <c r="B429" s="163" t="s">
        <v>3099</v>
      </c>
      <c r="C429" s="164" t="s">
        <v>2058</v>
      </c>
      <c r="D429" s="165" t="s">
        <v>1055</v>
      </c>
      <c r="E429" s="165" t="s">
        <v>2136</v>
      </c>
      <c r="F429" s="166" t="s">
        <v>3100</v>
      </c>
      <c r="G429" s="166" t="s">
        <v>2021</v>
      </c>
      <c r="H429" s="166" t="s">
        <v>1701</v>
      </c>
      <c r="I429" s="167" t="s">
        <v>1702</v>
      </c>
      <c r="J429" s="168" t="s">
        <v>1703</v>
      </c>
      <c r="K429" s="168" t="s">
        <v>1704</v>
      </c>
      <c r="L429" s="168" t="s">
        <v>1063</v>
      </c>
      <c r="M429" s="169" t="s">
        <v>1769</v>
      </c>
      <c r="N429" s="166" t="s">
        <v>1284</v>
      </c>
      <c r="O429" s="166" t="s">
        <v>1066</v>
      </c>
      <c r="P429" s="170"/>
      <c r="Q429" s="171"/>
      <c r="R429" s="171">
        <v>42.35</v>
      </c>
    </row>
    <row r="430" spans="1:18" ht="42" hidden="1" customHeight="1">
      <c r="A430" s="163" t="s">
        <v>2168</v>
      </c>
      <c r="B430" s="163" t="s">
        <v>3101</v>
      </c>
      <c r="C430" s="164" t="s">
        <v>2058</v>
      </c>
      <c r="D430" s="165" t="s">
        <v>1055</v>
      </c>
      <c r="E430" s="165" t="s">
        <v>2136</v>
      </c>
      <c r="F430" s="166" t="s">
        <v>3102</v>
      </c>
      <c r="G430" s="166" t="s">
        <v>2021</v>
      </c>
      <c r="H430" s="166" t="s">
        <v>1701</v>
      </c>
      <c r="I430" s="167" t="s">
        <v>1702</v>
      </c>
      <c r="J430" s="168" t="s">
        <v>1703</v>
      </c>
      <c r="K430" s="168" t="s">
        <v>1704</v>
      </c>
      <c r="L430" s="168" t="s">
        <v>1063</v>
      </c>
      <c r="M430" s="169" t="s">
        <v>1769</v>
      </c>
      <c r="N430" s="166" t="s">
        <v>1284</v>
      </c>
      <c r="O430" s="166" t="s">
        <v>1066</v>
      </c>
      <c r="P430" s="170"/>
      <c r="Q430" s="171"/>
      <c r="R430" s="171">
        <v>997.12</v>
      </c>
    </row>
    <row r="431" spans="1:18" ht="42" hidden="1" customHeight="1">
      <c r="A431" s="163" t="s">
        <v>2171</v>
      </c>
      <c r="B431" s="163" t="s">
        <v>3103</v>
      </c>
      <c r="C431" s="164" t="s">
        <v>2058</v>
      </c>
      <c r="D431" s="165" t="s">
        <v>1055</v>
      </c>
      <c r="E431" s="165" t="s">
        <v>2136</v>
      </c>
      <c r="F431" s="166" t="s">
        <v>3104</v>
      </c>
      <c r="G431" s="166" t="s">
        <v>2021</v>
      </c>
      <c r="H431" s="166" t="s">
        <v>1701</v>
      </c>
      <c r="I431" s="167" t="s">
        <v>1702</v>
      </c>
      <c r="J431" s="168" t="s">
        <v>1703</v>
      </c>
      <c r="K431" s="168" t="s">
        <v>1704</v>
      </c>
      <c r="L431" s="168" t="s">
        <v>1063</v>
      </c>
      <c r="M431" s="169" t="s">
        <v>1769</v>
      </c>
      <c r="N431" s="166" t="s">
        <v>1284</v>
      </c>
      <c r="O431" s="166" t="s">
        <v>1066</v>
      </c>
      <c r="P431" s="170"/>
      <c r="Q431" s="171"/>
      <c r="R431" s="171">
        <v>4453.84</v>
      </c>
    </row>
    <row r="432" spans="1:18" ht="42" hidden="1" customHeight="1">
      <c r="A432" s="163" t="s">
        <v>1432</v>
      </c>
      <c r="B432" s="163" t="s">
        <v>3105</v>
      </c>
      <c r="C432" s="164" t="s">
        <v>2058</v>
      </c>
      <c r="D432" s="165" t="s">
        <v>1055</v>
      </c>
      <c r="E432" s="165" t="s">
        <v>2136</v>
      </c>
      <c r="F432" s="166" t="s">
        <v>3106</v>
      </c>
      <c r="G432" s="166" t="s">
        <v>2021</v>
      </c>
      <c r="H432" s="166" t="s">
        <v>1701</v>
      </c>
      <c r="I432" s="167" t="s">
        <v>1702</v>
      </c>
      <c r="J432" s="168" t="s">
        <v>1703</v>
      </c>
      <c r="K432" s="168" t="s">
        <v>1704</v>
      </c>
      <c r="L432" s="168" t="s">
        <v>1063</v>
      </c>
      <c r="M432" s="169" t="s">
        <v>1769</v>
      </c>
      <c r="N432" s="166" t="s">
        <v>1284</v>
      </c>
      <c r="O432" s="166" t="s">
        <v>1066</v>
      </c>
      <c r="P432" s="170"/>
      <c r="Q432" s="171"/>
      <c r="R432" s="171">
        <v>10.08</v>
      </c>
    </row>
    <row r="433" spans="1:18" ht="42" hidden="1" customHeight="1">
      <c r="A433" s="163" t="s">
        <v>1436</v>
      </c>
      <c r="B433" s="163" t="s">
        <v>3107</v>
      </c>
      <c r="C433" s="164" t="s">
        <v>2058</v>
      </c>
      <c r="D433" s="165" t="s">
        <v>1055</v>
      </c>
      <c r="E433" s="165" t="s">
        <v>3108</v>
      </c>
      <c r="F433" s="166" t="s">
        <v>3109</v>
      </c>
      <c r="G433" s="166" t="s">
        <v>2021</v>
      </c>
      <c r="H433" s="166" t="s">
        <v>1309</v>
      </c>
      <c r="I433" s="167" t="s">
        <v>1310</v>
      </c>
      <c r="J433" s="168" t="s">
        <v>1302</v>
      </c>
      <c r="K433" s="168" t="s">
        <v>1303</v>
      </c>
      <c r="L433" s="168" t="s">
        <v>1063</v>
      </c>
      <c r="M433" s="169" t="s">
        <v>1304</v>
      </c>
      <c r="N433" s="166" t="s">
        <v>1284</v>
      </c>
      <c r="O433" s="166" t="s">
        <v>1066</v>
      </c>
      <c r="P433" s="170"/>
      <c r="Q433" s="171"/>
      <c r="R433" s="171">
        <v>53300</v>
      </c>
    </row>
    <row r="434" spans="1:18" ht="42" hidden="1" customHeight="1">
      <c r="A434" s="163" t="s">
        <v>2178</v>
      </c>
      <c r="B434" s="163" t="s">
        <v>3110</v>
      </c>
      <c r="C434" s="164" t="s">
        <v>2058</v>
      </c>
      <c r="D434" s="165" t="s">
        <v>1055</v>
      </c>
      <c r="E434" s="165" t="s">
        <v>2136</v>
      </c>
      <c r="F434" s="166" t="s">
        <v>2127</v>
      </c>
      <c r="G434" s="166" t="s">
        <v>2021</v>
      </c>
      <c r="H434" s="166" t="s">
        <v>1701</v>
      </c>
      <c r="I434" s="167" t="s">
        <v>1702</v>
      </c>
      <c r="J434" s="168" t="s">
        <v>1703</v>
      </c>
      <c r="K434" s="168" t="s">
        <v>1704</v>
      </c>
      <c r="L434" s="168" t="s">
        <v>1063</v>
      </c>
      <c r="M434" s="169" t="s">
        <v>1769</v>
      </c>
      <c r="N434" s="166" t="s">
        <v>1284</v>
      </c>
      <c r="O434" s="166" t="s">
        <v>1066</v>
      </c>
      <c r="P434" s="170"/>
      <c r="Q434" s="171"/>
      <c r="R434" s="171">
        <v>2669.96</v>
      </c>
    </row>
    <row r="435" spans="1:18" ht="42" hidden="1" customHeight="1">
      <c r="A435" s="163" t="s">
        <v>2182</v>
      </c>
      <c r="B435" s="163" t="s">
        <v>3111</v>
      </c>
      <c r="C435" s="164" t="s">
        <v>2058</v>
      </c>
      <c r="D435" s="165" t="s">
        <v>1055</v>
      </c>
      <c r="E435" s="165" t="s">
        <v>2131</v>
      </c>
      <c r="F435" s="166" t="s">
        <v>1666</v>
      </c>
      <c r="G435" s="166" t="s">
        <v>2021</v>
      </c>
      <c r="H435" s="166" t="s">
        <v>2132</v>
      </c>
      <c r="I435" s="167" t="s">
        <v>2133</v>
      </c>
      <c r="J435" s="168" t="s">
        <v>1690</v>
      </c>
      <c r="K435" s="168" t="s">
        <v>1691</v>
      </c>
      <c r="L435" s="168" t="s">
        <v>1063</v>
      </c>
      <c r="M435" s="169" t="s">
        <v>1769</v>
      </c>
      <c r="N435" s="166" t="s">
        <v>1284</v>
      </c>
      <c r="O435" s="166" t="s">
        <v>1066</v>
      </c>
      <c r="P435" s="170"/>
      <c r="Q435" s="171"/>
      <c r="R435" s="171">
        <v>23905.73</v>
      </c>
    </row>
    <row r="436" spans="1:18" ht="63" hidden="1" customHeight="1">
      <c r="A436" s="163" t="s">
        <v>1704</v>
      </c>
      <c r="B436" s="163" t="s">
        <v>3112</v>
      </c>
      <c r="C436" s="164" t="s">
        <v>2058</v>
      </c>
      <c r="D436" s="165" t="s">
        <v>1055</v>
      </c>
      <c r="E436" s="165" t="s">
        <v>3113</v>
      </c>
      <c r="F436" s="166" t="s">
        <v>3114</v>
      </c>
      <c r="G436" s="166" t="s">
        <v>2021</v>
      </c>
      <c r="H436" s="166" t="s">
        <v>3115</v>
      </c>
      <c r="I436" s="167" t="s">
        <v>3116</v>
      </c>
      <c r="J436" s="168" t="s">
        <v>1690</v>
      </c>
      <c r="K436" s="168" t="s">
        <v>1691</v>
      </c>
      <c r="L436" s="168" t="s">
        <v>1063</v>
      </c>
      <c r="M436" s="169" t="s">
        <v>1769</v>
      </c>
      <c r="N436" s="166" t="s">
        <v>1284</v>
      </c>
      <c r="O436" s="166" t="s">
        <v>1066</v>
      </c>
      <c r="P436" s="170"/>
      <c r="Q436" s="171"/>
      <c r="R436" s="171">
        <v>8606.7800000000007</v>
      </c>
    </row>
    <row r="437" spans="1:18" ht="42">
      <c r="A437" s="163" t="s">
        <v>2187</v>
      </c>
      <c r="B437" s="163" t="s">
        <v>3117</v>
      </c>
      <c r="C437" s="164" t="s">
        <v>2058</v>
      </c>
      <c r="D437" s="165" t="s">
        <v>1055</v>
      </c>
      <c r="E437" s="165" t="s">
        <v>3118</v>
      </c>
      <c r="F437" s="166" t="s">
        <v>3119</v>
      </c>
      <c r="G437" s="166" t="s">
        <v>2021</v>
      </c>
      <c r="H437" s="166" t="s">
        <v>1396</v>
      </c>
      <c r="I437" s="167" t="s">
        <v>1397</v>
      </c>
      <c r="J437" s="168" t="s">
        <v>1079</v>
      </c>
      <c r="K437" s="168" t="s">
        <v>1062</v>
      </c>
      <c r="L437" s="168" t="s">
        <v>1063</v>
      </c>
      <c r="M437" s="169" t="s">
        <v>1064</v>
      </c>
      <c r="N437" s="166" t="s">
        <v>1284</v>
      </c>
      <c r="O437" s="166" t="s">
        <v>1066</v>
      </c>
      <c r="P437" s="170" t="s">
        <v>3120</v>
      </c>
      <c r="Q437" s="150">
        <v>1</v>
      </c>
      <c r="R437" s="171">
        <v>16000</v>
      </c>
    </row>
    <row r="438" spans="1:18" ht="42">
      <c r="A438" s="163" t="s">
        <v>2190</v>
      </c>
      <c r="B438" s="163" t="s">
        <v>3121</v>
      </c>
      <c r="C438" s="164" t="s">
        <v>2058</v>
      </c>
      <c r="D438" s="165" t="s">
        <v>1055</v>
      </c>
      <c r="E438" s="165" t="s">
        <v>3122</v>
      </c>
      <c r="F438" s="166" t="s">
        <v>2137</v>
      </c>
      <c r="G438" s="166" t="s">
        <v>2021</v>
      </c>
      <c r="H438" s="166" t="s">
        <v>1403</v>
      </c>
      <c r="I438" s="167" t="s">
        <v>1404</v>
      </c>
      <c r="J438" s="168" t="s">
        <v>1079</v>
      </c>
      <c r="K438" s="168" t="s">
        <v>1062</v>
      </c>
      <c r="L438" s="168" t="s">
        <v>1063</v>
      </c>
      <c r="M438" s="169" t="s">
        <v>1064</v>
      </c>
      <c r="N438" s="166" t="s">
        <v>1284</v>
      </c>
      <c r="O438" s="166" t="s">
        <v>1066</v>
      </c>
      <c r="P438" s="170" t="s">
        <v>3123</v>
      </c>
      <c r="Q438" s="150">
        <v>1</v>
      </c>
      <c r="R438" s="171">
        <v>16000</v>
      </c>
    </row>
    <row r="439" spans="1:18" ht="42">
      <c r="A439" s="163" t="s">
        <v>2194</v>
      </c>
      <c r="B439" s="163" t="s">
        <v>3124</v>
      </c>
      <c r="C439" s="164" t="s">
        <v>2058</v>
      </c>
      <c r="D439" s="165" t="s">
        <v>1055</v>
      </c>
      <c r="E439" s="165" t="s">
        <v>3125</v>
      </c>
      <c r="F439" s="166" t="s">
        <v>2140</v>
      </c>
      <c r="G439" s="166" t="s">
        <v>2021</v>
      </c>
      <c r="H439" s="166" t="s">
        <v>1403</v>
      </c>
      <c r="I439" s="167" t="s">
        <v>1404</v>
      </c>
      <c r="J439" s="168" t="s">
        <v>1079</v>
      </c>
      <c r="K439" s="168" t="s">
        <v>1062</v>
      </c>
      <c r="L439" s="168" t="s">
        <v>1063</v>
      </c>
      <c r="M439" s="169" t="s">
        <v>1064</v>
      </c>
      <c r="N439" s="166" t="s">
        <v>1284</v>
      </c>
      <c r="O439" s="166" t="s">
        <v>1066</v>
      </c>
      <c r="P439" s="170" t="s">
        <v>3123</v>
      </c>
      <c r="Q439" s="150">
        <v>1</v>
      </c>
      <c r="R439" s="171">
        <v>16000</v>
      </c>
    </row>
    <row r="440" spans="1:18" ht="42" hidden="1" customHeight="1">
      <c r="A440" s="163" t="s">
        <v>1114</v>
      </c>
      <c r="B440" s="163" t="s">
        <v>3126</v>
      </c>
      <c r="C440" s="164" t="s">
        <v>2058</v>
      </c>
      <c r="D440" s="165" t="s">
        <v>1055</v>
      </c>
      <c r="E440" s="165" t="s">
        <v>2152</v>
      </c>
      <c r="F440" s="166" t="s">
        <v>3127</v>
      </c>
      <c r="G440" s="166" t="s">
        <v>2021</v>
      </c>
      <c r="H440" s="166" t="s">
        <v>1716</v>
      </c>
      <c r="I440" s="167" t="s">
        <v>1717</v>
      </c>
      <c r="J440" s="168" t="s">
        <v>1703</v>
      </c>
      <c r="K440" s="168" t="s">
        <v>1704</v>
      </c>
      <c r="L440" s="168" t="s">
        <v>1063</v>
      </c>
      <c r="M440" s="169" t="s">
        <v>1769</v>
      </c>
      <c r="N440" s="166" t="s">
        <v>1284</v>
      </c>
      <c r="O440" s="166" t="s">
        <v>1066</v>
      </c>
      <c r="P440" s="170"/>
      <c r="Q440" s="171"/>
      <c r="R440" s="171">
        <v>16329.35</v>
      </c>
    </row>
    <row r="441" spans="1:18" ht="42" hidden="1" customHeight="1">
      <c r="A441" s="163" t="s">
        <v>1123</v>
      </c>
      <c r="B441" s="163" t="s">
        <v>3128</v>
      </c>
      <c r="C441" s="164" t="s">
        <v>2058</v>
      </c>
      <c r="D441" s="165" t="s">
        <v>1055</v>
      </c>
      <c r="E441" s="165" t="s">
        <v>2152</v>
      </c>
      <c r="F441" s="166" t="s">
        <v>3129</v>
      </c>
      <c r="G441" s="166" t="s">
        <v>2021</v>
      </c>
      <c r="H441" s="166" t="s">
        <v>1716</v>
      </c>
      <c r="I441" s="167" t="s">
        <v>1717</v>
      </c>
      <c r="J441" s="168" t="s">
        <v>1703</v>
      </c>
      <c r="K441" s="168" t="s">
        <v>1704</v>
      </c>
      <c r="L441" s="168" t="s">
        <v>1063</v>
      </c>
      <c r="M441" s="169" t="s">
        <v>1769</v>
      </c>
      <c r="N441" s="166" t="s">
        <v>1284</v>
      </c>
      <c r="O441" s="166" t="s">
        <v>1066</v>
      </c>
      <c r="P441" s="170"/>
      <c r="Q441" s="171"/>
      <c r="R441" s="171">
        <v>1.62</v>
      </c>
    </row>
    <row r="442" spans="1:18" ht="42" hidden="1" customHeight="1">
      <c r="A442" s="163" t="s">
        <v>1129</v>
      </c>
      <c r="B442" s="163" t="s">
        <v>3130</v>
      </c>
      <c r="C442" s="164" t="s">
        <v>2058</v>
      </c>
      <c r="D442" s="165" t="s">
        <v>1055</v>
      </c>
      <c r="E442" s="165" t="s">
        <v>2152</v>
      </c>
      <c r="F442" s="166" t="s">
        <v>3131</v>
      </c>
      <c r="G442" s="166" t="s">
        <v>2021</v>
      </c>
      <c r="H442" s="166" t="s">
        <v>1716</v>
      </c>
      <c r="I442" s="167" t="s">
        <v>1717</v>
      </c>
      <c r="J442" s="168" t="s">
        <v>1703</v>
      </c>
      <c r="K442" s="168" t="s">
        <v>1704</v>
      </c>
      <c r="L442" s="168" t="s">
        <v>1063</v>
      </c>
      <c r="M442" s="169" t="s">
        <v>1769</v>
      </c>
      <c r="N442" s="166" t="s">
        <v>1284</v>
      </c>
      <c r="O442" s="166" t="s">
        <v>1066</v>
      </c>
      <c r="P442" s="170"/>
      <c r="Q442" s="171"/>
      <c r="R442" s="171">
        <v>1228.24</v>
      </c>
    </row>
    <row r="443" spans="1:18" ht="42" hidden="1" customHeight="1">
      <c r="A443" s="163" t="s">
        <v>1133</v>
      </c>
      <c r="B443" s="163" t="s">
        <v>3132</v>
      </c>
      <c r="C443" s="164" t="s">
        <v>2058</v>
      </c>
      <c r="D443" s="165" t="s">
        <v>1055</v>
      </c>
      <c r="E443" s="165" t="s">
        <v>2152</v>
      </c>
      <c r="F443" s="166" t="s">
        <v>3133</v>
      </c>
      <c r="G443" s="166" t="s">
        <v>2021</v>
      </c>
      <c r="H443" s="166" t="s">
        <v>1716</v>
      </c>
      <c r="I443" s="167" t="s">
        <v>1717</v>
      </c>
      <c r="J443" s="168" t="s">
        <v>1703</v>
      </c>
      <c r="K443" s="168" t="s">
        <v>1704</v>
      </c>
      <c r="L443" s="168" t="s">
        <v>1063</v>
      </c>
      <c r="M443" s="169" t="s">
        <v>1769</v>
      </c>
      <c r="N443" s="166" t="s">
        <v>1284</v>
      </c>
      <c r="O443" s="166" t="s">
        <v>1066</v>
      </c>
      <c r="P443" s="170"/>
      <c r="Q443" s="171"/>
      <c r="R443" s="171">
        <v>527.45000000000005</v>
      </c>
    </row>
    <row r="444" spans="1:18" ht="42" hidden="1" customHeight="1">
      <c r="A444" s="163" t="s">
        <v>1140</v>
      </c>
      <c r="B444" s="163" t="s">
        <v>3134</v>
      </c>
      <c r="C444" s="164" t="s">
        <v>2058</v>
      </c>
      <c r="D444" s="165" t="s">
        <v>1055</v>
      </c>
      <c r="E444" s="165" t="s">
        <v>2152</v>
      </c>
      <c r="F444" s="166" t="s">
        <v>3135</v>
      </c>
      <c r="G444" s="166" t="s">
        <v>2021</v>
      </c>
      <c r="H444" s="166" t="s">
        <v>1716</v>
      </c>
      <c r="I444" s="167" t="s">
        <v>1717</v>
      </c>
      <c r="J444" s="168" t="s">
        <v>1703</v>
      </c>
      <c r="K444" s="168" t="s">
        <v>1704</v>
      </c>
      <c r="L444" s="168" t="s">
        <v>1063</v>
      </c>
      <c r="M444" s="169" t="s">
        <v>1769</v>
      </c>
      <c r="N444" s="166" t="s">
        <v>1284</v>
      </c>
      <c r="O444" s="166" t="s">
        <v>1066</v>
      </c>
      <c r="P444" s="170"/>
      <c r="Q444" s="171"/>
      <c r="R444" s="171">
        <v>2.9</v>
      </c>
    </row>
    <row r="445" spans="1:18" ht="42" hidden="1" customHeight="1">
      <c r="A445" s="163" t="s">
        <v>1440</v>
      </c>
      <c r="B445" s="163" t="s">
        <v>3136</v>
      </c>
      <c r="C445" s="164" t="s">
        <v>2058</v>
      </c>
      <c r="D445" s="165" t="s">
        <v>1055</v>
      </c>
      <c r="E445" s="165" t="s">
        <v>2152</v>
      </c>
      <c r="F445" s="166" t="s">
        <v>3137</v>
      </c>
      <c r="G445" s="166" t="s">
        <v>2021</v>
      </c>
      <c r="H445" s="166" t="s">
        <v>1716</v>
      </c>
      <c r="I445" s="167" t="s">
        <v>1717</v>
      </c>
      <c r="J445" s="168" t="s">
        <v>1703</v>
      </c>
      <c r="K445" s="168" t="s">
        <v>1704</v>
      </c>
      <c r="L445" s="168" t="s">
        <v>1063</v>
      </c>
      <c r="M445" s="169" t="s">
        <v>1769</v>
      </c>
      <c r="N445" s="166" t="s">
        <v>1284</v>
      </c>
      <c r="O445" s="166" t="s">
        <v>1066</v>
      </c>
      <c r="P445" s="170"/>
      <c r="Q445" s="171"/>
      <c r="R445" s="171">
        <v>68.760000000000005</v>
      </c>
    </row>
    <row r="446" spans="1:18" ht="42" hidden="1" customHeight="1">
      <c r="A446" s="163" t="s">
        <v>1444</v>
      </c>
      <c r="B446" s="163" t="s">
        <v>3138</v>
      </c>
      <c r="C446" s="164" t="s">
        <v>2058</v>
      </c>
      <c r="D446" s="165" t="s">
        <v>1055</v>
      </c>
      <c r="E446" s="165" t="s">
        <v>2152</v>
      </c>
      <c r="F446" s="166" t="s">
        <v>3139</v>
      </c>
      <c r="G446" s="166" t="s">
        <v>2021</v>
      </c>
      <c r="H446" s="166" t="s">
        <v>1716</v>
      </c>
      <c r="I446" s="167" t="s">
        <v>1717</v>
      </c>
      <c r="J446" s="168" t="s">
        <v>1703</v>
      </c>
      <c r="K446" s="168" t="s">
        <v>1704</v>
      </c>
      <c r="L446" s="168" t="s">
        <v>1063</v>
      </c>
      <c r="M446" s="169" t="s">
        <v>1769</v>
      </c>
      <c r="N446" s="166" t="s">
        <v>1284</v>
      </c>
      <c r="O446" s="166" t="s">
        <v>1066</v>
      </c>
      <c r="P446" s="170"/>
      <c r="Q446" s="171"/>
      <c r="R446" s="171">
        <v>0.69</v>
      </c>
    </row>
    <row r="447" spans="1:18" ht="42" hidden="1" customHeight="1">
      <c r="A447" s="163" t="s">
        <v>1790</v>
      </c>
      <c r="B447" s="163" t="s">
        <v>3140</v>
      </c>
      <c r="C447" s="164" t="s">
        <v>2058</v>
      </c>
      <c r="D447" s="165" t="s">
        <v>1055</v>
      </c>
      <c r="E447" s="165" t="s">
        <v>2152</v>
      </c>
      <c r="F447" s="166" t="s">
        <v>3141</v>
      </c>
      <c r="G447" s="166" t="s">
        <v>2021</v>
      </c>
      <c r="H447" s="166" t="s">
        <v>1716</v>
      </c>
      <c r="I447" s="167" t="s">
        <v>1717</v>
      </c>
      <c r="J447" s="168" t="s">
        <v>1703</v>
      </c>
      <c r="K447" s="168" t="s">
        <v>1704</v>
      </c>
      <c r="L447" s="168" t="s">
        <v>1063</v>
      </c>
      <c r="M447" s="169" t="s">
        <v>1769</v>
      </c>
      <c r="N447" s="166" t="s">
        <v>1284</v>
      </c>
      <c r="O447" s="166" t="s">
        <v>1066</v>
      </c>
      <c r="P447" s="170"/>
      <c r="Q447" s="171"/>
      <c r="R447" s="171">
        <v>184.14</v>
      </c>
    </row>
    <row r="448" spans="1:18" ht="42" hidden="1" customHeight="1">
      <c r="A448" s="163" t="s">
        <v>2214</v>
      </c>
      <c r="B448" s="163" t="s">
        <v>3142</v>
      </c>
      <c r="C448" s="164" t="s">
        <v>2058</v>
      </c>
      <c r="D448" s="165" t="s">
        <v>1055</v>
      </c>
      <c r="E448" s="165" t="s">
        <v>2166</v>
      </c>
      <c r="F448" s="166" t="s">
        <v>3143</v>
      </c>
      <c r="G448" s="166" t="s">
        <v>2021</v>
      </c>
      <c r="H448" s="166" t="s">
        <v>1701</v>
      </c>
      <c r="I448" s="167" t="s">
        <v>1702</v>
      </c>
      <c r="J448" s="168" t="s">
        <v>1703</v>
      </c>
      <c r="K448" s="168" t="s">
        <v>1704</v>
      </c>
      <c r="L448" s="168" t="s">
        <v>1063</v>
      </c>
      <c r="M448" s="169" t="s">
        <v>1769</v>
      </c>
      <c r="N448" s="166" t="s">
        <v>1284</v>
      </c>
      <c r="O448" s="166" t="s">
        <v>1066</v>
      </c>
      <c r="P448" s="170"/>
      <c r="Q448" s="171"/>
      <c r="R448" s="171">
        <v>416396.13</v>
      </c>
    </row>
    <row r="449" spans="1:18" ht="42" hidden="1" customHeight="1">
      <c r="A449" s="163" t="s">
        <v>1453</v>
      </c>
      <c r="B449" s="163" t="s">
        <v>3144</v>
      </c>
      <c r="C449" s="164" t="s">
        <v>2058</v>
      </c>
      <c r="D449" s="165" t="s">
        <v>1055</v>
      </c>
      <c r="E449" s="165" t="s">
        <v>2166</v>
      </c>
      <c r="F449" s="166" t="s">
        <v>3145</v>
      </c>
      <c r="G449" s="166" t="s">
        <v>2021</v>
      </c>
      <c r="H449" s="166" t="s">
        <v>1701</v>
      </c>
      <c r="I449" s="167" t="s">
        <v>1702</v>
      </c>
      <c r="J449" s="168" t="s">
        <v>1703</v>
      </c>
      <c r="K449" s="168" t="s">
        <v>1704</v>
      </c>
      <c r="L449" s="168" t="s">
        <v>1063</v>
      </c>
      <c r="M449" s="169" t="s">
        <v>1769</v>
      </c>
      <c r="N449" s="166" t="s">
        <v>1284</v>
      </c>
      <c r="O449" s="166" t="s">
        <v>1066</v>
      </c>
      <c r="P449" s="170"/>
      <c r="Q449" s="171"/>
      <c r="R449" s="171">
        <v>41.41</v>
      </c>
    </row>
    <row r="450" spans="1:18" ht="42" hidden="1" customHeight="1">
      <c r="A450" s="163" t="s">
        <v>2221</v>
      </c>
      <c r="B450" s="163" t="s">
        <v>3146</v>
      </c>
      <c r="C450" s="164" t="s">
        <v>2058</v>
      </c>
      <c r="D450" s="165" t="s">
        <v>1055</v>
      </c>
      <c r="E450" s="165" t="s">
        <v>2166</v>
      </c>
      <c r="F450" s="166" t="s">
        <v>3147</v>
      </c>
      <c r="G450" s="166" t="s">
        <v>2021</v>
      </c>
      <c r="H450" s="166" t="s">
        <v>1701</v>
      </c>
      <c r="I450" s="167" t="s">
        <v>1702</v>
      </c>
      <c r="J450" s="168" t="s">
        <v>1703</v>
      </c>
      <c r="K450" s="168" t="s">
        <v>1704</v>
      </c>
      <c r="L450" s="168" t="s">
        <v>1063</v>
      </c>
      <c r="M450" s="169" t="s">
        <v>1769</v>
      </c>
      <c r="N450" s="166" t="s">
        <v>1284</v>
      </c>
      <c r="O450" s="166" t="s">
        <v>1066</v>
      </c>
      <c r="P450" s="170"/>
      <c r="Q450" s="171"/>
      <c r="R450" s="171">
        <v>31320.22</v>
      </c>
    </row>
    <row r="451" spans="1:18" ht="42" hidden="1" customHeight="1">
      <c r="A451" s="163" t="s">
        <v>1145</v>
      </c>
      <c r="B451" s="163" t="s">
        <v>3148</v>
      </c>
      <c r="C451" s="164" t="s">
        <v>2058</v>
      </c>
      <c r="D451" s="165" t="s">
        <v>1055</v>
      </c>
      <c r="E451" s="165" t="s">
        <v>2166</v>
      </c>
      <c r="F451" s="166" t="s">
        <v>3149</v>
      </c>
      <c r="G451" s="166" t="s">
        <v>2021</v>
      </c>
      <c r="H451" s="166" t="s">
        <v>1701</v>
      </c>
      <c r="I451" s="167" t="s">
        <v>1702</v>
      </c>
      <c r="J451" s="168" t="s">
        <v>1703</v>
      </c>
      <c r="K451" s="168" t="s">
        <v>1704</v>
      </c>
      <c r="L451" s="168" t="s">
        <v>1063</v>
      </c>
      <c r="M451" s="169" t="s">
        <v>1769</v>
      </c>
      <c r="N451" s="166" t="s">
        <v>1284</v>
      </c>
      <c r="O451" s="166" t="s">
        <v>1066</v>
      </c>
      <c r="P451" s="170"/>
      <c r="Q451" s="171"/>
      <c r="R451" s="171">
        <v>13449.88</v>
      </c>
    </row>
    <row r="452" spans="1:18" ht="42" hidden="1" customHeight="1">
      <c r="A452" s="163" t="s">
        <v>1150</v>
      </c>
      <c r="B452" s="163" t="s">
        <v>3150</v>
      </c>
      <c r="C452" s="164" t="s">
        <v>2058</v>
      </c>
      <c r="D452" s="165" t="s">
        <v>1055</v>
      </c>
      <c r="E452" s="165" t="s">
        <v>2166</v>
      </c>
      <c r="F452" s="166" t="s">
        <v>3151</v>
      </c>
      <c r="G452" s="166" t="s">
        <v>2021</v>
      </c>
      <c r="H452" s="166" t="s">
        <v>1701</v>
      </c>
      <c r="I452" s="167" t="s">
        <v>1702</v>
      </c>
      <c r="J452" s="168" t="s">
        <v>1703</v>
      </c>
      <c r="K452" s="168" t="s">
        <v>1704</v>
      </c>
      <c r="L452" s="168" t="s">
        <v>1063</v>
      </c>
      <c r="M452" s="169" t="s">
        <v>1769</v>
      </c>
      <c r="N452" s="166" t="s">
        <v>1284</v>
      </c>
      <c r="O452" s="166" t="s">
        <v>1066</v>
      </c>
      <c r="P452" s="170"/>
      <c r="Q452" s="171"/>
      <c r="R452" s="171">
        <v>74.489999999999995</v>
      </c>
    </row>
    <row r="453" spans="1:18" ht="42" hidden="1" customHeight="1">
      <c r="A453" s="163" t="s">
        <v>1467</v>
      </c>
      <c r="B453" s="163" t="s">
        <v>3152</v>
      </c>
      <c r="C453" s="164" t="s">
        <v>2058</v>
      </c>
      <c r="D453" s="165" t="s">
        <v>1055</v>
      </c>
      <c r="E453" s="165" t="s">
        <v>2166</v>
      </c>
      <c r="F453" s="166" t="s">
        <v>3153</v>
      </c>
      <c r="G453" s="166" t="s">
        <v>2021</v>
      </c>
      <c r="H453" s="166" t="s">
        <v>1701</v>
      </c>
      <c r="I453" s="167" t="s">
        <v>1702</v>
      </c>
      <c r="J453" s="168" t="s">
        <v>1703</v>
      </c>
      <c r="K453" s="168" t="s">
        <v>1704</v>
      </c>
      <c r="L453" s="168" t="s">
        <v>1063</v>
      </c>
      <c r="M453" s="169" t="s">
        <v>1769</v>
      </c>
      <c r="N453" s="166" t="s">
        <v>1284</v>
      </c>
      <c r="O453" s="166" t="s">
        <v>1066</v>
      </c>
      <c r="P453" s="170"/>
      <c r="Q453" s="171"/>
      <c r="R453" s="171">
        <v>1753.61</v>
      </c>
    </row>
    <row r="454" spans="1:18" ht="42" hidden="1" customHeight="1">
      <c r="A454" s="163" t="s">
        <v>1473</v>
      </c>
      <c r="B454" s="163" t="s">
        <v>3154</v>
      </c>
      <c r="C454" s="164" t="s">
        <v>2058</v>
      </c>
      <c r="D454" s="165" t="s">
        <v>1055</v>
      </c>
      <c r="E454" s="165" t="s">
        <v>2166</v>
      </c>
      <c r="F454" s="166" t="s">
        <v>3155</v>
      </c>
      <c r="G454" s="166" t="s">
        <v>2021</v>
      </c>
      <c r="H454" s="166" t="s">
        <v>1701</v>
      </c>
      <c r="I454" s="167" t="s">
        <v>1702</v>
      </c>
      <c r="J454" s="168" t="s">
        <v>1703</v>
      </c>
      <c r="K454" s="168" t="s">
        <v>1704</v>
      </c>
      <c r="L454" s="168" t="s">
        <v>1063</v>
      </c>
      <c r="M454" s="169" t="s">
        <v>1769</v>
      </c>
      <c r="N454" s="166" t="s">
        <v>1284</v>
      </c>
      <c r="O454" s="166" t="s">
        <v>1066</v>
      </c>
      <c r="P454" s="170"/>
      <c r="Q454" s="171"/>
      <c r="R454" s="171">
        <v>7832.64</v>
      </c>
    </row>
    <row r="455" spans="1:18" ht="42" hidden="1" customHeight="1">
      <c r="A455" s="163" t="s">
        <v>1476</v>
      </c>
      <c r="B455" s="163" t="s">
        <v>3156</v>
      </c>
      <c r="C455" s="164" t="s">
        <v>2058</v>
      </c>
      <c r="D455" s="165" t="s">
        <v>1055</v>
      </c>
      <c r="E455" s="165" t="s">
        <v>2166</v>
      </c>
      <c r="F455" s="166" t="s">
        <v>3157</v>
      </c>
      <c r="G455" s="166" t="s">
        <v>2021</v>
      </c>
      <c r="H455" s="166" t="s">
        <v>1701</v>
      </c>
      <c r="I455" s="167" t="s">
        <v>1702</v>
      </c>
      <c r="J455" s="168" t="s">
        <v>1703</v>
      </c>
      <c r="K455" s="168" t="s">
        <v>1704</v>
      </c>
      <c r="L455" s="168" t="s">
        <v>1063</v>
      </c>
      <c r="M455" s="169" t="s">
        <v>1769</v>
      </c>
      <c r="N455" s="166" t="s">
        <v>1284</v>
      </c>
      <c r="O455" s="166" t="s">
        <v>1066</v>
      </c>
      <c r="P455" s="170"/>
      <c r="Q455" s="171"/>
      <c r="R455" s="171">
        <v>17.73</v>
      </c>
    </row>
    <row r="456" spans="1:18" ht="42" hidden="1" customHeight="1">
      <c r="A456" s="163" t="s">
        <v>1154</v>
      </c>
      <c r="B456" s="163" t="s">
        <v>3158</v>
      </c>
      <c r="C456" s="164" t="s">
        <v>2058</v>
      </c>
      <c r="D456" s="165" t="s">
        <v>1055</v>
      </c>
      <c r="E456" s="165" t="s">
        <v>2166</v>
      </c>
      <c r="F456" s="166" t="s">
        <v>3159</v>
      </c>
      <c r="G456" s="166" t="s">
        <v>2021</v>
      </c>
      <c r="H456" s="166" t="s">
        <v>1701</v>
      </c>
      <c r="I456" s="167" t="s">
        <v>1702</v>
      </c>
      <c r="J456" s="168" t="s">
        <v>1703</v>
      </c>
      <c r="K456" s="168" t="s">
        <v>1704</v>
      </c>
      <c r="L456" s="168" t="s">
        <v>1063</v>
      </c>
      <c r="M456" s="169" t="s">
        <v>1769</v>
      </c>
      <c r="N456" s="166" t="s">
        <v>1284</v>
      </c>
      <c r="O456" s="166" t="s">
        <v>1066</v>
      </c>
      <c r="P456" s="170"/>
      <c r="Q456" s="171"/>
      <c r="R456" s="171">
        <v>4695.4399999999996</v>
      </c>
    </row>
    <row r="457" spans="1:18" ht="42" hidden="1" customHeight="1">
      <c r="A457" s="163" t="s">
        <v>1484</v>
      </c>
      <c r="B457" s="163" t="s">
        <v>3160</v>
      </c>
      <c r="C457" s="164" t="s">
        <v>2058</v>
      </c>
      <c r="D457" s="165" t="s">
        <v>1055</v>
      </c>
      <c r="E457" s="165" t="s">
        <v>2152</v>
      </c>
      <c r="F457" s="166" t="s">
        <v>3161</v>
      </c>
      <c r="G457" s="166" t="s">
        <v>2021</v>
      </c>
      <c r="H457" s="166" t="s">
        <v>1716</v>
      </c>
      <c r="I457" s="167" t="s">
        <v>1717</v>
      </c>
      <c r="J457" s="168" t="s">
        <v>1703</v>
      </c>
      <c r="K457" s="168" t="s">
        <v>1704</v>
      </c>
      <c r="L457" s="168" t="s">
        <v>1063</v>
      </c>
      <c r="M457" s="169" t="s">
        <v>1769</v>
      </c>
      <c r="N457" s="166" t="s">
        <v>1284</v>
      </c>
      <c r="O457" s="166" t="s">
        <v>1066</v>
      </c>
      <c r="P457" s="170"/>
      <c r="Q457" s="171"/>
      <c r="R457" s="171">
        <v>307.12</v>
      </c>
    </row>
    <row r="458" spans="1:18" ht="52.5" hidden="1" customHeight="1">
      <c r="A458" s="163" t="s">
        <v>1491</v>
      </c>
      <c r="B458" s="163" t="s">
        <v>3162</v>
      </c>
      <c r="C458" s="164" t="s">
        <v>1889</v>
      </c>
      <c r="D458" s="165" t="s">
        <v>1181</v>
      </c>
      <c r="E458" s="165" t="s">
        <v>3163</v>
      </c>
      <c r="F458" s="166" t="s">
        <v>3162</v>
      </c>
      <c r="G458" s="166" t="s">
        <v>2021</v>
      </c>
      <c r="H458" s="166" t="s">
        <v>1183</v>
      </c>
      <c r="I458" s="167" t="s">
        <v>1078</v>
      </c>
      <c r="J458" s="168" t="s">
        <v>1690</v>
      </c>
      <c r="K458" s="168" t="s">
        <v>1691</v>
      </c>
      <c r="L458" s="168" t="s">
        <v>1063</v>
      </c>
      <c r="M458" s="169" t="s">
        <v>1769</v>
      </c>
      <c r="N458" s="166" t="s">
        <v>1284</v>
      </c>
      <c r="O458" s="166" t="s">
        <v>1066</v>
      </c>
      <c r="P458" s="170"/>
      <c r="Q458" s="171">
        <v>10880</v>
      </c>
      <c r="R458" s="171"/>
    </row>
    <row r="459" spans="1:18" ht="42" hidden="1" customHeight="1">
      <c r="A459" s="163" t="s">
        <v>1496</v>
      </c>
      <c r="B459" s="163" t="s">
        <v>3164</v>
      </c>
      <c r="C459" s="164" t="s">
        <v>2058</v>
      </c>
      <c r="D459" s="165" t="s">
        <v>1055</v>
      </c>
      <c r="E459" s="165" t="s">
        <v>1766</v>
      </c>
      <c r="F459" s="166" t="s">
        <v>3165</v>
      </c>
      <c r="G459" s="166" t="s">
        <v>2058</v>
      </c>
      <c r="H459" s="166" t="s">
        <v>1701</v>
      </c>
      <c r="I459" s="167" t="s">
        <v>1702</v>
      </c>
      <c r="J459" s="168" t="s">
        <v>1690</v>
      </c>
      <c r="K459" s="168" t="s">
        <v>1691</v>
      </c>
      <c r="L459" s="168" t="s">
        <v>1063</v>
      </c>
      <c r="M459" s="169" t="s">
        <v>1769</v>
      </c>
      <c r="N459" s="166" t="s">
        <v>1284</v>
      </c>
      <c r="O459" s="166" t="s">
        <v>1066</v>
      </c>
      <c r="P459" s="170"/>
      <c r="Q459" s="171"/>
      <c r="R459" s="171">
        <v>1034902</v>
      </c>
    </row>
    <row r="460" spans="1:18" ht="42" hidden="1" customHeight="1">
      <c r="A460" s="163" t="s">
        <v>1503</v>
      </c>
      <c r="B460" s="163" t="s">
        <v>3166</v>
      </c>
      <c r="C460" s="164" t="s">
        <v>2058</v>
      </c>
      <c r="D460" s="165" t="s">
        <v>1055</v>
      </c>
      <c r="E460" s="165" t="s">
        <v>1766</v>
      </c>
      <c r="F460" s="166" t="s">
        <v>3167</v>
      </c>
      <c r="G460" s="166" t="s">
        <v>2058</v>
      </c>
      <c r="H460" s="166" t="s">
        <v>1701</v>
      </c>
      <c r="I460" s="167" t="s">
        <v>1702</v>
      </c>
      <c r="J460" s="168" t="s">
        <v>1690</v>
      </c>
      <c r="K460" s="168" t="s">
        <v>1691</v>
      </c>
      <c r="L460" s="168" t="s">
        <v>1063</v>
      </c>
      <c r="M460" s="169" t="s">
        <v>1769</v>
      </c>
      <c r="N460" s="166" t="s">
        <v>1284</v>
      </c>
      <c r="O460" s="166" t="s">
        <v>1066</v>
      </c>
      <c r="P460" s="170"/>
      <c r="Q460" s="171"/>
      <c r="R460" s="171">
        <v>78582</v>
      </c>
    </row>
    <row r="461" spans="1:18" ht="42" hidden="1" customHeight="1">
      <c r="A461" s="163" t="s">
        <v>1162</v>
      </c>
      <c r="B461" s="163" t="s">
        <v>3168</v>
      </c>
      <c r="C461" s="164" t="s">
        <v>2058</v>
      </c>
      <c r="D461" s="165" t="s">
        <v>1055</v>
      </c>
      <c r="E461" s="165" t="s">
        <v>1766</v>
      </c>
      <c r="F461" s="166" t="s">
        <v>3169</v>
      </c>
      <c r="G461" s="166" t="s">
        <v>2058</v>
      </c>
      <c r="H461" s="166" t="s">
        <v>1701</v>
      </c>
      <c r="I461" s="167" t="s">
        <v>1702</v>
      </c>
      <c r="J461" s="168" t="s">
        <v>1690</v>
      </c>
      <c r="K461" s="168" t="s">
        <v>1691</v>
      </c>
      <c r="L461" s="168" t="s">
        <v>1063</v>
      </c>
      <c r="M461" s="169" t="s">
        <v>1769</v>
      </c>
      <c r="N461" s="166" t="s">
        <v>1284</v>
      </c>
      <c r="O461" s="166" t="s">
        <v>1066</v>
      </c>
      <c r="P461" s="170"/>
      <c r="Q461" s="171"/>
      <c r="R461" s="171">
        <v>117</v>
      </c>
    </row>
    <row r="462" spans="1:18" ht="42" hidden="1" customHeight="1">
      <c r="A462" s="163" t="s">
        <v>1172</v>
      </c>
      <c r="B462" s="163" t="s">
        <v>3170</v>
      </c>
      <c r="C462" s="164" t="s">
        <v>2058</v>
      </c>
      <c r="D462" s="165" t="s">
        <v>1055</v>
      </c>
      <c r="E462" s="165" t="s">
        <v>2209</v>
      </c>
      <c r="F462" s="166" t="s">
        <v>3171</v>
      </c>
      <c r="G462" s="166" t="s">
        <v>2058</v>
      </c>
      <c r="H462" s="166" t="s">
        <v>1701</v>
      </c>
      <c r="I462" s="167" t="s">
        <v>1702</v>
      </c>
      <c r="J462" s="168" t="s">
        <v>2211</v>
      </c>
      <c r="K462" s="168" t="s">
        <v>1691</v>
      </c>
      <c r="L462" s="168" t="s">
        <v>1063</v>
      </c>
      <c r="M462" s="169" t="s">
        <v>1769</v>
      </c>
      <c r="N462" s="166" t="s">
        <v>1284</v>
      </c>
      <c r="O462" s="166" t="s">
        <v>1066</v>
      </c>
      <c r="P462" s="170"/>
      <c r="Q462" s="171"/>
      <c r="R462" s="171">
        <v>9156</v>
      </c>
    </row>
    <row r="463" spans="1:18" ht="42" hidden="1" customHeight="1">
      <c r="A463" s="163" t="s">
        <v>1515</v>
      </c>
      <c r="B463" s="163" t="s">
        <v>3172</v>
      </c>
      <c r="C463" s="164" t="s">
        <v>2058</v>
      </c>
      <c r="D463" s="165" t="s">
        <v>1055</v>
      </c>
      <c r="E463" s="165" t="s">
        <v>2209</v>
      </c>
      <c r="F463" s="166" t="s">
        <v>3173</v>
      </c>
      <c r="G463" s="166" t="s">
        <v>2058</v>
      </c>
      <c r="H463" s="166" t="s">
        <v>1701</v>
      </c>
      <c r="I463" s="167" t="s">
        <v>1702</v>
      </c>
      <c r="J463" s="168" t="s">
        <v>2211</v>
      </c>
      <c r="K463" s="168" t="s">
        <v>1691</v>
      </c>
      <c r="L463" s="168" t="s">
        <v>1063</v>
      </c>
      <c r="M463" s="169" t="s">
        <v>1769</v>
      </c>
      <c r="N463" s="166" t="s">
        <v>1284</v>
      </c>
      <c r="O463" s="166" t="s">
        <v>1066</v>
      </c>
      <c r="P463" s="170"/>
      <c r="Q463" s="171"/>
      <c r="R463" s="171">
        <v>193</v>
      </c>
    </row>
    <row r="464" spans="1:18" ht="42" hidden="1" customHeight="1">
      <c r="A464" s="163" t="s">
        <v>1522</v>
      </c>
      <c r="B464" s="163" t="s">
        <v>3174</v>
      </c>
      <c r="C464" s="164" t="s">
        <v>2058</v>
      </c>
      <c r="D464" s="165" t="s">
        <v>1055</v>
      </c>
      <c r="E464" s="165" t="s">
        <v>2209</v>
      </c>
      <c r="F464" s="166" t="s">
        <v>3175</v>
      </c>
      <c r="G464" s="166" t="s">
        <v>2058</v>
      </c>
      <c r="H464" s="166" t="s">
        <v>1701</v>
      </c>
      <c r="I464" s="167" t="s">
        <v>1702</v>
      </c>
      <c r="J464" s="168" t="s">
        <v>2211</v>
      </c>
      <c r="K464" s="168" t="s">
        <v>1691</v>
      </c>
      <c r="L464" s="168" t="s">
        <v>1063</v>
      </c>
      <c r="M464" s="169" t="s">
        <v>1769</v>
      </c>
      <c r="N464" s="166" t="s">
        <v>1284</v>
      </c>
      <c r="O464" s="166" t="s">
        <v>1066</v>
      </c>
      <c r="P464" s="170"/>
      <c r="Q464" s="171"/>
      <c r="R464" s="171">
        <v>56</v>
      </c>
    </row>
    <row r="465" spans="1:18" ht="63" hidden="1" customHeight="1">
      <c r="A465" s="163" t="s">
        <v>1179</v>
      </c>
      <c r="B465" s="163" t="s">
        <v>3176</v>
      </c>
      <c r="C465" s="164" t="s">
        <v>2218</v>
      </c>
      <c r="D465" s="165" t="s">
        <v>1055</v>
      </c>
      <c r="E465" s="165" t="s">
        <v>3177</v>
      </c>
      <c r="F465" s="166" t="s">
        <v>3178</v>
      </c>
      <c r="G465" s="166" t="s">
        <v>2058</v>
      </c>
      <c r="H465" s="166" t="s">
        <v>1077</v>
      </c>
      <c r="I465" s="167" t="s">
        <v>1078</v>
      </c>
      <c r="J465" s="168" t="s">
        <v>2211</v>
      </c>
      <c r="K465" s="168" t="s">
        <v>1691</v>
      </c>
      <c r="L465" s="168" t="s">
        <v>1063</v>
      </c>
      <c r="M465" s="169" t="s">
        <v>1769</v>
      </c>
      <c r="N465" s="166" t="s">
        <v>1284</v>
      </c>
      <c r="O465" s="166" t="s">
        <v>1066</v>
      </c>
      <c r="P465" s="170"/>
      <c r="Q465" s="171"/>
      <c r="R465" s="171">
        <v>1045.0899999999999</v>
      </c>
    </row>
    <row r="466" spans="1:18" ht="52.5" hidden="1" customHeight="1">
      <c r="A466" s="163" t="s">
        <v>1531</v>
      </c>
      <c r="B466" s="163" t="s">
        <v>3179</v>
      </c>
      <c r="C466" s="164" t="s">
        <v>2218</v>
      </c>
      <c r="D466" s="165" t="s">
        <v>1055</v>
      </c>
      <c r="E466" s="165" t="s">
        <v>3180</v>
      </c>
      <c r="F466" s="166" t="s">
        <v>3181</v>
      </c>
      <c r="G466" s="166" t="s">
        <v>2058</v>
      </c>
      <c r="H466" s="166" t="s">
        <v>1696</v>
      </c>
      <c r="I466" s="167" t="s">
        <v>1697</v>
      </c>
      <c r="J466" s="168" t="s">
        <v>2211</v>
      </c>
      <c r="K466" s="168" t="s">
        <v>1691</v>
      </c>
      <c r="L466" s="168" t="s">
        <v>1063</v>
      </c>
      <c r="M466" s="169" t="s">
        <v>1769</v>
      </c>
      <c r="N466" s="166" t="s">
        <v>1284</v>
      </c>
      <c r="O466" s="166" t="s">
        <v>1066</v>
      </c>
      <c r="P466" s="170"/>
      <c r="Q466" s="171"/>
      <c r="R466" s="171">
        <v>364.03</v>
      </c>
    </row>
    <row r="467" spans="1:18" ht="63" hidden="1" customHeight="1">
      <c r="A467" s="163" t="s">
        <v>1538</v>
      </c>
      <c r="B467" s="163" t="s">
        <v>3182</v>
      </c>
      <c r="C467" s="164" t="s">
        <v>2218</v>
      </c>
      <c r="D467" s="165" t="s">
        <v>1055</v>
      </c>
      <c r="E467" s="165" t="s">
        <v>3183</v>
      </c>
      <c r="F467" s="166" t="s">
        <v>3184</v>
      </c>
      <c r="G467" s="166" t="s">
        <v>2058</v>
      </c>
      <c r="H467" s="166" t="s">
        <v>1077</v>
      </c>
      <c r="I467" s="167" t="s">
        <v>1078</v>
      </c>
      <c r="J467" s="168" t="s">
        <v>2211</v>
      </c>
      <c r="K467" s="168" t="s">
        <v>1691</v>
      </c>
      <c r="L467" s="168" t="s">
        <v>1063</v>
      </c>
      <c r="M467" s="169" t="s">
        <v>1769</v>
      </c>
      <c r="N467" s="166" t="s">
        <v>1284</v>
      </c>
      <c r="O467" s="166" t="s">
        <v>1066</v>
      </c>
      <c r="P467" s="170"/>
      <c r="Q467" s="171"/>
      <c r="R467" s="171">
        <v>38395.230000000003</v>
      </c>
    </row>
    <row r="468" spans="1:18" ht="52.5" hidden="1" customHeight="1">
      <c r="A468" s="163" t="s">
        <v>1542</v>
      </c>
      <c r="B468" s="163" t="s">
        <v>3185</v>
      </c>
      <c r="C468" s="164" t="s">
        <v>2218</v>
      </c>
      <c r="D468" s="165" t="s">
        <v>1055</v>
      </c>
      <c r="E468" s="165" t="s">
        <v>3186</v>
      </c>
      <c r="F468" s="166" t="s">
        <v>3187</v>
      </c>
      <c r="G468" s="166" t="s">
        <v>2058</v>
      </c>
      <c r="H468" s="166" t="s">
        <v>1696</v>
      </c>
      <c r="I468" s="167" t="s">
        <v>1697</v>
      </c>
      <c r="J468" s="168" t="s">
        <v>2211</v>
      </c>
      <c r="K468" s="168" t="s">
        <v>1691</v>
      </c>
      <c r="L468" s="168" t="s">
        <v>1063</v>
      </c>
      <c r="M468" s="169" t="s">
        <v>1769</v>
      </c>
      <c r="N468" s="166" t="s">
        <v>1284</v>
      </c>
      <c r="O468" s="166" t="s">
        <v>1066</v>
      </c>
      <c r="P468" s="170"/>
      <c r="Q468" s="171"/>
      <c r="R468" s="171">
        <v>25162.66</v>
      </c>
    </row>
    <row r="469" spans="1:18" ht="63" hidden="1" customHeight="1">
      <c r="A469" s="163" t="s">
        <v>1545</v>
      </c>
      <c r="B469" s="163" t="s">
        <v>3188</v>
      </c>
      <c r="C469" s="164" t="s">
        <v>2218</v>
      </c>
      <c r="D469" s="165" t="s">
        <v>1055</v>
      </c>
      <c r="E469" s="165" t="s">
        <v>3189</v>
      </c>
      <c r="F469" s="166" t="s">
        <v>3190</v>
      </c>
      <c r="G469" s="166" t="s">
        <v>2058</v>
      </c>
      <c r="H469" s="166" t="s">
        <v>1077</v>
      </c>
      <c r="I469" s="167" t="s">
        <v>1078</v>
      </c>
      <c r="J469" s="168" t="s">
        <v>2211</v>
      </c>
      <c r="K469" s="168" t="s">
        <v>1691</v>
      </c>
      <c r="L469" s="168" t="s">
        <v>1063</v>
      </c>
      <c r="M469" s="169" t="s">
        <v>1769</v>
      </c>
      <c r="N469" s="166" t="s">
        <v>1284</v>
      </c>
      <c r="O469" s="166" t="s">
        <v>1066</v>
      </c>
      <c r="P469" s="170"/>
      <c r="Q469" s="171"/>
      <c r="R469" s="171">
        <v>1292.51</v>
      </c>
    </row>
    <row r="470" spans="1:18" ht="63" hidden="1" customHeight="1">
      <c r="A470" s="163" t="s">
        <v>1551</v>
      </c>
      <c r="B470" s="163" t="s">
        <v>3191</v>
      </c>
      <c r="C470" s="164" t="s">
        <v>2218</v>
      </c>
      <c r="D470" s="165" t="s">
        <v>1055</v>
      </c>
      <c r="E470" s="165" t="s">
        <v>3192</v>
      </c>
      <c r="F470" s="166" t="s">
        <v>3193</v>
      </c>
      <c r="G470" s="166" t="s">
        <v>2058</v>
      </c>
      <c r="H470" s="166" t="s">
        <v>1077</v>
      </c>
      <c r="I470" s="167" t="s">
        <v>1078</v>
      </c>
      <c r="J470" s="168" t="s">
        <v>2211</v>
      </c>
      <c r="K470" s="168" t="s">
        <v>1691</v>
      </c>
      <c r="L470" s="168" t="s">
        <v>1063</v>
      </c>
      <c r="M470" s="169" t="s">
        <v>1769</v>
      </c>
      <c r="N470" s="166" t="s">
        <v>1284</v>
      </c>
      <c r="O470" s="166" t="s">
        <v>1066</v>
      </c>
      <c r="P470" s="170"/>
      <c r="Q470" s="171"/>
      <c r="R470" s="171">
        <v>293.5</v>
      </c>
    </row>
    <row r="471" spans="1:18" ht="52.5" hidden="1" customHeight="1">
      <c r="A471" s="163" t="s">
        <v>1556</v>
      </c>
      <c r="B471" s="163" t="s">
        <v>3194</v>
      </c>
      <c r="C471" s="164" t="s">
        <v>2218</v>
      </c>
      <c r="D471" s="165" t="s">
        <v>1055</v>
      </c>
      <c r="E471" s="165" t="s">
        <v>3195</v>
      </c>
      <c r="F471" s="166" t="s">
        <v>3196</v>
      </c>
      <c r="G471" s="166" t="s">
        <v>2058</v>
      </c>
      <c r="H471" s="166" t="s">
        <v>1696</v>
      </c>
      <c r="I471" s="167" t="s">
        <v>1697</v>
      </c>
      <c r="J471" s="168" t="s">
        <v>2211</v>
      </c>
      <c r="K471" s="168" t="s">
        <v>1691</v>
      </c>
      <c r="L471" s="168" t="s">
        <v>1063</v>
      </c>
      <c r="M471" s="169" t="s">
        <v>1769</v>
      </c>
      <c r="N471" s="166" t="s">
        <v>1284</v>
      </c>
      <c r="O471" s="166" t="s">
        <v>1066</v>
      </c>
      <c r="P471" s="170"/>
      <c r="Q471" s="171"/>
      <c r="R471" s="171">
        <v>71.069999999999993</v>
      </c>
    </row>
    <row r="472" spans="1:18" ht="73.5" hidden="1" customHeight="1">
      <c r="A472" s="163" t="s">
        <v>1563</v>
      </c>
      <c r="B472" s="163" t="s">
        <v>3197</v>
      </c>
      <c r="C472" s="164" t="s">
        <v>2268</v>
      </c>
      <c r="D472" s="165" t="s">
        <v>1055</v>
      </c>
      <c r="E472" s="165" t="s">
        <v>3198</v>
      </c>
      <c r="F472" s="166" t="s">
        <v>3199</v>
      </c>
      <c r="G472" s="166" t="s">
        <v>2218</v>
      </c>
      <c r="H472" s="166" t="s">
        <v>2269</v>
      </c>
      <c r="I472" s="167" t="s">
        <v>2270</v>
      </c>
      <c r="J472" s="168" t="s">
        <v>1690</v>
      </c>
      <c r="K472" s="168" t="s">
        <v>1691</v>
      </c>
      <c r="L472" s="168" t="s">
        <v>1063</v>
      </c>
      <c r="M472" s="169" t="s">
        <v>1769</v>
      </c>
      <c r="N472" s="166" t="s">
        <v>1284</v>
      </c>
      <c r="O472" s="166" t="s">
        <v>1066</v>
      </c>
      <c r="P472" s="170"/>
      <c r="Q472" s="171"/>
      <c r="R472" s="171">
        <v>8978.5</v>
      </c>
    </row>
    <row r="473" spans="1:18" ht="42" hidden="1" customHeight="1">
      <c r="A473" s="163" t="s">
        <v>1570</v>
      </c>
      <c r="B473" s="163" t="s">
        <v>3200</v>
      </c>
      <c r="C473" s="164" t="s">
        <v>2268</v>
      </c>
      <c r="D473" s="165" t="s">
        <v>1055</v>
      </c>
      <c r="E473" s="165" t="s">
        <v>3201</v>
      </c>
      <c r="F473" s="166" t="s">
        <v>3202</v>
      </c>
      <c r="G473" s="166" t="s">
        <v>2218</v>
      </c>
      <c r="H473" s="166" t="s">
        <v>1077</v>
      </c>
      <c r="I473" s="167" t="s">
        <v>1078</v>
      </c>
      <c r="J473" s="168" t="s">
        <v>1690</v>
      </c>
      <c r="K473" s="168" t="s">
        <v>1691</v>
      </c>
      <c r="L473" s="168" t="s">
        <v>1063</v>
      </c>
      <c r="M473" s="169" t="s">
        <v>1769</v>
      </c>
      <c r="N473" s="166" t="s">
        <v>1284</v>
      </c>
      <c r="O473" s="166" t="s">
        <v>1066</v>
      </c>
      <c r="P473" s="170"/>
      <c r="Q473" s="171"/>
      <c r="R473" s="171">
        <v>3253.89</v>
      </c>
    </row>
    <row r="474" spans="1:18" ht="63" hidden="1" customHeight="1">
      <c r="A474" s="163" t="s">
        <v>1574</v>
      </c>
      <c r="B474" s="163" t="s">
        <v>3203</v>
      </c>
      <c r="C474" s="164" t="s">
        <v>2268</v>
      </c>
      <c r="D474" s="165" t="s">
        <v>1055</v>
      </c>
      <c r="E474" s="165" t="s">
        <v>3204</v>
      </c>
      <c r="F474" s="166" t="s">
        <v>3205</v>
      </c>
      <c r="G474" s="166" t="s">
        <v>2218</v>
      </c>
      <c r="H474" s="166" t="s">
        <v>3206</v>
      </c>
      <c r="I474" s="167" t="s">
        <v>2270</v>
      </c>
      <c r="J474" s="168" t="s">
        <v>1690</v>
      </c>
      <c r="K474" s="168" t="s">
        <v>1691</v>
      </c>
      <c r="L474" s="168" t="s">
        <v>1063</v>
      </c>
      <c r="M474" s="169" t="s">
        <v>1769</v>
      </c>
      <c r="N474" s="166" t="s">
        <v>1284</v>
      </c>
      <c r="O474" s="166" t="s">
        <v>1066</v>
      </c>
      <c r="P474" s="170"/>
      <c r="Q474" s="171"/>
      <c r="R474" s="171">
        <v>6404.56</v>
      </c>
    </row>
    <row r="475" spans="1:18" ht="73.5" hidden="1" customHeight="1">
      <c r="A475" s="163" t="s">
        <v>1184</v>
      </c>
      <c r="B475" s="163" t="s">
        <v>3207</v>
      </c>
      <c r="C475" s="164" t="s">
        <v>2268</v>
      </c>
      <c r="D475" s="165" t="s">
        <v>1055</v>
      </c>
      <c r="E475" s="165" t="s">
        <v>3208</v>
      </c>
      <c r="F475" s="166" t="s">
        <v>3209</v>
      </c>
      <c r="G475" s="166" t="s">
        <v>2218</v>
      </c>
      <c r="H475" s="166" t="s">
        <v>3210</v>
      </c>
      <c r="I475" s="167" t="s">
        <v>2270</v>
      </c>
      <c r="J475" s="168" t="s">
        <v>1690</v>
      </c>
      <c r="K475" s="168" t="s">
        <v>1691</v>
      </c>
      <c r="L475" s="168" t="s">
        <v>1063</v>
      </c>
      <c r="M475" s="169" t="s">
        <v>1769</v>
      </c>
      <c r="N475" s="166" t="s">
        <v>1284</v>
      </c>
      <c r="O475" s="166" t="s">
        <v>1066</v>
      </c>
      <c r="P475" s="170"/>
      <c r="Q475" s="171"/>
      <c r="R475" s="171">
        <v>6264</v>
      </c>
    </row>
    <row r="476" spans="1:18" ht="73.5" hidden="1" customHeight="1">
      <c r="A476" s="163" t="s">
        <v>1192</v>
      </c>
      <c r="B476" s="163" t="s">
        <v>3211</v>
      </c>
      <c r="C476" s="164" t="s">
        <v>2268</v>
      </c>
      <c r="D476" s="165" t="s">
        <v>1055</v>
      </c>
      <c r="E476" s="165" t="s">
        <v>3212</v>
      </c>
      <c r="F476" s="166" t="s">
        <v>3213</v>
      </c>
      <c r="G476" s="166" t="s">
        <v>2218</v>
      </c>
      <c r="H476" s="166" t="s">
        <v>3214</v>
      </c>
      <c r="I476" s="167" t="s">
        <v>2270</v>
      </c>
      <c r="J476" s="168" t="s">
        <v>1690</v>
      </c>
      <c r="K476" s="168" t="s">
        <v>1691</v>
      </c>
      <c r="L476" s="168" t="s">
        <v>1063</v>
      </c>
      <c r="M476" s="169" t="s">
        <v>1769</v>
      </c>
      <c r="N476" s="166" t="s">
        <v>1284</v>
      </c>
      <c r="O476" s="166" t="s">
        <v>1066</v>
      </c>
      <c r="P476" s="170"/>
      <c r="Q476" s="171"/>
      <c r="R476" s="171">
        <v>14565.63</v>
      </c>
    </row>
    <row r="477" spans="1:18" ht="63" hidden="1" customHeight="1">
      <c r="A477" s="163" t="s">
        <v>1198</v>
      </c>
      <c r="B477" s="163" t="s">
        <v>3215</v>
      </c>
      <c r="C477" s="164" t="s">
        <v>2268</v>
      </c>
      <c r="D477" s="165" t="s">
        <v>1055</v>
      </c>
      <c r="E477" s="165" t="s">
        <v>3216</v>
      </c>
      <c r="F477" s="166" t="s">
        <v>3217</v>
      </c>
      <c r="G477" s="166" t="s">
        <v>2218</v>
      </c>
      <c r="H477" s="166" t="s">
        <v>3218</v>
      </c>
      <c r="I477" s="167" t="s">
        <v>2270</v>
      </c>
      <c r="J477" s="168" t="s">
        <v>1690</v>
      </c>
      <c r="K477" s="168" t="s">
        <v>1691</v>
      </c>
      <c r="L477" s="168" t="s">
        <v>1063</v>
      </c>
      <c r="M477" s="169" t="s">
        <v>1769</v>
      </c>
      <c r="N477" s="166" t="s">
        <v>1284</v>
      </c>
      <c r="O477" s="166" t="s">
        <v>1066</v>
      </c>
      <c r="P477" s="170"/>
      <c r="Q477" s="171"/>
      <c r="R477" s="171">
        <v>12068.02</v>
      </c>
    </row>
    <row r="478" spans="1:18" ht="63" hidden="1" customHeight="1">
      <c r="A478" s="163" t="s">
        <v>1205</v>
      </c>
      <c r="B478" s="163" t="s">
        <v>3219</v>
      </c>
      <c r="C478" s="164" t="s">
        <v>2268</v>
      </c>
      <c r="D478" s="165" t="s">
        <v>1055</v>
      </c>
      <c r="E478" s="165" t="s">
        <v>3220</v>
      </c>
      <c r="F478" s="166" t="s">
        <v>3221</v>
      </c>
      <c r="G478" s="166" t="s">
        <v>2218</v>
      </c>
      <c r="H478" s="166" t="s">
        <v>3218</v>
      </c>
      <c r="I478" s="167" t="s">
        <v>2270</v>
      </c>
      <c r="J478" s="168" t="s">
        <v>1690</v>
      </c>
      <c r="K478" s="168" t="s">
        <v>1691</v>
      </c>
      <c r="L478" s="168" t="s">
        <v>1063</v>
      </c>
      <c r="M478" s="169" t="s">
        <v>1769</v>
      </c>
      <c r="N478" s="166" t="s">
        <v>1284</v>
      </c>
      <c r="O478" s="166" t="s">
        <v>1066</v>
      </c>
      <c r="P478" s="170"/>
      <c r="Q478" s="171"/>
      <c r="R478" s="171">
        <v>13793.54</v>
      </c>
    </row>
    <row r="479" spans="1:18" ht="73.5" hidden="1" customHeight="1">
      <c r="A479" s="163" t="s">
        <v>1212</v>
      </c>
      <c r="B479" s="163" t="s">
        <v>3222</v>
      </c>
      <c r="C479" s="164" t="s">
        <v>2265</v>
      </c>
      <c r="D479" s="165" t="s">
        <v>1055</v>
      </c>
      <c r="E479" s="165" t="s">
        <v>2266</v>
      </c>
      <c r="F479" s="166" t="s">
        <v>3223</v>
      </c>
      <c r="G479" s="166" t="s">
        <v>2268</v>
      </c>
      <c r="H479" s="166" t="s">
        <v>2269</v>
      </c>
      <c r="I479" s="167" t="s">
        <v>2270</v>
      </c>
      <c r="J479" s="168" t="s">
        <v>1690</v>
      </c>
      <c r="K479" s="168" t="s">
        <v>1691</v>
      </c>
      <c r="L479" s="168" t="s">
        <v>1063</v>
      </c>
      <c r="M479" s="169" t="s">
        <v>1769</v>
      </c>
      <c r="N479" s="166" t="s">
        <v>1284</v>
      </c>
      <c r="O479" s="166" t="s">
        <v>1066</v>
      </c>
      <c r="P479" s="170"/>
      <c r="Q479" s="171"/>
      <c r="R479" s="171">
        <v>18549.62</v>
      </c>
    </row>
    <row r="480" spans="1:18" ht="42" hidden="1" customHeight="1">
      <c r="A480" s="163" t="s">
        <v>1219</v>
      </c>
      <c r="B480" s="163" t="s">
        <v>3224</v>
      </c>
      <c r="C480" s="164" t="s">
        <v>2268</v>
      </c>
      <c r="D480" s="165" t="s">
        <v>1055</v>
      </c>
      <c r="E480" s="165" t="s">
        <v>2272</v>
      </c>
      <c r="F480" s="166" t="s">
        <v>3225</v>
      </c>
      <c r="G480" s="166" t="s">
        <v>2218</v>
      </c>
      <c r="H480" s="166" t="s">
        <v>2274</v>
      </c>
      <c r="I480" s="167" t="s">
        <v>2275</v>
      </c>
      <c r="J480" s="168" t="s">
        <v>1690</v>
      </c>
      <c r="K480" s="168" t="s">
        <v>1691</v>
      </c>
      <c r="L480" s="168" t="s">
        <v>1063</v>
      </c>
      <c r="M480" s="169" t="s">
        <v>1769</v>
      </c>
      <c r="N480" s="166" t="s">
        <v>1284</v>
      </c>
      <c r="O480" s="166" t="s">
        <v>1066</v>
      </c>
      <c r="P480" s="170"/>
      <c r="Q480" s="171"/>
      <c r="R480" s="171">
        <v>4.96</v>
      </c>
    </row>
    <row r="481" spans="1:18" ht="42" hidden="1" customHeight="1">
      <c r="A481" s="163" t="s">
        <v>1603</v>
      </c>
      <c r="B481" s="163" t="s">
        <v>3226</v>
      </c>
      <c r="C481" s="164" t="s">
        <v>2268</v>
      </c>
      <c r="D481" s="165" t="s">
        <v>1055</v>
      </c>
      <c r="E481" s="165" t="s">
        <v>2272</v>
      </c>
      <c r="F481" s="166" t="s">
        <v>3227</v>
      </c>
      <c r="G481" s="166" t="s">
        <v>2218</v>
      </c>
      <c r="H481" s="166" t="s">
        <v>2274</v>
      </c>
      <c r="I481" s="167" t="s">
        <v>2275</v>
      </c>
      <c r="J481" s="168" t="s">
        <v>1690</v>
      </c>
      <c r="K481" s="168" t="s">
        <v>1691</v>
      </c>
      <c r="L481" s="168" t="s">
        <v>1063</v>
      </c>
      <c r="M481" s="169" t="s">
        <v>1769</v>
      </c>
      <c r="N481" s="166" t="s">
        <v>1284</v>
      </c>
      <c r="O481" s="166" t="s">
        <v>1066</v>
      </c>
      <c r="P481" s="170"/>
      <c r="Q481" s="171"/>
      <c r="R481" s="171">
        <v>1832.33</v>
      </c>
    </row>
    <row r="482" spans="1:18" ht="42" hidden="1" customHeight="1">
      <c r="A482" s="163" t="s">
        <v>1606</v>
      </c>
      <c r="B482" s="163" t="s">
        <v>3228</v>
      </c>
      <c r="C482" s="164" t="s">
        <v>2268</v>
      </c>
      <c r="D482" s="165" t="s">
        <v>1055</v>
      </c>
      <c r="E482" s="165" t="s">
        <v>2272</v>
      </c>
      <c r="F482" s="166" t="s">
        <v>3229</v>
      </c>
      <c r="G482" s="166" t="s">
        <v>2218</v>
      </c>
      <c r="H482" s="166" t="s">
        <v>2274</v>
      </c>
      <c r="I482" s="167" t="s">
        <v>2275</v>
      </c>
      <c r="J482" s="168" t="s">
        <v>1690</v>
      </c>
      <c r="K482" s="168" t="s">
        <v>1691</v>
      </c>
      <c r="L482" s="168" t="s">
        <v>1063</v>
      </c>
      <c r="M482" s="169" t="s">
        <v>1769</v>
      </c>
      <c r="N482" s="166" t="s">
        <v>1284</v>
      </c>
      <c r="O482" s="166" t="s">
        <v>1066</v>
      </c>
      <c r="P482" s="170"/>
      <c r="Q482" s="171"/>
      <c r="R482" s="171">
        <v>19745.189999999999</v>
      </c>
    </row>
    <row r="483" spans="1:18" ht="42" hidden="1" customHeight="1">
      <c r="A483" s="163" t="s">
        <v>1225</v>
      </c>
      <c r="B483" s="163" t="s">
        <v>3230</v>
      </c>
      <c r="C483" s="164" t="s">
        <v>2268</v>
      </c>
      <c r="D483" s="165" t="s">
        <v>1055</v>
      </c>
      <c r="E483" s="165" t="s">
        <v>3231</v>
      </c>
      <c r="F483" s="166" t="s">
        <v>3232</v>
      </c>
      <c r="G483" s="166" t="s">
        <v>2268</v>
      </c>
      <c r="H483" s="166" t="s">
        <v>1696</v>
      </c>
      <c r="I483" s="167" t="s">
        <v>1697</v>
      </c>
      <c r="J483" s="168" t="s">
        <v>1690</v>
      </c>
      <c r="K483" s="168" t="s">
        <v>1691</v>
      </c>
      <c r="L483" s="168" t="s">
        <v>1063</v>
      </c>
      <c r="M483" s="169" t="s">
        <v>1769</v>
      </c>
      <c r="N483" s="166" t="s">
        <v>1284</v>
      </c>
      <c r="O483" s="166" t="s">
        <v>1066</v>
      </c>
      <c r="P483" s="170"/>
      <c r="Q483" s="171"/>
      <c r="R483" s="171">
        <v>41067.4</v>
      </c>
    </row>
    <row r="484" spans="1:18" ht="42" hidden="1" customHeight="1">
      <c r="A484" s="163" t="s">
        <v>1233</v>
      </c>
      <c r="B484" s="163" t="s">
        <v>3233</v>
      </c>
      <c r="C484" s="164" t="s">
        <v>2265</v>
      </c>
      <c r="D484" s="165" t="s">
        <v>1055</v>
      </c>
      <c r="E484" s="165" t="s">
        <v>3234</v>
      </c>
      <c r="F484" s="166" t="s">
        <v>3235</v>
      </c>
      <c r="G484" s="166" t="s">
        <v>2268</v>
      </c>
      <c r="H484" s="166" t="s">
        <v>1300</v>
      </c>
      <c r="I484" s="167" t="s">
        <v>1301</v>
      </c>
      <c r="J484" s="168" t="s">
        <v>1302</v>
      </c>
      <c r="K484" s="168" t="s">
        <v>1303</v>
      </c>
      <c r="L484" s="168" t="s">
        <v>1063</v>
      </c>
      <c r="M484" s="169" t="s">
        <v>1304</v>
      </c>
      <c r="N484" s="166" t="s">
        <v>1284</v>
      </c>
      <c r="O484" s="166" t="s">
        <v>1066</v>
      </c>
      <c r="P484" s="170" t="s">
        <v>2816</v>
      </c>
      <c r="Q484" s="171"/>
      <c r="R484" s="171">
        <v>49212.2</v>
      </c>
    </row>
    <row r="485" spans="1:18" ht="42" hidden="1" customHeight="1">
      <c r="A485" s="163" t="s">
        <v>1616</v>
      </c>
      <c r="B485" s="163" t="s">
        <v>3236</v>
      </c>
      <c r="C485" s="164" t="s">
        <v>2265</v>
      </c>
      <c r="D485" s="165" t="s">
        <v>1055</v>
      </c>
      <c r="E485" s="165" t="s">
        <v>3237</v>
      </c>
      <c r="F485" s="166" t="s">
        <v>3238</v>
      </c>
      <c r="G485" s="166" t="s">
        <v>2268</v>
      </c>
      <c r="H485" s="166" t="s">
        <v>1300</v>
      </c>
      <c r="I485" s="167" t="s">
        <v>1301</v>
      </c>
      <c r="J485" s="168" t="s">
        <v>1302</v>
      </c>
      <c r="K485" s="168" t="s">
        <v>1303</v>
      </c>
      <c r="L485" s="168" t="s">
        <v>1063</v>
      </c>
      <c r="M485" s="169" t="s">
        <v>1304</v>
      </c>
      <c r="N485" s="166" t="s">
        <v>1284</v>
      </c>
      <c r="O485" s="166" t="s">
        <v>1066</v>
      </c>
      <c r="P485" s="170" t="s">
        <v>2816</v>
      </c>
      <c r="Q485" s="171"/>
      <c r="R485" s="171">
        <v>39200</v>
      </c>
    </row>
    <row r="486" spans="1:18" ht="42" hidden="1" customHeight="1">
      <c r="A486" s="163" t="s">
        <v>2326</v>
      </c>
      <c r="B486" s="163" t="s">
        <v>3239</v>
      </c>
      <c r="C486" s="164" t="s">
        <v>2265</v>
      </c>
      <c r="D486" s="165" t="s">
        <v>1055</v>
      </c>
      <c r="E486" s="165" t="s">
        <v>3240</v>
      </c>
      <c r="F486" s="166" t="s">
        <v>3241</v>
      </c>
      <c r="G486" s="166" t="s">
        <v>2268</v>
      </c>
      <c r="H486" s="166" t="s">
        <v>1448</v>
      </c>
      <c r="I486" s="167" t="s">
        <v>1449</v>
      </c>
      <c r="J486" s="168" t="s">
        <v>1450</v>
      </c>
      <c r="K486" s="168" t="s">
        <v>1062</v>
      </c>
      <c r="L486" s="168" t="s">
        <v>1063</v>
      </c>
      <c r="M486" s="169" t="s">
        <v>1451</v>
      </c>
      <c r="N486" s="166" t="s">
        <v>1284</v>
      </c>
      <c r="O486" s="166" t="s">
        <v>1066</v>
      </c>
      <c r="P486" s="170" t="s">
        <v>1452</v>
      </c>
      <c r="Q486" s="171"/>
      <c r="R486" s="171">
        <v>46394.400000000001</v>
      </c>
    </row>
    <row r="487" spans="1:18" ht="52.5" hidden="1" customHeight="1">
      <c r="A487" s="163" t="s">
        <v>1620</v>
      </c>
      <c r="B487" s="163" t="s">
        <v>3242</v>
      </c>
      <c r="C487" s="164" t="s">
        <v>2058</v>
      </c>
      <c r="D487" s="165" t="s">
        <v>1181</v>
      </c>
      <c r="E487" s="165" t="s">
        <v>3243</v>
      </c>
      <c r="F487" s="166" t="s">
        <v>3242</v>
      </c>
      <c r="G487" s="166" t="s">
        <v>2218</v>
      </c>
      <c r="H487" s="166" t="s">
        <v>3244</v>
      </c>
      <c r="I487" s="167" t="s">
        <v>3245</v>
      </c>
      <c r="J487" s="168" t="s">
        <v>1063</v>
      </c>
      <c r="K487" s="168" t="s">
        <v>1063</v>
      </c>
      <c r="L487" s="168" t="s">
        <v>1790</v>
      </c>
      <c r="M487" s="169" t="s">
        <v>1678</v>
      </c>
      <c r="N487" s="166" t="s">
        <v>1284</v>
      </c>
      <c r="O487" s="166" t="s">
        <v>1066</v>
      </c>
      <c r="P487" s="170"/>
      <c r="Q487" s="171">
        <v>495000</v>
      </c>
      <c r="R487" s="171"/>
    </row>
    <row r="488" spans="1:18" ht="52.5" hidden="1" customHeight="1">
      <c r="A488" s="163" t="s">
        <v>2331</v>
      </c>
      <c r="B488" s="163" t="s">
        <v>3175</v>
      </c>
      <c r="C488" s="164" t="s">
        <v>2218</v>
      </c>
      <c r="D488" s="165" t="s">
        <v>1181</v>
      </c>
      <c r="E488" s="165" t="s">
        <v>3246</v>
      </c>
      <c r="F488" s="166" t="s">
        <v>3175</v>
      </c>
      <c r="G488" s="166" t="s">
        <v>2218</v>
      </c>
      <c r="H488" s="166" t="s">
        <v>3247</v>
      </c>
      <c r="I488" s="167" t="s">
        <v>3248</v>
      </c>
      <c r="J488" s="168" t="s">
        <v>1063</v>
      </c>
      <c r="K488" s="168" t="s">
        <v>1063</v>
      </c>
      <c r="L488" s="168" t="s">
        <v>1790</v>
      </c>
      <c r="M488" s="169" t="s">
        <v>1678</v>
      </c>
      <c r="N488" s="166" t="s">
        <v>1284</v>
      </c>
      <c r="O488" s="166" t="s">
        <v>1066</v>
      </c>
      <c r="P488" s="170"/>
      <c r="Q488" s="171">
        <v>14741000</v>
      </c>
      <c r="R488" s="171"/>
    </row>
    <row r="489" spans="1:18" ht="42" hidden="1" customHeight="1">
      <c r="A489" s="163" t="s">
        <v>2334</v>
      </c>
      <c r="B489" s="163" t="s">
        <v>3249</v>
      </c>
      <c r="C489" s="164" t="s">
        <v>2265</v>
      </c>
      <c r="D489" s="165" t="s">
        <v>1055</v>
      </c>
      <c r="E489" s="165" t="s">
        <v>1960</v>
      </c>
      <c r="F489" s="166" t="s">
        <v>3250</v>
      </c>
      <c r="G489" s="166" t="s">
        <v>2268</v>
      </c>
      <c r="H489" s="166" t="s">
        <v>1701</v>
      </c>
      <c r="I489" s="167" t="s">
        <v>1702</v>
      </c>
      <c r="J489" s="168" t="s">
        <v>1690</v>
      </c>
      <c r="K489" s="168" t="s">
        <v>1691</v>
      </c>
      <c r="L489" s="168" t="s">
        <v>1063</v>
      </c>
      <c r="M489" s="169" t="s">
        <v>1769</v>
      </c>
      <c r="N489" s="166" t="s">
        <v>1284</v>
      </c>
      <c r="O489" s="166" t="s">
        <v>1066</v>
      </c>
      <c r="P489" s="170"/>
      <c r="Q489" s="171"/>
      <c r="R489" s="171">
        <v>6137</v>
      </c>
    </row>
    <row r="490" spans="1:18" ht="52.5" hidden="1" customHeight="1">
      <c r="A490" s="163" t="s">
        <v>2337</v>
      </c>
      <c r="B490" s="163" t="s">
        <v>3251</v>
      </c>
      <c r="C490" s="164" t="s">
        <v>2265</v>
      </c>
      <c r="D490" s="165" t="s">
        <v>1055</v>
      </c>
      <c r="E490" s="165" t="s">
        <v>3252</v>
      </c>
      <c r="F490" s="166" t="s">
        <v>3253</v>
      </c>
      <c r="G490" s="166" t="s">
        <v>2265</v>
      </c>
      <c r="H490" s="166" t="s">
        <v>1077</v>
      </c>
      <c r="I490" s="167" t="s">
        <v>1078</v>
      </c>
      <c r="J490" s="168" t="s">
        <v>1690</v>
      </c>
      <c r="K490" s="168" t="s">
        <v>1691</v>
      </c>
      <c r="L490" s="168" t="s">
        <v>1063</v>
      </c>
      <c r="M490" s="169" t="s">
        <v>1769</v>
      </c>
      <c r="N490" s="166" t="s">
        <v>1284</v>
      </c>
      <c r="O490" s="166" t="s">
        <v>1066</v>
      </c>
      <c r="P490" s="170"/>
      <c r="Q490" s="171"/>
      <c r="R490" s="171">
        <v>7455.52</v>
      </c>
    </row>
    <row r="491" spans="1:18" ht="42" hidden="1" customHeight="1">
      <c r="A491" s="163" t="s">
        <v>2340</v>
      </c>
      <c r="B491" s="163" t="s">
        <v>3254</v>
      </c>
      <c r="C491" s="164" t="s">
        <v>2390</v>
      </c>
      <c r="D491" s="165" t="s">
        <v>1055</v>
      </c>
      <c r="E491" s="165" t="s">
        <v>3255</v>
      </c>
      <c r="F491" s="166" t="s">
        <v>2038</v>
      </c>
      <c r="G491" s="166" t="s">
        <v>2265</v>
      </c>
      <c r="H491" s="166" t="s">
        <v>1077</v>
      </c>
      <c r="I491" s="167" t="s">
        <v>1078</v>
      </c>
      <c r="J491" s="168" t="s">
        <v>1690</v>
      </c>
      <c r="K491" s="168" t="s">
        <v>1691</v>
      </c>
      <c r="L491" s="168" t="s">
        <v>1063</v>
      </c>
      <c r="M491" s="169" t="s">
        <v>1769</v>
      </c>
      <c r="N491" s="166" t="s">
        <v>1284</v>
      </c>
      <c r="O491" s="166" t="s">
        <v>1066</v>
      </c>
      <c r="P491" s="170"/>
      <c r="Q491" s="171"/>
      <c r="R491" s="171">
        <v>132589.17000000001</v>
      </c>
    </row>
    <row r="492" spans="1:18" ht="42" hidden="1" customHeight="1">
      <c r="A492" s="163" t="s">
        <v>2343</v>
      </c>
      <c r="B492" s="163" t="s">
        <v>3256</v>
      </c>
      <c r="C492" s="164" t="s">
        <v>2390</v>
      </c>
      <c r="D492" s="165" t="s">
        <v>1055</v>
      </c>
      <c r="E492" s="165" t="s">
        <v>3257</v>
      </c>
      <c r="F492" s="166" t="s">
        <v>3258</v>
      </c>
      <c r="G492" s="166" t="s">
        <v>2265</v>
      </c>
      <c r="H492" s="166" t="s">
        <v>1696</v>
      </c>
      <c r="I492" s="167" t="s">
        <v>1697</v>
      </c>
      <c r="J492" s="168" t="s">
        <v>1690</v>
      </c>
      <c r="K492" s="168" t="s">
        <v>1691</v>
      </c>
      <c r="L492" s="168" t="s">
        <v>1063</v>
      </c>
      <c r="M492" s="169" t="s">
        <v>1769</v>
      </c>
      <c r="N492" s="166" t="s">
        <v>1284</v>
      </c>
      <c r="O492" s="166" t="s">
        <v>1066</v>
      </c>
      <c r="P492" s="170"/>
      <c r="Q492" s="171"/>
      <c r="R492" s="171">
        <v>9791.2099999999991</v>
      </c>
    </row>
    <row r="493" spans="1:18" ht="42" hidden="1" customHeight="1">
      <c r="A493" s="163" t="s">
        <v>1624</v>
      </c>
      <c r="B493" s="163" t="s">
        <v>3259</v>
      </c>
      <c r="C493" s="164" t="s">
        <v>2390</v>
      </c>
      <c r="D493" s="165" t="s">
        <v>1055</v>
      </c>
      <c r="E493" s="165" t="s">
        <v>3260</v>
      </c>
      <c r="F493" s="166" t="s">
        <v>3261</v>
      </c>
      <c r="G493" s="166" t="s">
        <v>2265</v>
      </c>
      <c r="H493" s="166" t="s">
        <v>1077</v>
      </c>
      <c r="I493" s="167" t="s">
        <v>1078</v>
      </c>
      <c r="J493" s="168" t="s">
        <v>1690</v>
      </c>
      <c r="K493" s="168" t="s">
        <v>1691</v>
      </c>
      <c r="L493" s="168" t="s">
        <v>1063</v>
      </c>
      <c r="M493" s="169" t="s">
        <v>1769</v>
      </c>
      <c r="N493" s="166" t="s">
        <v>1284</v>
      </c>
      <c r="O493" s="166" t="s">
        <v>1066</v>
      </c>
      <c r="P493" s="170"/>
      <c r="Q493" s="171"/>
      <c r="R493" s="171">
        <v>4067.46</v>
      </c>
    </row>
    <row r="494" spans="1:18" ht="42" hidden="1" customHeight="1">
      <c r="A494" s="163" t="s">
        <v>2348</v>
      </c>
      <c r="B494" s="163" t="s">
        <v>3262</v>
      </c>
      <c r="C494" s="164" t="s">
        <v>2390</v>
      </c>
      <c r="D494" s="165" t="s">
        <v>1055</v>
      </c>
      <c r="E494" s="165" t="s">
        <v>3263</v>
      </c>
      <c r="F494" s="166" t="s">
        <v>3264</v>
      </c>
      <c r="G494" s="166" t="s">
        <v>2265</v>
      </c>
      <c r="H494" s="166" t="s">
        <v>1696</v>
      </c>
      <c r="I494" s="167" t="s">
        <v>1697</v>
      </c>
      <c r="J494" s="168" t="s">
        <v>1690</v>
      </c>
      <c r="K494" s="168" t="s">
        <v>1691</v>
      </c>
      <c r="L494" s="168" t="s">
        <v>1063</v>
      </c>
      <c r="M494" s="169" t="s">
        <v>1769</v>
      </c>
      <c r="N494" s="166" t="s">
        <v>1284</v>
      </c>
      <c r="O494" s="166" t="s">
        <v>1066</v>
      </c>
      <c r="P494" s="170"/>
      <c r="Q494" s="171"/>
      <c r="R494" s="171">
        <v>56.63</v>
      </c>
    </row>
    <row r="495" spans="1:18" ht="42" hidden="1" customHeight="1">
      <c r="A495" s="163" t="s">
        <v>2351</v>
      </c>
      <c r="B495" s="163" t="s">
        <v>3265</v>
      </c>
      <c r="C495" s="164" t="s">
        <v>2390</v>
      </c>
      <c r="D495" s="165" t="s">
        <v>1055</v>
      </c>
      <c r="E495" s="165" t="s">
        <v>3266</v>
      </c>
      <c r="F495" s="166" t="s">
        <v>3267</v>
      </c>
      <c r="G495" s="166" t="s">
        <v>2265</v>
      </c>
      <c r="H495" s="166" t="s">
        <v>1077</v>
      </c>
      <c r="I495" s="167" t="s">
        <v>1078</v>
      </c>
      <c r="J495" s="168" t="s">
        <v>1690</v>
      </c>
      <c r="K495" s="168" t="s">
        <v>1691</v>
      </c>
      <c r="L495" s="168" t="s">
        <v>1063</v>
      </c>
      <c r="M495" s="169" t="s">
        <v>1769</v>
      </c>
      <c r="N495" s="166" t="s">
        <v>1284</v>
      </c>
      <c r="O495" s="166" t="s">
        <v>1066</v>
      </c>
      <c r="P495" s="170"/>
      <c r="Q495" s="171"/>
      <c r="R495" s="171">
        <v>237.83</v>
      </c>
    </row>
    <row r="496" spans="1:18" ht="42" hidden="1" customHeight="1">
      <c r="A496" s="163" t="s">
        <v>2354</v>
      </c>
      <c r="B496" s="163" t="s">
        <v>3268</v>
      </c>
      <c r="C496" s="164" t="s">
        <v>2390</v>
      </c>
      <c r="D496" s="165" t="s">
        <v>1055</v>
      </c>
      <c r="E496" s="165" t="s">
        <v>1960</v>
      </c>
      <c r="F496" s="166" t="s">
        <v>3269</v>
      </c>
      <c r="G496" s="166" t="s">
        <v>2265</v>
      </c>
      <c r="H496" s="166" t="s">
        <v>1701</v>
      </c>
      <c r="I496" s="167" t="s">
        <v>1702</v>
      </c>
      <c r="J496" s="168" t="s">
        <v>1690</v>
      </c>
      <c r="K496" s="168" t="s">
        <v>1691</v>
      </c>
      <c r="L496" s="168" t="s">
        <v>1063</v>
      </c>
      <c r="M496" s="169" t="s">
        <v>1769</v>
      </c>
      <c r="N496" s="166" t="s">
        <v>1284</v>
      </c>
      <c r="O496" s="166" t="s">
        <v>1066</v>
      </c>
      <c r="P496" s="170"/>
      <c r="Q496" s="171"/>
      <c r="R496" s="171">
        <v>1115</v>
      </c>
    </row>
    <row r="497" spans="1:18" ht="52.5" hidden="1" customHeight="1">
      <c r="A497" s="163" t="s">
        <v>2357</v>
      </c>
      <c r="B497" s="163" t="s">
        <v>3270</v>
      </c>
      <c r="C497" s="164" t="s">
        <v>2268</v>
      </c>
      <c r="D497" s="165" t="s">
        <v>1181</v>
      </c>
      <c r="E497" s="165" t="s">
        <v>3271</v>
      </c>
      <c r="F497" s="166" t="s">
        <v>3270</v>
      </c>
      <c r="G497" s="166" t="s">
        <v>2265</v>
      </c>
      <c r="H497" s="166" t="s">
        <v>3244</v>
      </c>
      <c r="I497" s="167" t="s">
        <v>3245</v>
      </c>
      <c r="J497" s="168" t="s">
        <v>1063</v>
      </c>
      <c r="K497" s="168" t="s">
        <v>1063</v>
      </c>
      <c r="L497" s="168" t="s">
        <v>1790</v>
      </c>
      <c r="M497" s="169" t="s">
        <v>1678</v>
      </c>
      <c r="N497" s="166" t="s">
        <v>1284</v>
      </c>
      <c r="O497" s="166" t="s">
        <v>1066</v>
      </c>
      <c r="P497" s="170"/>
      <c r="Q497" s="171">
        <v>9330.4</v>
      </c>
      <c r="R497" s="171"/>
    </row>
    <row r="498" spans="1:18" ht="42" hidden="1" customHeight="1">
      <c r="A498" s="163" t="s">
        <v>1631</v>
      </c>
      <c r="B498" s="163" t="s">
        <v>3272</v>
      </c>
      <c r="C498" s="164" t="s">
        <v>2416</v>
      </c>
      <c r="D498" s="165" t="s">
        <v>1055</v>
      </c>
      <c r="E498" s="165" t="s">
        <v>3273</v>
      </c>
      <c r="F498" s="166" t="s">
        <v>3274</v>
      </c>
      <c r="G498" s="166" t="s">
        <v>2390</v>
      </c>
      <c r="H498" s="166" t="s">
        <v>1418</v>
      </c>
      <c r="I498" s="167" t="s">
        <v>1419</v>
      </c>
      <c r="J498" s="168" t="s">
        <v>1302</v>
      </c>
      <c r="K498" s="168" t="s">
        <v>1062</v>
      </c>
      <c r="L498" s="168" t="s">
        <v>1063</v>
      </c>
      <c r="M498" s="169" t="s">
        <v>1304</v>
      </c>
      <c r="N498" s="166" t="s">
        <v>1284</v>
      </c>
      <c r="O498" s="166" t="s">
        <v>1066</v>
      </c>
      <c r="P498" s="170"/>
      <c r="Q498" s="171"/>
      <c r="R498" s="171">
        <v>11128.18</v>
      </c>
    </row>
    <row r="499" spans="1:18" ht="63" hidden="1" customHeight="1">
      <c r="A499" s="163" t="s">
        <v>1635</v>
      </c>
      <c r="B499" s="163" t="s">
        <v>3275</v>
      </c>
      <c r="C499" s="164" t="s">
        <v>2416</v>
      </c>
      <c r="D499" s="165" t="s">
        <v>1055</v>
      </c>
      <c r="E499" s="165" t="s">
        <v>3276</v>
      </c>
      <c r="F499" s="166" t="s">
        <v>3277</v>
      </c>
      <c r="G499" s="166" t="s">
        <v>2390</v>
      </c>
      <c r="H499" s="166" t="s">
        <v>1077</v>
      </c>
      <c r="I499" s="167" t="s">
        <v>1078</v>
      </c>
      <c r="J499" s="168" t="s">
        <v>1690</v>
      </c>
      <c r="K499" s="168" t="s">
        <v>1691</v>
      </c>
      <c r="L499" s="168" t="s">
        <v>1063</v>
      </c>
      <c r="M499" s="169" t="s">
        <v>1769</v>
      </c>
      <c r="N499" s="166" t="s">
        <v>1284</v>
      </c>
      <c r="O499" s="166" t="s">
        <v>1066</v>
      </c>
      <c r="P499" s="170"/>
      <c r="Q499" s="171"/>
      <c r="R499" s="171">
        <v>13.6</v>
      </c>
    </row>
    <row r="500" spans="1:18" ht="63" hidden="1" customHeight="1">
      <c r="A500" s="163" t="s">
        <v>1642</v>
      </c>
      <c r="B500" s="163" t="s">
        <v>3278</v>
      </c>
      <c r="C500" s="164" t="s">
        <v>2416</v>
      </c>
      <c r="D500" s="165" t="s">
        <v>1055</v>
      </c>
      <c r="E500" s="165" t="s">
        <v>3279</v>
      </c>
      <c r="F500" s="166" t="s">
        <v>3280</v>
      </c>
      <c r="G500" s="166" t="s">
        <v>2390</v>
      </c>
      <c r="H500" s="166" t="s">
        <v>1077</v>
      </c>
      <c r="I500" s="167" t="s">
        <v>1078</v>
      </c>
      <c r="J500" s="168" t="s">
        <v>1690</v>
      </c>
      <c r="K500" s="168" t="s">
        <v>1691</v>
      </c>
      <c r="L500" s="168" t="s">
        <v>1063</v>
      </c>
      <c r="M500" s="169" t="s">
        <v>1769</v>
      </c>
      <c r="N500" s="166" t="s">
        <v>1284</v>
      </c>
      <c r="O500" s="166" t="s">
        <v>1066</v>
      </c>
      <c r="P500" s="170"/>
      <c r="Q500" s="171"/>
      <c r="R500" s="171">
        <v>3528.06</v>
      </c>
    </row>
    <row r="501" spans="1:18" ht="52.5" hidden="1" customHeight="1">
      <c r="A501" s="163" t="s">
        <v>1241</v>
      </c>
      <c r="B501" s="163" t="s">
        <v>3281</v>
      </c>
      <c r="C501" s="164" t="s">
        <v>2416</v>
      </c>
      <c r="D501" s="165" t="s">
        <v>1055</v>
      </c>
      <c r="E501" s="165" t="s">
        <v>3282</v>
      </c>
      <c r="F501" s="166" t="s">
        <v>3283</v>
      </c>
      <c r="G501" s="166" t="s">
        <v>2390</v>
      </c>
      <c r="H501" s="166" t="s">
        <v>1077</v>
      </c>
      <c r="I501" s="167" t="s">
        <v>1078</v>
      </c>
      <c r="J501" s="168" t="s">
        <v>1690</v>
      </c>
      <c r="K501" s="168" t="s">
        <v>1691</v>
      </c>
      <c r="L501" s="168" t="s">
        <v>1063</v>
      </c>
      <c r="M501" s="169" t="s">
        <v>1769</v>
      </c>
      <c r="N501" s="166" t="s">
        <v>1284</v>
      </c>
      <c r="O501" s="166" t="s">
        <v>1066</v>
      </c>
      <c r="P501" s="170"/>
      <c r="Q501" s="171"/>
      <c r="R501" s="171">
        <v>10880</v>
      </c>
    </row>
    <row r="502" spans="1:18" ht="63" hidden="1" customHeight="1">
      <c r="A502" s="163" t="s">
        <v>1655</v>
      </c>
      <c r="B502" s="163" t="s">
        <v>3284</v>
      </c>
      <c r="C502" s="164" t="s">
        <v>2416</v>
      </c>
      <c r="D502" s="165" t="s">
        <v>1055</v>
      </c>
      <c r="E502" s="165" t="s">
        <v>3285</v>
      </c>
      <c r="F502" s="166" t="s">
        <v>3286</v>
      </c>
      <c r="G502" s="166" t="s">
        <v>2390</v>
      </c>
      <c r="H502" s="166" t="s">
        <v>1077</v>
      </c>
      <c r="I502" s="167" t="s">
        <v>1078</v>
      </c>
      <c r="J502" s="168" t="s">
        <v>1690</v>
      </c>
      <c r="K502" s="168" t="s">
        <v>1691</v>
      </c>
      <c r="L502" s="168" t="s">
        <v>1063</v>
      </c>
      <c r="M502" s="169" t="s">
        <v>1769</v>
      </c>
      <c r="N502" s="166" t="s">
        <v>1284</v>
      </c>
      <c r="O502" s="166" t="s">
        <v>1066</v>
      </c>
      <c r="P502" s="170"/>
      <c r="Q502" s="171"/>
      <c r="R502" s="171">
        <v>21785.64</v>
      </c>
    </row>
    <row r="503" spans="1:18" ht="52.5" hidden="1" customHeight="1">
      <c r="A503" s="163" t="s">
        <v>1659</v>
      </c>
      <c r="B503" s="163" t="s">
        <v>3287</v>
      </c>
      <c r="C503" s="164" t="s">
        <v>2416</v>
      </c>
      <c r="D503" s="165" t="s">
        <v>1055</v>
      </c>
      <c r="E503" s="165" t="s">
        <v>3288</v>
      </c>
      <c r="F503" s="166" t="s">
        <v>3289</v>
      </c>
      <c r="G503" s="166" t="s">
        <v>2390</v>
      </c>
      <c r="H503" s="166" t="s">
        <v>1696</v>
      </c>
      <c r="I503" s="167" t="s">
        <v>1697</v>
      </c>
      <c r="J503" s="168" t="s">
        <v>1690</v>
      </c>
      <c r="K503" s="168" t="s">
        <v>1691</v>
      </c>
      <c r="L503" s="168" t="s">
        <v>1063</v>
      </c>
      <c r="M503" s="169" t="s">
        <v>1769</v>
      </c>
      <c r="N503" s="166" t="s">
        <v>1284</v>
      </c>
      <c r="O503" s="166" t="s">
        <v>1066</v>
      </c>
      <c r="P503" s="170"/>
      <c r="Q503" s="171"/>
      <c r="R503" s="171">
        <v>8463.83</v>
      </c>
    </row>
    <row r="504" spans="1:18" ht="42" hidden="1" customHeight="1">
      <c r="A504" s="163" t="s">
        <v>2375</v>
      </c>
      <c r="B504" s="163" t="s">
        <v>3290</v>
      </c>
      <c r="C504" s="164" t="s">
        <v>2416</v>
      </c>
      <c r="D504" s="165" t="s">
        <v>1055</v>
      </c>
      <c r="E504" s="165" t="s">
        <v>1960</v>
      </c>
      <c r="F504" s="166" t="s">
        <v>3291</v>
      </c>
      <c r="G504" s="166" t="s">
        <v>2390</v>
      </c>
      <c r="H504" s="166" t="s">
        <v>1701</v>
      </c>
      <c r="I504" s="167" t="s">
        <v>1702</v>
      </c>
      <c r="J504" s="168" t="s">
        <v>1690</v>
      </c>
      <c r="K504" s="168" t="s">
        <v>1691</v>
      </c>
      <c r="L504" s="168" t="s">
        <v>1063</v>
      </c>
      <c r="M504" s="169" t="s">
        <v>1769</v>
      </c>
      <c r="N504" s="166" t="s">
        <v>1284</v>
      </c>
      <c r="O504" s="166" t="s">
        <v>1066</v>
      </c>
      <c r="P504" s="170"/>
      <c r="Q504" s="171"/>
      <c r="R504" s="171">
        <v>4670</v>
      </c>
    </row>
    <row r="505" spans="1:18" ht="63" hidden="1" customHeight="1">
      <c r="A505" s="163" t="s">
        <v>2377</v>
      </c>
      <c r="B505" s="163" t="s">
        <v>3292</v>
      </c>
      <c r="C505" s="164" t="s">
        <v>2505</v>
      </c>
      <c r="D505" s="165" t="s">
        <v>1055</v>
      </c>
      <c r="E505" s="165" t="s">
        <v>3293</v>
      </c>
      <c r="F505" s="166" t="s">
        <v>3294</v>
      </c>
      <c r="G505" s="166" t="s">
        <v>2455</v>
      </c>
      <c r="H505" s="166" t="s">
        <v>1077</v>
      </c>
      <c r="I505" s="167" t="s">
        <v>1078</v>
      </c>
      <c r="J505" s="168" t="s">
        <v>1690</v>
      </c>
      <c r="K505" s="168" t="s">
        <v>1691</v>
      </c>
      <c r="L505" s="168" t="s">
        <v>1063</v>
      </c>
      <c r="M505" s="169" t="s">
        <v>1769</v>
      </c>
      <c r="N505" s="166" t="s">
        <v>1284</v>
      </c>
      <c r="O505" s="166" t="s">
        <v>1066</v>
      </c>
      <c r="P505" s="170"/>
      <c r="Q505" s="171"/>
      <c r="R505" s="171">
        <v>12560.96</v>
      </c>
    </row>
    <row r="506" spans="1:18" ht="52.5" hidden="1" customHeight="1">
      <c r="A506" s="163" t="s">
        <v>2293</v>
      </c>
      <c r="B506" s="163" t="s">
        <v>3295</v>
      </c>
      <c r="C506" s="164" t="s">
        <v>1681</v>
      </c>
      <c r="D506" s="165" t="s">
        <v>1055</v>
      </c>
      <c r="E506" s="165" t="s">
        <v>3296</v>
      </c>
      <c r="F506" s="166" t="s">
        <v>3297</v>
      </c>
      <c r="G506" s="166" t="s">
        <v>2505</v>
      </c>
      <c r="H506" s="166" t="s">
        <v>1696</v>
      </c>
      <c r="I506" s="167" t="s">
        <v>1697</v>
      </c>
      <c r="J506" s="168" t="s">
        <v>1690</v>
      </c>
      <c r="K506" s="168" t="s">
        <v>1691</v>
      </c>
      <c r="L506" s="168" t="s">
        <v>1063</v>
      </c>
      <c r="M506" s="169" t="s">
        <v>1769</v>
      </c>
      <c r="N506" s="166" t="s">
        <v>1284</v>
      </c>
      <c r="O506" s="166" t="s">
        <v>1066</v>
      </c>
      <c r="P506" s="170"/>
      <c r="Q506" s="171"/>
      <c r="R506" s="171">
        <v>22140.400000000001</v>
      </c>
    </row>
    <row r="507" spans="1:18" ht="42" hidden="1" customHeight="1">
      <c r="A507" s="163" t="s">
        <v>2384</v>
      </c>
      <c r="B507" s="163" t="s">
        <v>3298</v>
      </c>
      <c r="C507" s="164" t="s">
        <v>1681</v>
      </c>
      <c r="D507" s="165" t="s">
        <v>1055</v>
      </c>
      <c r="E507" s="165" t="s">
        <v>1960</v>
      </c>
      <c r="F507" s="166" t="s">
        <v>3299</v>
      </c>
      <c r="G507" s="166" t="s">
        <v>2505</v>
      </c>
      <c r="H507" s="166" t="s">
        <v>1701</v>
      </c>
      <c r="I507" s="167" t="s">
        <v>1702</v>
      </c>
      <c r="J507" s="168" t="s">
        <v>1690</v>
      </c>
      <c r="K507" s="168" t="s">
        <v>1691</v>
      </c>
      <c r="L507" s="168" t="s">
        <v>1063</v>
      </c>
      <c r="M507" s="169" t="s">
        <v>1769</v>
      </c>
      <c r="N507" s="166" t="s">
        <v>1284</v>
      </c>
      <c r="O507" s="166" t="s">
        <v>1066</v>
      </c>
      <c r="P507" s="170"/>
      <c r="Q507" s="171"/>
      <c r="R507" s="171">
        <v>7096</v>
      </c>
    </row>
    <row r="508" spans="1:18" ht="63" hidden="1" customHeight="1">
      <c r="A508" s="163" t="s">
        <v>2388</v>
      </c>
      <c r="B508" s="163" t="s">
        <v>3300</v>
      </c>
      <c r="C508" s="164" t="s">
        <v>1681</v>
      </c>
      <c r="D508" s="165" t="s">
        <v>1055</v>
      </c>
      <c r="E508" s="165" t="s">
        <v>3204</v>
      </c>
      <c r="F508" s="166" t="s">
        <v>3301</v>
      </c>
      <c r="G508" s="166" t="s">
        <v>2505</v>
      </c>
      <c r="H508" s="166" t="s">
        <v>3206</v>
      </c>
      <c r="I508" s="167" t="s">
        <v>2270</v>
      </c>
      <c r="J508" s="168" t="s">
        <v>1690</v>
      </c>
      <c r="K508" s="168" t="s">
        <v>1691</v>
      </c>
      <c r="L508" s="168" t="s">
        <v>1063</v>
      </c>
      <c r="M508" s="169" t="s">
        <v>1769</v>
      </c>
      <c r="N508" s="166" t="s">
        <v>1284</v>
      </c>
      <c r="O508" s="166" t="s">
        <v>1066</v>
      </c>
      <c r="P508" s="170"/>
      <c r="Q508" s="171"/>
      <c r="R508" s="171">
        <v>675.84</v>
      </c>
    </row>
    <row r="509" spans="1:18" ht="52.5" hidden="1" customHeight="1">
      <c r="A509" s="163" t="s">
        <v>2393</v>
      </c>
      <c r="B509" s="163" t="s">
        <v>3302</v>
      </c>
      <c r="C509" s="164" t="s">
        <v>1681</v>
      </c>
      <c r="D509" s="165" t="s">
        <v>1055</v>
      </c>
      <c r="E509" s="165" t="s">
        <v>3303</v>
      </c>
      <c r="F509" s="166" t="s">
        <v>3304</v>
      </c>
      <c r="G509" s="166" t="s">
        <v>2505</v>
      </c>
      <c r="H509" s="166" t="s">
        <v>1282</v>
      </c>
      <c r="I509" s="167" t="s">
        <v>1283</v>
      </c>
      <c r="J509" s="168" t="s">
        <v>1239</v>
      </c>
      <c r="K509" s="168" t="s">
        <v>1062</v>
      </c>
      <c r="L509" s="168" t="s">
        <v>1063</v>
      </c>
      <c r="M509" s="169" t="s">
        <v>1064</v>
      </c>
      <c r="N509" s="166" t="s">
        <v>1284</v>
      </c>
      <c r="O509" s="166" t="s">
        <v>1066</v>
      </c>
      <c r="P509" s="170" t="s">
        <v>1319</v>
      </c>
      <c r="Q509" s="171"/>
      <c r="R509" s="171">
        <v>25000</v>
      </c>
    </row>
    <row r="510" spans="1:18" ht="42" hidden="1" customHeight="1">
      <c r="A510" s="163" t="s">
        <v>2397</v>
      </c>
      <c r="B510" s="163" t="s">
        <v>3305</v>
      </c>
      <c r="C510" s="164" t="s">
        <v>1681</v>
      </c>
      <c r="D510" s="165" t="s">
        <v>1055</v>
      </c>
      <c r="E510" s="165" t="s">
        <v>3306</v>
      </c>
      <c r="F510" s="166" t="s">
        <v>3307</v>
      </c>
      <c r="G510" s="166" t="s">
        <v>2505</v>
      </c>
      <c r="H510" s="166" t="s">
        <v>1300</v>
      </c>
      <c r="I510" s="167" t="s">
        <v>1301</v>
      </c>
      <c r="J510" s="168" t="s">
        <v>1302</v>
      </c>
      <c r="K510" s="168" t="s">
        <v>1303</v>
      </c>
      <c r="L510" s="168" t="s">
        <v>1063</v>
      </c>
      <c r="M510" s="169" t="s">
        <v>1304</v>
      </c>
      <c r="N510" s="166" t="s">
        <v>1284</v>
      </c>
      <c r="O510" s="166" t="s">
        <v>1066</v>
      </c>
      <c r="P510" s="170" t="s">
        <v>2816</v>
      </c>
      <c r="Q510" s="171"/>
      <c r="R510" s="171">
        <v>29100</v>
      </c>
    </row>
    <row r="511" spans="1:18" ht="42" hidden="1" customHeight="1">
      <c r="A511" s="163" t="s">
        <v>2401</v>
      </c>
      <c r="B511" s="163" t="s">
        <v>3308</v>
      </c>
      <c r="C511" s="164" t="s">
        <v>1681</v>
      </c>
      <c r="D511" s="165" t="s">
        <v>1055</v>
      </c>
      <c r="E511" s="165" t="s">
        <v>3309</v>
      </c>
      <c r="F511" s="166" t="s">
        <v>3310</v>
      </c>
      <c r="G511" s="166" t="s">
        <v>2505</v>
      </c>
      <c r="H511" s="166" t="s">
        <v>833</v>
      </c>
      <c r="I511" s="167" t="s">
        <v>1267</v>
      </c>
      <c r="J511" s="168" t="s">
        <v>1239</v>
      </c>
      <c r="K511" s="168" t="s">
        <v>1062</v>
      </c>
      <c r="L511" s="168" t="s">
        <v>1063</v>
      </c>
      <c r="M511" s="169" t="s">
        <v>1064</v>
      </c>
      <c r="N511" s="166" t="s">
        <v>1284</v>
      </c>
      <c r="O511" s="166" t="s">
        <v>1066</v>
      </c>
      <c r="P511" s="170" t="s">
        <v>1268</v>
      </c>
      <c r="Q511" s="171"/>
      <c r="R511" s="171">
        <v>12433.45</v>
      </c>
    </row>
    <row r="512" spans="1:18" ht="42" hidden="1" customHeight="1">
      <c r="A512" s="163" t="s">
        <v>2405</v>
      </c>
      <c r="B512" s="163" t="s">
        <v>3311</v>
      </c>
      <c r="C512" s="164" t="s">
        <v>1681</v>
      </c>
      <c r="D512" s="165" t="s">
        <v>1055</v>
      </c>
      <c r="E512" s="165" t="s">
        <v>3312</v>
      </c>
      <c r="F512" s="166" t="s">
        <v>3313</v>
      </c>
      <c r="G512" s="166" t="s">
        <v>2505</v>
      </c>
      <c r="H512" s="166" t="s">
        <v>1418</v>
      </c>
      <c r="I512" s="167" t="s">
        <v>1419</v>
      </c>
      <c r="J512" s="168" t="s">
        <v>1302</v>
      </c>
      <c r="K512" s="168" t="s">
        <v>1062</v>
      </c>
      <c r="L512" s="168" t="s">
        <v>1063</v>
      </c>
      <c r="M512" s="169" t="s">
        <v>1304</v>
      </c>
      <c r="N512" s="166" t="s">
        <v>1284</v>
      </c>
      <c r="O512" s="166" t="s">
        <v>1066</v>
      </c>
      <c r="P512" s="170" t="s">
        <v>3314</v>
      </c>
      <c r="Q512" s="171"/>
      <c r="R512" s="171">
        <v>3340</v>
      </c>
    </row>
    <row r="513" spans="1:18" ht="63" hidden="1" customHeight="1">
      <c r="A513" s="163" t="s">
        <v>2409</v>
      </c>
      <c r="B513" s="163" t="s">
        <v>3315</v>
      </c>
      <c r="C513" s="164" t="s">
        <v>1681</v>
      </c>
      <c r="D513" s="165" t="s">
        <v>1055</v>
      </c>
      <c r="E513" s="165" t="s">
        <v>3316</v>
      </c>
      <c r="F513" s="166" t="s">
        <v>3317</v>
      </c>
      <c r="G513" s="166" t="s">
        <v>2505</v>
      </c>
      <c r="H513" s="166" t="s">
        <v>2978</v>
      </c>
      <c r="I513" s="167" t="s">
        <v>2979</v>
      </c>
      <c r="J513" s="168" t="s">
        <v>1110</v>
      </c>
      <c r="K513" s="168" t="s">
        <v>1062</v>
      </c>
      <c r="L513" s="168" t="s">
        <v>1063</v>
      </c>
      <c r="M513" s="169" t="s">
        <v>1111</v>
      </c>
      <c r="N513" s="166" t="s">
        <v>1284</v>
      </c>
      <c r="O513" s="166" t="s">
        <v>1066</v>
      </c>
      <c r="P513" s="170" t="s">
        <v>2980</v>
      </c>
      <c r="Q513" s="171"/>
      <c r="R513" s="171">
        <v>15000</v>
      </c>
    </row>
    <row r="514" spans="1:18" ht="63" hidden="1" customHeight="1">
      <c r="A514" s="163" t="s">
        <v>2411</v>
      </c>
      <c r="B514" s="163" t="s">
        <v>3318</v>
      </c>
      <c r="C514" s="164" t="s">
        <v>1687</v>
      </c>
      <c r="D514" s="165" t="s">
        <v>1055</v>
      </c>
      <c r="E514" s="165" t="s">
        <v>3319</v>
      </c>
      <c r="F514" s="166" t="s">
        <v>3320</v>
      </c>
      <c r="G514" s="166" t="s">
        <v>1681</v>
      </c>
      <c r="H514" s="166" t="s">
        <v>1652</v>
      </c>
      <c r="I514" s="167" t="s">
        <v>1653</v>
      </c>
      <c r="J514" s="168" t="s">
        <v>1239</v>
      </c>
      <c r="K514" s="168" t="s">
        <v>1062</v>
      </c>
      <c r="L514" s="168" t="s">
        <v>1063</v>
      </c>
      <c r="M514" s="169" t="s">
        <v>1064</v>
      </c>
      <c r="N514" s="166" t="s">
        <v>1284</v>
      </c>
      <c r="O514" s="166" t="s">
        <v>1066</v>
      </c>
      <c r="P514" s="170" t="s">
        <v>1654</v>
      </c>
      <c r="Q514" s="171"/>
      <c r="R514" s="171">
        <v>15841.32</v>
      </c>
    </row>
    <row r="515" spans="1:18" ht="42" hidden="1" customHeight="1">
      <c r="A515" s="163" t="s">
        <v>2414</v>
      </c>
      <c r="B515" s="163" t="s">
        <v>3321</v>
      </c>
      <c r="C515" s="164" t="s">
        <v>1687</v>
      </c>
      <c r="D515" s="165" t="s">
        <v>1055</v>
      </c>
      <c r="E515" s="165" t="s">
        <v>3322</v>
      </c>
      <c r="F515" s="166" t="s">
        <v>3323</v>
      </c>
      <c r="G515" s="166" t="s">
        <v>1681</v>
      </c>
      <c r="H515" s="166" t="s">
        <v>1077</v>
      </c>
      <c r="I515" s="167" t="s">
        <v>1078</v>
      </c>
      <c r="J515" s="168" t="s">
        <v>1690</v>
      </c>
      <c r="K515" s="168" t="s">
        <v>1691</v>
      </c>
      <c r="L515" s="168" t="s">
        <v>1063</v>
      </c>
      <c r="M515" s="169" t="s">
        <v>1769</v>
      </c>
      <c r="N515" s="166" t="s">
        <v>1284</v>
      </c>
      <c r="O515" s="166" t="s">
        <v>1066</v>
      </c>
      <c r="P515" s="170"/>
      <c r="Q515" s="171"/>
      <c r="R515" s="171">
        <v>83554.259999999995</v>
      </c>
    </row>
    <row r="516" spans="1:18" ht="42" hidden="1" customHeight="1">
      <c r="A516" s="163" t="s">
        <v>2418</v>
      </c>
      <c r="B516" s="163" t="s">
        <v>3324</v>
      </c>
      <c r="C516" s="164" t="s">
        <v>1687</v>
      </c>
      <c r="D516" s="165" t="s">
        <v>1055</v>
      </c>
      <c r="E516" s="165" t="s">
        <v>3325</v>
      </c>
      <c r="F516" s="166" t="s">
        <v>3326</v>
      </c>
      <c r="G516" s="166" t="s">
        <v>1681</v>
      </c>
      <c r="H516" s="166" t="s">
        <v>1696</v>
      </c>
      <c r="I516" s="167" t="s">
        <v>1697</v>
      </c>
      <c r="J516" s="168" t="s">
        <v>1690</v>
      </c>
      <c r="K516" s="168" t="s">
        <v>1691</v>
      </c>
      <c r="L516" s="168" t="s">
        <v>1063</v>
      </c>
      <c r="M516" s="169" t="s">
        <v>1769</v>
      </c>
      <c r="N516" s="166" t="s">
        <v>1284</v>
      </c>
      <c r="O516" s="166" t="s">
        <v>1066</v>
      </c>
      <c r="P516" s="170"/>
      <c r="Q516" s="171"/>
      <c r="R516" s="171">
        <v>78.010000000000005</v>
      </c>
    </row>
    <row r="517" spans="1:18" ht="42" hidden="1" customHeight="1">
      <c r="A517" s="163" t="s">
        <v>1249</v>
      </c>
      <c r="B517" s="163" t="s">
        <v>3327</v>
      </c>
      <c r="C517" s="164" t="s">
        <v>1687</v>
      </c>
      <c r="D517" s="165" t="s">
        <v>1055</v>
      </c>
      <c r="E517" s="165" t="s">
        <v>3328</v>
      </c>
      <c r="F517" s="166" t="s">
        <v>3329</v>
      </c>
      <c r="G517" s="166" t="s">
        <v>1681</v>
      </c>
      <c r="H517" s="166" t="s">
        <v>1077</v>
      </c>
      <c r="I517" s="167" t="s">
        <v>1078</v>
      </c>
      <c r="J517" s="168" t="s">
        <v>1690</v>
      </c>
      <c r="K517" s="168" t="s">
        <v>1691</v>
      </c>
      <c r="L517" s="168" t="s">
        <v>1063</v>
      </c>
      <c r="M517" s="169" t="s">
        <v>1769</v>
      </c>
      <c r="N517" s="166" t="s">
        <v>1284</v>
      </c>
      <c r="O517" s="166" t="s">
        <v>1066</v>
      </c>
      <c r="P517" s="170"/>
      <c r="Q517" s="171"/>
      <c r="R517" s="171">
        <v>28833.25</v>
      </c>
    </row>
    <row r="518" spans="1:18" ht="42" hidden="1" customHeight="1">
      <c r="A518" s="163" t="s">
        <v>1258</v>
      </c>
      <c r="B518" s="163" t="s">
        <v>3330</v>
      </c>
      <c r="C518" s="164" t="s">
        <v>1687</v>
      </c>
      <c r="D518" s="165" t="s">
        <v>1055</v>
      </c>
      <c r="E518" s="165" t="s">
        <v>3331</v>
      </c>
      <c r="F518" s="166" t="s">
        <v>3332</v>
      </c>
      <c r="G518" s="166" t="s">
        <v>1681</v>
      </c>
      <c r="H518" s="166" t="s">
        <v>1077</v>
      </c>
      <c r="I518" s="167" t="s">
        <v>1078</v>
      </c>
      <c r="J518" s="168" t="s">
        <v>1690</v>
      </c>
      <c r="K518" s="168" t="s">
        <v>1691</v>
      </c>
      <c r="L518" s="168" t="s">
        <v>1063</v>
      </c>
      <c r="M518" s="169" t="s">
        <v>1769</v>
      </c>
      <c r="N518" s="166" t="s">
        <v>1284</v>
      </c>
      <c r="O518" s="166" t="s">
        <v>1066</v>
      </c>
      <c r="P518" s="170"/>
      <c r="Q518" s="171"/>
      <c r="R518" s="171">
        <v>39.479999999999997</v>
      </c>
    </row>
    <row r="519" spans="1:18" ht="42" hidden="1" customHeight="1">
      <c r="A519" s="163" t="s">
        <v>1263</v>
      </c>
      <c r="B519" s="163" t="s">
        <v>3333</v>
      </c>
      <c r="C519" s="164" t="s">
        <v>1687</v>
      </c>
      <c r="D519" s="165" t="s">
        <v>1055</v>
      </c>
      <c r="E519" s="165" t="s">
        <v>3334</v>
      </c>
      <c r="F519" s="166" t="s">
        <v>3335</v>
      </c>
      <c r="G519" s="166" t="s">
        <v>1681</v>
      </c>
      <c r="H519" s="166" t="s">
        <v>1696</v>
      </c>
      <c r="I519" s="167" t="s">
        <v>1697</v>
      </c>
      <c r="J519" s="168" t="s">
        <v>1690</v>
      </c>
      <c r="K519" s="168" t="s">
        <v>1691</v>
      </c>
      <c r="L519" s="168" t="s">
        <v>1063</v>
      </c>
      <c r="M519" s="169" t="s">
        <v>1769</v>
      </c>
      <c r="N519" s="166" t="s">
        <v>1284</v>
      </c>
      <c r="O519" s="166" t="s">
        <v>1066</v>
      </c>
      <c r="P519" s="170"/>
      <c r="Q519" s="171"/>
      <c r="R519" s="171">
        <v>32932.629999999997</v>
      </c>
    </row>
    <row r="520" spans="1:18" ht="42" hidden="1" customHeight="1">
      <c r="A520" s="163" t="s">
        <v>1269</v>
      </c>
      <c r="B520" s="163" t="s">
        <v>3336</v>
      </c>
      <c r="C520" s="164" t="s">
        <v>1675</v>
      </c>
      <c r="D520" s="165" t="s">
        <v>1055</v>
      </c>
      <c r="E520" s="165" t="s">
        <v>3337</v>
      </c>
      <c r="F520" s="166" t="s">
        <v>3338</v>
      </c>
      <c r="G520" s="166" t="s">
        <v>1687</v>
      </c>
      <c r="H520" s="166" t="s">
        <v>1077</v>
      </c>
      <c r="I520" s="167" t="s">
        <v>1078</v>
      </c>
      <c r="J520" s="168" t="s">
        <v>1690</v>
      </c>
      <c r="K520" s="168" t="s">
        <v>1691</v>
      </c>
      <c r="L520" s="168" t="s">
        <v>1063</v>
      </c>
      <c r="M520" s="169" t="s">
        <v>1769</v>
      </c>
      <c r="N520" s="166" t="s">
        <v>1284</v>
      </c>
      <c r="O520" s="166" t="s">
        <v>1066</v>
      </c>
      <c r="P520" s="170"/>
      <c r="Q520" s="171"/>
      <c r="R520" s="171">
        <v>10646.26</v>
      </c>
    </row>
    <row r="521" spans="1:18" ht="63" hidden="1" customHeight="1">
      <c r="A521" s="163" t="s">
        <v>2432</v>
      </c>
      <c r="B521" s="163" t="s">
        <v>3339</v>
      </c>
      <c r="C521" s="164" t="s">
        <v>1675</v>
      </c>
      <c r="D521" s="165" t="s">
        <v>1055</v>
      </c>
      <c r="E521" s="165" t="s">
        <v>3340</v>
      </c>
      <c r="F521" s="166" t="s">
        <v>3341</v>
      </c>
      <c r="G521" s="166" t="s">
        <v>1687</v>
      </c>
      <c r="H521" s="166" t="s">
        <v>1077</v>
      </c>
      <c r="I521" s="167" t="s">
        <v>1078</v>
      </c>
      <c r="J521" s="168" t="s">
        <v>1690</v>
      </c>
      <c r="K521" s="168" t="s">
        <v>1691</v>
      </c>
      <c r="L521" s="168" t="s">
        <v>1063</v>
      </c>
      <c r="M521" s="169" t="s">
        <v>1769</v>
      </c>
      <c r="N521" s="166" t="s">
        <v>1284</v>
      </c>
      <c r="O521" s="166" t="s">
        <v>1066</v>
      </c>
      <c r="P521" s="170"/>
      <c r="Q521" s="171"/>
      <c r="R521" s="171">
        <v>14187.69</v>
      </c>
    </row>
    <row r="522" spans="1:18" ht="63" hidden="1" customHeight="1">
      <c r="A522" s="163" t="s">
        <v>2435</v>
      </c>
      <c r="B522" s="163" t="s">
        <v>3342</v>
      </c>
      <c r="C522" s="164" t="s">
        <v>1675</v>
      </c>
      <c r="D522" s="165" t="s">
        <v>1055</v>
      </c>
      <c r="E522" s="165" t="s">
        <v>3343</v>
      </c>
      <c r="F522" s="166" t="s">
        <v>3344</v>
      </c>
      <c r="G522" s="166" t="s">
        <v>1687</v>
      </c>
      <c r="H522" s="166" t="s">
        <v>1077</v>
      </c>
      <c r="I522" s="167" t="s">
        <v>1078</v>
      </c>
      <c r="J522" s="168" t="s">
        <v>1690</v>
      </c>
      <c r="K522" s="168" t="s">
        <v>1691</v>
      </c>
      <c r="L522" s="168" t="s">
        <v>1063</v>
      </c>
      <c r="M522" s="169" t="s">
        <v>1769</v>
      </c>
      <c r="N522" s="166" t="s">
        <v>1284</v>
      </c>
      <c r="O522" s="166" t="s">
        <v>1066</v>
      </c>
      <c r="P522" s="170"/>
      <c r="Q522" s="171"/>
      <c r="R522" s="171">
        <v>57418.97</v>
      </c>
    </row>
    <row r="523" spans="1:18" ht="42" hidden="1" customHeight="1">
      <c r="A523" s="163" t="s">
        <v>2438</v>
      </c>
      <c r="B523" s="163" t="s">
        <v>3345</v>
      </c>
      <c r="C523" s="164" t="s">
        <v>2659</v>
      </c>
      <c r="D523" s="165" t="s">
        <v>1055</v>
      </c>
      <c r="E523" s="165" t="s">
        <v>1960</v>
      </c>
      <c r="F523" s="166" t="s">
        <v>3346</v>
      </c>
      <c r="G523" s="166" t="s">
        <v>1675</v>
      </c>
      <c r="H523" s="166" t="s">
        <v>1701</v>
      </c>
      <c r="I523" s="167" t="s">
        <v>1702</v>
      </c>
      <c r="J523" s="168" t="s">
        <v>1690</v>
      </c>
      <c r="K523" s="168" t="s">
        <v>1691</v>
      </c>
      <c r="L523" s="168" t="s">
        <v>1063</v>
      </c>
      <c r="M523" s="169" t="s">
        <v>1769</v>
      </c>
      <c r="N523" s="166" t="s">
        <v>1284</v>
      </c>
      <c r="O523" s="166" t="s">
        <v>1066</v>
      </c>
      <c r="P523" s="170"/>
      <c r="Q523" s="171"/>
      <c r="R523" s="171">
        <v>3414</v>
      </c>
    </row>
    <row r="524" spans="1:18" ht="42" hidden="1" customHeight="1">
      <c r="A524" s="163" t="s">
        <v>2442</v>
      </c>
      <c r="B524" s="163" t="s">
        <v>3347</v>
      </c>
      <c r="C524" s="164" t="s">
        <v>2659</v>
      </c>
      <c r="D524" s="165" t="s">
        <v>1055</v>
      </c>
      <c r="E524" s="165" t="s">
        <v>1960</v>
      </c>
      <c r="F524" s="166" t="s">
        <v>3348</v>
      </c>
      <c r="G524" s="166" t="s">
        <v>1675</v>
      </c>
      <c r="H524" s="166" t="s">
        <v>1701</v>
      </c>
      <c r="I524" s="167" t="s">
        <v>1702</v>
      </c>
      <c r="J524" s="168" t="s">
        <v>1690</v>
      </c>
      <c r="K524" s="168" t="s">
        <v>1691</v>
      </c>
      <c r="L524" s="168" t="s">
        <v>1063</v>
      </c>
      <c r="M524" s="169" t="s">
        <v>1769</v>
      </c>
      <c r="N524" s="166" t="s">
        <v>1284</v>
      </c>
      <c r="O524" s="166" t="s">
        <v>1066</v>
      </c>
      <c r="P524" s="170"/>
      <c r="Q524" s="171"/>
      <c r="R524" s="171">
        <v>8580</v>
      </c>
    </row>
    <row r="525" spans="1:18" ht="63" hidden="1" customHeight="1">
      <c r="A525" s="163" t="s">
        <v>2446</v>
      </c>
      <c r="B525" s="163" t="s">
        <v>3349</v>
      </c>
      <c r="C525" s="164" t="s">
        <v>1675</v>
      </c>
      <c r="D525" s="165" t="s">
        <v>1181</v>
      </c>
      <c r="E525" s="165" t="s">
        <v>3350</v>
      </c>
      <c r="F525" s="166" t="s">
        <v>3349</v>
      </c>
      <c r="G525" s="166" t="s">
        <v>1675</v>
      </c>
      <c r="H525" s="166" t="s">
        <v>3351</v>
      </c>
      <c r="I525" s="167" t="s">
        <v>3352</v>
      </c>
      <c r="J525" s="168" t="s">
        <v>1063</v>
      </c>
      <c r="K525" s="168" t="s">
        <v>1063</v>
      </c>
      <c r="L525" s="168" t="s">
        <v>1790</v>
      </c>
      <c r="M525" s="169" t="s">
        <v>1678</v>
      </c>
      <c r="N525" s="166" t="s">
        <v>1284</v>
      </c>
      <c r="O525" s="166" t="s">
        <v>1066</v>
      </c>
      <c r="P525" s="170"/>
      <c r="Q525" s="171">
        <v>7473.64</v>
      </c>
      <c r="R525" s="171"/>
    </row>
    <row r="526" spans="1:18" ht="52.5" hidden="1" customHeight="1">
      <c r="A526" s="163" t="s">
        <v>2448</v>
      </c>
      <c r="B526" s="163" t="s">
        <v>3353</v>
      </c>
      <c r="C526" s="164" t="s">
        <v>2659</v>
      </c>
      <c r="D526" s="165" t="s">
        <v>1055</v>
      </c>
      <c r="E526" s="165" t="s">
        <v>3354</v>
      </c>
      <c r="F526" s="166" t="s">
        <v>3355</v>
      </c>
      <c r="G526" s="166" t="s">
        <v>2659</v>
      </c>
      <c r="H526" s="166" t="s">
        <v>1077</v>
      </c>
      <c r="I526" s="167" t="s">
        <v>1078</v>
      </c>
      <c r="J526" s="168" t="s">
        <v>1690</v>
      </c>
      <c r="K526" s="168" t="s">
        <v>1691</v>
      </c>
      <c r="L526" s="168" t="s">
        <v>1063</v>
      </c>
      <c r="M526" s="169" t="s">
        <v>1769</v>
      </c>
      <c r="N526" s="166" t="s">
        <v>1284</v>
      </c>
      <c r="O526" s="166" t="s">
        <v>1066</v>
      </c>
      <c r="P526" s="170"/>
      <c r="Q526" s="171"/>
      <c r="R526" s="171">
        <v>1096000</v>
      </c>
    </row>
    <row r="527" spans="1:18" ht="52.5" hidden="1" customHeight="1">
      <c r="A527" s="163" t="s">
        <v>2451</v>
      </c>
      <c r="B527" s="163" t="s">
        <v>3356</v>
      </c>
      <c r="C527" s="164" t="s">
        <v>2659</v>
      </c>
      <c r="D527" s="165" t="s">
        <v>1055</v>
      </c>
      <c r="E527" s="165" t="s">
        <v>3357</v>
      </c>
      <c r="F527" s="166" t="s">
        <v>3358</v>
      </c>
      <c r="G527" s="166" t="s">
        <v>2659</v>
      </c>
      <c r="H527" s="166" t="s">
        <v>1077</v>
      </c>
      <c r="I527" s="167" t="s">
        <v>1078</v>
      </c>
      <c r="J527" s="168" t="s">
        <v>1690</v>
      </c>
      <c r="K527" s="168" t="s">
        <v>1691</v>
      </c>
      <c r="L527" s="168" t="s">
        <v>1063</v>
      </c>
      <c r="M527" s="169" t="s">
        <v>1769</v>
      </c>
      <c r="N527" s="166" t="s">
        <v>1284</v>
      </c>
      <c r="O527" s="166" t="s">
        <v>1066</v>
      </c>
      <c r="P527" s="170"/>
      <c r="Q527" s="171"/>
      <c r="R527" s="171">
        <v>97000</v>
      </c>
    </row>
    <row r="528" spans="1:18" ht="42" hidden="1" customHeight="1">
      <c r="A528" s="163" t="s">
        <v>1690</v>
      </c>
      <c r="B528" s="163" t="s">
        <v>3359</v>
      </c>
      <c r="C528" s="164" t="s">
        <v>2659</v>
      </c>
      <c r="D528" s="165" t="s">
        <v>1055</v>
      </c>
      <c r="E528" s="165" t="s">
        <v>3360</v>
      </c>
      <c r="F528" s="166" t="s">
        <v>3361</v>
      </c>
      <c r="G528" s="166" t="s">
        <v>2659</v>
      </c>
      <c r="H528" s="166" t="s">
        <v>1696</v>
      </c>
      <c r="I528" s="167" t="s">
        <v>1697</v>
      </c>
      <c r="J528" s="168" t="s">
        <v>1690</v>
      </c>
      <c r="K528" s="168" t="s">
        <v>1691</v>
      </c>
      <c r="L528" s="168" t="s">
        <v>1063</v>
      </c>
      <c r="M528" s="169" t="s">
        <v>1769</v>
      </c>
      <c r="N528" s="166" t="s">
        <v>1284</v>
      </c>
      <c r="O528" s="166" t="s">
        <v>1066</v>
      </c>
      <c r="P528" s="170"/>
      <c r="Q528" s="171"/>
      <c r="R528" s="171">
        <v>661500</v>
      </c>
    </row>
    <row r="529" spans="1:18" ht="42" hidden="1" customHeight="1">
      <c r="A529" s="163" t="s">
        <v>2460</v>
      </c>
      <c r="B529" s="163" t="s">
        <v>3362</v>
      </c>
      <c r="C529" s="164" t="s">
        <v>2659</v>
      </c>
      <c r="D529" s="165" t="s">
        <v>1055</v>
      </c>
      <c r="E529" s="165" t="s">
        <v>3363</v>
      </c>
      <c r="F529" s="166" t="s">
        <v>3364</v>
      </c>
      <c r="G529" s="166" t="s">
        <v>2659</v>
      </c>
      <c r="H529" s="166" t="s">
        <v>1696</v>
      </c>
      <c r="I529" s="167" t="s">
        <v>1697</v>
      </c>
      <c r="J529" s="168" t="s">
        <v>1690</v>
      </c>
      <c r="K529" s="168" t="s">
        <v>1691</v>
      </c>
      <c r="L529" s="168" t="s">
        <v>1063</v>
      </c>
      <c r="M529" s="169" t="s">
        <v>1769</v>
      </c>
      <c r="N529" s="166" t="s">
        <v>1284</v>
      </c>
      <c r="O529" s="166" t="s">
        <v>1066</v>
      </c>
      <c r="P529" s="170"/>
      <c r="Q529" s="171"/>
      <c r="R529" s="171">
        <v>22000</v>
      </c>
    </row>
    <row r="530" spans="1:18" ht="52.5" hidden="1" customHeight="1">
      <c r="A530" s="163" t="s">
        <v>1703</v>
      </c>
      <c r="B530" s="163" t="s">
        <v>3365</v>
      </c>
      <c r="C530" s="164" t="s">
        <v>2659</v>
      </c>
      <c r="D530" s="165" t="s">
        <v>1055</v>
      </c>
      <c r="E530" s="165" t="s">
        <v>3366</v>
      </c>
      <c r="F530" s="166" t="s">
        <v>3367</v>
      </c>
      <c r="G530" s="166" t="s">
        <v>2659</v>
      </c>
      <c r="H530" s="166" t="s">
        <v>3115</v>
      </c>
      <c r="I530" s="167" t="s">
        <v>3116</v>
      </c>
      <c r="J530" s="168" t="s">
        <v>1690</v>
      </c>
      <c r="K530" s="168" t="s">
        <v>1691</v>
      </c>
      <c r="L530" s="168" t="s">
        <v>1063</v>
      </c>
      <c r="M530" s="169" t="s">
        <v>1769</v>
      </c>
      <c r="N530" s="166" t="s">
        <v>1284</v>
      </c>
      <c r="O530" s="166" t="s">
        <v>1066</v>
      </c>
      <c r="P530" s="170"/>
      <c r="Q530" s="171"/>
      <c r="R530" s="171">
        <v>5000</v>
      </c>
    </row>
    <row r="531" spans="1:18" ht="42" hidden="1" customHeight="1">
      <c r="A531" s="163" t="s">
        <v>2471</v>
      </c>
      <c r="B531" s="163" t="s">
        <v>3368</v>
      </c>
      <c r="C531" s="164" t="s">
        <v>2659</v>
      </c>
      <c r="D531" s="165" t="s">
        <v>1055</v>
      </c>
      <c r="E531" s="165" t="s">
        <v>3369</v>
      </c>
      <c r="F531" s="166" t="s">
        <v>1668</v>
      </c>
      <c r="G531" s="166" t="s">
        <v>2659</v>
      </c>
      <c r="H531" s="166" t="s">
        <v>2132</v>
      </c>
      <c r="I531" s="167" t="s">
        <v>2133</v>
      </c>
      <c r="J531" s="168" t="s">
        <v>1690</v>
      </c>
      <c r="K531" s="168" t="s">
        <v>1691</v>
      </c>
      <c r="L531" s="168" t="s">
        <v>1063</v>
      </c>
      <c r="M531" s="169" t="s">
        <v>1769</v>
      </c>
      <c r="N531" s="166" t="s">
        <v>1284</v>
      </c>
      <c r="O531" s="166" t="s">
        <v>1066</v>
      </c>
      <c r="P531" s="170"/>
      <c r="Q531" s="171"/>
      <c r="R531" s="171">
        <v>26000</v>
      </c>
    </row>
    <row r="532" spans="1:18" ht="42" hidden="1" customHeight="1">
      <c r="A532" s="163" t="s">
        <v>1880</v>
      </c>
      <c r="B532" s="163" t="s">
        <v>3370</v>
      </c>
      <c r="C532" s="164" t="s">
        <v>1740</v>
      </c>
      <c r="D532" s="165" t="s">
        <v>1055</v>
      </c>
      <c r="E532" s="165" t="s">
        <v>2672</v>
      </c>
      <c r="F532" s="166" t="s">
        <v>3371</v>
      </c>
      <c r="G532" s="166" t="s">
        <v>2659</v>
      </c>
      <c r="H532" s="166" t="s">
        <v>1701</v>
      </c>
      <c r="I532" s="167" t="s">
        <v>1702</v>
      </c>
      <c r="J532" s="168" t="s">
        <v>2674</v>
      </c>
      <c r="K532" s="168" t="s">
        <v>2030</v>
      </c>
      <c r="L532" s="168" t="s">
        <v>1063</v>
      </c>
      <c r="M532" s="169" t="s">
        <v>1064</v>
      </c>
      <c r="N532" s="166" t="s">
        <v>1284</v>
      </c>
      <c r="O532" s="166" t="s">
        <v>1066</v>
      </c>
      <c r="P532" s="170"/>
      <c r="Q532" s="171"/>
      <c r="R532" s="171">
        <v>46141</v>
      </c>
    </row>
    <row r="533" spans="1:18" ht="63" hidden="1" customHeight="1">
      <c r="A533" s="163" t="s">
        <v>2480</v>
      </c>
      <c r="B533" s="163" t="s">
        <v>3372</v>
      </c>
      <c r="C533" s="164" t="s">
        <v>1737</v>
      </c>
      <c r="D533" s="165" t="s">
        <v>1055</v>
      </c>
      <c r="E533" s="165" t="s">
        <v>3373</v>
      </c>
      <c r="F533" s="166" t="s">
        <v>3374</v>
      </c>
      <c r="G533" s="166" t="s">
        <v>1737</v>
      </c>
      <c r="H533" s="166" t="s">
        <v>1077</v>
      </c>
      <c r="I533" s="167" t="s">
        <v>1078</v>
      </c>
      <c r="J533" s="168" t="s">
        <v>1690</v>
      </c>
      <c r="K533" s="168" t="s">
        <v>1691</v>
      </c>
      <c r="L533" s="168" t="s">
        <v>1063</v>
      </c>
      <c r="M533" s="169" t="s">
        <v>1769</v>
      </c>
      <c r="N533" s="166" t="s">
        <v>1284</v>
      </c>
      <c r="O533" s="166" t="s">
        <v>1066</v>
      </c>
      <c r="P533" s="170"/>
      <c r="Q533" s="171"/>
      <c r="R533" s="171">
        <v>47001.47</v>
      </c>
    </row>
    <row r="534" spans="1:18" ht="52.5" hidden="1" customHeight="1">
      <c r="A534" s="163" t="s">
        <v>2485</v>
      </c>
      <c r="B534" s="163" t="s">
        <v>3375</v>
      </c>
      <c r="C534" s="164" t="s">
        <v>1737</v>
      </c>
      <c r="D534" s="165" t="s">
        <v>1055</v>
      </c>
      <c r="E534" s="165" t="s">
        <v>3376</v>
      </c>
      <c r="F534" s="166" t="s">
        <v>3377</v>
      </c>
      <c r="G534" s="166" t="s">
        <v>1737</v>
      </c>
      <c r="H534" s="166" t="s">
        <v>1696</v>
      </c>
      <c r="I534" s="167" t="s">
        <v>1697</v>
      </c>
      <c r="J534" s="168" t="s">
        <v>1690</v>
      </c>
      <c r="K534" s="168" t="s">
        <v>1691</v>
      </c>
      <c r="L534" s="168" t="s">
        <v>1063</v>
      </c>
      <c r="M534" s="169" t="s">
        <v>1769</v>
      </c>
      <c r="N534" s="166" t="s">
        <v>1284</v>
      </c>
      <c r="O534" s="166" t="s">
        <v>1066</v>
      </c>
      <c r="P534" s="170"/>
      <c r="Q534" s="171"/>
      <c r="R534" s="171">
        <v>36220.050000000003</v>
      </c>
    </row>
    <row r="535" spans="1:18" ht="42" hidden="1" customHeight="1">
      <c r="A535" s="163" t="s">
        <v>2488</v>
      </c>
      <c r="B535" s="163" t="s">
        <v>3378</v>
      </c>
      <c r="C535" s="164" t="s">
        <v>1737</v>
      </c>
      <c r="D535" s="165" t="s">
        <v>1055</v>
      </c>
      <c r="E535" s="165" t="s">
        <v>1960</v>
      </c>
      <c r="F535" s="166" t="s">
        <v>3379</v>
      </c>
      <c r="G535" s="166" t="s">
        <v>1737</v>
      </c>
      <c r="H535" s="166" t="s">
        <v>1701</v>
      </c>
      <c r="I535" s="167" t="s">
        <v>1702</v>
      </c>
      <c r="J535" s="168" t="s">
        <v>1690</v>
      </c>
      <c r="K535" s="168" t="s">
        <v>1691</v>
      </c>
      <c r="L535" s="168" t="s">
        <v>1063</v>
      </c>
      <c r="M535" s="169" t="s">
        <v>1769</v>
      </c>
      <c r="N535" s="166" t="s">
        <v>1284</v>
      </c>
      <c r="O535" s="166" t="s">
        <v>1066</v>
      </c>
      <c r="P535" s="170"/>
      <c r="Q535" s="171"/>
      <c r="R535" s="171">
        <v>94198</v>
      </c>
    </row>
    <row r="536" spans="1:18" ht="42" hidden="1" customHeight="1">
      <c r="A536" s="163" t="s">
        <v>2492</v>
      </c>
      <c r="B536" s="163" t="s">
        <v>3380</v>
      </c>
      <c r="C536" s="164" t="s">
        <v>1737</v>
      </c>
      <c r="D536" s="165" t="s">
        <v>1055</v>
      </c>
      <c r="E536" s="165" t="s">
        <v>1960</v>
      </c>
      <c r="F536" s="166" t="s">
        <v>3381</v>
      </c>
      <c r="G536" s="166" t="s">
        <v>1737</v>
      </c>
      <c r="H536" s="166" t="s">
        <v>1701</v>
      </c>
      <c r="I536" s="167" t="s">
        <v>1702</v>
      </c>
      <c r="J536" s="168" t="s">
        <v>1690</v>
      </c>
      <c r="K536" s="168" t="s">
        <v>1691</v>
      </c>
      <c r="L536" s="168" t="s">
        <v>1063</v>
      </c>
      <c r="M536" s="169" t="s">
        <v>1769</v>
      </c>
      <c r="N536" s="166" t="s">
        <v>1284</v>
      </c>
      <c r="O536" s="166" t="s">
        <v>1066</v>
      </c>
      <c r="P536" s="170"/>
      <c r="Q536" s="171"/>
      <c r="R536" s="171">
        <v>12072</v>
      </c>
    </row>
    <row r="537" spans="1:18" ht="42" hidden="1" customHeight="1">
      <c r="A537" s="163" t="s">
        <v>2496</v>
      </c>
      <c r="B537" s="163" t="s">
        <v>3382</v>
      </c>
      <c r="C537" s="164" t="s">
        <v>1737</v>
      </c>
      <c r="D537" s="165" t="s">
        <v>1055</v>
      </c>
      <c r="E537" s="165" t="s">
        <v>1960</v>
      </c>
      <c r="F537" s="166" t="s">
        <v>3383</v>
      </c>
      <c r="G537" s="166" t="s">
        <v>1737</v>
      </c>
      <c r="H537" s="166" t="s">
        <v>1701</v>
      </c>
      <c r="I537" s="167" t="s">
        <v>1702</v>
      </c>
      <c r="J537" s="168" t="s">
        <v>1690</v>
      </c>
      <c r="K537" s="168" t="s">
        <v>1691</v>
      </c>
      <c r="L537" s="168" t="s">
        <v>1063</v>
      </c>
      <c r="M537" s="169" t="s">
        <v>1769</v>
      </c>
      <c r="N537" s="166" t="s">
        <v>1284</v>
      </c>
      <c r="O537" s="166" t="s">
        <v>1066</v>
      </c>
      <c r="P537" s="170"/>
      <c r="Q537" s="171"/>
      <c r="R537" s="171">
        <v>132</v>
      </c>
    </row>
    <row r="538" spans="1:18" ht="52.5" hidden="1" customHeight="1">
      <c r="A538" s="163" t="s">
        <v>1061</v>
      </c>
      <c r="B538" s="163" t="s">
        <v>3384</v>
      </c>
      <c r="C538" s="164" t="s">
        <v>1737</v>
      </c>
      <c r="D538" s="165" t="s">
        <v>1055</v>
      </c>
      <c r="E538" s="165" t="s">
        <v>3385</v>
      </c>
      <c r="F538" s="166" t="s">
        <v>3386</v>
      </c>
      <c r="G538" s="166" t="s">
        <v>1737</v>
      </c>
      <c r="H538" s="166" t="s">
        <v>1077</v>
      </c>
      <c r="I538" s="167" t="s">
        <v>1078</v>
      </c>
      <c r="J538" s="168" t="s">
        <v>1690</v>
      </c>
      <c r="K538" s="168" t="s">
        <v>1691</v>
      </c>
      <c r="L538" s="168" t="s">
        <v>1063</v>
      </c>
      <c r="M538" s="169" t="s">
        <v>1769</v>
      </c>
      <c r="N538" s="166" t="s">
        <v>1284</v>
      </c>
      <c r="O538" s="166" t="s">
        <v>1066</v>
      </c>
      <c r="P538" s="170"/>
      <c r="Q538" s="171"/>
      <c r="R538" s="171">
        <v>32472.57</v>
      </c>
    </row>
    <row r="539" spans="1:18">
      <c r="Q539">
        <f>SUBTOTAL(9,Q20:Q439)</f>
        <v>28</v>
      </c>
      <c r="R539">
        <f>SUBTOTAL(9,R20:R439)</f>
        <v>325196.19999999995</v>
      </c>
    </row>
  </sheetData>
  <autoFilter ref="A1:R538">
    <filterColumn colId="7">
      <filters>
        <filter val="АО &quot;Экс-Мар&quot;"/>
        <filter val="ИП Лобода Александр Николаевич"/>
        <filter val="ИП Рубан Е.А."/>
        <filter val="ИП Черепенников Сергей Валерьевич"/>
        <filter val="ИП Ширыкалова Эльза Петровна"/>
        <filter val="Иркутское областное управление инкассации - филиал Российского объединения инкассации (РОСИНКАС)"/>
        <filter val="Иркутское отделение №8586 ПАО Сбербанк"/>
        <filter val="ОАО &quot;Дезирс&quot;"/>
        <filter val="Общество с ограниченной ответственностью&quot;Конвер.А&quot; (ООО &quot;Конвер.А&quot;)"/>
        <filter val="Общество с ограниченой ответственностью Информационный центр &quot;Аптекарь&quot;"/>
        <filter val="ООО &quot;Братья Пилоты&quot;"/>
        <filter val="ООО &quot;Водотеплотех&quot;"/>
        <filter val="ООО &quot;Гарант- Специалист&quot;"/>
        <filter val="ООО &quot;ГОРОД АЙТИ&quot;"/>
        <filter val="ООО &quot;ДезМастер&quot;"/>
        <filter val="ООО &quot;Лабора&quot;"/>
        <filter val="ООО &quot;Усольехимэкспорт&quot;"/>
        <filter val="ООО &quot;Фарватер&quot;"/>
        <filter val="ООО ОА &quot;СЭЙВ&quot;"/>
        <filter val="ООО ЦТО &quot;Сэйв-сервис&quot;"/>
        <filter val="ФИЛИАЛ N5440 ВТБ 24 (ПАО) Г НОВОСИБИРСК"/>
        <filter val="Филиал ОСАО РЕСО-Гарантия г. Иркутск"/>
      </filters>
    </filterColumn>
    <filterColumn colId="9">
      <filters>
        <filter val="221"/>
        <filter val="224"/>
        <filter val="225"/>
        <filter val="226"/>
        <filter val="341"/>
        <filter val="344"/>
        <filter val="345"/>
        <filter val="346"/>
      </filters>
    </filterColumn>
    <filterColumn colId="15">
      <filters blank="1">
        <filter val="№ 01/2021 от 01.01.2021"/>
        <filter val="№ 08546-1 от 01.01.2021"/>
        <filter val="№ 08546-1 ОТП от 01.01.2021"/>
        <filter val="№ 100226 от 17.01.2021"/>
        <filter val="№ 125 от 01.01.2021"/>
        <filter val="№ 14/21 от 26.02.2021"/>
        <filter val="№ 2872 от 02.02.2021"/>
        <filter val="№ 3331 от 11.01.2021"/>
        <filter val="№ 360 от 17.02.2021"/>
        <filter val="№ 38-0426-07-Ф от 16.02.2021"/>
        <filter val="№ 3-842 от 11.01.2021"/>
        <filter val="№ 6997-ИО от 01.01.2021"/>
        <filter val="№ 79 от 10.03.2021"/>
        <filter val="№ 8 от 12.03.2021"/>
        <filter val="№ 9013 от 18.03.2021"/>
        <filter val="№ СЧЛМ000039 от 18.01.2021"/>
        <filter val="№ СЧЛМ000119 от 08.02.2021"/>
        <filter val="№ ТО-4/21 от 17.01.2021"/>
        <filter val="№ УХЭ-3/2021 от 05.02.2021"/>
        <filter val="№ Ф/38-0166-03-ТП от 17.02.2021"/>
      </filters>
    </filterColumn>
  </autoFilter>
  <pageMargins left="0.7" right="0.7" top="0.75" bottom="0.75" header="0.3" footer="0.3"/>
</worksheet>
</file>

<file path=xl/worksheets/sheet6.xml><?xml version="1.0" encoding="utf-8"?>
<worksheet xmlns="http://schemas.openxmlformats.org/spreadsheetml/2006/main" xmlns:r="http://schemas.openxmlformats.org/officeDocument/2006/relationships">
  <sheetPr filterMode="1"/>
  <dimension ref="A1:R617"/>
  <sheetViews>
    <sheetView topLeftCell="A256" workbookViewId="0">
      <selection activeCell="B52" sqref="B52"/>
    </sheetView>
  </sheetViews>
  <sheetFormatPr defaultRowHeight="15"/>
  <cols>
    <col min="1" max="1" width="4.5703125" style="134" customWidth="1"/>
    <col min="2" max="2" width="6.28515625" style="134" customWidth="1"/>
    <col min="3" max="4" width="9.140625" style="134"/>
    <col min="5" max="5" width="32.140625" style="134" customWidth="1"/>
    <col min="6" max="7" width="9.140625" style="134"/>
    <col min="8" max="8" width="29.85546875" style="134" customWidth="1"/>
    <col min="9" max="16384" width="9.140625" style="134"/>
  </cols>
  <sheetData>
    <row r="1" spans="1:18">
      <c r="A1" s="172" t="s">
        <v>1276</v>
      </c>
      <c r="B1" s="172" t="s">
        <v>1065</v>
      </c>
      <c r="C1" s="173" t="s">
        <v>1663</v>
      </c>
      <c r="D1" s="173" t="s">
        <v>1664</v>
      </c>
      <c r="E1" s="173" t="s">
        <v>1665</v>
      </c>
      <c r="F1" s="174"/>
      <c r="G1" s="174"/>
      <c r="H1" s="174"/>
      <c r="I1" s="174"/>
      <c r="J1" s="173" t="s">
        <v>1666</v>
      </c>
      <c r="K1" s="173" t="s">
        <v>1667</v>
      </c>
      <c r="L1" s="173" t="s">
        <v>1668</v>
      </c>
      <c r="M1" s="173" t="s">
        <v>1669</v>
      </c>
      <c r="N1" s="174" t="s">
        <v>1670</v>
      </c>
      <c r="O1" s="174" t="s">
        <v>1671</v>
      </c>
      <c r="P1" s="174" t="s">
        <v>1672</v>
      </c>
      <c r="Q1" s="174" t="s">
        <v>1673</v>
      </c>
      <c r="R1" s="174" t="s">
        <v>1286</v>
      </c>
    </row>
    <row r="2" spans="1:18" ht="63" hidden="1" customHeight="1">
      <c r="A2" s="175" t="s">
        <v>1276</v>
      </c>
      <c r="B2" s="175" t="s">
        <v>3431</v>
      </c>
      <c r="C2" s="176" t="s">
        <v>3432</v>
      </c>
      <c r="D2" s="177" t="s">
        <v>1055</v>
      </c>
      <c r="E2" s="177" t="s">
        <v>3433</v>
      </c>
      <c r="F2" s="178" t="s">
        <v>3434</v>
      </c>
      <c r="G2" s="178" t="s">
        <v>1737</v>
      </c>
      <c r="H2" s="178" t="s">
        <v>1077</v>
      </c>
      <c r="I2" s="179" t="s">
        <v>1078</v>
      </c>
      <c r="J2" s="180" t="s">
        <v>1690</v>
      </c>
      <c r="K2" s="180" t="s">
        <v>1691</v>
      </c>
      <c r="L2" s="180" t="s">
        <v>1063</v>
      </c>
      <c r="M2" s="181" t="s">
        <v>1722</v>
      </c>
      <c r="N2" s="178" t="s">
        <v>1665</v>
      </c>
      <c r="O2" s="178" t="s">
        <v>1723</v>
      </c>
      <c r="P2" s="182"/>
      <c r="Q2" s="183"/>
      <c r="R2" s="183">
        <v>6926.01</v>
      </c>
    </row>
    <row r="3" spans="1:18" ht="63" hidden="1" customHeight="1">
      <c r="A3" s="175" t="s">
        <v>1065</v>
      </c>
      <c r="B3" s="175" t="s">
        <v>3435</v>
      </c>
      <c r="C3" s="176" t="s">
        <v>3436</v>
      </c>
      <c r="D3" s="177" t="s">
        <v>1055</v>
      </c>
      <c r="E3" s="177" t="s">
        <v>3437</v>
      </c>
      <c r="F3" s="178" t="s">
        <v>3438</v>
      </c>
      <c r="G3" s="178" t="s">
        <v>3436</v>
      </c>
      <c r="H3" s="178" t="s">
        <v>1077</v>
      </c>
      <c r="I3" s="179" t="s">
        <v>1078</v>
      </c>
      <c r="J3" s="180" t="s">
        <v>1690</v>
      </c>
      <c r="K3" s="180" t="s">
        <v>1691</v>
      </c>
      <c r="L3" s="180" t="s">
        <v>1063</v>
      </c>
      <c r="M3" s="181" t="s">
        <v>1722</v>
      </c>
      <c r="N3" s="178" t="s">
        <v>1665</v>
      </c>
      <c r="O3" s="178" t="s">
        <v>1723</v>
      </c>
      <c r="P3" s="182"/>
      <c r="Q3" s="183"/>
      <c r="R3" s="183">
        <v>645.79</v>
      </c>
    </row>
    <row r="4" spans="1:18" ht="52.5" hidden="1" customHeight="1">
      <c r="A4" s="175" t="s">
        <v>1663</v>
      </c>
      <c r="B4" s="175" t="s">
        <v>3439</v>
      </c>
      <c r="C4" s="176" t="s">
        <v>3440</v>
      </c>
      <c r="D4" s="177" t="s">
        <v>1055</v>
      </c>
      <c r="E4" s="177" t="s">
        <v>3441</v>
      </c>
      <c r="F4" s="178" t="s">
        <v>3442</v>
      </c>
      <c r="G4" s="178" t="s">
        <v>3440</v>
      </c>
      <c r="H4" s="178" t="s">
        <v>1077</v>
      </c>
      <c r="I4" s="179" t="s">
        <v>1078</v>
      </c>
      <c r="J4" s="180" t="s">
        <v>1690</v>
      </c>
      <c r="K4" s="180" t="s">
        <v>1691</v>
      </c>
      <c r="L4" s="180" t="s">
        <v>1063</v>
      </c>
      <c r="M4" s="181" t="s">
        <v>1692</v>
      </c>
      <c r="N4" s="178" t="s">
        <v>1665</v>
      </c>
      <c r="O4" s="178" t="s">
        <v>1679</v>
      </c>
      <c r="P4" s="182"/>
      <c r="Q4" s="183"/>
      <c r="R4" s="183">
        <v>91263.8</v>
      </c>
    </row>
    <row r="5" spans="1:18" ht="63" hidden="1" customHeight="1">
      <c r="A5" s="175" t="s">
        <v>1664</v>
      </c>
      <c r="B5" s="175" t="s">
        <v>3443</v>
      </c>
      <c r="C5" s="176" t="s">
        <v>3444</v>
      </c>
      <c r="D5" s="177" t="s">
        <v>1055</v>
      </c>
      <c r="E5" s="177" t="s">
        <v>3445</v>
      </c>
      <c r="F5" s="178" t="s">
        <v>3446</v>
      </c>
      <c r="G5" s="178" t="s">
        <v>3440</v>
      </c>
      <c r="H5" s="178" t="s">
        <v>1077</v>
      </c>
      <c r="I5" s="179" t="s">
        <v>1078</v>
      </c>
      <c r="J5" s="180" t="s">
        <v>1690</v>
      </c>
      <c r="K5" s="180" t="s">
        <v>1691</v>
      </c>
      <c r="L5" s="180" t="s">
        <v>1063</v>
      </c>
      <c r="M5" s="181" t="s">
        <v>1722</v>
      </c>
      <c r="N5" s="178" t="s">
        <v>1665</v>
      </c>
      <c r="O5" s="178" t="s">
        <v>1723</v>
      </c>
      <c r="P5" s="182"/>
      <c r="Q5" s="183"/>
      <c r="R5" s="183">
        <v>639.46</v>
      </c>
    </row>
    <row r="6" spans="1:18" ht="63" hidden="1" customHeight="1">
      <c r="A6" s="175" t="s">
        <v>1665</v>
      </c>
      <c r="B6" s="175" t="s">
        <v>3447</v>
      </c>
      <c r="C6" s="176" t="s">
        <v>3444</v>
      </c>
      <c r="D6" s="177" t="s">
        <v>1055</v>
      </c>
      <c r="E6" s="177" t="s">
        <v>3448</v>
      </c>
      <c r="F6" s="178" t="s">
        <v>3449</v>
      </c>
      <c r="G6" s="178" t="s">
        <v>3440</v>
      </c>
      <c r="H6" s="178" t="s">
        <v>1696</v>
      </c>
      <c r="I6" s="179" t="s">
        <v>1697</v>
      </c>
      <c r="J6" s="180" t="s">
        <v>1690</v>
      </c>
      <c r="K6" s="180" t="s">
        <v>1691</v>
      </c>
      <c r="L6" s="180" t="s">
        <v>1063</v>
      </c>
      <c r="M6" s="181" t="s">
        <v>1722</v>
      </c>
      <c r="N6" s="178" t="s">
        <v>1665</v>
      </c>
      <c r="O6" s="178" t="s">
        <v>1723</v>
      </c>
      <c r="P6" s="182"/>
      <c r="Q6" s="183"/>
      <c r="R6" s="183">
        <v>215.18</v>
      </c>
    </row>
    <row r="7" spans="1:18" ht="52.5" hidden="1" customHeight="1">
      <c r="A7" s="175" t="s">
        <v>1705</v>
      </c>
      <c r="B7" s="175" t="s">
        <v>3450</v>
      </c>
      <c r="C7" s="176" t="s">
        <v>3444</v>
      </c>
      <c r="D7" s="177" t="s">
        <v>1055</v>
      </c>
      <c r="E7" s="177" t="s">
        <v>3451</v>
      </c>
      <c r="F7" s="178" t="s">
        <v>3452</v>
      </c>
      <c r="G7" s="178" t="s">
        <v>3440</v>
      </c>
      <c r="H7" s="178" t="s">
        <v>1696</v>
      </c>
      <c r="I7" s="179" t="s">
        <v>1697</v>
      </c>
      <c r="J7" s="180" t="s">
        <v>1690</v>
      </c>
      <c r="K7" s="180" t="s">
        <v>1691</v>
      </c>
      <c r="L7" s="180" t="s">
        <v>1063</v>
      </c>
      <c r="M7" s="181" t="s">
        <v>1692</v>
      </c>
      <c r="N7" s="178" t="s">
        <v>1665</v>
      </c>
      <c r="O7" s="178" t="s">
        <v>1685</v>
      </c>
      <c r="P7" s="182"/>
      <c r="Q7" s="183"/>
      <c r="R7" s="183">
        <v>39678.36</v>
      </c>
    </row>
    <row r="8" spans="1:18" ht="42" hidden="1" customHeight="1">
      <c r="A8" s="175" t="s">
        <v>1284</v>
      </c>
      <c r="B8" s="175" t="s">
        <v>3453</v>
      </c>
      <c r="C8" s="176" t="s">
        <v>3444</v>
      </c>
      <c r="D8" s="177" t="s">
        <v>1055</v>
      </c>
      <c r="E8" s="177" t="s">
        <v>3454</v>
      </c>
      <c r="F8" s="178" t="s">
        <v>3455</v>
      </c>
      <c r="G8" s="178" t="s">
        <v>3440</v>
      </c>
      <c r="H8" s="178" t="s">
        <v>1701</v>
      </c>
      <c r="I8" s="179" t="s">
        <v>1702</v>
      </c>
      <c r="J8" s="180" t="s">
        <v>1690</v>
      </c>
      <c r="K8" s="180" t="s">
        <v>1691</v>
      </c>
      <c r="L8" s="180" t="s">
        <v>1063</v>
      </c>
      <c r="M8" s="181" t="s">
        <v>1722</v>
      </c>
      <c r="N8" s="178" t="s">
        <v>1665</v>
      </c>
      <c r="O8" s="178" t="s">
        <v>1723</v>
      </c>
      <c r="P8" s="182"/>
      <c r="Q8" s="183"/>
      <c r="R8" s="183">
        <v>128</v>
      </c>
    </row>
    <row r="9" spans="1:18" ht="52.5" hidden="1" customHeight="1">
      <c r="A9" s="175" t="s">
        <v>1712</v>
      </c>
      <c r="B9" s="175" t="s">
        <v>3456</v>
      </c>
      <c r="C9" s="176" t="s">
        <v>3444</v>
      </c>
      <c r="D9" s="177" t="s">
        <v>1055</v>
      </c>
      <c r="E9" s="177" t="s">
        <v>3457</v>
      </c>
      <c r="F9" s="178" t="s">
        <v>3458</v>
      </c>
      <c r="G9" s="178" t="s">
        <v>3440</v>
      </c>
      <c r="H9" s="178" t="s">
        <v>1696</v>
      </c>
      <c r="I9" s="179" t="s">
        <v>1697</v>
      </c>
      <c r="J9" s="180" t="s">
        <v>1690</v>
      </c>
      <c r="K9" s="180" t="s">
        <v>1691</v>
      </c>
      <c r="L9" s="180" t="s">
        <v>1063</v>
      </c>
      <c r="M9" s="181" t="s">
        <v>1692</v>
      </c>
      <c r="N9" s="178" t="s">
        <v>1665</v>
      </c>
      <c r="O9" s="178" t="s">
        <v>1679</v>
      </c>
      <c r="P9" s="182"/>
      <c r="Q9" s="183"/>
      <c r="R9" s="183">
        <v>3431.88</v>
      </c>
    </row>
    <row r="10" spans="1:18" ht="63" hidden="1" customHeight="1">
      <c r="A10" s="175" t="s">
        <v>1718</v>
      </c>
      <c r="B10" s="175" t="s">
        <v>3459</v>
      </c>
      <c r="C10" s="176" t="s">
        <v>3444</v>
      </c>
      <c r="D10" s="177" t="s">
        <v>1055</v>
      </c>
      <c r="E10" s="177" t="s">
        <v>3460</v>
      </c>
      <c r="F10" s="178" t="s">
        <v>3461</v>
      </c>
      <c r="G10" s="178" t="s">
        <v>3440</v>
      </c>
      <c r="H10" s="178" t="s">
        <v>1077</v>
      </c>
      <c r="I10" s="179" t="s">
        <v>1078</v>
      </c>
      <c r="J10" s="180" t="s">
        <v>1690</v>
      </c>
      <c r="K10" s="180" t="s">
        <v>1691</v>
      </c>
      <c r="L10" s="180" t="s">
        <v>1063</v>
      </c>
      <c r="M10" s="181" t="s">
        <v>1722</v>
      </c>
      <c r="N10" s="178" t="s">
        <v>1665</v>
      </c>
      <c r="O10" s="178" t="s">
        <v>1723</v>
      </c>
      <c r="P10" s="182"/>
      <c r="Q10" s="183"/>
      <c r="R10" s="183">
        <v>1278.05</v>
      </c>
    </row>
    <row r="11" spans="1:18" ht="63" hidden="1" customHeight="1">
      <c r="A11" s="175" t="s">
        <v>1666</v>
      </c>
      <c r="B11" s="175" t="s">
        <v>3462</v>
      </c>
      <c r="C11" s="176" t="s">
        <v>3444</v>
      </c>
      <c r="D11" s="177" t="s">
        <v>1055</v>
      </c>
      <c r="E11" s="177" t="s">
        <v>3463</v>
      </c>
      <c r="F11" s="178" t="s">
        <v>3464</v>
      </c>
      <c r="G11" s="178" t="s">
        <v>3440</v>
      </c>
      <c r="H11" s="178" t="s">
        <v>1696</v>
      </c>
      <c r="I11" s="179" t="s">
        <v>1697</v>
      </c>
      <c r="J11" s="180" t="s">
        <v>1690</v>
      </c>
      <c r="K11" s="180" t="s">
        <v>1691</v>
      </c>
      <c r="L11" s="180" t="s">
        <v>1063</v>
      </c>
      <c r="M11" s="181" t="s">
        <v>1722</v>
      </c>
      <c r="N11" s="178" t="s">
        <v>1665</v>
      </c>
      <c r="O11" s="178" t="s">
        <v>1723</v>
      </c>
      <c r="P11" s="182"/>
      <c r="Q11" s="183"/>
      <c r="R11" s="183">
        <v>7342.51</v>
      </c>
    </row>
    <row r="12" spans="1:18" ht="63" hidden="1" customHeight="1">
      <c r="A12" s="175" t="s">
        <v>1667</v>
      </c>
      <c r="B12" s="175" t="s">
        <v>3465</v>
      </c>
      <c r="C12" s="176" t="s">
        <v>3466</v>
      </c>
      <c r="D12" s="177" t="s">
        <v>1055</v>
      </c>
      <c r="E12" s="177" t="s">
        <v>3467</v>
      </c>
      <c r="F12" s="178" t="s">
        <v>3468</v>
      </c>
      <c r="G12" s="178" t="s">
        <v>3469</v>
      </c>
      <c r="H12" s="178" t="s">
        <v>1077</v>
      </c>
      <c r="I12" s="179" t="s">
        <v>1078</v>
      </c>
      <c r="J12" s="180" t="s">
        <v>1690</v>
      </c>
      <c r="K12" s="180" t="s">
        <v>1691</v>
      </c>
      <c r="L12" s="180" t="s">
        <v>1063</v>
      </c>
      <c r="M12" s="181" t="s">
        <v>1722</v>
      </c>
      <c r="N12" s="178" t="s">
        <v>1665</v>
      </c>
      <c r="O12" s="178" t="s">
        <v>1723</v>
      </c>
      <c r="P12" s="182"/>
      <c r="Q12" s="183"/>
      <c r="R12" s="183">
        <v>390.06</v>
      </c>
    </row>
    <row r="13" spans="1:18" ht="52.5" hidden="1" customHeight="1">
      <c r="A13" s="175" t="s">
        <v>1668</v>
      </c>
      <c r="B13" s="175" t="s">
        <v>3470</v>
      </c>
      <c r="C13" s="176" t="s">
        <v>3471</v>
      </c>
      <c r="D13" s="177" t="s">
        <v>1055</v>
      </c>
      <c r="E13" s="177" t="s">
        <v>3472</v>
      </c>
      <c r="F13" s="178" t="s">
        <v>3473</v>
      </c>
      <c r="G13" s="178" t="s">
        <v>3466</v>
      </c>
      <c r="H13" s="178" t="s">
        <v>1701</v>
      </c>
      <c r="I13" s="179" t="s">
        <v>1702</v>
      </c>
      <c r="J13" s="180" t="s">
        <v>1703</v>
      </c>
      <c r="K13" s="180" t="s">
        <v>1704</v>
      </c>
      <c r="L13" s="180" t="s">
        <v>1063</v>
      </c>
      <c r="M13" s="181" t="s">
        <v>1692</v>
      </c>
      <c r="N13" s="178" t="s">
        <v>1665</v>
      </c>
      <c r="O13" s="178" t="s">
        <v>1685</v>
      </c>
      <c r="P13" s="182"/>
      <c r="Q13" s="183"/>
      <c r="R13" s="183">
        <v>49138.93</v>
      </c>
    </row>
    <row r="14" spans="1:18" ht="52.5" hidden="1" customHeight="1">
      <c r="A14" s="175" t="s">
        <v>1669</v>
      </c>
      <c r="B14" s="175" t="s">
        <v>3474</v>
      </c>
      <c r="C14" s="176" t="s">
        <v>3471</v>
      </c>
      <c r="D14" s="177" t="s">
        <v>1055</v>
      </c>
      <c r="E14" s="177" t="s">
        <v>3475</v>
      </c>
      <c r="F14" s="178" t="s">
        <v>3476</v>
      </c>
      <c r="G14" s="178" t="s">
        <v>3466</v>
      </c>
      <c r="H14" s="178" t="s">
        <v>1701</v>
      </c>
      <c r="I14" s="179" t="s">
        <v>1702</v>
      </c>
      <c r="J14" s="180" t="s">
        <v>1703</v>
      </c>
      <c r="K14" s="180" t="s">
        <v>1704</v>
      </c>
      <c r="L14" s="180" t="s">
        <v>1063</v>
      </c>
      <c r="M14" s="181" t="s">
        <v>1692</v>
      </c>
      <c r="N14" s="178" t="s">
        <v>1665</v>
      </c>
      <c r="O14" s="178" t="s">
        <v>1679</v>
      </c>
      <c r="P14" s="182"/>
      <c r="Q14" s="183"/>
      <c r="R14" s="183">
        <v>6477.37</v>
      </c>
    </row>
    <row r="15" spans="1:18" ht="52.5" hidden="1" customHeight="1">
      <c r="A15" s="175" t="s">
        <v>1670</v>
      </c>
      <c r="B15" s="175" t="s">
        <v>3477</v>
      </c>
      <c r="C15" s="176" t="s">
        <v>3471</v>
      </c>
      <c r="D15" s="177" t="s">
        <v>1055</v>
      </c>
      <c r="E15" s="177" t="s">
        <v>3478</v>
      </c>
      <c r="F15" s="178" t="s">
        <v>3479</v>
      </c>
      <c r="G15" s="178" t="s">
        <v>3466</v>
      </c>
      <c r="H15" s="178" t="s">
        <v>1716</v>
      </c>
      <c r="I15" s="179" t="s">
        <v>1717</v>
      </c>
      <c r="J15" s="180" t="s">
        <v>1703</v>
      </c>
      <c r="K15" s="180" t="s">
        <v>1704</v>
      </c>
      <c r="L15" s="180" t="s">
        <v>1063</v>
      </c>
      <c r="M15" s="181" t="s">
        <v>1692</v>
      </c>
      <c r="N15" s="178" t="s">
        <v>1665</v>
      </c>
      <c r="O15" s="178" t="s">
        <v>1679</v>
      </c>
      <c r="P15" s="182"/>
      <c r="Q15" s="183"/>
      <c r="R15" s="183">
        <v>446.73</v>
      </c>
    </row>
    <row r="16" spans="1:18" ht="52.5" hidden="1" customHeight="1">
      <c r="A16" s="175" t="s">
        <v>1671</v>
      </c>
      <c r="B16" s="175" t="s">
        <v>3480</v>
      </c>
      <c r="C16" s="176" t="s">
        <v>3471</v>
      </c>
      <c r="D16" s="177" t="s">
        <v>1055</v>
      </c>
      <c r="E16" s="177" t="s">
        <v>3481</v>
      </c>
      <c r="F16" s="178" t="s">
        <v>3482</v>
      </c>
      <c r="G16" s="178" t="s">
        <v>3466</v>
      </c>
      <c r="H16" s="178" t="s">
        <v>1701</v>
      </c>
      <c r="I16" s="179" t="s">
        <v>1702</v>
      </c>
      <c r="J16" s="180" t="s">
        <v>1703</v>
      </c>
      <c r="K16" s="180" t="s">
        <v>1704</v>
      </c>
      <c r="L16" s="180" t="s">
        <v>1063</v>
      </c>
      <c r="M16" s="181" t="s">
        <v>1692</v>
      </c>
      <c r="N16" s="178" t="s">
        <v>1665</v>
      </c>
      <c r="O16" s="178" t="s">
        <v>1679</v>
      </c>
      <c r="P16" s="182"/>
      <c r="Q16" s="183"/>
      <c r="R16" s="183">
        <v>11391.37</v>
      </c>
    </row>
    <row r="17" spans="1:18" ht="63" hidden="1" customHeight="1">
      <c r="A17" s="175" t="s">
        <v>1672</v>
      </c>
      <c r="B17" s="175" t="s">
        <v>3483</v>
      </c>
      <c r="C17" s="176" t="s">
        <v>3484</v>
      </c>
      <c r="D17" s="177" t="s">
        <v>1181</v>
      </c>
      <c r="E17" s="177" t="s">
        <v>3485</v>
      </c>
      <c r="F17" s="178" t="s">
        <v>3483</v>
      </c>
      <c r="G17" s="178" t="s">
        <v>3484</v>
      </c>
      <c r="H17" s="178" t="s">
        <v>1683</v>
      </c>
      <c r="I17" s="179" t="s">
        <v>1684</v>
      </c>
      <c r="J17" s="180" t="s">
        <v>1063</v>
      </c>
      <c r="K17" s="180" t="s">
        <v>1063</v>
      </c>
      <c r="L17" s="180" t="s">
        <v>1538</v>
      </c>
      <c r="M17" s="181" t="s">
        <v>1678</v>
      </c>
      <c r="N17" s="178" t="s">
        <v>1665</v>
      </c>
      <c r="O17" s="178" t="s">
        <v>1685</v>
      </c>
      <c r="P17" s="182"/>
      <c r="Q17" s="183">
        <v>32614.42</v>
      </c>
      <c r="R17" s="183"/>
    </row>
    <row r="18" spans="1:18" ht="52.5" hidden="1" customHeight="1">
      <c r="A18" s="175" t="s">
        <v>1673</v>
      </c>
      <c r="B18" s="175" t="s">
        <v>3486</v>
      </c>
      <c r="C18" s="176" t="s">
        <v>3487</v>
      </c>
      <c r="D18" s="177" t="s">
        <v>1055</v>
      </c>
      <c r="E18" s="177" t="s">
        <v>3488</v>
      </c>
      <c r="F18" s="178" t="s">
        <v>3489</v>
      </c>
      <c r="G18" s="178" t="s">
        <v>3487</v>
      </c>
      <c r="H18" s="178" t="s">
        <v>1701</v>
      </c>
      <c r="I18" s="179" t="s">
        <v>1702</v>
      </c>
      <c r="J18" s="180" t="s">
        <v>1703</v>
      </c>
      <c r="K18" s="180" t="s">
        <v>1704</v>
      </c>
      <c r="L18" s="180" t="s">
        <v>1063</v>
      </c>
      <c r="M18" s="181" t="s">
        <v>3490</v>
      </c>
      <c r="N18" s="178" t="s">
        <v>1665</v>
      </c>
      <c r="O18" s="178" t="s">
        <v>1685</v>
      </c>
      <c r="P18" s="182"/>
      <c r="Q18" s="183"/>
      <c r="R18" s="183">
        <v>2168.64</v>
      </c>
    </row>
    <row r="19" spans="1:18" ht="63" hidden="1" customHeight="1">
      <c r="A19" s="175" t="s">
        <v>1286</v>
      </c>
      <c r="B19" s="175" t="s">
        <v>3491</v>
      </c>
      <c r="C19" s="176" t="s">
        <v>3487</v>
      </c>
      <c r="D19" s="177" t="s">
        <v>1055</v>
      </c>
      <c r="E19" s="177" t="s">
        <v>3492</v>
      </c>
      <c r="F19" s="178" t="s">
        <v>3493</v>
      </c>
      <c r="G19" s="178" t="s">
        <v>3494</v>
      </c>
      <c r="H19" s="178" t="s">
        <v>1696</v>
      </c>
      <c r="I19" s="179" t="s">
        <v>1697</v>
      </c>
      <c r="J19" s="180" t="s">
        <v>1690</v>
      </c>
      <c r="K19" s="180" t="s">
        <v>1691</v>
      </c>
      <c r="L19" s="180" t="s">
        <v>1063</v>
      </c>
      <c r="M19" s="181" t="s">
        <v>1722</v>
      </c>
      <c r="N19" s="178" t="s">
        <v>1665</v>
      </c>
      <c r="O19" s="178" t="s">
        <v>1723</v>
      </c>
      <c r="P19" s="182"/>
      <c r="Q19" s="183"/>
      <c r="R19" s="183">
        <v>94.37</v>
      </c>
    </row>
    <row r="20" spans="1:18" ht="52.5" hidden="1" customHeight="1">
      <c r="A20" s="175" t="s">
        <v>1292</v>
      </c>
      <c r="B20" s="175" t="s">
        <v>3495</v>
      </c>
      <c r="C20" s="176" t="s">
        <v>3487</v>
      </c>
      <c r="D20" s="177" t="s">
        <v>1055</v>
      </c>
      <c r="E20" s="177" t="s">
        <v>3496</v>
      </c>
      <c r="F20" s="178" t="s">
        <v>3497</v>
      </c>
      <c r="G20" s="178" t="s">
        <v>3487</v>
      </c>
      <c r="H20" s="178" t="s">
        <v>1701</v>
      </c>
      <c r="I20" s="179" t="s">
        <v>1702</v>
      </c>
      <c r="J20" s="180" t="s">
        <v>1703</v>
      </c>
      <c r="K20" s="180" t="s">
        <v>1704</v>
      </c>
      <c r="L20" s="180" t="s">
        <v>1063</v>
      </c>
      <c r="M20" s="181" t="s">
        <v>3490</v>
      </c>
      <c r="N20" s="178" t="s">
        <v>1665</v>
      </c>
      <c r="O20" s="178" t="s">
        <v>1685</v>
      </c>
      <c r="P20" s="182"/>
      <c r="Q20" s="183"/>
      <c r="R20" s="183">
        <v>7.34</v>
      </c>
    </row>
    <row r="21" spans="1:18" ht="52.5" hidden="1" customHeight="1">
      <c r="A21" s="175" t="s">
        <v>1829</v>
      </c>
      <c r="B21" s="175" t="s">
        <v>3498</v>
      </c>
      <c r="C21" s="176" t="s">
        <v>3487</v>
      </c>
      <c r="D21" s="177" t="s">
        <v>1055</v>
      </c>
      <c r="E21" s="177" t="s">
        <v>3499</v>
      </c>
      <c r="F21" s="178" t="s">
        <v>3500</v>
      </c>
      <c r="G21" s="178" t="s">
        <v>3487</v>
      </c>
      <c r="H21" s="178" t="s">
        <v>1701</v>
      </c>
      <c r="I21" s="179" t="s">
        <v>1702</v>
      </c>
      <c r="J21" s="180" t="s">
        <v>1703</v>
      </c>
      <c r="K21" s="180" t="s">
        <v>1704</v>
      </c>
      <c r="L21" s="180" t="s">
        <v>1063</v>
      </c>
      <c r="M21" s="181" t="s">
        <v>3490</v>
      </c>
      <c r="N21" s="178" t="s">
        <v>1665</v>
      </c>
      <c r="O21" s="178" t="s">
        <v>1685</v>
      </c>
      <c r="P21" s="182"/>
      <c r="Q21" s="183"/>
      <c r="R21" s="183">
        <v>285.86</v>
      </c>
    </row>
    <row r="22" spans="1:18" ht="52.5" hidden="1" customHeight="1">
      <c r="A22" s="175" t="s">
        <v>1296</v>
      </c>
      <c r="B22" s="175" t="s">
        <v>3501</v>
      </c>
      <c r="C22" s="176" t="s">
        <v>3487</v>
      </c>
      <c r="D22" s="177" t="s">
        <v>1055</v>
      </c>
      <c r="E22" s="177" t="s">
        <v>3502</v>
      </c>
      <c r="F22" s="178" t="s">
        <v>3503</v>
      </c>
      <c r="G22" s="178" t="s">
        <v>3487</v>
      </c>
      <c r="H22" s="178" t="s">
        <v>1716</v>
      </c>
      <c r="I22" s="179" t="s">
        <v>1717</v>
      </c>
      <c r="J22" s="180" t="s">
        <v>1703</v>
      </c>
      <c r="K22" s="180" t="s">
        <v>1704</v>
      </c>
      <c r="L22" s="180" t="s">
        <v>1063</v>
      </c>
      <c r="M22" s="181" t="s">
        <v>3490</v>
      </c>
      <c r="N22" s="178" t="s">
        <v>1665</v>
      </c>
      <c r="O22" s="178" t="s">
        <v>1685</v>
      </c>
      <c r="P22" s="182"/>
      <c r="Q22" s="183"/>
      <c r="R22" s="183">
        <v>19.71</v>
      </c>
    </row>
    <row r="23" spans="1:18" ht="52.5" hidden="1" customHeight="1">
      <c r="A23" s="175" t="s">
        <v>1305</v>
      </c>
      <c r="B23" s="175" t="s">
        <v>3504</v>
      </c>
      <c r="C23" s="176" t="s">
        <v>3487</v>
      </c>
      <c r="D23" s="177" t="s">
        <v>1055</v>
      </c>
      <c r="E23" s="177" t="s">
        <v>3505</v>
      </c>
      <c r="F23" s="178" t="s">
        <v>3506</v>
      </c>
      <c r="G23" s="178" t="s">
        <v>3487</v>
      </c>
      <c r="H23" s="178" t="s">
        <v>1701</v>
      </c>
      <c r="I23" s="179" t="s">
        <v>1702</v>
      </c>
      <c r="J23" s="180" t="s">
        <v>1703</v>
      </c>
      <c r="K23" s="180" t="s">
        <v>1704</v>
      </c>
      <c r="L23" s="180" t="s">
        <v>1063</v>
      </c>
      <c r="M23" s="181" t="s">
        <v>3490</v>
      </c>
      <c r="N23" s="178" t="s">
        <v>1665</v>
      </c>
      <c r="O23" s="178" t="s">
        <v>1685</v>
      </c>
      <c r="P23" s="182"/>
      <c r="Q23" s="183"/>
      <c r="R23" s="183">
        <v>502.73</v>
      </c>
    </row>
    <row r="24" spans="1:18" ht="52.5" hidden="1" customHeight="1">
      <c r="A24" s="175" t="s">
        <v>1311</v>
      </c>
      <c r="B24" s="175" t="s">
        <v>3507</v>
      </c>
      <c r="C24" s="176" t="s">
        <v>3487</v>
      </c>
      <c r="D24" s="177" t="s">
        <v>1055</v>
      </c>
      <c r="E24" s="177" t="s">
        <v>3508</v>
      </c>
      <c r="F24" s="178" t="s">
        <v>3509</v>
      </c>
      <c r="G24" s="178" t="s">
        <v>3487</v>
      </c>
      <c r="H24" s="178" t="s">
        <v>1701</v>
      </c>
      <c r="I24" s="179" t="s">
        <v>1702</v>
      </c>
      <c r="J24" s="180" t="s">
        <v>1703</v>
      </c>
      <c r="K24" s="180" t="s">
        <v>1704</v>
      </c>
      <c r="L24" s="180" t="s">
        <v>1063</v>
      </c>
      <c r="M24" s="181" t="s">
        <v>3490</v>
      </c>
      <c r="N24" s="178" t="s">
        <v>1665</v>
      </c>
      <c r="O24" s="178" t="s">
        <v>1685</v>
      </c>
      <c r="P24" s="182"/>
      <c r="Q24" s="183"/>
      <c r="R24" s="183">
        <v>2409.7399999999998</v>
      </c>
    </row>
    <row r="25" spans="1:18" ht="52.5" hidden="1" customHeight="1">
      <c r="A25" s="175" t="s">
        <v>1842</v>
      </c>
      <c r="B25" s="175" t="s">
        <v>3510</v>
      </c>
      <c r="C25" s="176" t="s">
        <v>3487</v>
      </c>
      <c r="D25" s="177" t="s">
        <v>1055</v>
      </c>
      <c r="E25" s="177" t="s">
        <v>3511</v>
      </c>
      <c r="F25" s="178" t="s">
        <v>3512</v>
      </c>
      <c r="G25" s="178" t="s">
        <v>3487</v>
      </c>
      <c r="H25" s="178" t="s">
        <v>1701</v>
      </c>
      <c r="I25" s="179" t="s">
        <v>1702</v>
      </c>
      <c r="J25" s="180" t="s">
        <v>1703</v>
      </c>
      <c r="K25" s="180" t="s">
        <v>1704</v>
      </c>
      <c r="L25" s="180" t="s">
        <v>1063</v>
      </c>
      <c r="M25" s="181" t="s">
        <v>3490</v>
      </c>
      <c r="N25" s="178" t="s">
        <v>1665</v>
      </c>
      <c r="O25" s="178" t="s">
        <v>1685</v>
      </c>
      <c r="P25" s="182"/>
      <c r="Q25" s="183"/>
      <c r="R25" s="183">
        <v>31.45</v>
      </c>
    </row>
    <row r="26" spans="1:18" ht="52.5" hidden="1" customHeight="1">
      <c r="A26" s="175" t="s">
        <v>1845</v>
      </c>
      <c r="B26" s="175" t="s">
        <v>3513</v>
      </c>
      <c r="C26" s="176" t="s">
        <v>3487</v>
      </c>
      <c r="D26" s="177" t="s">
        <v>1055</v>
      </c>
      <c r="E26" s="177" t="s">
        <v>3514</v>
      </c>
      <c r="F26" s="178" t="s">
        <v>3515</v>
      </c>
      <c r="G26" s="178" t="s">
        <v>3487</v>
      </c>
      <c r="H26" s="178" t="s">
        <v>1701</v>
      </c>
      <c r="I26" s="179" t="s">
        <v>1702</v>
      </c>
      <c r="J26" s="180" t="s">
        <v>1703</v>
      </c>
      <c r="K26" s="180" t="s">
        <v>1704</v>
      </c>
      <c r="L26" s="180" t="s">
        <v>1063</v>
      </c>
      <c r="M26" s="181" t="s">
        <v>3490</v>
      </c>
      <c r="N26" s="178" t="s">
        <v>1665</v>
      </c>
      <c r="O26" s="178" t="s">
        <v>1685</v>
      </c>
      <c r="P26" s="182"/>
      <c r="Q26" s="183"/>
      <c r="R26" s="183">
        <v>317.67</v>
      </c>
    </row>
    <row r="27" spans="1:18" ht="52.5" hidden="1" customHeight="1">
      <c r="A27" s="175" t="s">
        <v>1848</v>
      </c>
      <c r="B27" s="175" t="s">
        <v>3516</v>
      </c>
      <c r="C27" s="176" t="s">
        <v>3487</v>
      </c>
      <c r="D27" s="177" t="s">
        <v>1055</v>
      </c>
      <c r="E27" s="177" t="s">
        <v>3517</v>
      </c>
      <c r="F27" s="178" t="s">
        <v>3518</v>
      </c>
      <c r="G27" s="178" t="s">
        <v>3487</v>
      </c>
      <c r="H27" s="178" t="s">
        <v>1716</v>
      </c>
      <c r="I27" s="179" t="s">
        <v>1717</v>
      </c>
      <c r="J27" s="180" t="s">
        <v>1703</v>
      </c>
      <c r="K27" s="180" t="s">
        <v>1704</v>
      </c>
      <c r="L27" s="180" t="s">
        <v>1063</v>
      </c>
      <c r="M27" s="181" t="s">
        <v>3490</v>
      </c>
      <c r="N27" s="178" t="s">
        <v>1665</v>
      </c>
      <c r="O27" s="178" t="s">
        <v>1685</v>
      </c>
      <c r="P27" s="182"/>
      <c r="Q27" s="183"/>
      <c r="R27" s="183">
        <v>21.91</v>
      </c>
    </row>
    <row r="28" spans="1:18" ht="63" hidden="1" customHeight="1">
      <c r="A28" s="175" t="s">
        <v>1674</v>
      </c>
      <c r="B28" s="175" t="s">
        <v>3519</v>
      </c>
      <c r="C28" s="176" t="s">
        <v>3487</v>
      </c>
      <c r="D28" s="177" t="s">
        <v>1055</v>
      </c>
      <c r="E28" s="177" t="s">
        <v>3520</v>
      </c>
      <c r="F28" s="178" t="s">
        <v>3521</v>
      </c>
      <c r="G28" s="178" t="s">
        <v>3487</v>
      </c>
      <c r="H28" s="178" t="s">
        <v>1701</v>
      </c>
      <c r="I28" s="179" t="s">
        <v>1702</v>
      </c>
      <c r="J28" s="180" t="s">
        <v>1703</v>
      </c>
      <c r="K28" s="180" t="s">
        <v>1704</v>
      </c>
      <c r="L28" s="180" t="s">
        <v>1063</v>
      </c>
      <c r="M28" s="181" t="s">
        <v>3490</v>
      </c>
      <c r="N28" s="178" t="s">
        <v>1665</v>
      </c>
      <c r="O28" s="178" t="s">
        <v>1685</v>
      </c>
      <c r="P28" s="182"/>
      <c r="Q28" s="183"/>
      <c r="R28" s="183">
        <v>558.64</v>
      </c>
    </row>
    <row r="29" spans="1:18" ht="52.5" hidden="1" customHeight="1">
      <c r="A29" s="175" t="s">
        <v>1853</v>
      </c>
      <c r="B29" s="175" t="s">
        <v>3522</v>
      </c>
      <c r="C29" s="176" t="s">
        <v>3487</v>
      </c>
      <c r="D29" s="177" t="s">
        <v>1214</v>
      </c>
      <c r="E29" s="177" t="s">
        <v>3523</v>
      </c>
      <c r="F29" s="178" t="s">
        <v>3522</v>
      </c>
      <c r="G29" s="178" t="s">
        <v>3487</v>
      </c>
      <c r="H29" s="178" t="s">
        <v>3524</v>
      </c>
      <c r="I29" s="179" t="s">
        <v>2133</v>
      </c>
      <c r="J29" s="180" t="s">
        <v>1690</v>
      </c>
      <c r="K29" s="180" t="s">
        <v>1691</v>
      </c>
      <c r="L29" s="180" t="s">
        <v>1063</v>
      </c>
      <c r="M29" s="181" t="s">
        <v>3490</v>
      </c>
      <c r="N29" s="178" t="s">
        <v>1665</v>
      </c>
      <c r="O29" s="178" t="s">
        <v>1685</v>
      </c>
      <c r="P29" s="182"/>
      <c r="Q29" s="183"/>
      <c r="R29" s="183">
        <v>6321.86</v>
      </c>
    </row>
    <row r="30" spans="1:18" ht="73.5" hidden="1" customHeight="1">
      <c r="A30" s="175" t="s">
        <v>1860</v>
      </c>
      <c r="B30" s="175" t="s">
        <v>3525</v>
      </c>
      <c r="C30" s="176" t="s">
        <v>3487</v>
      </c>
      <c r="D30" s="177" t="s">
        <v>1214</v>
      </c>
      <c r="E30" s="177" t="s">
        <v>3526</v>
      </c>
      <c r="F30" s="178" t="s">
        <v>3525</v>
      </c>
      <c r="G30" s="178" t="s">
        <v>3487</v>
      </c>
      <c r="H30" s="178" t="s">
        <v>3524</v>
      </c>
      <c r="I30" s="179" t="s">
        <v>2133</v>
      </c>
      <c r="J30" s="180" t="s">
        <v>1690</v>
      </c>
      <c r="K30" s="180" t="s">
        <v>1691</v>
      </c>
      <c r="L30" s="180" t="s">
        <v>1063</v>
      </c>
      <c r="M30" s="181" t="s">
        <v>3490</v>
      </c>
      <c r="N30" s="178" t="s">
        <v>1665</v>
      </c>
      <c r="O30" s="178" t="s">
        <v>1685</v>
      </c>
      <c r="P30" s="182"/>
      <c r="Q30" s="183"/>
      <c r="R30" s="183">
        <v>11319.36</v>
      </c>
    </row>
    <row r="31" spans="1:18" ht="42" hidden="1" customHeight="1">
      <c r="A31" s="175" t="s">
        <v>1864</v>
      </c>
      <c r="B31" s="175" t="s">
        <v>3527</v>
      </c>
      <c r="C31" s="176" t="s">
        <v>3487</v>
      </c>
      <c r="D31" s="177" t="s">
        <v>1214</v>
      </c>
      <c r="E31" s="177" t="s">
        <v>3528</v>
      </c>
      <c r="F31" s="178" t="s">
        <v>3527</v>
      </c>
      <c r="G31" s="178" t="s">
        <v>3487</v>
      </c>
      <c r="H31" s="178" t="s">
        <v>3524</v>
      </c>
      <c r="I31" s="179" t="s">
        <v>2133</v>
      </c>
      <c r="J31" s="180" t="s">
        <v>1690</v>
      </c>
      <c r="K31" s="180" t="s">
        <v>1691</v>
      </c>
      <c r="L31" s="180" t="s">
        <v>1063</v>
      </c>
      <c r="M31" s="181" t="s">
        <v>3490</v>
      </c>
      <c r="N31" s="178" t="s">
        <v>1665</v>
      </c>
      <c r="O31" s="178" t="s">
        <v>1685</v>
      </c>
      <c r="P31" s="182"/>
      <c r="Q31" s="183"/>
      <c r="R31" s="183">
        <v>1564</v>
      </c>
    </row>
    <row r="32" spans="1:18" ht="52.5" hidden="1" customHeight="1">
      <c r="A32" s="175" t="s">
        <v>1868</v>
      </c>
      <c r="B32" s="175" t="s">
        <v>3529</v>
      </c>
      <c r="C32" s="176" t="s">
        <v>3530</v>
      </c>
      <c r="D32" s="177" t="s">
        <v>1055</v>
      </c>
      <c r="E32" s="177" t="s">
        <v>3472</v>
      </c>
      <c r="F32" s="178" t="s">
        <v>3531</v>
      </c>
      <c r="G32" s="178" t="s">
        <v>3487</v>
      </c>
      <c r="H32" s="178" t="s">
        <v>1701</v>
      </c>
      <c r="I32" s="179" t="s">
        <v>1702</v>
      </c>
      <c r="J32" s="180" t="s">
        <v>1703</v>
      </c>
      <c r="K32" s="180" t="s">
        <v>1704</v>
      </c>
      <c r="L32" s="180" t="s">
        <v>1063</v>
      </c>
      <c r="M32" s="181" t="s">
        <v>3490</v>
      </c>
      <c r="N32" s="178" t="s">
        <v>1665</v>
      </c>
      <c r="O32" s="178" t="s">
        <v>1685</v>
      </c>
      <c r="P32" s="182"/>
      <c r="Q32" s="183"/>
      <c r="R32" s="183">
        <v>588.64</v>
      </c>
    </row>
    <row r="33" spans="1:18" ht="52.5" hidden="1" customHeight="1">
      <c r="A33" s="175" t="s">
        <v>1870</v>
      </c>
      <c r="B33" s="175" t="s">
        <v>3532</v>
      </c>
      <c r="C33" s="176" t="s">
        <v>3530</v>
      </c>
      <c r="D33" s="177" t="s">
        <v>1055</v>
      </c>
      <c r="E33" s="177" t="s">
        <v>3533</v>
      </c>
      <c r="F33" s="178" t="s">
        <v>3534</v>
      </c>
      <c r="G33" s="178" t="s">
        <v>3487</v>
      </c>
      <c r="H33" s="178" t="s">
        <v>1701</v>
      </c>
      <c r="I33" s="179" t="s">
        <v>1702</v>
      </c>
      <c r="J33" s="180" t="s">
        <v>1703</v>
      </c>
      <c r="K33" s="180" t="s">
        <v>1704</v>
      </c>
      <c r="L33" s="180" t="s">
        <v>1063</v>
      </c>
      <c r="M33" s="181" t="s">
        <v>3490</v>
      </c>
      <c r="N33" s="178" t="s">
        <v>1665</v>
      </c>
      <c r="O33" s="178" t="s">
        <v>1685</v>
      </c>
      <c r="P33" s="182"/>
      <c r="Q33" s="183"/>
      <c r="R33" s="183">
        <v>29.71</v>
      </c>
    </row>
    <row r="34" spans="1:18" ht="52.5" hidden="1" customHeight="1">
      <c r="A34" s="175" t="s">
        <v>1874</v>
      </c>
      <c r="B34" s="175" t="s">
        <v>3535</v>
      </c>
      <c r="C34" s="176" t="s">
        <v>3530</v>
      </c>
      <c r="D34" s="177" t="s">
        <v>1055</v>
      </c>
      <c r="E34" s="177" t="s">
        <v>3475</v>
      </c>
      <c r="F34" s="178" t="s">
        <v>3536</v>
      </c>
      <c r="G34" s="178" t="s">
        <v>3487</v>
      </c>
      <c r="H34" s="178" t="s">
        <v>1701</v>
      </c>
      <c r="I34" s="179" t="s">
        <v>1702</v>
      </c>
      <c r="J34" s="180" t="s">
        <v>1703</v>
      </c>
      <c r="K34" s="180" t="s">
        <v>1704</v>
      </c>
      <c r="L34" s="180" t="s">
        <v>1063</v>
      </c>
      <c r="M34" s="181" t="s">
        <v>3490</v>
      </c>
      <c r="N34" s="178" t="s">
        <v>1665</v>
      </c>
      <c r="O34" s="178" t="s">
        <v>1685</v>
      </c>
      <c r="P34" s="182"/>
      <c r="Q34" s="183"/>
      <c r="R34" s="183">
        <v>220.28</v>
      </c>
    </row>
    <row r="35" spans="1:18" ht="52.5" hidden="1" customHeight="1">
      <c r="A35" s="175" t="s">
        <v>1879</v>
      </c>
      <c r="B35" s="175" t="s">
        <v>3537</v>
      </c>
      <c r="C35" s="176" t="s">
        <v>3530</v>
      </c>
      <c r="D35" s="177" t="s">
        <v>1055</v>
      </c>
      <c r="E35" s="177" t="s">
        <v>3478</v>
      </c>
      <c r="F35" s="178" t="s">
        <v>3538</v>
      </c>
      <c r="G35" s="178" t="s">
        <v>3487</v>
      </c>
      <c r="H35" s="178" t="s">
        <v>1716</v>
      </c>
      <c r="I35" s="179" t="s">
        <v>1717</v>
      </c>
      <c r="J35" s="180" t="s">
        <v>1703</v>
      </c>
      <c r="K35" s="180" t="s">
        <v>1704</v>
      </c>
      <c r="L35" s="180" t="s">
        <v>1063</v>
      </c>
      <c r="M35" s="181" t="s">
        <v>3490</v>
      </c>
      <c r="N35" s="178" t="s">
        <v>1665</v>
      </c>
      <c r="O35" s="178" t="s">
        <v>1685</v>
      </c>
      <c r="P35" s="182"/>
      <c r="Q35" s="183"/>
      <c r="R35" s="183">
        <v>15.2</v>
      </c>
    </row>
    <row r="36" spans="1:18" ht="52.5" hidden="1" customHeight="1">
      <c r="A36" s="175" t="s">
        <v>1884</v>
      </c>
      <c r="B36" s="175" t="s">
        <v>3539</v>
      </c>
      <c r="C36" s="176" t="s">
        <v>3530</v>
      </c>
      <c r="D36" s="177" t="s">
        <v>1055</v>
      </c>
      <c r="E36" s="177" t="s">
        <v>3481</v>
      </c>
      <c r="F36" s="178" t="s">
        <v>3540</v>
      </c>
      <c r="G36" s="178" t="s">
        <v>3487</v>
      </c>
      <c r="H36" s="178" t="s">
        <v>1701</v>
      </c>
      <c r="I36" s="179" t="s">
        <v>1702</v>
      </c>
      <c r="J36" s="180" t="s">
        <v>1703</v>
      </c>
      <c r="K36" s="180" t="s">
        <v>1704</v>
      </c>
      <c r="L36" s="180" t="s">
        <v>1063</v>
      </c>
      <c r="M36" s="181" t="s">
        <v>3490</v>
      </c>
      <c r="N36" s="178" t="s">
        <v>1665</v>
      </c>
      <c r="O36" s="178" t="s">
        <v>1685</v>
      </c>
      <c r="P36" s="182"/>
      <c r="Q36" s="183"/>
      <c r="R36" s="183">
        <v>387.42</v>
      </c>
    </row>
    <row r="37" spans="1:18" ht="52.5" hidden="1" customHeight="1">
      <c r="A37" s="175" t="s">
        <v>1887</v>
      </c>
      <c r="B37" s="175" t="s">
        <v>3541</v>
      </c>
      <c r="C37" s="176" t="s">
        <v>3530</v>
      </c>
      <c r="D37" s="177" t="s">
        <v>1055</v>
      </c>
      <c r="E37" s="177" t="s">
        <v>3542</v>
      </c>
      <c r="F37" s="178" t="s">
        <v>3543</v>
      </c>
      <c r="G37" s="178" t="s">
        <v>3530</v>
      </c>
      <c r="H37" s="178" t="s">
        <v>1696</v>
      </c>
      <c r="I37" s="179" t="s">
        <v>1697</v>
      </c>
      <c r="J37" s="180" t="s">
        <v>1690</v>
      </c>
      <c r="K37" s="180" t="s">
        <v>1691</v>
      </c>
      <c r="L37" s="180" t="s">
        <v>1063</v>
      </c>
      <c r="M37" s="181" t="s">
        <v>3490</v>
      </c>
      <c r="N37" s="178" t="s">
        <v>1665</v>
      </c>
      <c r="O37" s="178" t="s">
        <v>1685</v>
      </c>
      <c r="P37" s="182"/>
      <c r="Q37" s="183"/>
      <c r="R37" s="183">
        <v>316.39</v>
      </c>
    </row>
    <row r="38" spans="1:18" ht="63" hidden="1" customHeight="1">
      <c r="A38" s="175" t="s">
        <v>1892</v>
      </c>
      <c r="B38" s="175" t="s">
        <v>3544</v>
      </c>
      <c r="C38" s="176" t="s">
        <v>3530</v>
      </c>
      <c r="D38" s="177" t="s">
        <v>1055</v>
      </c>
      <c r="E38" s="177" t="s">
        <v>3545</v>
      </c>
      <c r="F38" s="178" t="s">
        <v>3546</v>
      </c>
      <c r="G38" s="178" t="s">
        <v>3530</v>
      </c>
      <c r="H38" s="178" t="s">
        <v>1077</v>
      </c>
      <c r="I38" s="179" t="s">
        <v>1078</v>
      </c>
      <c r="J38" s="180" t="s">
        <v>1690</v>
      </c>
      <c r="K38" s="180" t="s">
        <v>1691</v>
      </c>
      <c r="L38" s="180" t="s">
        <v>1063</v>
      </c>
      <c r="M38" s="181" t="s">
        <v>1722</v>
      </c>
      <c r="N38" s="178" t="s">
        <v>1665</v>
      </c>
      <c r="O38" s="178" t="s">
        <v>1723</v>
      </c>
      <c r="P38" s="182"/>
      <c r="Q38" s="183"/>
      <c r="R38" s="183">
        <v>14.73</v>
      </c>
    </row>
    <row r="39" spans="1:18" ht="52.5" hidden="1" customHeight="1">
      <c r="A39" s="175" t="s">
        <v>1896</v>
      </c>
      <c r="B39" s="175" t="s">
        <v>3547</v>
      </c>
      <c r="C39" s="176" t="s">
        <v>3530</v>
      </c>
      <c r="D39" s="177" t="s">
        <v>1055</v>
      </c>
      <c r="E39" s="177" t="s">
        <v>3548</v>
      </c>
      <c r="F39" s="178" t="s">
        <v>3549</v>
      </c>
      <c r="G39" s="178" t="s">
        <v>3530</v>
      </c>
      <c r="H39" s="178" t="s">
        <v>1077</v>
      </c>
      <c r="I39" s="179" t="s">
        <v>1078</v>
      </c>
      <c r="J39" s="180" t="s">
        <v>1690</v>
      </c>
      <c r="K39" s="180" t="s">
        <v>1691</v>
      </c>
      <c r="L39" s="180" t="s">
        <v>1063</v>
      </c>
      <c r="M39" s="181" t="s">
        <v>3490</v>
      </c>
      <c r="N39" s="178" t="s">
        <v>1665</v>
      </c>
      <c r="O39" s="178" t="s">
        <v>1685</v>
      </c>
      <c r="P39" s="182"/>
      <c r="Q39" s="183"/>
      <c r="R39" s="183">
        <v>113.32</v>
      </c>
    </row>
    <row r="40" spans="1:18" ht="63" hidden="1" customHeight="1">
      <c r="A40" s="184" t="s">
        <v>1276</v>
      </c>
      <c r="B40" s="184" t="s">
        <v>3550</v>
      </c>
      <c r="C40" s="185" t="s">
        <v>3432</v>
      </c>
      <c r="D40" s="186" t="s">
        <v>1055</v>
      </c>
      <c r="E40" s="186" t="s">
        <v>3551</v>
      </c>
      <c r="F40" s="187" t="s">
        <v>3552</v>
      </c>
      <c r="G40" s="187" t="s">
        <v>1737</v>
      </c>
      <c r="H40" s="187" t="s">
        <v>1077</v>
      </c>
      <c r="I40" s="188" t="s">
        <v>1078</v>
      </c>
      <c r="J40" s="189" t="s">
        <v>1690</v>
      </c>
      <c r="K40" s="189" t="s">
        <v>1691</v>
      </c>
      <c r="L40" s="189" t="s">
        <v>1063</v>
      </c>
      <c r="M40" s="190" t="s">
        <v>1769</v>
      </c>
      <c r="N40" s="187" t="s">
        <v>1065</v>
      </c>
      <c r="O40" s="187" t="s">
        <v>3553</v>
      </c>
      <c r="P40" s="191"/>
      <c r="Q40" s="192"/>
      <c r="R40" s="192">
        <v>1596.01</v>
      </c>
    </row>
    <row r="41" spans="1:18" ht="42" hidden="1" customHeight="1">
      <c r="A41" s="184" t="s">
        <v>1065</v>
      </c>
      <c r="B41" s="184" t="s">
        <v>3554</v>
      </c>
      <c r="C41" s="185" t="s">
        <v>3432</v>
      </c>
      <c r="D41" s="186" t="s">
        <v>1055</v>
      </c>
      <c r="E41" s="186" t="s">
        <v>3555</v>
      </c>
      <c r="F41" s="187" t="s">
        <v>3556</v>
      </c>
      <c r="G41" s="187" t="s">
        <v>1737</v>
      </c>
      <c r="H41" s="187" t="s">
        <v>1077</v>
      </c>
      <c r="I41" s="188" t="s">
        <v>1078</v>
      </c>
      <c r="J41" s="189" t="s">
        <v>1690</v>
      </c>
      <c r="K41" s="189" t="s">
        <v>1691</v>
      </c>
      <c r="L41" s="189" t="s">
        <v>1063</v>
      </c>
      <c r="M41" s="190" t="s">
        <v>1769</v>
      </c>
      <c r="N41" s="187" t="s">
        <v>1065</v>
      </c>
      <c r="O41" s="187" t="s">
        <v>3553</v>
      </c>
      <c r="P41" s="191"/>
      <c r="Q41" s="192"/>
      <c r="R41" s="192">
        <v>5854.32</v>
      </c>
    </row>
    <row r="42" spans="1:18" ht="42" hidden="1" customHeight="1">
      <c r="A42" s="184" t="s">
        <v>1663</v>
      </c>
      <c r="B42" s="184" t="s">
        <v>3557</v>
      </c>
      <c r="C42" s="185" t="s">
        <v>3432</v>
      </c>
      <c r="D42" s="186" t="s">
        <v>1055</v>
      </c>
      <c r="E42" s="186" t="s">
        <v>3558</v>
      </c>
      <c r="F42" s="187" t="s">
        <v>3559</v>
      </c>
      <c r="G42" s="187" t="s">
        <v>1737</v>
      </c>
      <c r="H42" s="187" t="s">
        <v>1077</v>
      </c>
      <c r="I42" s="188" t="s">
        <v>1078</v>
      </c>
      <c r="J42" s="189" t="s">
        <v>1690</v>
      </c>
      <c r="K42" s="189" t="s">
        <v>1691</v>
      </c>
      <c r="L42" s="189" t="s">
        <v>1063</v>
      </c>
      <c r="M42" s="190" t="s">
        <v>1769</v>
      </c>
      <c r="N42" s="187" t="s">
        <v>1065</v>
      </c>
      <c r="O42" s="187" t="s">
        <v>3553</v>
      </c>
      <c r="P42" s="191"/>
      <c r="Q42" s="192"/>
      <c r="R42" s="192">
        <v>7847.08</v>
      </c>
    </row>
    <row r="43" spans="1:18" ht="42" hidden="1" customHeight="1">
      <c r="A43" s="184" t="s">
        <v>1664</v>
      </c>
      <c r="B43" s="184" t="s">
        <v>3560</v>
      </c>
      <c r="C43" s="185" t="s">
        <v>3432</v>
      </c>
      <c r="D43" s="186" t="s">
        <v>1055</v>
      </c>
      <c r="E43" s="186" t="s">
        <v>3561</v>
      </c>
      <c r="F43" s="187" t="s">
        <v>3562</v>
      </c>
      <c r="G43" s="187" t="s">
        <v>1737</v>
      </c>
      <c r="H43" s="187" t="s">
        <v>1077</v>
      </c>
      <c r="I43" s="188" t="s">
        <v>1078</v>
      </c>
      <c r="J43" s="189" t="s">
        <v>1690</v>
      </c>
      <c r="K43" s="189" t="s">
        <v>1691</v>
      </c>
      <c r="L43" s="189" t="s">
        <v>1063</v>
      </c>
      <c r="M43" s="190" t="s">
        <v>1769</v>
      </c>
      <c r="N43" s="187" t="s">
        <v>1065</v>
      </c>
      <c r="O43" s="187" t="s">
        <v>1112</v>
      </c>
      <c r="P43" s="191"/>
      <c r="Q43" s="192"/>
      <c r="R43" s="192">
        <v>3.92</v>
      </c>
    </row>
    <row r="44" spans="1:18" ht="42" hidden="1" customHeight="1">
      <c r="A44" s="184" t="s">
        <v>1665</v>
      </c>
      <c r="B44" s="184" t="s">
        <v>3563</v>
      </c>
      <c r="C44" s="185" t="s">
        <v>3432</v>
      </c>
      <c r="D44" s="186" t="s">
        <v>1055</v>
      </c>
      <c r="E44" s="186" t="s">
        <v>3564</v>
      </c>
      <c r="F44" s="187" t="s">
        <v>3565</v>
      </c>
      <c r="G44" s="187" t="s">
        <v>1737</v>
      </c>
      <c r="H44" s="187" t="s">
        <v>1696</v>
      </c>
      <c r="I44" s="188" t="s">
        <v>1697</v>
      </c>
      <c r="J44" s="189" t="s">
        <v>1690</v>
      </c>
      <c r="K44" s="189" t="s">
        <v>1691</v>
      </c>
      <c r="L44" s="189" t="s">
        <v>1063</v>
      </c>
      <c r="M44" s="190" t="s">
        <v>1769</v>
      </c>
      <c r="N44" s="187" t="s">
        <v>1065</v>
      </c>
      <c r="O44" s="187" t="s">
        <v>3553</v>
      </c>
      <c r="P44" s="191"/>
      <c r="Q44" s="192"/>
      <c r="R44" s="192">
        <v>24252.15</v>
      </c>
    </row>
    <row r="45" spans="1:18" ht="42" hidden="1" customHeight="1">
      <c r="A45" s="184" t="s">
        <v>1705</v>
      </c>
      <c r="B45" s="184" t="s">
        <v>3566</v>
      </c>
      <c r="C45" s="185" t="s">
        <v>3432</v>
      </c>
      <c r="D45" s="186" t="s">
        <v>1055</v>
      </c>
      <c r="E45" s="186" t="s">
        <v>3567</v>
      </c>
      <c r="F45" s="187" t="s">
        <v>3568</v>
      </c>
      <c r="G45" s="187" t="s">
        <v>1737</v>
      </c>
      <c r="H45" s="187" t="s">
        <v>1696</v>
      </c>
      <c r="I45" s="188" t="s">
        <v>1697</v>
      </c>
      <c r="J45" s="189" t="s">
        <v>1690</v>
      </c>
      <c r="K45" s="189" t="s">
        <v>1691</v>
      </c>
      <c r="L45" s="189" t="s">
        <v>1063</v>
      </c>
      <c r="M45" s="190" t="s">
        <v>1769</v>
      </c>
      <c r="N45" s="187" t="s">
        <v>1065</v>
      </c>
      <c r="O45" s="187" t="s">
        <v>1112</v>
      </c>
      <c r="P45" s="191"/>
      <c r="Q45" s="192"/>
      <c r="R45" s="192">
        <v>3978.08</v>
      </c>
    </row>
    <row r="46" spans="1:18" ht="42" hidden="1" customHeight="1">
      <c r="A46" s="184" t="s">
        <v>1284</v>
      </c>
      <c r="B46" s="184" t="s">
        <v>3569</v>
      </c>
      <c r="C46" s="185" t="s">
        <v>3432</v>
      </c>
      <c r="D46" s="186" t="s">
        <v>1055</v>
      </c>
      <c r="E46" s="186" t="s">
        <v>3570</v>
      </c>
      <c r="F46" s="187" t="s">
        <v>3571</v>
      </c>
      <c r="G46" s="187" t="s">
        <v>1737</v>
      </c>
      <c r="H46" s="187" t="s">
        <v>1696</v>
      </c>
      <c r="I46" s="188" t="s">
        <v>1697</v>
      </c>
      <c r="J46" s="189" t="s">
        <v>1690</v>
      </c>
      <c r="K46" s="189" t="s">
        <v>1691</v>
      </c>
      <c r="L46" s="189" t="s">
        <v>1063</v>
      </c>
      <c r="M46" s="190" t="s">
        <v>1769</v>
      </c>
      <c r="N46" s="187" t="s">
        <v>1065</v>
      </c>
      <c r="O46" s="187" t="s">
        <v>3553</v>
      </c>
      <c r="P46" s="191"/>
      <c r="Q46" s="192"/>
      <c r="R46" s="192">
        <v>768.93</v>
      </c>
    </row>
    <row r="47" spans="1:18" ht="63" hidden="1" customHeight="1">
      <c r="A47" s="184" t="s">
        <v>1712</v>
      </c>
      <c r="B47" s="184" t="s">
        <v>3572</v>
      </c>
      <c r="C47" s="185" t="s">
        <v>3573</v>
      </c>
      <c r="D47" s="186" t="s">
        <v>1055</v>
      </c>
      <c r="E47" s="186" t="s">
        <v>3574</v>
      </c>
      <c r="F47" s="187" t="s">
        <v>3575</v>
      </c>
      <c r="G47" s="187" t="s">
        <v>3432</v>
      </c>
      <c r="H47" s="187" t="s">
        <v>3576</v>
      </c>
      <c r="I47" s="188" t="s">
        <v>3577</v>
      </c>
      <c r="J47" s="189" t="s">
        <v>1079</v>
      </c>
      <c r="K47" s="189" t="s">
        <v>1062</v>
      </c>
      <c r="L47" s="189" t="s">
        <v>1063</v>
      </c>
      <c r="M47" s="190" t="s">
        <v>1064</v>
      </c>
      <c r="N47" s="187" t="s">
        <v>1065</v>
      </c>
      <c r="O47" s="187" t="s">
        <v>3553</v>
      </c>
      <c r="P47" s="191" t="s">
        <v>3578</v>
      </c>
      <c r="Q47" s="192"/>
      <c r="R47" s="192">
        <v>29665</v>
      </c>
    </row>
    <row r="48" spans="1:18" ht="73.5" hidden="1" customHeight="1">
      <c r="A48" s="184" t="s">
        <v>1718</v>
      </c>
      <c r="B48" s="184" t="s">
        <v>3579</v>
      </c>
      <c r="C48" s="185" t="s">
        <v>3573</v>
      </c>
      <c r="D48" s="186" t="s">
        <v>1055</v>
      </c>
      <c r="E48" s="186" t="s">
        <v>3580</v>
      </c>
      <c r="F48" s="187" t="s">
        <v>3581</v>
      </c>
      <c r="G48" s="187" t="s">
        <v>3432</v>
      </c>
      <c r="H48" s="187" t="s">
        <v>3582</v>
      </c>
      <c r="I48" s="188" t="s">
        <v>3583</v>
      </c>
      <c r="J48" s="189" t="s">
        <v>1079</v>
      </c>
      <c r="K48" s="189" t="s">
        <v>1062</v>
      </c>
      <c r="L48" s="189" t="s">
        <v>1063</v>
      </c>
      <c r="M48" s="190" t="s">
        <v>1064</v>
      </c>
      <c r="N48" s="187" t="s">
        <v>1065</v>
      </c>
      <c r="O48" s="187" t="s">
        <v>3553</v>
      </c>
      <c r="P48" s="191" t="s">
        <v>3584</v>
      </c>
      <c r="Q48" s="192"/>
      <c r="R48" s="192">
        <v>9000</v>
      </c>
    </row>
    <row r="49" spans="1:18" ht="42" hidden="1" customHeight="1">
      <c r="A49" s="184" t="s">
        <v>1666</v>
      </c>
      <c r="B49" s="184" t="s">
        <v>3585</v>
      </c>
      <c r="C49" s="185" t="s">
        <v>3573</v>
      </c>
      <c r="D49" s="186" t="s">
        <v>1055</v>
      </c>
      <c r="E49" s="186" t="s">
        <v>3586</v>
      </c>
      <c r="F49" s="187" t="s">
        <v>3587</v>
      </c>
      <c r="G49" s="187" t="s">
        <v>3432</v>
      </c>
      <c r="H49" s="187" t="s">
        <v>1488</v>
      </c>
      <c r="I49" s="188" t="s">
        <v>1489</v>
      </c>
      <c r="J49" s="189" t="s">
        <v>1079</v>
      </c>
      <c r="K49" s="189" t="s">
        <v>1062</v>
      </c>
      <c r="L49" s="189" t="s">
        <v>1063</v>
      </c>
      <c r="M49" s="190" t="s">
        <v>1064</v>
      </c>
      <c r="N49" s="187" t="s">
        <v>1065</v>
      </c>
      <c r="O49" s="187" t="s">
        <v>3553</v>
      </c>
      <c r="P49" s="191" t="s">
        <v>3588</v>
      </c>
      <c r="Q49" s="192"/>
      <c r="R49" s="192">
        <v>17500</v>
      </c>
    </row>
    <row r="50" spans="1:18" ht="52.5" hidden="1">
      <c r="A50" s="184" t="s">
        <v>1667</v>
      </c>
      <c r="B50" s="184" t="s">
        <v>3589</v>
      </c>
      <c r="C50" s="185" t="s">
        <v>3573</v>
      </c>
      <c r="D50" s="186" t="s">
        <v>1055</v>
      </c>
      <c r="E50" s="186" t="s">
        <v>3590</v>
      </c>
      <c r="F50" s="187" t="s">
        <v>3591</v>
      </c>
      <c r="G50" s="187" t="s">
        <v>3432</v>
      </c>
      <c r="H50" s="187" t="s">
        <v>921</v>
      </c>
      <c r="I50" s="188" t="s">
        <v>1078</v>
      </c>
      <c r="J50" s="189" t="s">
        <v>1079</v>
      </c>
      <c r="K50" s="189" t="s">
        <v>1062</v>
      </c>
      <c r="L50" s="189" t="s">
        <v>1063</v>
      </c>
      <c r="M50" s="190" t="s">
        <v>1064</v>
      </c>
      <c r="N50" s="187" t="s">
        <v>1065</v>
      </c>
      <c r="O50" s="187" t="s">
        <v>3553</v>
      </c>
      <c r="P50" s="191" t="s">
        <v>933</v>
      </c>
      <c r="Q50" s="192"/>
      <c r="R50" s="192">
        <v>3047.42</v>
      </c>
    </row>
    <row r="51" spans="1:18" ht="52.5" hidden="1">
      <c r="A51" s="184" t="s">
        <v>1668</v>
      </c>
      <c r="B51" s="184" t="s">
        <v>3592</v>
      </c>
      <c r="C51" s="185" t="s">
        <v>3573</v>
      </c>
      <c r="D51" s="186" t="s">
        <v>1055</v>
      </c>
      <c r="E51" s="186" t="s">
        <v>3593</v>
      </c>
      <c r="F51" s="187" t="s">
        <v>3594</v>
      </c>
      <c r="G51" s="187" t="s">
        <v>3432</v>
      </c>
      <c r="H51" s="187" t="s">
        <v>921</v>
      </c>
      <c r="I51" s="188" t="s">
        <v>1078</v>
      </c>
      <c r="J51" s="189" t="s">
        <v>1079</v>
      </c>
      <c r="K51" s="189" t="s">
        <v>1062</v>
      </c>
      <c r="L51" s="189" t="s">
        <v>1063</v>
      </c>
      <c r="M51" s="190" t="s">
        <v>1064</v>
      </c>
      <c r="N51" s="187" t="s">
        <v>1065</v>
      </c>
      <c r="O51" s="187" t="s">
        <v>3553</v>
      </c>
      <c r="P51" s="191" t="s">
        <v>933</v>
      </c>
      <c r="Q51" s="192"/>
      <c r="R51" s="192">
        <v>1804.91</v>
      </c>
    </row>
    <row r="52" spans="1:18" ht="42">
      <c r="A52" s="184" t="s">
        <v>1669</v>
      </c>
      <c r="B52" s="184" t="s">
        <v>3595</v>
      </c>
      <c r="C52" s="185" t="s">
        <v>3573</v>
      </c>
      <c r="D52" s="186" t="s">
        <v>1055</v>
      </c>
      <c r="E52" s="186" t="s">
        <v>3596</v>
      </c>
      <c r="F52" s="187" t="s">
        <v>3597</v>
      </c>
      <c r="G52" s="187" t="s">
        <v>3432</v>
      </c>
      <c r="H52" s="187" t="s">
        <v>868</v>
      </c>
      <c r="I52" s="188" t="s">
        <v>2464</v>
      </c>
      <c r="J52" s="189" t="s">
        <v>1088</v>
      </c>
      <c r="K52" s="189" t="s">
        <v>1062</v>
      </c>
      <c r="L52" s="189" t="s">
        <v>1063</v>
      </c>
      <c r="M52" s="190" t="s">
        <v>1064</v>
      </c>
      <c r="N52" s="187" t="s">
        <v>1065</v>
      </c>
      <c r="O52" s="187" t="s">
        <v>3553</v>
      </c>
      <c r="P52" s="191" t="s">
        <v>3598</v>
      </c>
      <c r="Q52" s="192">
        <v>1</v>
      </c>
      <c r="R52" s="192">
        <v>2666</v>
      </c>
    </row>
    <row r="53" spans="1:18" ht="42">
      <c r="A53" s="184" t="s">
        <v>1670</v>
      </c>
      <c r="B53" s="184" t="s">
        <v>3599</v>
      </c>
      <c r="C53" s="185" t="s">
        <v>3573</v>
      </c>
      <c r="D53" s="186" t="s">
        <v>1055</v>
      </c>
      <c r="E53" s="186" t="s">
        <v>3600</v>
      </c>
      <c r="F53" s="187" t="s">
        <v>3601</v>
      </c>
      <c r="G53" s="187" t="s">
        <v>3432</v>
      </c>
      <c r="H53" s="187" t="s">
        <v>1086</v>
      </c>
      <c r="I53" s="188" t="s">
        <v>1087</v>
      </c>
      <c r="J53" s="189" t="s">
        <v>1088</v>
      </c>
      <c r="K53" s="189" t="s">
        <v>1062</v>
      </c>
      <c r="L53" s="189" t="s">
        <v>1063</v>
      </c>
      <c r="M53" s="190" t="s">
        <v>1064</v>
      </c>
      <c r="N53" s="187" t="s">
        <v>1065</v>
      </c>
      <c r="O53" s="187" t="s">
        <v>3553</v>
      </c>
      <c r="P53" s="191" t="s">
        <v>3602</v>
      </c>
      <c r="Q53" s="192">
        <v>1</v>
      </c>
      <c r="R53" s="192">
        <v>9719</v>
      </c>
    </row>
    <row r="54" spans="1:18" ht="52.5" hidden="1" customHeight="1">
      <c r="A54" s="184" t="s">
        <v>1671</v>
      </c>
      <c r="B54" s="184" t="s">
        <v>3603</v>
      </c>
      <c r="C54" s="185" t="s">
        <v>3432</v>
      </c>
      <c r="D54" s="186" t="s">
        <v>1181</v>
      </c>
      <c r="E54" s="186" t="s">
        <v>3604</v>
      </c>
      <c r="F54" s="187" t="s">
        <v>3603</v>
      </c>
      <c r="G54" s="187" t="s">
        <v>3432</v>
      </c>
      <c r="H54" s="187" t="s">
        <v>1683</v>
      </c>
      <c r="I54" s="188" t="s">
        <v>1684</v>
      </c>
      <c r="J54" s="189" t="s">
        <v>1063</v>
      </c>
      <c r="K54" s="189" t="s">
        <v>1063</v>
      </c>
      <c r="L54" s="189" t="s">
        <v>1790</v>
      </c>
      <c r="M54" s="190" t="s">
        <v>1678</v>
      </c>
      <c r="N54" s="187" t="s">
        <v>1664</v>
      </c>
      <c r="O54" s="187" t="s">
        <v>1828</v>
      </c>
      <c r="P54" s="191"/>
      <c r="Q54" s="192">
        <v>156800</v>
      </c>
      <c r="R54" s="192"/>
    </row>
    <row r="55" spans="1:18" ht="52.5" hidden="1" customHeight="1">
      <c r="A55" s="184" t="s">
        <v>1672</v>
      </c>
      <c r="B55" s="184" t="s">
        <v>3605</v>
      </c>
      <c r="C55" s="185" t="s">
        <v>3432</v>
      </c>
      <c r="D55" s="186" t="s">
        <v>1181</v>
      </c>
      <c r="E55" s="186" t="s">
        <v>3606</v>
      </c>
      <c r="F55" s="187" t="s">
        <v>3605</v>
      </c>
      <c r="G55" s="187" t="s">
        <v>3432</v>
      </c>
      <c r="H55" s="187" t="s">
        <v>3607</v>
      </c>
      <c r="I55" s="188" t="s">
        <v>1078</v>
      </c>
      <c r="J55" s="189" t="s">
        <v>1063</v>
      </c>
      <c r="K55" s="189" t="s">
        <v>1063</v>
      </c>
      <c r="L55" s="189" t="s">
        <v>1790</v>
      </c>
      <c r="M55" s="190" t="s">
        <v>1678</v>
      </c>
      <c r="N55" s="187" t="s">
        <v>1065</v>
      </c>
      <c r="O55" s="187" t="s">
        <v>3553</v>
      </c>
      <c r="P55" s="191"/>
      <c r="Q55" s="192">
        <v>3700</v>
      </c>
      <c r="R55" s="192"/>
    </row>
    <row r="56" spans="1:18" ht="52.5" hidden="1" customHeight="1">
      <c r="A56" s="184" t="s">
        <v>1673</v>
      </c>
      <c r="B56" s="184" t="s">
        <v>3608</v>
      </c>
      <c r="C56" s="185" t="s">
        <v>3432</v>
      </c>
      <c r="D56" s="186" t="s">
        <v>1181</v>
      </c>
      <c r="E56" s="186" t="s">
        <v>3609</v>
      </c>
      <c r="F56" s="187" t="s">
        <v>3608</v>
      </c>
      <c r="G56" s="187" t="s">
        <v>3432</v>
      </c>
      <c r="H56" s="187" t="s">
        <v>3610</v>
      </c>
      <c r="I56" s="188" t="s">
        <v>1078</v>
      </c>
      <c r="J56" s="189" t="s">
        <v>1063</v>
      </c>
      <c r="K56" s="189" t="s">
        <v>1063</v>
      </c>
      <c r="L56" s="189" t="s">
        <v>1790</v>
      </c>
      <c r="M56" s="190" t="s">
        <v>1678</v>
      </c>
      <c r="N56" s="187" t="s">
        <v>1065</v>
      </c>
      <c r="O56" s="187" t="s">
        <v>3553</v>
      </c>
      <c r="P56" s="191"/>
      <c r="Q56" s="192">
        <v>2000</v>
      </c>
      <c r="R56" s="192"/>
    </row>
    <row r="57" spans="1:18" ht="52.5" hidden="1" customHeight="1">
      <c r="A57" s="184" t="s">
        <v>1286</v>
      </c>
      <c r="B57" s="184" t="s">
        <v>2610</v>
      </c>
      <c r="C57" s="185" t="s">
        <v>3432</v>
      </c>
      <c r="D57" s="186" t="s">
        <v>1181</v>
      </c>
      <c r="E57" s="186" t="s">
        <v>1806</v>
      </c>
      <c r="F57" s="187" t="s">
        <v>2610</v>
      </c>
      <c r="G57" s="187" t="s">
        <v>3432</v>
      </c>
      <c r="H57" s="187" t="s">
        <v>1807</v>
      </c>
      <c r="I57" s="188" t="s">
        <v>1808</v>
      </c>
      <c r="J57" s="189" t="s">
        <v>1063</v>
      </c>
      <c r="K57" s="189" t="s">
        <v>1063</v>
      </c>
      <c r="L57" s="189" t="s">
        <v>1790</v>
      </c>
      <c r="M57" s="190" t="s">
        <v>1678</v>
      </c>
      <c r="N57" s="187" t="s">
        <v>1065</v>
      </c>
      <c r="O57" s="187" t="s">
        <v>3553</v>
      </c>
      <c r="P57" s="191"/>
      <c r="Q57" s="192">
        <v>7370</v>
      </c>
      <c r="R57" s="192"/>
    </row>
    <row r="58" spans="1:18" ht="52.5" hidden="1" customHeight="1">
      <c r="A58" s="184" t="s">
        <v>1292</v>
      </c>
      <c r="B58" s="184" t="s">
        <v>3611</v>
      </c>
      <c r="C58" s="185" t="s">
        <v>3432</v>
      </c>
      <c r="D58" s="186" t="s">
        <v>1181</v>
      </c>
      <c r="E58" s="186" t="s">
        <v>3612</v>
      </c>
      <c r="F58" s="187" t="s">
        <v>3611</v>
      </c>
      <c r="G58" s="187" t="s">
        <v>3432</v>
      </c>
      <c r="H58" s="187" t="s">
        <v>2301</v>
      </c>
      <c r="I58" s="188" t="s">
        <v>2302</v>
      </c>
      <c r="J58" s="189" t="s">
        <v>1063</v>
      </c>
      <c r="K58" s="189" t="s">
        <v>1063</v>
      </c>
      <c r="L58" s="189" t="s">
        <v>1790</v>
      </c>
      <c r="M58" s="190" t="s">
        <v>1678</v>
      </c>
      <c r="N58" s="187" t="s">
        <v>1065</v>
      </c>
      <c r="O58" s="187" t="s">
        <v>3553</v>
      </c>
      <c r="P58" s="191"/>
      <c r="Q58" s="192">
        <v>61495</v>
      </c>
      <c r="R58" s="192"/>
    </row>
    <row r="59" spans="1:18" ht="42">
      <c r="A59" s="184" t="s">
        <v>1829</v>
      </c>
      <c r="B59" s="184" t="s">
        <v>3613</v>
      </c>
      <c r="C59" s="185" t="s">
        <v>3614</v>
      </c>
      <c r="D59" s="186" t="s">
        <v>1055</v>
      </c>
      <c r="E59" s="186" t="s">
        <v>3615</v>
      </c>
      <c r="F59" s="187" t="s">
        <v>3616</v>
      </c>
      <c r="G59" s="187" t="s">
        <v>3573</v>
      </c>
      <c r="H59" s="187" t="s">
        <v>149</v>
      </c>
      <c r="I59" s="188" t="s">
        <v>3617</v>
      </c>
      <c r="J59" s="189" t="s">
        <v>1239</v>
      </c>
      <c r="K59" s="189" t="s">
        <v>1062</v>
      </c>
      <c r="L59" s="189" t="s">
        <v>1063</v>
      </c>
      <c r="M59" s="190" t="s">
        <v>1064</v>
      </c>
      <c r="N59" s="187" t="s">
        <v>1065</v>
      </c>
      <c r="O59" s="187" t="s">
        <v>3553</v>
      </c>
      <c r="P59" s="191" t="s">
        <v>3618</v>
      </c>
      <c r="Q59" s="192">
        <v>1</v>
      </c>
      <c r="R59" s="192">
        <v>14640</v>
      </c>
    </row>
    <row r="60" spans="1:18" ht="42" hidden="1" customHeight="1">
      <c r="A60" s="184" t="s">
        <v>1296</v>
      </c>
      <c r="B60" s="184" t="s">
        <v>3619</v>
      </c>
      <c r="C60" s="185" t="s">
        <v>3614</v>
      </c>
      <c r="D60" s="186" t="s">
        <v>1055</v>
      </c>
      <c r="E60" s="186" t="s">
        <v>3620</v>
      </c>
      <c r="F60" s="187" t="s">
        <v>3621</v>
      </c>
      <c r="G60" s="187" t="s">
        <v>3573</v>
      </c>
      <c r="H60" s="187" t="s">
        <v>1488</v>
      </c>
      <c r="I60" s="188" t="s">
        <v>1489</v>
      </c>
      <c r="J60" s="189" t="s">
        <v>1079</v>
      </c>
      <c r="K60" s="189" t="s">
        <v>1062</v>
      </c>
      <c r="L60" s="189" t="s">
        <v>1063</v>
      </c>
      <c r="M60" s="190" t="s">
        <v>1064</v>
      </c>
      <c r="N60" s="187" t="s">
        <v>1065</v>
      </c>
      <c r="O60" s="187" t="s">
        <v>3553</v>
      </c>
      <c r="P60" s="191" t="s">
        <v>3622</v>
      </c>
      <c r="Q60" s="192"/>
      <c r="R60" s="192">
        <v>8500</v>
      </c>
    </row>
    <row r="61" spans="1:18" ht="42" hidden="1" customHeight="1">
      <c r="A61" s="184" t="s">
        <v>1305</v>
      </c>
      <c r="B61" s="184" t="s">
        <v>3623</v>
      </c>
      <c r="C61" s="185" t="s">
        <v>3614</v>
      </c>
      <c r="D61" s="186" t="s">
        <v>1055</v>
      </c>
      <c r="E61" s="186" t="s">
        <v>3624</v>
      </c>
      <c r="F61" s="187" t="s">
        <v>3625</v>
      </c>
      <c r="G61" s="187" t="s">
        <v>3573</v>
      </c>
      <c r="H61" s="187" t="s">
        <v>1488</v>
      </c>
      <c r="I61" s="188" t="s">
        <v>1489</v>
      </c>
      <c r="J61" s="189" t="s">
        <v>1079</v>
      </c>
      <c r="K61" s="189" t="s">
        <v>1062</v>
      </c>
      <c r="L61" s="189" t="s">
        <v>1063</v>
      </c>
      <c r="M61" s="190" t="s">
        <v>1064</v>
      </c>
      <c r="N61" s="187" t="s">
        <v>1065</v>
      </c>
      <c r="O61" s="187" t="s">
        <v>3553</v>
      </c>
      <c r="P61" s="191" t="s">
        <v>3626</v>
      </c>
      <c r="Q61" s="192"/>
      <c r="R61" s="192">
        <v>5000</v>
      </c>
    </row>
    <row r="62" spans="1:18" ht="42">
      <c r="A62" s="184" t="s">
        <v>1311</v>
      </c>
      <c r="B62" s="184" t="s">
        <v>3627</v>
      </c>
      <c r="C62" s="185" t="s">
        <v>3614</v>
      </c>
      <c r="D62" s="186" t="s">
        <v>1055</v>
      </c>
      <c r="E62" s="186" t="s">
        <v>3628</v>
      </c>
      <c r="F62" s="187" t="s">
        <v>3629</v>
      </c>
      <c r="G62" s="187" t="s">
        <v>3573</v>
      </c>
      <c r="H62" s="187" t="s">
        <v>919</v>
      </c>
      <c r="I62" s="188" t="s">
        <v>1127</v>
      </c>
      <c r="J62" s="189" t="s">
        <v>1079</v>
      </c>
      <c r="K62" s="189" t="s">
        <v>1062</v>
      </c>
      <c r="L62" s="189" t="s">
        <v>1063</v>
      </c>
      <c r="M62" s="190" t="s">
        <v>1064</v>
      </c>
      <c r="N62" s="187" t="s">
        <v>1065</v>
      </c>
      <c r="O62" s="187" t="s">
        <v>3553</v>
      </c>
      <c r="P62" s="191" t="s">
        <v>1128</v>
      </c>
      <c r="Q62" s="192">
        <v>1</v>
      </c>
      <c r="R62" s="192">
        <v>9960</v>
      </c>
    </row>
    <row r="63" spans="1:18" ht="42" hidden="1" customHeight="1">
      <c r="A63" s="184" t="s">
        <v>1842</v>
      </c>
      <c r="B63" s="184" t="s">
        <v>3630</v>
      </c>
      <c r="C63" s="185" t="s">
        <v>3573</v>
      </c>
      <c r="D63" s="186" t="s">
        <v>1214</v>
      </c>
      <c r="E63" s="186" t="s">
        <v>3631</v>
      </c>
      <c r="F63" s="187" t="s">
        <v>3632</v>
      </c>
      <c r="G63" s="187" t="s">
        <v>3573</v>
      </c>
      <c r="H63" s="187" t="s">
        <v>3633</v>
      </c>
      <c r="I63" s="188" t="s">
        <v>3634</v>
      </c>
      <c r="J63" s="189" t="s">
        <v>1063</v>
      </c>
      <c r="K63" s="189" t="s">
        <v>1063</v>
      </c>
      <c r="L63" s="189" t="s">
        <v>1790</v>
      </c>
      <c r="M63" s="190" t="s">
        <v>1678</v>
      </c>
      <c r="N63" s="187" t="s">
        <v>1065</v>
      </c>
      <c r="O63" s="187" t="s">
        <v>3553</v>
      </c>
      <c r="P63" s="191"/>
      <c r="Q63" s="192">
        <v>104280</v>
      </c>
      <c r="R63" s="192"/>
    </row>
    <row r="64" spans="1:18" ht="52.5" hidden="1" customHeight="1">
      <c r="A64" s="184" t="s">
        <v>1845</v>
      </c>
      <c r="B64" s="184" t="s">
        <v>3635</v>
      </c>
      <c r="C64" s="185" t="s">
        <v>3573</v>
      </c>
      <c r="D64" s="186" t="s">
        <v>1181</v>
      </c>
      <c r="E64" s="186" t="s">
        <v>1806</v>
      </c>
      <c r="F64" s="187" t="s">
        <v>3635</v>
      </c>
      <c r="G64" s="187" t="s">
        <v>3573</v>
      </c>
      <c r="H64" s="187" t="s">
        <v>1807</v>
      </c>
      <c r="I64" s="188" t="s">
        <v>1808</v>
      </c>
      <c r="J64" s="189" t="s">
        <v>1063</v>
      </c>
      <c r="K64" s="189" t="s">
        <v>1063</v>
      </c>
      <c r="L64" s="189" t="s">
        <v>1790</v>
      </c>
      <c r="M64" s="190" t="s">
        <v>1678</v>
      </c>
      <c r="N64" s="187" t="s">
        <v>1065</v>
      </c>
      <c r="O64" s="187" t="s">
        <v>3553</v>
      </c>
      <c r="P64" s="191"/>
      <c r="Q64" s="192">
        <v>38608</v>
      </c>
      <c r="R64" s="192"/>
    </row>
    <row r="65" spans="1:18" ht="63" hidden="1" customHeight="1">
      <c r="A65" s="184" t="s">
        <v>1848</v>
      </c>
      <c r="B65" s="184" t="s">
        <v>3636</v>
      </c>
      <c r="C65" s="185" t="s">
        <v>3573</v>
      </c>
      <c r="D65" s="186" t="s">
        <v>1181</v>
      </c>
      <c r="E65" s="186" t="s">
        <v>3637</v>
      </c>
      <c r="F65" s="187" t="s">
        <v>3636</v>
      </c>
      <c r="G65" s="187" t="s">
        <v>3573</v>
      </c>
      <c r="H65" s="187" t="s">
        <v>1835</v>
      </c>
      <c r="I65" s="188" t="s">
        <v>1836</v>
      </c>
      <c r="J65" s="189" t="s">
        <v>1063</v>
      </c>
      <c r="K65" s="189" t="s">
        <v>1063</v>
      </c>
      <c r="L65" s="189" t="s">
        <v>1790</v>
      </c>
      <c r="M65" s="190" t="s">
        <v>1678</v>
      </c>
      <c r="N65" s="187" t="s">
        <v>1065</v>
      </c>
      <c r="O65" s="187" t="s">
        <v>3553</v>
      </c>
      <c r="P65" s="191"/>
      <c r="Q65" s="192">
        <v>21456.81</v>
      </c>
      <c r="R65" s="192"/>
    </row>
    <row r="66" spans="1:18" ht="52.5" hidden="1" customHeight="1">
      <c r="A66" s="184" t="s">
        <v>1674</v>
      </c>
      <c r="B66" s="184" t="s">
        <v>3638</v>
      </c>
      <c r="C66" s="185" t="s">
        <v>3573</v>
      </c>
      <c r="D66" s="186" t="s">
        <v>1181</v>
      </c>
      <c r="E66" s="186" t="s">
        <v>3639</v>
      </c>
      <c r="F66" s="187" t="s">
        <v>3638</v>
      </c>
      <c r="G66" s="187" t="s">
        <v>3573</v>
      </c>
      <c r="H66" s="187" t="s">
        <v>3640</v>
      </c>
      <c r="I66" s="188" t="s">
        <v>1078</v>
      </c>
      <c r="J66" s="189" t="s">
        <v>1063</v>
      </c>
      <c r="K66" s="189" t="s">
        <v>1063</v>
      </c>
      <c r="L66" s="189" t="s">
        <v>1790</v>
      </c>
      <c r="M66" s="190" t="s">
        <v>1678</v>
      </c>
      <c r="N66" s="187" t="s">
        <v>1065</v>
      </c>
      <c r="O66" s="187" t="s">
        <v>3553</v>
      </c>
      <c r="P66" s="191"/>
      <c r="Q66" s="192">
        <v>5000</v>
      </c>
      <c r="R66" s="192"/>
    </row>
    <row r="67" spans="1:18" ht="52.5" hidden="1" customHeight="1">
      <c r="A67" s="184" t="s">
        <v>1853</v>
      </c>
      <c r="B67" s="184" t="s">
        <v>3641</v>
      </c>
      <c r="C67" s="185" t="s">
        <v>3573</v>
      </c>
      <c r="D67" s="186" t="s">
        <v>1181</v>
      </c>
      <c r="E67" s="186" t="s">
        <v>3642</v>
      </c>
      <c r="F67" s="187" t="s">
        <v>3641</v>
      </c>
      <c r="G67" s="187" t="s">
        <v>3573</v>
      </c>
      <c r="H67" s="187" t="s">
        <v>3643</v>
      </c>
      <c r="I67" s="188" t="s">
        <v>1078</v>
      </c>
      <c r="J67" s="189" t="s">
        <v>1063</v>
      </c>
      <c r="K67" s="189" t="s">
        <v>1063</v>
      </c>
      <c r="L67" s="189" t="s">
        <v>1790</v>
      </c>
      <c r="M67" s="190" t="s">
        <v>1678</v>
      </c>
      <c r="N67" s="187" t="s">
        <v>1065</v>
      </c>
      <c r="O67" s="187" t="s">
        <v>3553</v>
      </c>
      <c r="P67" s="191"/>
      <c r="Q67" s="192">
        <v>1000</v>
      </c>
      <c r="R67" s="192"/>
    </row>
    <row r="68" spans="1:18" ht="52.5" hidden="1" customHeight="1">
      <c r="A68" s="184" t="s">
        <v>1860</v>
      </c>
      <c r="B68" s="184" t="s">
        <v>2828</v>
      </c>
      <c r="C68" s="185" t="s">
        <v>3614</v>
      </c>
      <c r="D68" s="186" t="s">
        <v>1181</v>
      </c>
      <c r="E68" s="186" t="s">
        <v>1806</v>
      </c>
      <c r="F68" s="187" t="s">
        <v>2828</v>
      </c>
      <c r="G68" s="187" t="s">
        <v>3614</v>
      </c>
      <c r="H68" s="187" t="s">
        <v>1807</v>
      </c>
      <c r="I68" s="188" t="s">
        <v>1808</v>
      </c>
      <c r="J68" s="189" t="s">
        <v>1063</v>
      </c>
      <c r="K68" s="189" t="s">
        <v>1063</v>
      </c>
      <c r="L68" s="189" t="s">
        <v>1790</v>
      </c>
      <c r="M68" s="190" t="s">
        <v>1678</v>
      </c>
      <c r="N68" s="187" t="s">
        <v>1065</v>
      </c>
      <c r="O68" s="187" t="s">
        <v>3553</v>
      </c>
      <c r="P68" s="191"/>
      <c r="Q68" s="192">
        <v>12456</v>
      </c>
      <c r="R68" s="192"/>
    </row>
    <row r="69" spans="1:18" ht="52.5" hidden="1" customHeight="1">
      <c r="A69" s="184" t="s">
        <v>1864</v>
      </c>
      <c r="B69" s="184" t="s">
        <v>2662</v>
      </c>
      <c r="C69" s="185" t="s">
        <v>3614</v>
      </c>
      <c r="D69" s="186" t="s">
        <v>1181</v>
      </c>
      <c r="E69" s="186" t="s">
        <v>3644</v>
      </c>
      <c r="F69" s="187" t="s">
        <v>2662</v>
      </c>
      <c r="G69" s="187" t="s">
        <v>3614</v>
      </c>
      <c r="H69" s="187" t="s">
        <v>3645</v>
      </c>
      <c r="I69" s="188" t="s">
        <v>3646</v>
      </c>
      <c r="J69" s="189" t="s">
        <v>1063</v>
      </c>
      <c r="K69" s="189" t="s">
        <v>1063</v>
      </c>
      <c r="L69" s="189" t="s">
        <v>1790</v>
      </c>
      <c r="M69" s="190" t="s">
        <v>1678</v>
      </c>
      <c r="N69" s="187" t="s">
        <v>1065</v>
      </c>
      <c r="O69" s="187" t="s">
        <v>3553</v>
      </c>
      <c r="P69" s="191"/>
      <c r="Q69" s="192">
        <v>1425</v>
      </c>
      <c r="R69" s="192"/>
    </row>
    <row r="70" spans="1:18" ht="52.5" hidden="1" customHeight="1">
      <c r="A70" s="184" t="s">
        <v>1868</v>
      </c>
      <c r="B70" s="184" t="s">
        <v>3647</v>
      </c>
      <c r="C70" s="185" t="s">
        <v>3648</v>
      </c>
      <c r="D70" s="186" t="s">
        <v>1181</v>
      </c>
      <c r="E70" s="186" t="s">
        <v>3649</v>
      </c>
      <c r="F70" s="187" t="s">
        <v>3647</v>
      </c>
      <c r="G70" s="187" t="s">
        <v>3614</v>
      </c>
      <c r="H70" s="187" t="s">
        <v>3650</v>
      </c>
      <c r="I70" s="188" t="s">
        <v>1078</v>
      </c>
      <c r="J70" s="189" t="s">
        <v>1063</v>
      </c>
      <c r="K70" s="189" t="s">
        <v>1063</v>
      </c>
      <c r="L70" s="189" t="s">
        <v>1790</v>
      </c>
      <c r="M70" s="190" t="s">
        <v>1678</v>
      </c>
      <c r="N70" s="187" t="s">
        <v>1065</v>
      </c>
      <c r="O70" s="187" t="s">
        <v>3553</v>
      </c>
      <c r="P70" s="191"/>
      <c r="Q70" s="192">
        <v>6150</v>
      </c>
      <c r="R70" s="192"/>
    </row>
    <row r="71" spans="1:18" ht="52.5" hidden="1" customHeight="1">
      <c r="A71" s="184" t="s">
        <v>1870</v>
      </c>
      <c r="B71" s="184" t="s">
        <v>3651</v>
      </c>
      <c r="C71" s="185" t="s">
        <v>3648</v>
      </c>
      <c r="D71" s="186" t="s">
        <v>1181</v>
      </c>
      <c r="E71" s="186" t="s">
        <v>3652</v>
      </c>
      <c r="F71" s="187" t="s">
        <v>3651</v>
      </c>
      <c r="G71" s="187" t="s">
        <v>3614</v>
      </c>
      <c r="H71" s="187" t="s">
        <v>3653</v>
      </c>
      <c r="I71" s="188" t="s">
        <v>1078</v>
      </c>
      <c r="J71" s="189" t="s">
        <v>1063</v>
      </c>
      <c r="K71" s="189" t="s">
        <v>1063</v>
      </c>
      <c r="L71" s="189" t="s">
        <v>1790</v>
      </c>
      <c r="M71" s="190" t="s">
        <v>1678</v>
      </c>
      <c r="N71" s="187" t="s">
        <v>1065</v>
      </c>
      <c r="O71" s="187" t="s">
        <v>3553</v>
      </c>
      <c r="P71" s="191"/>
      <c r="Q71" s="192">
        <v>1000</v>
      </c>
      <c r="R71" s="192"/>
    </row>
    <row r="72" spans="1:18" ht="63" hidden="1" customHeight="1">
      <c r="A72" s="184" t="s">
        <v>1874</v>
      </c>
      <c r="B72" s="184" t="s">
        <v>2557</v>
      </c>
      <c r="C72" s="185" t="s">
        <v>3654</v>
      </c>
      <c r="D72" s="186" t="s">
        <v>1214</v>
      </c>
      <c r="E72" s="186" t="s">
        <v>3655</v>
      </c>
      <c r="F72" s="187" t="s">
        <v>3656</v>
      </c>
      <c r="G72" s="187" t="s">
        <v>3654</v>
      </c>
      <c r="H72" s="187" t="s">
        <v>3657</v>
      </c>
      <c r="I72" s="188" t="s">
        <v>3658</v>
      </c>
      <c r="J72" s="189" t="s">
        <v>1063</v>
      </c>
      <c r="K72" s="189" t="s">
        <v>1063</v>
      </c>
      <c r="L72" s="189" t="s">
        <v>1790</v>
      </c>
      <c r="M72" s="190" t="s">
        <v>1678</v>
      </c>
      <c r="N72" s="187" t="s">
        <v>1065</v>
      </c>
      <c r="O72" s="187" t="s">
        <v>3553</v>
      </c>
      <c r="P72" s="191"/>
      <c r="Q72" s="192">
        <v>18083</v>
      </c>
      <c r="R72" s="192"/>
    </row>
    <row r="73" spans="1:18" ht="52.5" hidden="1" customHeight="1">
      <c r="A73" s="184" t="s">
        <v>1879</v>
      </c>
      <c r="B73" s="184" t="s">
        <v>3659</v>
      </c>
      <c r="C73" s="185" t="s">
        <v>3654</v>
      </c>
      <c r="D73" s="186" t="s">
        <v>1181</v>
      </c>
      <c r="E73" s="186" t="s">
        <v>3660</v>
      </c>
      <c r="F73" s="187" t="s">
        <v>3659</v>
      </c>
      <c r="G73" s="187" t="s">
        <v>3654</v>
      </c>
      <c r="H73" s="187" t="s">
        <v>3661</v>
      </c>
      <c r="I73" s="188" t="s">
        <v>1078</v>
      </c>
      <c r="J73" s="189" t="s">
        <v>1063</v>
      </c>
      <c r="K73" s="189" t="s">
        <v>1063</v>
      </c>
      <c r="L73" s="189" t="s">
        <v>1790</v>
      </c>
      <c r="M73" s="190" t="s">
        <v>1678</v>
      </c>
      <c r="N73" s="187" t="s">
        <v>1065</v>
      </c>
      <c r="O73" s="187" t="s">
        <v>3553</v>
      </c>
      <c r="P73" s="191"/>
      <c r="Q73" s="192">
        <v>1900</v>
      </c>
      <c r="R73" s="192"/>
    </row>
    <row r="74" spans="1:18" ht="63" hidden="1" customHeight="1">
      <c r="A74" s="184" t="s">
        <v>1884</v>
      </c>
      <c r="B74" s="184" t="s">
        <v>3662</v>
      </c>
      <c r="C74" s="185" t="s">
        <v>3654</v>
      </c>
      <c r="D74" s="186" t="s">
        <v>1181</v>
      </c>
      <c r="E74" s="186" t="s">
        <v>3663</v>
      </c>
      <c r="F74" s="187" t="s">
        <v>3662</v>
      </c>
      <c r="G74" s="187" t="s">
        <v>3654</v>
      </c>
      <c r="H74" s="187" t="s">
        <v>1835</v>
      </c>
      <c r="I74" s="188" t="s">
        <v>1836</v>
      </c>
      <c r="J74" s="189" t="s">
        <v>1063</v>
      </c>
      <c r="K74" s="189" t="s">
        <v>1063</v>
      </c>
      <c r="L74" s="189" t="s">
        <v>1790</v>
      </c>
      <c r="M74" s="190" t="s">
        <v>1678</v>
      </c>
      <c r="N74" s="187" t="s">
        <v>1065</v>
      </c>
      <c r="O74" s="187" t="s">
        <v>3553</v>
      </c>
      <c r="P74" s="191"/>
      <c r="Q74" s="192">
        <v>24669.15</v>
      </c>
      <c r="R74" s="192"/>
    </row>
    <row r="75" spans="1:18" ht="52.5" hidden="1" customHeight="1">
      <c r="A75" s="184" t="s">
        <v>1887</v>
      </c>
      <c r="B75" s="184" t="s">
        <v>3664</v>
      </c>
      <c r="C75" s="185" t="s">
        <v>3654</v>
      </c>
      <c r="D75" s="186" t="s">
        <v>1181</v>
      </c>
      <c r="E75" s="186" t="s">
        <v>1806</v>
      </c>
      <c r="F75" s="187" t="s">
        <v>3664</v>
      </c>
      <c r="G75" s="187" t="s">
        <v>3654</v>
      </c>
      <c r="H75" s="187" t="s">
        <v>1807</v>
      </c>
      <c r="I75" s="188" t="s">
        <v>1808</v>
      </c>
      <c r="J75" s="189" t="s">
        <v>1063</v>
      </c>
      <c r="K75" s="189" t="s">
        <v>1063</v>
      </c>
      <c r="L75" s="189" t="s">
        <v>1790</v>
      </c>
      <c r="M75" s="190" t="s">
        <v>1678</v>
      </c>
      <c r="N75" s="187" t="s">
        <v>1065</v>
      </c>
      <c r="O75" s="187" t="s">
        <v>3553</v>
      </c>
      <c r="P75" s="191"/>
      <c r="Q75" s="192">
        <v>14461</v>
      </c>
      <c r="R75" s="192"/>
    </row>
    <row r="76" spans="1:18" ht="52.5" hidden="1" customHeight="1">
      <c r="A76" s="184" t="s">
        <v>1892</v>
      </c>
      <c r="B76" s="184" t="s">
        <v>3313</v>
      </c>
      <c r="C76" s="185" t="s">
        <v>3654</v>
      </c>
      <c r="D76" s="186" t="s">
        <v>1181</v>
      </c>
      <c r="E76" s="186" t="s">
        <v>3665</v>
      </c>
      <c r="F76" s="187" t="s">
        <v>3313</v>
      </c>
      <c r="G76" s="187" t="s">
        <v>3654</v>
      </c>
      <c r="H76" s="187" t="s">
        <v>1924</v>
      </c>
      <c r="I76" s="188" t="s">
        <v>1925</v>
      </c>
      <c r="J76" s="189" t="s">
        <v>1063</v>
      </c>
      <c r="K76" s="189" t="s">
        <v>1063</v>
      </c>
      <c r="L76" s="189" t="s">
        <v>1790</v>
      </c>
      <c r="M76" s="190" t="s">
        <v>1678</v>
      </c>
      <c r="N76" s="187" t="s">
        <v>1065</v>
      </c>
      <c r="O76" s="187" t="s">
        <v>3553</v>
      </c>
      <c r="P76" s="191"/>
      <c r="Q76" s="192">
        <v>5175</v>
      </c>
      <c r="R76" s="192"/>
    </row>
    <row r="77" spans="1:18" ht="52.5" hidden="1" customHeight="1">
      <c r="A77" s="184" t="s">
        <v>1896</v>
      </c>
      <c r="B77" s="184" t="s">
        <v>3666</v>
      </c>
      <c r="C77" s="185" t="s">
        <v>3667</v>
      </c>
      <c r="D77" s="186" t="s">
        <v>1214</v>
      </c>
      <c r="E77" s="186" t="s">
        <v>3668</v>
      </c>
      <c r="F77" s="187" t="s">
        <v>3666</v>
      </c>
      <c r="G77" s="187" t="s">
        <v>3667</v>
      </c>
      <c r="H77" s="187" t="s">
        <v>3524</v>
      </c>
      <c r="I77" s="188" t="s">
        <v>2133</v>
      </c>
      <c r="J77" s="189" t="s">
        <v>1061</v>
      </c>
      <c r="K77" s="189" t="s">
        <v>1062</v>
      </c>
      <c r="L77" s="189" t="s">
        <v>1063</v>
      </c>
      <c r="M77" s="190" t="s">
        <v>1064</v>
      </c>
      <c r="N77" s="187" t="s">
        <v>1065</v>
      </c>
      <c r="O77" s="187" t="s">
        <v>3553</v>
      </c>
      <c r="P77" s="191"/>
      <c r="Q77" s="192"/>
      <c r="R77" s="192">
        <v>19356.54</v>
      </c>
    </row>
    <row r="78" spans="1:18" ht="42" hidden="1" customHeight="1">
      <c r="A78" s="184" t="s">
        <v>1900</v>
      </c>
      <c r="B78" s="184" t="s">
        <v>3669</v>
      </c>
      <c r="C78" s="185" t="s">
        <v>3436</v>
      </c>
      <c r="D78" s="186" t="s">
        <v>1055</v>
      </c>
      <c r="E78" s="186" t="s">
        <v>3670</v>
      </c>
      <c r="F78" s="187" t="s">
        <v>3671</v>
      </c>
      <c r="G78" s="187" t="s">
        <v>3436</v>
      </c>
      <c r="H78" s="187" t="s">
        <v>1696</v>
      </c>
      <c r="I78" s="188" t="s">
        <v>1697</v>
      </c>
      <c r="J78" s="189" t="s">
        <v>1690</v>
      </c>
      <c r="K78" s="189" t="s">
        <v>1691</v>
      </c>
      <c r="L78" s="189" t="s">
        <v>1063</v>
      </c>
      <c r="M78" s="190" t="s">
        <v>1769</v>
      </c>
      <c r="N78" s="187" t="s">
        <v>1065</v>
      </c>
      <c r="O78" s="187" t="s">
        <v>3553</v>
      </c>
      <c r="P78" s="191"/>
      <c r="Q78" s="192"/>
      <c r="R78" s="192">
        <v>324.48</v>
      </c>
    </row>
    <row r="79" spans="1:18" ht="42" hidden="1" customHeight="1">
      <c r="A79" s="184" t="s">
        <v>1904</v>
      </c>
      <c r="B79" s="184" t="s">
        <v>3672</v>
      </c>
      <c r="C79" s="185" t="s">
        <v>3436</v>
      </c>
      <c r="D79" s="186" t="s">
        <v>1055</v>
      </c>
      <c r="E79" s="186" t="s">
        <v>3673</v>
      </c>
      <c r="F79" s="187" t="s">
        <v>3674</v>
      </c>
      <c r="G79" s="187" t="s">
        <v>3436</v>
      </c>
      <c r="H79" s="187" t="s">
        <v>1696</v>
      </c>
      <c r="I79" s="188" t="s">
        <v>1697</v>
      </c>
      <c r="J79" s="189" t="s">
        <v>1690</v>
      </c>
      <c r="K79" s="189" t="s">
        <v>1691</v>
      </c>
      <c r="L79" s="189" t="s">
        <v>1063</v>
      </c>
      <c r="M79" s="190" t="s">
        <v>1769</v>
      </c>
      <c r="N79" s="187" t="s">
        <v>1065</v>
      </c>
      <c r="O79" s="187" t="s">
        <v>3553</v>
      </c>
      <c r="P79" s="191"/>
      <c r="Q79" s="192"/>
      <c r="R79" s="192">
        <v>760.53</v>
      </c>
    </row>
    <row r="80" spans="1:18" ht="42" hidden="1" customHeight="1">
      <c r="A80" s="184" t="s">
        <v>1908</v>
      </c>
      <c r="B80" s="184" t="s">
        <v>3675</v>
      </c>
      <c r="C80" s="185" t="s">
        <v>3436</v>
      </c>
      <c r="D80" s="186" t="s">
        <v>1055</v>
      </c>
      <c r="E80" s="186" t="s">
        <v>3676</v>
      </c>
      <c r="F80" s="187" t="s">
        <v>3677</v>
      </c>
      <c r="G80" s="187" t="s">
        <v>3436</v>
      </c>
      <c r="H80" s="187" t="s">
        <v>1077</v>
      </c>
      <c r="I80" s="188" t="s">
        <v>1078</v>
      </c>
      <c r="J80" s="189" t="s">
        <v>1690</v>
      </c>
      <c r="K80" s="189" t="s">
        <v>1691</v>
      </c>
      <c r="L80" s="189" t="s">
        <v>1063</v>
      </c>
      <c r="M80" s="190" t="s">
        <v>1769</v>
      </c>
      <c r="N80" s="187" t="s">
        <v>1065</v>
      </c>
      <c r="O80" s="187" t="s">
        <v>1112</v>
      </c>
      <c r="P80" s="191"/>
      <c r="Q80" s="192"/>
      <c r="R80" s="192">
        <v>229.34</v>
      </c>
    </row>
    <row r="81" spans="1:18" ht="52.5" hidden="1" customHeight="1">
      <c r="A81" s="184" t="s">
        <v>1912</v>
      </c>
      <c r="B81" s="184" t="s">
        <v>3678</v>
      </c>
      <c r="C81" s="185" t="s">
        <v>3679</v>
      </c>
      <c r="D81" s="186" t="s">
        <v>1181</v>
      </c>
      <c r="E81" s="186" t="s">
        <v>3680</v>
      </c>
      <c r="F81" s="187" t="s">
        <v>3678</v>
      </c>
      <c r="G81" s="187" t="s">
        <v>3679</v>
      </c>
      <c r="H81" s="187" t="s">
        <v>3681</v>
      </c>
      <c r="I81" s="188" t="s">
        <v>1078</v>
      </c>
      <c r="J81" s="189" t="s">
        <v>1063</v>
      </c>
      <c r="K81" s="189" t="s">
        <v>1063</v>
      </c>
      <c r="L81" s="189" t="s">
        <v>1790</v>
      </c>
      <c r="M81" s="190" t="s">
        <v>1678</v>
      </c>
      <c r="N81" s="187" t="s">
        <v>1065</v>
      </c>
      <c r="O81" s="187" t="s">
        <v>3553</v>
      </c>
      <c r="P81" s="191"/>
      <c r="Q81" s="192">
        <v>1000</v>
      </c>
      <c r="R81" s="192"/>
    </row>
    <row r="82" spans="1:18" ht="52.5" hidden="1" customHeight="1">
      <c r="A82" s="184" t="s">
        <v>1916</v>
      </c>
      <c r="B82" s="184" t="s">
        <v>3682</v>
      </c>
      <c r="C82" s="185" t="s">
        <v>3679</v>
      </c>
      <c r="D82" s="186" t="s">
        <v>1181</v>
      </c>
      <c r="E82" s="186" t="s">
        <v>3683</v>
      </c>
      <c r="F82" s="187" t="s">
        <v>3682</v>
      </c>
      <c r="G82" s="187" t="s">
        <v>3679</v>
      </c>
      <c r="H82" s="187" t="s">
        <v>3684</v>
      </c>
      <c r="I82" s="188" t="s">
        <v>1078</v>
      </c>
      <c r="J82" s="189" t="s">
        <v>1063</v>
      </c>
      <c r="K82" s="189" t="s">
        <v>1063</v>
      </c>
      <c r="L82" s="189" t="s">
        <v>1790</v>
      </c>
      <c r="M82" s="190" t="s">
        <v>1678</v>
      </c>
      <c r="N82" s="187" t="s">
        <v>1065</v>
      </c>
      <c r="O82" s="187" t="s">
        <v>3553</v>
      </c>
      <c r="P82" s="191"/>
      <c r="Q82" s="192">
        <v>2300</v>
      </c>
      <c r="R82" s="192"/>
    </row>
    <row r="83" spans="1:18" ht="52.5" hidden="1" customHeight="1">
      <c r="A83" s="184" t="s">
        <v>1919</v>
      </c>
      <c r="B83" s="184" t="s">
        <v>3685</v>
      </c>
      <c r="C83" s="185" t="s">
        <v>3679</v>
      </c>
      <c r="D83" s="186" t="s">
        <v>1181</v>
      </c>
      <c r="E83" s="186" t="s">
        <v>1806</v>
      </c>
      <c r="F83" s="187" t="s">
        <v>3685</v>
      </c>
      <c r="G83" s="187" t="s">
        <v>3679</v>
      </c>
      <c r="H83" s="187" t="s">
        <v>1807</v>
      </c>
      <c r="I83" s="188" t="s">
        <v>1808</v>
      </c>
      <c r="J83" s="189" t="s">
        <v>1063</v>
      </c>
      <c r="K83" s="189" t="s">
        <v>1063</v>
      </c>
      <c r="L83" s="189" t="s">
        <v>1790</v>
      </c>
      <c r="M83" s="190" t="s">
        <v>1678</v>
      </c>
      <c r="N83" s="187" t="s">
        <v>1065</v>
      </c>
      <c r="O83" s="187" t="s">
        <v>3553</v>
      </c>
      <c r="P83" s="191"/>
      <c r="Q83" s="192">
        <v>11129</v>
      </c>
      <c r="R83" s="192"/>
    </row>
    <row r="84" spans="1:18" ht="63" hidden="1" customHeight="1">
      <c r="A84" s="184" t="s">
        <v>1921</v>
      </c>
      <c r="B84" s="184" t="s">
        <v>3686</v>
      </c>
      <c r="C84" s="185" t="s">
        <v>3679</v>
      </c>
      <c r="D84" s="186" t="s">
        <v>1181</v>
      </c>
      <c r="E84" s="186" t="s">
        <v>3687</v>
      </c>
      <c r="F84" s="187" t="s">
        <v>3686</v>
      </c>
      <c r="G84" s="187" t="s">
        <v>3679</v>
      </c>
      <c r="H84" s="187" t="s">
        <v>1835</v>
      </c>
      <c r="I84" s="188" t="s">
        <v>1836</v>
      </c>
      <c r="J84" s="189" t="s">
        <v>1063</v>
      </c>
      <c r="K84" s="189" t="s">
        <v>1063</v>
      </c>
      <c r="L84" s="189" t="s">
        <v>1790</v>
      </c>
      <c r="M84" s="190" t="s">
        <v>1678</v>
      </c>
      <c r="N84" s="187" t="s">
        <v>1065</v>
      </c>
      <c r="O84" s="187" t="s">
        <v>3553</v>
      </c>
      <c r="P84" s="191"/>
      <c r="Q84" s="192">
        <v>18360.12</v>
      </c>
      <c r="R84" s="192"/>
    </row>
    <row r="85" spans="1:18" ht="52.5" hidden="1" customHeight="1">
      <c r="A85" s="184" t="s">
        <v>1926</v>
      </c>
      <c r="B85" s="184" t="s">
        <v>3688</v>
      </c>
      <c r="C85" s="185" t="s">
        <v>3436</v>
      </c>
      <c r="D85" s="186" t="s">
        <v>1214</v>
      </c>
      <c r="E85" s="186" t="s">
        <v>3689</v>
      </c>
      <c r="F85" s="187" t="s">
        <v>3690</v>
      </c>
      <c r="G85" s="187" t="s">
        <v>3436</v>
      </c>
      <c r="H85" s="187" t="s">
        <v>3691</v>
      </c>
      <c r="I85" s="188" t="s">
        <v>2040</v>
      </c>
      <c r="J85" s="189" t="s">
        <v>1063</v>
      </c>
      <c r="K85" s="189" t="s">
        <v>1063</v>
      </c>
      <c r="L85" s="189" t="s">
        <v>1790</v>
      </c>
      <c r="M85" s="190" t="s">
        <v>1678</v>
      </c>
      <c r="N85" s="187" t="s">
        <v>1065</v>
      </c>
      <c r="O85" s="187" t="s">
        <v>3553</v>
      </c>
      <c r="P85" s="191"/>
      <c r="Q85" s="192">
        <v>8914</v>
      </c>
      <c r="R85" s="192"/>
    </row>
    <row r="86" spans="1:18" ht="52.5" hidden="1" customHeight="1">
      <c r="A86" s="184" t="s">
        <v>1315</v>
      </c>
      <c r="B86" s="184" t="s">
        <v>3692</v>
      </c>
      <c r="C86" s="185" t="s">
        <v>3436</v>
      </c>
      <c r="D86" s="186" t="s">
        <v>1181</v>
      </c>
      <c r="E86" s="186" t="s">
        <v>3693</v>
      </c>
      <c r="F86" s="187" t="s">
        <v>3692</v>
      </c>
      <c r="G86" s="187" t="s">
        <v>3436</v>
      </c>
      <c r="H86" s="187" t="s">
        <v>3694</v>
      </c>
      <c r="I86" s="188" t="s">
        <v>1078</v>
      </c>
      <c r="J86" s="189" t="s">
        <v>1063</v>
      </c>
      <c r="K86" s="189" t="s">
        <v>1063</v>
      </c>
      <c r="L86" s="189" t="s">
        <v>1790</v>
      </c>
      <c r="M86" s="190" t="s">
        <v>1678</v>
      </c>
      <c r="N86" s="187" t="s">
        <v>1065</v>
      </c>
      <c r="O86" s="187" t="s">
        <v>3553</v>
      </c>
      <c r="P86" s="191"/>
      <c r="Q86" s="192">
        <v>1400</v>
      </c>
      <c r="R86" s="192"/>
    </row>
    <row r="87" spans="1:18" ht="52.5" hidden="1" customHeight="1">
      <c r="A87" s="184" t="s">
        <v>1320</v>
      </c>
      <c r="B87" s="184" t="s">
        <v>3695</v>
      </c>
      <c r="C87" s="185" t="s">
        <v>3436</v>
      </c>
      <c r="D87" s="186" t="s">
        <v>1181</v>
      </c>
      <c r="E87" s="186" t="s">
        <v>1806</v>
      </c>
      <c r="F87" s="187" t="s">
        <v>3695</v>
      </c>
      <c r="G87" s="187" t="s">
        <v>3436</v>
      </c>
      <c r="H87" s="187" t="s">
        <v>1807</v>
      </c>
      <c r="I87" s="188" t="s">
        <v>1808</v>
      </c>
      <c r="J87" s="189" t="s">
        <v>1063</v>
      </c>
      <c r="K87" s="189" t="s">
        <v>1063</v>
      </c>
      <c r="L87" s="189" t="s">
        <v>1790</v>
      </c>
      <c r="M87" s="190" t="s">
        <v>1678</v>
      </c>
      <c r="N87" s="187" t="s">
        <v>1065</v>
      </c>
      <c r="O87" s="187" t="s">
        <v>3553</v>
      </c>
      <c r="P87" s="191"/>
      <c r="Q87" s="192">
        <v>16530</v>
      </c>
      <c r="R87" s="192"/>
    </row>
    <row r="88" spans="1:18" ht="52.5" hidden="1" customHeight="1">
      <c r="A88" s="184" t="s">
        <v>1327</v>
      </c>
      <c r="B88" s="184" t="s">
        <v>3696</v>
      </c>
      <c r="C88" s="185" t="s">
        <v>3436</v>
      </c>
      <c r="D88" s="186" t="s">
        <v>1181</v>
      </c>
      <c r="E88" s="186" t="s">
        <v>3697</v>
      </c>
      <c r="F88" s="187" t="s">
        <v>3696</v>
      </c>
      <c r="G88" s="187" t="s">
        <v>3436</v>
      </c>
      <c r="H88" s="187" t="s">
        <v>3698</v>
      </c>
      <c r="I88" s="188" t="s">
        <v>3699</v>
      </c>
      <c r="J88" s="189" t="s">
        <v>1063</v>
      </c>
      <c r="K88" s="189" t="s">
        <v>1063</v>
      </c>
      <c r="L88" s="189" t="s">
        <v>1790</v>
      </c>
      <c r="M88" s="190" t="s">
        <v>1678</v>
      </c>
      <c r="N88" s="187" t="s">
        <v>1065</v>
      </c>
      <c r="O88" s="187" t="s">
        <v>3553</v>
      </c>
      <c r="P88" s="191"/>
      <c r="Q88" s="192">
        <v>11146</v>
      </c>
      <c r="R88" s="192"/>
    </row>
    <row r="89" spans="1:18" ht="52.5" hidden="1" customHeight="1">
      <c r="A89" s="184" t="s">
        <v>1052</v>
      </c>
      <c r="B89" s="184" t="s">
        <v>3700</v>
      </c>
      <c r="C89" s="185" t="s">
        <v>3701</v>
      </c>
      <c r="D89" s="186" t="s">
        <v>1181</v>
      </c>
      <c r="E89" s="186" t="s">
        <v>3702</v>
      </c>
      <c r="F89" s="187" t="s">
        <v>3700</v>
      </c>
      <c r="G89" s="187" t="s">
        <v>3701</v>
      </c>
      <c r="H89" s="187" t="s">
        <v>3703</v>
      </c>
      <c r="I89" s="188" t="s">
        <v>1078</v>
      </c>
      <c r="J89" s="189" t="s">
        <v>1063</v>
      </c>
      <c r="K89" s="189" t="s">
        <v>1063</v>
      </c>
      <c r="L89" s="189" t="s">
        <v>1790</v>
      </c>
      <c r="M89" s="190" t="s">
        <v>1678</v>
      </c>
      <c r="N89" s="187" t="s">
        <v>1065</v>
      </c>
      <c r="O89" s="187" t="s">
        <v>3553</v>
      </c>
      <c r="P89" s="191"/>
      <c r="Q89" s="192">
        <v>400</v>
      </c>
      <c r="R89" s="192"/>
    </row>
    <row r="90" spans="1:18" ht="52.5" hidden="1" customHeight="1">
      <c r="A90" s="184" t="s">
        <v>1068</v>
      </c>
      <c r="B90" s="184" t="s">
        <v>3704</v>
      </c>
      <c r="C90" s="185" t="s">
        <v>3701</v>
      </c>
      <c r="D90" s="186" t="s">
        <v>1181</v>
      </c>
      <c r="E90" s="186" t="s">
        <v>3705</v>
      </c>
      <c r="F90" s="187" t="s">
        <v>3704</v>
      </c>
      <c r="G90" s="187" t="s">
        <v>3701</v>
      </c>
      <c r="H90" s="187" t="s">
        <v>3706</v>
      </c>
      <c r="I90" s="188" t="s">
        <v>1078</v>
      </c>
      <c r="J90" s="189" t="s">
        <v>1063</v>
      </c>
      <c r="K90" s="189" t="s">
        <v>1063</v>
      </c>
      <c r="L90" s="189" t="s">
        <v>1790</v>
      </c>
      <c r="M90" s="190" t="s">
        <v>1678</v>
      </c>
      <c r="N90" s="187" t="s">
        <v>1065</v>
      </c>
      <c r="O90" s="187" t="s">
        <v>3553</v>
      </c>
      <c r="P90" s="191"/>
      <c r="Q90" s="192">
        <v>2500</v>
      </c>
      <c r="R90" s="192"/>
    </row>
    <row r="91" spans="1:18" ht="52.5" hidden="1" customHeight="1">
      <c r="A91" s="184" t="s">
        <v>1344</v>
      </c>
      <c r="B91" s="184" t="s">
        <v>3707</v>
      </c>
      <c r="C91" s="185" t="s">
        <v>3701</v>
      </c>
      <c r="D91" s="186" t="s">
        <v>1181</v>
      </c>
      <c r="E91" s="186" t="s">
        <v>1806</v>
      </c>
      <c r="F91" s="187" t="s">
        <v>3707</v>
      </c>
      <c r="G91" s="187" t="s">
        <v>3701</v>
      </c>
      <c r="H91" s="187" t="s">
        <v>1807</v>
      </c>
      <c r="I91" s="188" t="s">
        <v>1808</v>
      </c>
      <c r="J91" s="189" t="s">
        <v>1063</v>
      </c>
      <c r="K91" s="189" t="s">
        <v>1063</v>
      </c>
      <c r="L91" s="189" t="s">
        <v>1790</v>
      </c>
      <c r="M91" s="190" t="s">
        <v>1678</v>
      </c>
      <c r="N91" s="187" t="s">
        <v>1065</v>
      </c>
      <c r="O91" s="187" t="s">
        <v>3553</v>
      </c>
      <c r="P91" s="191"/>
      <c r="Q91" s="192">
        <v>29021</v>
      </c>
      <c r="R91" s="192"/>
    </row>
    <row r="92" spans="1:18" ht="52.5" hidden="1" customHeight="1">
      <c r="A92" s="184" t="s">
        <v>1350</v>
      </c>
      <c r="B92" s="184" t="s">
        <v>1606</v>
      </c>
      <c r="C92" s="185" t="s">
        <v>3701</v>
      </c>
      <c r="D92" s="186" t="s">
        <v>1181</v>
      </c>
      <c r="E92" s="186" t="s">
        <v>3708</v>
      </c>
      <c r="F92" s="187" t="s">
        <v>1606</v>
      </c>
      <c r="G92" s="187" t="s">
        <v>3701</v>
      </c>
      <c r="H92" s="187" t="s">
        <v>2643</v>
      </c>
      <c r="I92" s="188" t="s">
        <v>2644</v>
      </c>
      <c r="J92" s="189" t="s">
        <v>1063</v>
      </c>
      <c r="K92" s="189" t="s">
        <v>1063</v>
      </c>
      <c r="L92" s="189" t="s">
        <v>1790</v>
      </c>
      <c r="M92" s="190" t="s">
        <v>1678</v>
      </c>
      <c r="N92" s="187" t="s">
        <v>1065</v>
      </c>
      <c r="O92" s="187" t="s">
        <v>3553</v>
      </c>
      <c r="P92" s="191"/>
      <c r="Q92" s="192">
        <v>1575</v>
      </c>
      <c r="R92" s="192"/>
    </row>
    <row r="93" spans="1:18" ht="52.5" hidden="1" customHeight="1">
      <c r="A93" s="184" t="s">
        <v>1958</v>
      </c>
      <c r="B93" s="184" t="s">
        <v>3709</v>
      </c>
      <c r="C93" s="185" t="s">
        <v>3701</v>
      </c>
      <c r="D93" s="186" t="s">
        <v>1181</v>
      </c>
      <c r="E93" s="186" t="s">
        <v>3710</v>
      </c>
      <c r="F93" s="187" t="s">
        <v>3709</v>
      </c>
      <c r="G93" s="187" t="s">
        <v>3701</v>
      </c>
      <c r="H93" s="187" t="s">
        <v>3711</v>
      </c>
      <c r="I93" s="188" t="s">
        <v>3712</v>
      </c>
      <c r="J93" s="189" t="s">
        <v>1063</v>
      </c>
      <c r="K93" s="189" t="s">
        <v>1063</v>
      </c>
      <c r="L93" s="189" t="s">
        <v>1790</v>
      </c>
      <c r="M93" s="190" t="s">
        <v>1678</v>
      </c>
      <c r="N93" s="187" t="s">
        <v>1065</v>
      </c>
      <c r="O93" s="187" t="s">
        <v>3553</v>
      </c>
      <c r="P93" s="191"/>
      <c r="Q93" s="192">
        <v>86187</v>
      </c>
      <c r="R93" s="192"/>
    </row>
    <row r="94" spans="1:18" ht="52.5" hidden="1" customHeight="1">
      <c r="A94" s="184" t="s">
        <v>1962</v>
      </c>
      <c r="B94" s="184" t="s">
        <v>2594</v>
      </c>
      <c r="C94" s="185" t="s">
        <v>3701</v>
      </c>
      <c r="D94" s="186" t="s">
        <v>1181</v>
      </c>
      <c r="E94" s="186" t="s">
        <v>3713</v>
      </c>
      <c r="F94" s="187" t="s">
        <v>2594</v>
      </c>
      <c r="G94" s="187" t="s">
        <v>3701</v>
      </c>
      <c r="H94" s="187" t="s">
        <v>3714</v>
      </c>
      <c r="I94" s="188" t="s">
        <v>3715</v>
      </c>
      <c r="J94" s="189" t="s">
        <v>1063</v>
      </c>
      <c r="K94" s="189" t="s">
        <v>1063</v>
      </c>
      <c r="L94" s="189" t="s">
        <v>1790</v>
      </c>
      <c r="M94" s="190" t="s">
        <v>1678</v>
      </c>
      <c r="N94" s="187" t="s">
        <v>1065</v>
      </c>
      <c r="O94" s="187" t="s">
        <v>3553</v>
      </c>
      <c r="P94" s="191"/>
      <c r="Q94" s="192">
        <v>33608</v>
      </c>
      <c r="R94" s="192"/>
    </row>
    <row r="95" spans="1:18" ht="52.5" hidden="1" customHeight="1">
      <c r="A95" s="184" t="s">
        <v>1963</v>
      </c>
      <c r="B95" s="184" t="s">
        <v>3716</v>
      </c>
      <c r="C95" s="185" t="s">
        <v>3701</v>
      </c>
      <c r="D95" s="186" t="s">
        <v>1181</v>
      </c>
      <c r="E95" s="186" t="s">
        <v>3717</v>
      </c>
      <c r="F95" s="187" t="s">
        <v>3716</v>
      </c>
      <c r="G95" s="187" t="s">
        <v>3701</v>
      </c>
      <c r="H95" s="187" t="s">
        <v>3718</v>
      </c>
      <c r="I95" s="188" t="s">
        <v>3719</v>
      </c>
      <c r="J95" s="189" t="s">
        <v>1063</v>
      </c>
      <c r="K95" s="189" t="s">
        <v>1063</v>
      </c>
      <c r="L95" s="189" t="s">
        <v>1790</v>
      </c>
      <c r="M95" s="190" t="s">
        <v>1678</v>
      </c>
      <c r="N95" s="187" t="s">
        <v>1065</v>
      </c>
      <c r="O95" s="187" t="s">
        <v>3553</v>
      </c>
      <c r="P95" s="191"/>
      <c r="Q95" s="192">
        <v>7440</v>
      </c>
      <c r="R95" s="192"/>
    </row>
    <row r="96" spans="1:18" ht="52.5" hidden="1" customHeight="1">
      <c r="A96" s="184" t="s">
        <v>1966</v>
      </c>
      <c r="B96" s="184" t="s">
        <v>3720</v>
      </c>
      <c r="C96" s="185" t="s">
        <v>3701</v>
      </c>
      <c r="D96" s="186" t="s">
        <v>1181</v>
      </c>
      <c r="E96" s="186" t="s">
        <v>3721</v>
      </c>
      <c r="F96" s="187" t="s">
        <v>3720</v>
      </c>
      <c r="G96" s="187" t="s">
        <v>3701</v>
      </c>
      <c r="H96" s="187" t="s">
        <v>3645</v>
      </c>
      <c r="I96" s="188" t="s">
        <v>3646</v>
      </c>
      <c r="J96" s="189" t="s">
        <v>1063</v>
      </c>
      <c r="K96" s="189" t="s">
        <v>1063</v>
      </c>
      <c r="L96" s="189" t="s">
        <v>1790</v>
      </c>
      <c r="M96" s="190" t="s">
        <v>1678</v>
      </c>
      <c r="N96" s="187" t="s">
        <v>1065</v>
      </c>
      <c r="O96" s="187" t="s">
        <v>3553</v>
      </c>
      <c r="P96" s="191"/>
      <c r="Q96" s="192">
        <v>3443</v>
      </c>
      <c r="R96" s="192"/>
    </row>
    <row r="97" spans="1:18" ht="52.5" hidden="1" customHeight="1">
      <c r="A97" s="184" t="s">
        <v>1970</v>
      </c>
      <c r="B97" s="184" t="s">
        <v>3722</v>
      </c>
      <c r="C97" s="185" t="s">
        <v>3723</v>
      </c>
      <c r="D97" s="186" t="s">
        <v>1181</v>
      </c>
      <c r="E97" s="186" t="s">
        <v>3724</v>
      </c>
      <c r="F97" s="187" t="s">
        <v>3722</v>
      </c>
      <c r="G97" s="187" t="s">
        <v>3723</v>
      </c>
      <c r="H97" s="187" t="s">
        <v>3725</v>
      </c>
      <c r="I97" s="188" t="s">
        <v>1078</v>
      </c>
      <c r="J97" s="189" t="s">
        <v>1063</v>
      </c>
      <c r="K97" s="189" t="s">
        <v>1063</v>
      </c>
      <c r="L97" s="189" t="s">
        <v>1790</v>
      </c>
      <c r="M97" s="190" t="s">
        <v>1678</v>
      </c>
      <c r="N97" s="187" t="s">
        <v>1065</v>
      </c>
      <c r="O97" s="187" t="s">
        <v>3553</v>
      </c>
      <c r="P97" s="191"/>
      <c r="Q97" s="192">
        <v>1720</v>
      </c>
      <c r="R97" s="192"/>
    </row>
    <row r="98" spans="1:18" ht="52.5" hidden="1" customHeight="1">
      <c r="A98" s="184" t="s">
        <v>1072</v>
      </c>
      <c r="B98" s="184" t="s">
        <v>3726</v>
      </c>
      <c r="C98" s="185" t="s">
        <v>3727</v>
      </c>
      <c r="D98" s="186" t="s">
        <v>1181</v>
      </c>
      <c r="E98" s="186" t="s">
        <v>3728</v>
      </c>
      <c r="F98" s="187" t="s">
        <v>3726</v>
      </c>
      <c r="G98" s="187" t="s">
        <v>3723</v>
      </c>
      <c r="H98" s="187" t="s">
        <v>3729</v>
      </c>
      <c r="I98" s="188" t="s">
        <v>1078</v>
      </c>
      <c r="J98" s="189" t="s">
        <v>1063</v>
      </c>
      <c r="K98" s="189" t="s">
        <v>1063</v>
      </c>
      <c r="L98" s="189" t="s">
        <v>1790</v>
      </c>
      <c r="M98" s="190" t="s">
        <v>1678</v>
      </c>
      <c r="N98" s="187" t="s">
        <v>1065</v>
      </c>
      <c r="O98" s="187" t="s">
        <v>3553</v>
      </c>
      <c r="P98" s="191"/>
      <c r="Q98" s="192">
        <v>100</v>
      </c>
      <c r="R98" s="192"/>
    </row>
    <row r="99" spans="1:18" ht="52.5" hidden="1" customHeight="1">
      <c r="A99" s="184" t="s">
        <v>1978</v>
      </c>
      <c r="B99" s="184" t="s">
        <v>1462</v>
      </c>
      <c r="C99" s="185" t="s">
        <v>3723</v>
      </c>
      <c r="D99" s="186" t="s">
        <v>1181</v>
      </c>
      <c r="E99" s="186" t="s">
        <v>1806</v>
      </c>
      <c r="F99" s="187" t="s">
        <v>1462</v>
      </c>
      <c r="G99" s="187" t="s">
        <v>3723</v>
      </c>
      <c r="H99" s="187" t="s">
        <v>1807</v>
      </c>
      <c r="I99" s="188" t="s">
        <v>1808</v>
      </c>
      <c r="J99" s="189" t="s">
        <v>1063</v>
      </c>
      <c r="K99" s="189" t="s">
        <v>1063</v>
      </c>
      <c r="L99" s="189" t="s">
        <v>1790</v>
      </c>
      <c r="M99" s="190" t="s">
        <v>1678</v>
      </c>
      <c r="N99" s="187" t="s">
        <v>1065</v>
      </c>
      <c r="O99" s="187" t="s">
        <v>3553</v>
      </c>
      <c r="P99" s="191"/>
      <c r="Q99" s="192">
        <v>6748</v>
      </c>
      <c r="R99" s="192"/>
    </row>
    <row r="100" spans="1:18" ht="63" hidden="1" customHeight="1">
      <c r="A100" s="184" t="s">
        <v>1982</v>
      </c>
      <c r="B100" s="184" t="s">
        <v>3730</v>
      </c>
      <c r="C100" s="185" t="s">
        <v>3723</v>
      </c>
      <c r="D100" s="186" t="s">
        <v>1181</v>
      </c>
      <c r="E100" s="186" t="s">
        <v>3731</v>
      </c>
      <c r="F100" s="187" t="s">
        <v>3730</v>
      </c>
      <c r="G100" s="187" t="s">
        <v>3723</v>
      </c>
      <c r="H100" s="187" t="s">
        <v>1835</v>
      </c>
      <c r="I100" s="188" t="s">
        <v>1836</v>
      </c>
      <c r="J100" s="189" t="s">
        <v>1063</v>
      </c>
      <c r="K100" s="189" t="s">
        <v>1063</v>
      </c>
      <c r="L100" s="189" t="s">
        <v>1790</v>
      </c>
      <c r="M100" s="190" t="s">
        <v>1678</v>
      </c>
      <c r="N100" s="187" t="s">
        <v>1065</v>
      </c>
      <c r="O100" s="187" t="s">
        <v>3553</v>
      </c>
      <c r="P100" s="191"/>
      <c r="Q100" s="192">
        <v>27374.35</v>
      </c>
      <c r="R100" s="192"/>
    </row>
    <row r="101" spans="1:18" ht="63" hidden="1" customHeight="1">
      <c r="A101" s="184" t="s">
        <v>1081</v>
      </c>
      <c r="B101" s="184" t="s">
        <v>3732</v>
      </c>
      <c r="C101" s="185" t="s">
        <v>3723</v>
      </c>
      <c r="D101" s="186" t="s">
        <v>1181</v>
      </c>
      <c r="E101" s="186" t="s">
        <v>3733</v>
      </c>
      <c r="F101" s="187" t="s">
        <v>3732</v>
      </c>
      <c r="G101" s="187" t="s">
        <v>3723</v>
      </c>
      <c r="H101" s="187" t="s">
        <v>3734</v>
      </c>
      <c r="I101" s="188" t="s">
        <v>3735</v>
      </c>
      <c r="J101" s="189" t="s">
        <v>1063</v>
      </c>
      <c r="K101" s="189" t="s">
        <v>1063</v>
      </c>
      <c r="L101" s="189" t="s">
        <v>1790</v>
      </c>
      <c r="M101" s="190" t="s">
        <v>1678</v>
      </c>
      <c r="N101" s="187" t="s">
        <v>1065</v>
      </c>
      <c r="O101" s="187" t="s">
        <v>3553</v>
      </c>
      <c r="P101" s="191"/>
      <c r="Q101" s="192">
        <v>97485</v>
      </c>
      <c r="R101" s="192"/>
    </row>
    <row r="102" spans="1:18" ht="42" hidden="1" customHeight="1">
      <c r="A102" s="184" t="s">
        <v>1090</v>
      </c>
      <c r="B102" s="184" t="s">
        <v>3736</v>
      </c>
      <c r="C102" s="185" t="s">
        <v>3667</v>
      </c>
      <c r="D102" s="186" t="s">
        <v>1214</v>
      </c>
      <c r="E102" s="186" t="s">
        <v>3737</v>
      </c>
      <c r="F102" s="187" t="s">
        <v>3736</v>
      </c>
      <c r="G102" s="187" t="s">
        <v>3667</v>
      </c>
      <c r="H102" s="187" t="s">
        <v>3524</v>
      </c>
      <c r="I102" s="188" t="s">
        <v>2133</v>
      </c>
      <c r="J102" s="189" t="s">
        <v>1690</v>
      </c>
      <c r="K102" s="189" t="s">
        <v>1691</v>
      </c>
      <c r="L102" s="189" t="s">
        <v>1063</v>
      </c>
      <c r="M102" s="190" t="s">
        <v>1769</v>
      </c>
      <c r="N102" s="187" t="s">
        <v>1065</v>
      </c>
      <c r="O102" s="187" t="s">
        <v>3553</v>
      </c>
      <c r="P102" s="191"/>
      <c r="Q102" s="192"/>
      <c r="R102" s="192">
        <v>22601.19</v>
      </c>
    </row>
    <row r="103" spans="1:18" ht="52.5" hidden="1" customHeight="1">
      <c r="A103" s="184" t="s">
        <v>1098</v>
      </c>
      <c r="B103" s="184" t="s">
        <v>3738</v>
      </c>
      <c r="C103" s="185" t="s">
        <v>3667</v>
      </c>
      <c r="D103" s="186" t="s">
        <v>1181</v>
      </c>
      <c r="E103" s="186" t="s">
        <v>3739</v>
      </c>
      <c r="F103" s="187" t="s">
        <v>3738</v>
      </c>
      <c r="G103" s="187" t="s">
        <v>3667</v>
      </c>
      <c r="H103" s="187" t="s">
        <v>3740</v>
      </c>
      <c r="I103" s="188" t="s">
        <v>3741</v>
      </c>
      <c r="J103" s="189" t="s">
        <v>1063</v>
      </c>
      <c r="K103" s="189" t="s">
        <v>1063</v>
      </c>
      <c r="L103" s="189" t="s">
        <v>1790</v>
      </c>
      <c r="M103" s="190" t="s">
        <v>1678</v>
      </c>
      <c r="N103" s="187" t="s">
        <v>1065</v>
      </c>
      <c r="O103" s="187" t="s">
        <v>3553</v>
      </c>
      <c r="P103" s="191"/>
      <c r="Q103" s="192">
        <v>160693</v>
      </c>
      <c r="R103" s="192"/>
    </row>
    <row r="104" spans="1:18" ht="42" hidden="1" customHeight="1">
      <c r="A104" s="184" t="s">
        <v>2002</v>
      </c>
      <c r="B104" s="184" t="s">
        <v>3742</v>
      </c>
      <c r="C104" s="185" t="s">
        <v>3440</v>
      </c>
      <c r="D104" s="186" t="s">
        <v>1055</v>
      </c>
      <c r="E104" s="186" t="s">
        <v>3743</v>
      </c>
      <c r="F104" s="187" t="s">
        <v>1671</v>
      </c>
      <c r="G104" s="187" t="s">
        <v>3440</v>
      </c>
      <c r="H104" s="187" t="s">
        <v>2132</v>
      </c>
      <c r="I104" s="188" t="s">
        <v>2133</v>
      </c>
      <c r="J104" s="189" t="s">
        <v>1690</v>
      </c>
      <c r="K104" s="189" t="s">
        <v>1691</v>
      </c>
      <c r="L104" s="189" t="s">
        <v>1063</v>
      </c>
      <c r="M104" s="190" t="s">
        <v>1769</v>
      </c>
      <c r="N104" s="187" t="s">
        <v>1065</v>
      </c>
      <c r="O104" s="187" t="s">
        <v>3553</v>
      </c>
      <c r="P104" s="191"/>
      <c r="Q104" s="192"/>
      <c r="R104" s="192">
        <v>2205.46</v>
      </c>
    </row>
    <row r="105" spans="1:18" ht="52.5" hidden="1" customHeight="1">
      <c r="A105" s="184" t="s">
        <v>2006</v>
      </c>
      <c r="B105" s="184" t="s">
        <v>3744</v>
      </c>
      <c r="C105" s="185" t="s">
        <v>3667</v>
      </c>
      <c r="D105" s="186" t="s">
        <v>1181</v>
      </c>
      <c r="E105" s="186" t="s">
        <v>3745</v>
      </c>
      <c r="F105" s="187" t="s">
        <v>3744</v>
      </c>
      <c r="G105" s="187" t="s">
        <v>3667</v>
      </c>
      <c r="H105" s="187" t="s">
        <v>3746</v>
      </c>
      <c r="I105" s="188" t="s">
        <v>1078</v>
      </c>
      <c r="J105" s="189" t="s">
        <v>1063</v>
      </c>
      <c r="K105" s="189" t="s">
        <v>1063</v>
      </c>
      <c r="L105" s="189" t="s">
        <v>1790</v>
      </c>
      <c r="M105" s="190" t="s">
        <v>1678</v>
      </c>
      <c r="N105" s="187" t="s">
        <v>1065</v>
      </c>
      <c r="O105" s="187" t="s">
        <v>3553</v>
      </c>
      <c r="P105" s="191"/>
      <c r="Q105" s="192">
        <v>800</v>
      </c>
      <c r="R105" s="192"/>
    </row>
    <row r="106" spans="1:18" ht="52.5" hidden="1" customHeight="1">
      <c r="A106" s="184" t="s">
        <v>2009</v>
      </c>
      <c r="B106" s="184" t="s">
        <v>3747</v>
      </c>
      <c r="C106" s="185" t="s">
        <v>3667</v>
      </c>
      <c r="D106" s="186" t="s">
        <v>1181</v>
      </c>
      <c r="E106" s="186" t="s">
        <v>3748</v>
      </c>
      <c r="F106" s="187" t="s">
        <v>3747</v>
      </c>
      <c r="G106" s="187" t="s">
        <v>3667</v>
      </c>
      <c r="H106" s="187" t="s">
        <v>3749</v>
      </c>
      <c r="I106" s="188" t="s">
        <v>1078</v>
      </c>
      <c r="J106" s="189" t="s">
        <v>1063</v>
      </c>
      <c r="K106" s="189" t="s">
        <v>1063</v>
      </c>
      <c r="L106" s="189" t="s">
        <v>1790</v>
      </c>
      <c r="M106" s="190" t="s">
        <v>1678</v>
      </c>
      <c r="N106" s="187" t="s">
        <v>1065</v>
      </c>
      <c r="O106" s="187" t="s">
        <v>3553</v>
      </c>
      <c r="P106" s="191"/>
      <c r="Q106" s="192">
        <v>9500</v>
      </c>
      <c r="R106" s="192"/>
    </row>
    <row r="107" spans="1:18" ht="63" hidden="1" customHeight="1">
      <c r="A107" s="184" t="s">
        <v>2011</v>
      </c>
      <c r="B107" s="184" t="s">
        <v>3750</v>
      </c>
      <c r="C107" s="185" t="s">
        <v>3667</v>
      </c>
      <c r="D107" s="186" t="s">
        <v>1181</v>
      </c>
      <c r="E107" s="186" t="s">
        <v>3751</v>
      </c>
      <c r="F107" s="187" t="s">
        <v>3750</v>
      </c>
      <c r="G107" s="187" t="s">
        <v>3667</v>
      </c>
      <c r="H107" s="187" t="s">
        <v>1835</v>
      </c>
      <c r="I107" s="188" t="s">
        <v>1836</v>
      </c>
      <c r="J107" s="189" t="s">
        <v>1063</v>
      </c>
      <c r="K107" s="189" t="s">
        <v>1063</v>
      </c>
      <c r="L107" s="189" t="s">
        <v>1790</v>
      </c>
      <c r="M107" s="190" t="s">
        <v>1678</v>
      </c>
      <c r="N107" s="187" t="s">
        <v>1065</v>
      </c>
      <c r="O107" s="187" t="s">
        <v>3553</v>
      </c>
      <c r="P107" s="191"/>
      <c r="Q107" s="192">
        <v>14181.72</v>
      </c>
      <c r="R107" s="192"/>
    </row>
    <row r="108" spans="1:18" ht="52.5" hidden="1" customHeight="1">
      <c r="A108" s="184" t="s">
        <v>2014</v>
      </c>
      <c r="B108" s="184" t="s">
        <v>1582</v>
      </c>
      <c r="C108" s="185" t="s">
        <v>3667</v>
      </c>
      <c r="D108" s="186" t="s">
        <v>1181</v>
      </c>
      <c r="E108" s="186" t="s">
        <v>3752</v>
      </c>
      <c r="F108" s="187" t="s">
        <v>1582</v>
      </c>
      <c r="G108" s="187" t="s">
        <v>3667</v>
      </c>
      <c r="H108" s="187" t="s">
        <v>3753</v>
      </c>
      <c r="I108" s="188" t="s">
        <v>3754</v>
      </c>
      <c r="J108" s="189" t="s">
        <v>1063</v>
      </c>
      <c r="K108" s="189" t="s">
        <v>1063</v>
      </c>
      <c r="L108" s="189" t="s">
        <v>1790</v>
      </c>
      <c r="M108" s="190" t="s">
        <v>1678</v>
      </c>
      <c r="N108" s="187" t="s">
        <v>1065</v>
      </c>
      <c r="O108" s="187" t="s">
        <v>3553</v>
      </c>
      <c r="P108" s="191"/>
      <c r="Q108" s="192">
        <v>3505</v>
      </c>
      <c r="R108" s="192"/>
    </row>
    <row r="109" spans="1:18" ht="52.5" hidden="1" customHeight="1">
      <c r="A109" s="184" t="s">
        <v>2019</v>
      </c>
      <c r="B109" s="184" t="s">
        <v>3755</v>
      </c>
      <c r="C109" s="185" t="s">
        <v>3667</v>
      </c>
      <c r="D109" s="186" t="s">
        <v>1181</v>
      </c>
      <c r="E109" s="186" t="s">
        <v>3756</v>
      </c>
      <c r="F109" s="187" t="s">
        <v>3755</v>
      </c>
      <c r="G109" s="187" t="s">
        <v>3667</v>
      </c>
      <c r="H109" s="187" t="s">
        <v>2044</v>
      </c>
      <c r="I109" s="188" t="s">
        <v>2045</v>
      </c>
      <c r="J109" s="189" t="s">
        <v>1063</v>
      </c>
      <c r="K109" s="189" t="s">
        <v>1063</v>
      </c>
      <c r="L109" s="189" t="s">
        <v>1790</v>
      </c>
      <c r="M109" s="190" t="s">
        <v>1678</v>
      </c>
      <c r="N109" s="187" t="s">
        <v>1065</v>
      </c>
      <c r="O109" s="187" t="s">
        <v>3553</v>
      </c>
      <c r="P109" s="191"/>
      <c r="Q109" s="192">
        <v>12398</v>
      </c>
      <c r="R109" s="192"/>
    </row>
    <row r="110" spans="1:18" ht="52.5" hidden="1" customHeight="1">
      <c r="A110" s="184" t="s">
        <v>2023</v>
      </c>
      <c r="B110" s="184" t="s">
        <v>3757</v>
      </c>
      <c r="C110" s="185" t="s">
        <v>3667</v>
      </c>
      <c r="D110" s="186" t="s">
        <v>1181</v>
      </c>
      <c r="E110" s="186" t="s">
        <v>1806</v>
      </c>
      <c r="F110" s="187" t="s">
        <v>3757</v>
      </c>
      <c r="G110" s="187" t="s">
        <v>3667</v>
      </c>
      <c r="H110" s="187" t="s">
        <v>1807</v>
      </c>
      <c r="I110" s="188" t="s">
        <v>1808</v>
      </c>
      <c r="J110" s="189" t="s">
        <v>1063</v>
      </c>
      <c r="K110" s="189" t="s">
        <v>1063</v>
      </c>
      <c r="L110" s="189" t="s">
        <v>1790</v>
      </c>
      <c r="M110" s="190" t="s">
        <v>1678</v>
      </c>
      <c r="N110" s="187" t="s">
        <v>1065</v>
      </c>
      <c r="O110" s="187" t="s">
        <v>3553</v>
      </c>
      <c r="P110" s="191"/>
      <c r="Q110" s="192">
        <v>8160</v>
      </c>
      <c r="R110" s="192"/>
    </row>
    <row r="111" spans="1:18" ht="52.5" hidden="1" customHeight="1">
      <c r="A111" s="184" t="s">
        <v>2027</v>
      </c>
      <c r="B111" s="184" t="s">
        <v>2938</v>
      </c>
      <c r="C111" s="185" t="s">
        <v>3667</v>
      </c>
      <c r="D111" s="186" t="s">
        <v>1181</v>
      </c>
      <c r="E111" s="186" t="s">
        <v>3758</v>
      </c>
      <c r="F111" s="187" t="s">
        <v>2938</v>
      </c>
      <c r="G111" s="187" t="s">
        <v>3667</v>
      </c>
      <c r="H111" s="187" t="s">
        <v>2050</v>
      </c>
      <c r="I111" s="188" t="s">
        <v>2048</v>
      </c>
      <c r="J111" s="189" t="s">
        <v>1063</v>
      </c>
      <c r="K111" s="189" t="s">
        <v>1063</v>
      </c>
      <c r="L111" s="189" t="s">
        <v>1790</v>
      </c>
      <c r="M111" s="190" t="s">
        <v>1678</v>
      </c>
      <c r="N111" s="187" t="s">
        <v>1065</v>
      </c>
      <c r="O111" s="187" t="s">
        <v>3553</v>
      </c>
      <c r="P111" s="191"/>
      <c r="Q111" s="192">
        <v>23984</v>
      </c>
      <c r="R111" s="192"/>
    </row>
    <row r="112" spans="1:18" ht="63" hidden="1" customHeight="1">
      <c r="A112" s="184" t="s">
        <v>2031</v>
      </c>
      <c r="B112" s="184" t="s">
        <v>3759</v>
      </c>
      <c r="C112" s="185" t="s">
        <v>3667</v>
      </c>
      <c r="D112" s="186" t="s">
        <v>1181</v>
      </c>
      <c r="E112" s="186" t="s">
        <v>3760</v>
      </c>
      <c r="F112" s="187" t="s">
        <v>3759</v>
      </c>
      <c r="G112" s="187" t="s">
        <v>3667</v>
      </c>
      <c r="H112" s="187" t="s">
        <v>3734</v>
      </c>
      <c r="I112" s="188" t="s">
        <v>3735</v>
      </c>
      <c r="J112" s="189" t="s">
        <v>1063</v>
      </c>
      <c r="K112" s="189" t="s">
        <v>1063</v>
      </c>
      <c r="L112" s="189" t="s">
        <v>1790</v>
      </c>
      <c r="M112" s="190" t="s">
        <v>1678</v>
      </c>
      <c r="N112" s="187" t="s">
        <v>1065</v>
      </c>
      <c r="O112" s="187" t="s">
        <v>3553</v>
      </c>
      <c r="P112" s="191"/>
      <c r="Q112" s="192">
        <v>26967</v>
      </c>
      <c r="R112" s="192"/>
    </row>
    <row r="113" spans="1:18" ht="52.5" hidden="1" customHeight="1">
      <c r="A113" s="184" t="s">
        <v>2035</v>
      </c>
      <c r="B113" s="184" t="s">
        <v>3761</v>
      </c>
      <c r="C113" s="185" t="s">
        <v>3667</v>
      </c>
      <c r="D113" s="186" t="s">
        <v>1181</v>
      </c>
      <c r="E113" s="186" t="s">
        <v>3762</v>
      </c>
      <c r="F113" s="187" t="s">
        <v>3761</v>
      </c>
      <c r="G113" s="187" t="s">
        <v>3667</v>
      </c>
      <c r="H113" s="187" t="s">
        <v>3763</v>
      </c>
      <c r="I113" s="188" t="s">
        <v>3764</v>
      </c>
      <c r="J113" s="189" t="s">
        <v>1063</v>
      </c>
      <c r="K113" s="189" t="s">
        <v>1063</v>
      </c>
      <c r="L113" s="189" t="s">
        <v>1790</v>
      </c>
      <c r="M113" s="190" t="s">
        <v>1678</v>
      </c>
      <c r="N113" s="187" t="s">
        <v>1065</v>
      </c>
      <c r="O113" s="187" t="s">
        <v>3553</v>
      </c>
      <c r="P113" s="191"/>
      <c r="Q113" s="192">
        <v>6784</v>
      </c>
      <c r="R113" s="192"/>
    </row>
    <row r="114" spans="1:18" ht="42" hidden="1" customHeight="1">
      <c r="A114" s="184" t="s">
        <v>1357</v>
      </c>
      <c r="B114" s="184" t="s">
        <v>3765</v>
      </c>
      <c r="C114" s="185" t="s">
        <v>3440</v>
      </c>
      <c r="D114" s="186" t="s">
        <v>1055</v>
      </c>
      <c r="E114" s="186" t="s">
        <v>3766</v>
      </c>
      <c r="F114" s="187" t="s">
        <v>3767</v>
      </c>
      <c r="G114" s="187" t="s">
        <v>3440</v>
      </c>
      <c r="H114" s="187" t="s">
        <v>1696</v>
      </c>
      <c r="I114" s="188" t="s">
        <v>1697</v>
      </c>
      <c r="J114" s="189" t="s">
        <v>1690</v>
      </c>
      <c r="K114" s="189" t="s">
        <v>1691</v>
      </c>
      <c r="L114" s="189" t="s">
        <v>1063</v>
      </c>
      <c r="M114" s="190" t="s">
        <v>1769</v>
      </c>
      <c r="N114" s="187" t="s">
        <v>1664</v>
      </c>
      <c r="O114" s="187" t="s">
        <v>1828</v>
      </c>
      <c r="P114" s="191"/>
      <c r="Q114" s="192"/>
      <c r="R114" s="192">
        <v>13182.8</v>
      </c>
    </row>
    <row r="115" spans="1:18" ht="52.5" hidden="1" customHeight="1">
      <c r="A115" s="184" t="s">
        <v>1364</v>
      </c>
      <c r="B115" s="184" t="s">
        <v>3768</v>
      </c>
      <c r="C115" s="185" t="s">
        <v>3440</v>
      </c>
      <c r="D115" s="186" t="s">
        <v>1055</v>
      </c>
      <c r="E115" s="186" t="s">
        <v>3769</v>
      </c>
      <c r="F115" s="187" t="s">
        <v>3770</v>
      </c>
      <c r="G115" s="187" t="s">
        <v>3440</v>
      </c>
      <c r="H115" s="187" t="s">
        <v>1077</v>
      </c>
      <c r="I115" s="188" t="s">
        <v>1078</v>
      </c>
      <c r="J115" s="189" t="s">
        <v>1690</v>
      </c>
      <c r="K115" s="189" t="s">
        <v>1691</v>
      </c>
      <c r="L115" s="189" t="s">
        <v>1063</v>
      </c>
      <c r="M115" s="190" t="s">
        <v>1769</v>
      </c>
      <c r="N115" s="187" t="s">
        <v>1664</v>
      </c>
      <c r="O115" s="187" t="s">
        <v>1828</v>
      </c>
      <c r="P115" s="191"/>
      <c r="Q115" s="192"/>
      <c r="R115" s="192">
        <v>35193.360000000001</v>
      </c>
    </row>
    <row r="116" spans="1:18" ht="42" hidden="1" customHeight="1">
      <c r="A116" s="184" t="s">
        <v>1368</v>
      </c>
      <c r="B116" s="184" t="s">
        <v>3771</v>
      </c>
      <c r="C116" s="185" t="s">
        <v>3440</v>
      </c>
      <c r="D116" s="186" t="s">
        <v>1055</v>
      </c>
      <c r="E116" s="186" t="s">
        <v>3772</v>
      </c>
      <c r="F116" s="187" t="s">
        <v>3773</v>
      </c>
      <c r="G116" s="187" t="s">
        <v>3440</v>
      </c>
      <c r="H116" s="187" t="s">
        <v>1696</v>
      </c>
      <c r="I116" s="188" t="s">
        <v>1697</v>
      </c>
      <c r="J116" s="189" t="s">
        <v>1690</v>
      </c>
      <c r="K116" s="189" t="s">
        <v>1691</v>
      </c>
      <c r="L116" s="189" t="s">
        <v>1063</v>
      </c>
      <c r="M116" s="190" t="s">
        <v>1769</v>
      </c>
      <c r="N116" s="187" t="s">
        <v>1065</v>
      </c>
      <c r="O116" s="187" t="s">
        <v>1112</v>
      </c>
      <c r="P116" s="191"/>
      <c r="Q116" s="192"/>
      <c r="R116" s="192">
        <v>8145.66</v>
      </c>
    </row>
    <row r="117" spans="1:18" ht="52.5" hidden="1" customHeight="1">
      <c r="A117" s="184" t="s">
        <v>1372</v>
      </c>
      <c r="B117" s="184" t="s">
        <v>3774</v>
      </c>
      <c r="C117" s="185" t="s">
        <v>3440</v>
      </c>
      <c r="D117" s="186" t="s">
        <v>1055</v>
      </c>
      <c r="E117" s="186" t="s">
        <v>3775</v>
      </c>
      <c r="F117" s="187" t="s">
        <v>3776</v>
      </c>
      <c r="G117" s="187" t="s">
        <v>3440</v>
      </c>
      <c r="H117" s="187" t="s">
        <v>1077</v>
      </c>
      <c r="I117" s="188" t="s">
        <v>1078</v>
      </c>
      <c r="J117" s="189" t="s">
        <v>1690</v>
      </c>
      <c r="K117" s="189" t="s">
        <v>1691</v>
      </c>
      <c r="L117" s="189" t="s">
        <v>1063</v>
      </c>
      <c r="M117" s="190" t="s">
        <v>1769</v>
      </c>
      <c r="N117" s="187" t="s">
        <v>1065</v>
      </c>
      <c r="O117" s="187" t="s">
        <v>1112</v>
      </c>
      <c r="P117" s="191"/>
      <c r="Q117" s="192"/>
      <c r="R117" s="192">
        <v>8116.02</v>
      </c>
    </row>
    <row r="118" spans="1:18" ht="52.5" hidden="1" customHeight="1">
      <c r="A118" s="184" t="s">
        <v>1376</v>
      </c>
      <c r="B118" s="184" t="s">
        <v>3777</v>
      </c>
      <c r="C118" s="185" t="s">
        <v>3440</v>
      </c>
      <c r="D118" s="186" t="s">
        <v>1055</v>
      </c>
      <c r="E118" s="186" t="s">
        <v>3778</v>
      </c>
      <c r="F118" s="187" t="s">
        <v>3779</v>
      </c>
      <c r="G118" s="187" t="s">
        <v>3440</v>
      </c>
      <c r="H118" s="187" t="s">
        <v>1077</v>
      </c>
      <c r="I118" s="188" t="s">
        <v>1078</v>
      </c>
      <c r="J118" s="189" t="s">
        <v>1690</v>
      </c>
      <c r="K118" s="189" t="s">
        <v>1691</v>
      </c>
      <c r="L118" s="189" t="s">
        <v>1063</v>
      </c>
      <c r="M118" s="190" t="s">
        <v>1769</v>
      </c>
      <c r="N118" s="187" t="s">
        <v>1065</v>
      </c>
      <c r="O118" s="187" t="s">
        <v>3553</v>
      </c>
      <c r="P118" s="191"/>
      <c r="Q118" s="192"/>
      <c r="R118" s="192">
        <v>675495.36</v>
      </c>
    </row>
    <row r="119" spans="1:18" ht="42" hidden="1" customHeight="1">
      <c r="A119" s="184" t="s">
        <v>1380</v>
      </c>
      <c r="B119" s="184" t="s">
        <v>3780</v>
      </c>
      <c r="C119" s="185" t="s">
        <v>3444</v>
      </c>
      <c r="D119" s="186" t="s">
        <v>1055</v>
      </c>
      <c r="E119" s="186" t="s">
        <v>3781</v>
      </c>
      <c r="F119" s="187" t="s">
        <v>3782</v>
      </c>
      <c r="G119" s="187" t="s">
        <v>3440</v>
      </c>
      <c r="H119" s="187" t="s">
        <v>1696</v>
      </c>
      <c r="I119" s="188" t="s">
        <v>1697</v>
      </c>
      <c r="J119" s="189" t="s">
        <v>2749</v>
      </c>
      <c r="K119" s="189" t="s">
        <v>3783</v>
      </c>
      <c r="L119" s="189" t="s">
        <v>1063</v>
      </c>
      <c r="M119" s="190" t="s">
        <v>1064</v>
      </c>
      <c r="N119" s="187" t="s">
        <v>1065</v>
      </c>
      <c r="O119" s="187" t="s">
        <v>3553</v>
      </c>
      <c r="P119" s="191"/>
      <c r="Q119" s="192"/>
      <c r="R119" s="192">
        <v>2000</v>
      </c>
    </row>
    <row r="120" spans="1:18" ht="52.5" hidden="1" customHeight="1">
      <c r="A120" s="184" t="s">
        <v>1386</v>
      </c>
      <c r="B120" s="184" t="s">
        <v>3784</v>
      </c>
      <c r="C120" s="185" t="s">
        <v>3444</v>
      </c>
      <c r="D120" s="186" t="s">
        <v>1055</v>
      </c>
      <c r="E120" s="186" t="s">
        <v>3785</v>
      </c>
      <c r="F120" s="187" t="s">
        <v>3786</v>
      </c>
      <c r="G120" s="187" t="s">
        <v>3440</v>
      </c>
      <c r="H120" s="187" t="s">
        <v>1077</v>
      </c>
      <c r="I120" s="188" t="s">
        <v>1078</v>
      </c>
      <c r="J120" s="189" t="s">
        <v>1690</v>
      </c>
      <c r="K120" s="189" t="s">
        <v>1691</v>
      </c>
      <c r="L120" s="189" t="s">
        <v>1063</v>
      </c>
      <c r="M120" s="190" t="s">
        <v>1769</v>
      </c>
      <c r="N120" s="187" t="s">
        <v>1065</v>
      </c>
      <c r="O120" s="187" t="s">
        <v>3553</v>
      </c>
      <c r="P120" s="191"/>
      <c r="Q120" s="192"/>
      <c r="R120" s="192">
        <v>1773.69</v>
      </c>
    </row>
    <row r="121" spans="1:18" ht="52.5" hidden="1" customHeight="1">
      <c r="A121" s="184" t="s">
        <v>2061</v>
      </c>
      <c r="B121" s="184" t="s">
        <v>3787</v>
      </c>
      <c r="C121" s="185" t="s">
        <v>3444</v>
      </c>
      <c r="D121" s="186" t="s">
        <v>1055</v>
      </c>
      <c r="E121" s="186" t="s">
        <v>3788</v>
      </c>
      <c r="F121" s="187" t="s">
        <v>3789</v>
      </c>
      <c r="G121" s="187" t="s">
        <v>3440</v>
      </c>
      <c r="H121" s="187" t="s">
        <v>1077</v>
      </c>
      <c r="I121" s="188" t="s">
        <v>1078</v>
      </c>
      <c r="J121" s="189" t="s">
        <v>1690</v>
      </c>
      <c r="K121" s="189" t="s">
        <v>1691</v>
      </c>
      <c r="L121" s="189" t="s">
        <v>1063</v>
      </c>
      <c r="M121" s="190" t="s">
        <v>1769</v>
      </c>
      <c r="N121" s="187" t="s">
        <v>1065</v>
      </c>
      <c r="O121" s="187" t="s">
        <v>3553</v>
      </c>
      <c r="P121" s="191"/>
      <c r="Q121" s="192"/>
      <c r="R121" s="192">
        <v>1525.02</v>
      </c>
    </row>
    <row r="122" spans="1:18" ht="42" hidden="1" customHeight="1">
      <c r="A122" s="184" t="s">
        <v>1104</v>
      </c>
      <c r="B122" s="184" t="s">
        <v>3790</v>
      </c>
      <c r="C122" s="185" t="s">
        <v>3444</v>
      </c>
      <c r="D122" s="186" t="s">
        <v>1055</v>
      </c>
      <c r="E122" s="186" t="s">
        <v>3791</v>
      </c>
      <c r="F122" s="187" t="s">
        <v>3792</v>
      </c>
      <c r="G122" s="187" t="s">
        <v>3440</v>
      </c>
      <c r="H122" s="187" t="s">
        <v>1696</v>
      </c>
      <c r="I122" s="188" t="s">
        <v>1697</v>
      </c>
      <c r="J122" s="189" t="s">
        <v>1690</v>
      </c>
      <c r="K122" s="189" t="s">
        <v>1691</v>
      </c>
      <c r="L122" s="189" t="s">
        <v>1063</v>
      </c>
      <c r="M122" s="190" t="s">
        <v>1769</v>
      </c>
      <c r="N122" s="187" t="s">
        <v>1065</v>
      </c>
      <c r="O122" s="187" t="s">
        <v>3553</v>
      </c>
      <c r="P122" s="191"/>
      <c r="Q122" s="192"/>
      <c r="R122" s="192">
        <v>175.58</v>
      </c>
    </row>
    <row r="123" spans="1:18" ht="42" hidden="1" customHeight="1">
      <c r="A123" s="184" t="s">
        <v>1392</v>
      </c>
      <c r="B123" s="184" t="s">
        <v>3793</v>
      </c>
      <c r="C123" s="185" t="s">
        <v>3444</v>
      </c>
      <c r="D123" s="186" t="s">
        <v>1055</v>
      </c>
      <c r="E123" s="186" t="s">
        <v>3794</v>
      </c>
      <c r="F123" s="187" t="s">
        <v>3795</v>
      </c>
      <c r="G123" s="187" t="s">
        <v>3440</v>
      </c>
      <c r="H123" s="187" t="s">
        <v>1696</v>
      </c>
      <c r="I123" s="188" t="s">
        <v>1697</v>
      </c>
      <c r="J123" s="189" t="s">
        <v>1690</v>
      </c>
      <c r="K123" s="189" t="s">
        <v>1691</v>
      </c>
      <c r="L123" s="189" t="s">
        <v>1063</v>
      </c>
      <c r="M123" s="190" t="s">
        <v>1769</v>
      </c>
      <c r="N123" s="187" t="s">
        <v>1065</v>
      </c>
      <c r="O123" s="187" t="s">
        <v>3553</v>
      </c>
      <c r="P123" s="191"/>
      <c r="Q123" s="192"/>
      <c r="R123" s="192">
        <v>0.09</v>
      </c>
    </row>
    <row r="124" spans="1:18" ht="52.5" hidden="1" customHeight="1">
      <c r="A124" s="184" t="s">
        <v>1399</v>
      </c>
      <c r="B124" s="184" t="s">
        <v>3796</v>
      </c>
      <c r="C124" s="185" t="s">
        <v>3444</v>
      </c>
      <c r="D124" s="186" t="s">
        <v>1055</v>
      </c>
      <c r="E124" s="186" t="s">
        <v>3797</v>
      </c>
      <c r="F124" s="187" t="s">
        <v>3798</v>
      </c>
      <c r="G124" s="187" t="s">
        <v>3440</v>
      </c>
      <c r="H124" s="187" t="s">
        <v>1696</v>
      </c>
      <c r="I124" s="188" t="s">
        <v>1697</v>
      </c>
      <c r="J124" s="189" t="s">
        <v>2211</v>
      </c>
      <c r="K124" s="189" t="s">
        <v>1691</v>
      </c>
      <c r="L124" s="189" t="s">
        <v>1063</v>
      </c>
      <c r="M124" s="190" t="s">
        <v>1769</v>
      </c>
      <c r="N124" s="187" t="s">
        <v>1065</v>
      </c>
      <c r="O124" s="187" t="s">
        <v>3553</v>
      </c>
      <c r="P124" s="191"/>
      <c r="Q124" s="192"/>
      <c r="R124" s="192">
        <v>81.760000000000005</v>
      </c>
    </row>
    <row r="125" spans="1:18" ht="52.5" hidden="1" customHeight="1">
      <c r="A125" s="184" t="s">
        <v>1406</v>
      </c>
      <c r="B125" s="184" t="s">
        <v>3799</v>
      </c>
      <c r="C125" s="185" t="s">
        <v>3444</v>
      </c>
      <c r="D125" s="186" t="s">
        <v>1055</v>
      </c>
      <c r="E125" s="186" t="s">
        <v>3800</v>
      </c>
      <c r="F125" s="187" t="s">
        <v>3801</v>
      </c>
      <c r="G125" s="187" t="s">
        <v>3440</v>
      </c>
      <c r="H125" s="187" t="s">
        <v>1077</v>
      </c>
      <c r="I125" s="188" t="s">
        <v>1078</v>
      </c>
      <c r="J125" s="189" t="s">
        <v>2211</v>
      </c>
      <c r="K125" s="189" t="s">
        <v>1691</v>
      </c>
      <c r="L125" s="189" t="s">
        <v>1063</v>
      </c>
      <c r="M125" s="190" t="s">
        <v>1769</v>
      </c>
      <c r="N125" s="187" t="s">
        <v>1065</v>
      </c>
      <c r="O125" s="187" t="s">
        <v>3553</v>
      </c>
      <c r="P125" s="191"/>
      <c r="Q125" s="192"/>
      <c r="R125" s="192">
        <v>1959.01</v>
      </c>
    </row>
    <row r="126" spans="1:18" ht="52.5" hidden="1" customHeight="1">
      <c r="A126" s="184" t="s">
        <v>1410</v>
      </c>
      <c r="B126" s="184" t="s">
        <v>3802</v>
      </c>
      <c r="C126" s="185" t="s">
        <v>3444</v>
      </c>
      <c r="D126" s="186" t="s">
        <v>1055</v>
      </c>
      <c r="E126" s="186" t="s">
        <v>3803</v>
      </c>
      <c r="F126" s="187" t="s">
        <v>3804</v>
      </c>
      <c r="G126" s="187" t="s">
        <v>3440</v>
      </c>
      <c r="H126" s="187" t="s">
        <v>1077</v>
      </c>
      <c r="I126" s="188" t="s">
        <v>1078</v>
      </c>
      <c r="J126" s="189" t="s">
        <v>2211</v>
      </c>
      <c r="K126" s="189" t="s">
        <v>1691</v>
      </c>
      <c r="L126" s="189" t="s">
        <v>1063</v>
      </c>
      <c r="M126" s="190" t="s">
        <v>1769</v>
      </c>
      <c r="N126" s="187" t="s">
        <v>1065</v>
      </c>
      <c r="O126" s="187" t="s">
        <v>3553</v>
      </c>
      <c r="P126" s="191"/>
      <c r="Q126" s="192"/>
      <c r="R126" s="192">
        <v>106.11</v>
      </c>
    </row>
    <row r="127" spans="1:18" ht="52.5" hidden="1" customHeight="1">
      <c r="A127" s="184" t="s">
        <v>1414</v>
      </c>
      <c r="B127" s="184" t="s">
        <v>3805</v>
      </c>
      <c r="C127" s="185" t="s">
        <v>3444</v>
      </c>
      <c r="D127" s="186" t="s">
        <v>1055</v>
      </c>
      <c r="E127" s="186" t="s">
        <v>3806</v>
      </c>
      <c r="F127" s="187" t="s">
        <v>3807</v>
      </c>
      <c r="G127" s="187" t="s">
        <v>3440</v>
      </c>
      <c r="H127" s="187" t="s">
        <v>1077</v>
      </c>
      <c r="I127" s="188" t="s">
        <v>1078</v>
      </c>
      <c r="J127" s="189" t="s">
        <v>2211</v>
      </c>
      <c r="K127" s="189" t="s">
        <v>1691</v>
      </c>
      <c r="L127" s="189" t="s">
        <v>1063</v>
      </c>
      <c r="M127" s="190" t="s">
        <v>1769</v>
      </c>
      <c r="N127" s="187" t="s">
        <v>1065</v>
      </c>
      <c r="O127" s="187" t="s">
        <v>3553</v>
      </c>
      <c r="P127" s="191"/>
      <c r="Q127" s="192"/>
      <c r="R127" s="192">
        <v>96.83</v>
      </c>
    </row>
    <row r="128" spans="1:18" ht="52.5" hidden="1" customHeight="1">
      <c r="A128" s="184" t="s">
        <v>1421</v>
      </c>
      <c r="B128" s="184" t="s">
        <v>3808</v>
      </c>
      <c r="C128" s="185" t="s">
        <v>3444</v>
      </c>
      <c r="D128" s="186" t="s">
        <v>1055</v>
      </c>
      <c r="E128" s="186" t="s">
        <v>3809</v>
      </c>
      <c r="F128" s="187" t="s">
        <v>3810</v>
      </c>
      <c r="G128" s="187" t="s">
        <v>3440</v>
      </c>
      <c r="H128" s="187" t="s">
        <v>1696</v>
      </c>
      <c r="I128" s="188" t="s">
        <v>1697</v>
      </c>
      <c r="J128" s="189" t="s">
        <v>2211</v>
      </c>
      <c r="K128" s="189" t="s">
        <v>1691</v>
      </c>
      <c r="L128" s="189" t="s">
        <v>1063</v>
      </c>
      <c r="M128" s="190" t="s">
        <v>1769</v>
      </c>
      <c r="N128" s="187" t="s">
        <v>1065</v>
      </c>
      <c r="O128" s="187" t="s">
        <v>3553</v>
      </c>
      <c r="P128" s="191"/>
      <c r="Q128" s="192"/>
      <c r="R128" s="192">
        <v>402.15</v>
      </c>
    </row>
    <row r="129" spans="1:18" ht="52.5" hidden="1" customHeight="1">
      <c r="A129" s="184" t="s">
        <v>1428</v>
      </c>
      <c r="B129" s="184" t="s">
        <v>3811</v>
      </c>
      <c r="C129" s="185" t="s">
        <v>3444</v>
      </c>
      <c r="D129" s="186" t="s">
        <v>1055</v>
      </c>
      <c r="E129" s="186" t="s">
        <v>3812</v>
      </c>
      <c r="F129" s="187" t="s">
        <v>3813</v>
      </c>
      <c r="G129" s="187" t="s">
        <v>3440</v>
      </c>
      <c r="H129" s="187" t="s">
        <v>1696</v>
      </c>
      <c r="I129" s="188" t="s">
        <v>1697</v>
      </c>
      <c r="J129" s="189" t="s">
        <v>2211</v>
      </c>
      <c r="K129" s="189" t="s">
        <v>1691</v>
      </c>
      <c r="L129" s="189" t="s">
        <v>1063</v>
      </c>
      <c r="M129" s="190" t="s">
        <v>1769</v>
      </c>
      <c r="N129" s="187" t="s">
        <v>1065</v>
      </c>
      <c r="O129" s="187" t="s">
        <v>3553</v>
      </c>
      <c r="P129" s="191"/>
      <c r="Q129" s="192"/>
      <c r="R129" s="192">
        <v>436.22</v>
      </c>
    </row>
    <row r="130" spans="1:18" ht="42" hidden="1" customHeight="1">
      <c r="A130" s="184" t="s">
        <v>2084</v>
      </c>
      <c r="B130" s="184" t="s">
        <v>3814</v>
      </c>
      <c r="C130" s="185" t="s">
        <v>3444</v>
      </c>
      <c r="D130" s="186" t="s">
        <v>1055</v>
      </c>
      <c r="E130" s="186" t="s">
        <v>1960</v>
      </c>
      <c r="F130" s="187" t="s">
        <v>3815</v>
      </c>
      <c r="G130" s="187" t="s">
        <v>3440</v>
      </c>
      <c r="H130" s="187" t="s">
        <v>1701</v>
      </c>
      <c r="I130" s="188" t="s">
        <v>1702</v>
      </c>
      <c r="J130" s="189" t="s">
        <v>1690</v>
      </c>
      <c r="K130" s="189" t="s">
        <v>1691</v>
      </c>
      <c r="L130" s="189" t="s">
        <v>1063</v>
      </c>
      <c r="M130" s="190" t="s">
        <v>1769</v>
      </c>
      <c r="N130" s="187" t="s">
        <v>1664</v>
      </c>
      <c r="O130" s="187" t="s">
        <v>1828</v>
      </c>
      <c r="P130" s="191"/>
      <c r="Q130" s="192"/>
      <c r="R130" s="192">
        <v>10217</v>
      </c>
    </row>
    <row r="131" spans="1:18" ht="42" hidden="1" customHeight="1">
      <c r="A131" s="184" t="s">
        <v>2088</v>
      </c>
      <c r="B131" s="184" t="s">
        <v>3816</v>
      </c>
      <c r="C131" s="185" t="s">
        <v>3444</v>
      </c>
      <c r="D131" s="186" t="s">
        <v>1055</v>
      </c>
      <c r="E131" s="186" t="s">
        <v>1960</v>
      </c>
      <c r="F131" s="187" t="s">
        <v>2367</v>
      </c>
      <c r="G131" s="187" t="s">
        <v>3440</v>
      </c>
      <c r="H131" s="187" t="s">
        <v>1701</v>
      </c>
      <c r="I131" s="188" t="s">
        <v>1702</v>
      </c>
      <c r="J131" s="189" t="s">
        <v>1690</v>
      </c>
      <c r="K131" s="189" t="s">
        <v>1691</v>
      </c>
      <c r="L131" s="189" t="s">
        <v>1063</v>
      </c>
      <c r="M131" s="190" t="s">
        <v>1769</v>
      </c>
      <c r="N131" s="187" t="s">
        <v>1065</v>
      </c>
      <c r="O131" s="187" t="s">
        <v>3553</v>
      </c>
      <c r="P131" s="191"/>
      <c r="Q131" s="192"/>
      <c r="R131" s="192">
        <v>170168</v>
      </c>
    </row>
    <row r="132" spans="1:18" ht="42" hidden="1" customHeight="1">
      <c r="A132" s="184" t="s">
        <v>2092</v>
      </c>
      <c r="B132" s="184" t="s">
        <v>3817</v>
      </c>
      <c r="C132" s="185" t="s">
        <v>3444</v>
      </c>
      <c r="D132" s="186" t="s">
        <v>1055</v>
      </c>
      <c r="E132" s="186" t="s">
        <v>1960</v>
      </c>
      <c r="F132" s="187" t="s">
        <v>3818</v>
      </c>
      <c r="G132" s="187" t="s">
        <v>3440</v>
      </c>
      <c r="H132" s="187" t="s">
        <v>1701</v>
      </c>
      <c r="I132" s="188" t="s">
        <v>1702</v>
      </c>
      <c r="J132" s="189" t="s">
        <v>1690</v>
      </c>
      <c r="K132" s="189" t="s">
        <v>1691</v>
      </c>
      <c r="L132" s="189" t="s">
        <v>1063</v>
      </c>
      <c r="M132" s="190" t="s">
        <v>1769</v>
      </c>
      <c r="N132" s="187" t="s">
        <v>1065</v>
      </c>
      <c r="O132" s="187" t="s">
        <v>1112</v>
      </c>
      <c r="P132" s="191"/>
      <c r="Q132" s="192"/>
      <c r="R132" s="192">
        <v>2431</v>
      </c>
    </row>
    <row r="133" spans="1:18" ht="42" hidden="1" customHeight="1">
      <c r="A133" s="184" t="s">
        <v>2096</v>
      </c>
      <c r="B133" s="184" t="s">
        <v>3819</v>
      </c>
      <c r="C133" s="185" t="s">
        <v>3444</v>
      </c>
      <c r="D133" s="186" t="s">
        <v>1055</v>
      </c>
      <c r="E133" s="186" t="s">
        <v>3820</v>
      </c>
      <c r="F133" s="187" t="s">
        <v>3821</v>
      </c>
      <c r="G133" s="187" t="s">
        <v>3440</v>
      </c>
      <c r="H133" s="187" t="s">
        <v>1701</v>
      </c>
      <c r="I133" s="188" t="s">
        <v>1702</v>
      </c>
      <c r="J133" s="189" t="s">
        <v>2211</v>
      </c>
      <c r="K133" s="189" t="s">
        <v>1691</v>
      </c>
      <c r="L133" s="189" t="s">
        <v>1063</v>
      </c>
      <c r="M133" s="190" t="s">
        <v>1769</v>
      </c>
      <c r="N133" s="187" t="s">
        <v>1065</v>
      </c>
      <c r="O133" s="187" t="s">
        <v>3553</v>
      </c>
      <c r="P133" s="191"/>
      <c r="Q133" s="192"/>
      <c r="R133" s="192">
        <v>263</v>
      </c>
    </row>
    <row r="134" spans="1:18" ht="42" hidden="1" customHeight="1">
      <c r="A134" s="184" t="s">
        <v>2100</v>
      </c>
      <c r="B134" s="184" t="s">
        <v>3822</v>
      </c>
      <c r="C134" s="185" t="s">
        <v>3444</v>
      </c>
      <c r="D134" s="186" t="s">
        <v>1055</v>
      </c>
      <c r="E134" s="186" t="s">
        <v>3820</v>
      </c>
      <c r="F134" s="187" t="s">
        <v>3630</v>
      </c>
      <c r="G134" s="187" t="s">
        <v>3440</v>
      </c>
      <c r="H134" s="187" t="s">
        <v>1701</v>
      </c>
      <c r="I134" s="188" t="s">
        <v>1702</v>
      </c>
      <c r="J134" s="189" t="s">
        <v>2211</v>
      </c>
      <c r="K134" s="189" t="s">
        <v>1691</v>
      </c>
      <c r="L134" s="189" t="s">
        <v>1063</v>
      </c>
      <c r="M134" s="190" t="s">
        <v>1769</v>
      </c>
      <c r="N134" s="187" t="s">
        <v>1065</v>
      </c>
      <c r="O134" s="187" t="s">
        <v>3553</v>
      </c>
      <c r="P134" s="191"/>
      <c r="Q134" s="192"/>
      <c r="R134" s="192">
        <v>79</v>
      </c>
    </row>
    <row r="135" spans="1:18" ht="42" hidden="1" customHeight="1">
      <c r="A135" s="184" t="s">
        <v>2104</v>
      </c>
      <c r="B135" s="184" t="s">
        <v>3823</v>
      </c>
      <c r="C135" s="185" t="s">
        <v>3444</v>
      </c>
      <c r="D135" s="186" t="s">
        <v>1055</v>
      </c>
      <c r="E135" s="186" t="s">
        <v>3820</v>
      </c>
      <c r="F135" s="187" t="s">
        <v>3824</v>
      </c>
      <c r="G135" s="187" t="s">
        <v>3440</v>
      </c>
      <c r="H135" s="187" t="s">
        <v>1701</v>
      </c>
      <c r="I135" s="188" t="s">
        <v>1702</v>
      </c>
      <c r="J135" s="189" t="s">
        <v>2211</v>
      </c>
      <c r="K135" s="189" t="s">
        <v>1691</v>
      </c>
      <c r="L135" s="189" t="s">
        <v>1063</v>
      </c>
      <c r="M135" s="190" t="s">
        <v>1769</v>
      </c>
      <c r="N135" s="187" t="s">
        <v>1065</v>
      </c>
      <c r="O135" s="187" t="s">
        <v>3553</v>
      </c>
      <c r="P135" s="191"/>
      <c r="Q135" s="192"/>
      <c r="R135" s="192">
        <v>74</v>
      </c>
    </row>
    <row r="136" spans="1:18" ht="42" hidden="1" customHeight="1">
      <c r="A136" s="184" t="s">
        <v>2108</v>
      </c>
      <c r="B136" s="184" t="s">
        <v>3825</v>
      </c>
      <c r="C136" s="185" t="s">
        <v>3444</v>
      </c>
      <c r="D136" s="186" t="s">
        <v>1055</v>
      </c>
      <c r="E136" s="186" t="s">
        <v>1960</v>
      </c>
      <c r="F136" s="187" t="s">
        <v>3826</v>
      </c>
      <c r="G136" s="187" t="s">
        <v>3440</v>
      </c>
      <c r="H136" s="187" t="s">
        <v>1701</v>
      </c>
      <c r="I136" s="188" t="s">
        <v>1702</v>
      </c>
      <c r="J136" s="189" t="s">
        <v>1690</v>
      </c>
      <c r="K136" s="189" t="s">
        <v>1691</v>
      </c>
      <c r="L136" s="189" t="s">
        <v>1063</v>
      </c>
      <c r="M136" s="190" t="s">
        <v>1769</v>
      </c>
      <c r="N136" s="187" t="s">
        <v>1065</v>
      </c>
      <c r="O136" s="187" t="s">
        <v>3553</v>
      </c>
      <c r="P136" s="191"/>
      <c r="Q136" s="192"/>
      <c r="R136" s="192">
        <v>254</v>
      </c>
    </row>
    <row r="137" spans="1:18" ht="42" hidden="1" customHeight="1">
      <c r="A137" s="184" t="s">
        <v>2113</v>
      </c>
      <c r="B137" s="184" t="s">
        <v>3827</v>
      </c>
      <c r="C137" s="185" t="s">
        <v>3444</v>
      </c>
      <c r="D137" s="186" t="s">
        <v>1055</v>
      </c>
      <c r="E137" s="186" t="s">
        <v>3828</v>
      </c>
      <c r="F137" s="187" t="s">
        <v>3829</v>
      </c>
      <c r="G137" s="187" t="s">
        <v>3444</v>
      </c>
      <c r="H137" s="187" t="s">
        <v>1701</v>
      </c>
      <c r="I137" s="188" t="s">
        <v>1702</v>
      </c>
      <c r="J137" s="189" t="s">
        <v>1703</v>
      </c>
      <c r="K137" s="189" t="s">
        <v>1704</v>
      </c>
      <c r="L137" s="189" t="s">
        <v>1063</v>
      </c>
      <c r="M137" s="190" t="s">
        <v>1769</v>
      </c>
      <c r="N137" s="187" t="s">
        <v>1664</v>
      </c>
      <c r="O137" s="187" t="s">
        <v>1828</v>
      </c>
      <c r="P137" s="191"/>
      <c r="Q137" s="192"/>
      <c r="R137" s="192">
        <v>18379.759999999998</v>
      </c>
    </row>
    <row r="138" spans="1:18" ht="42" hidden="1" customHeight="1">
      <c r="A138" s="184" t="s">
        <v>2120</v>
      </c>
      <c r="B138" s="184" t="s">
        <v>3830</v>
      </c>
      <c r="C138" s="185" t="s">
        <v>3444</v>
      </c>
      <c r="D138" s="186" t="s">
        <v>1055</v>
      </c>
      <c r="E138" s="186" t="s">
        <v>3828</v>
      </c>
      <c r="F138" s="187" t="s">
        <v>3831</v>
      </c>
      <c r="G138" s="187" t="s">
        <v>3444</v>
      </c>
      <c r="H138" s="187" t="s">
        <v>1701</v>
      </c>
      <c r="I138" s="188" t="s">
        <v>1702</v>
      </c>
      <c r="J138" s="189" t="s">
        <v>1703</v>
      </c>
      <c r="K138" s="189" t="s">
        <v>1704</v>
      </c>
      <c r="L138" s="189" t="s">
        <v>1063</v>
      </c>
      <c r="M138" s="190" t="s">
        <v>1769</v>
      </c>
      <c r="N138" s="187" t="s">
        <v>1664</v>
      </c>
      <c r="O138" s="187" t="s">
        <v>1828</v>
      </c>
      <c r="P138" s="191"/>
      <c r="Q138" s="192"/>
      <c r="R138" s="192">
        <v>4500.9799999999996</v>
      </c>
    </row>
    <row r="139" spans="1:18" ht="42" hidden="1" customHeight="1">
      <c r="A139" s="184" t="s">
        <v>2124</v>
      </c>
      <c r="B139" s="184" t="s">
        <v>3832</v>
      </c>
      <c r="C139" s="185" t="s">
        <v>3444</v>
      </c>
      <c r="D139" s="186" t="s">
        <v>1055</v>
      </c>
      <c r="E139" s="186" t="s">
        <v>3833</v>
      </c>
      <c r="F139" s="187" t="s">
        <v>3834</v>
      </c>
      <c r="G139" s="187" t="s">
        <v>3444</v>
      </c>
      <c r="H139" s="187" t="s">
        <v>1701</v>
      </c>
      <c r="I139" s="188" t="s">
        <v>1702</v>
      </c>
      <c r="J139" s="189" t="s">
        <v>1703</v>
      </c>
      <c r="K139" s="189" t="s">
        <v>1704</v>
      </c>
      <c r="L139" s="189" t="s">
        <v>1063</v>
      </c>
      <c r="M139" s="190" t="s">
        <v>1769</v>
      </c>
      <c r="N139" s="187" t="s">
        <v>1664</v>
      </c>
      <c r="O139" s="187" t="s">
        <v>1828</v>
      </c>
      <c r="P139" s="191"/>
      <c r="Q139" s="192"/>
      <c r="R139" s="192">
        <v>2422.79</v>
      </c>
    </row>
    <row r="140" spans="1:18" ht="42" hidden="1" customHeight="1">
      <c r="A140" s="184" t="s">
        <v>2129</v>
      </c>
      <c r="B140" s="184" t="s">
        <v>3835</v>
      </c>
      <c r="C140" s="185" t="s">
        <v>3444</v>
      </c>
      <c r="D140" s="186" t="s">
        <v>1055</v>
      </c>
      <c r="E140" s="186" t="s">
        <v>3833</v>
      </c>
      <c r="F140" s="187" t="s">
        <v>3836</v>
      </c>
      <c r="G140" s="187" t="s">
        <v>3444</v>
      </c>
      <c r="H140" s="187" t="s">
        <v>1701</v>
      </c>
      <c r="I140" s="188" t="s">
        <v>1702</v>
      </c>
      <c r="J140" s="189" t="s">
        <v>1703</v>
      </c>
      <c r="K140" s="189" t="s">
        <v>1704</v>
      </c>
      <c r="L140" s="189" t="s">
        <v>1063</v>
      </c>
      <c r="M140" s="190" t="s">
        <v>1769</v>
      </c>
      <c r="N140" s="187" t="s">
        <v>1664</v>
      </c>
      <c r="O140" s="187" t="s">
        <v>1828</v>
      </c>
      <c r="P140" s="191"/>
      <c r="Q140" s="192"/>
      <c r="R140" s="192">
        <v>593.32000000000005</v>
      </c>
    </row>
    <row r="141" spans="1:18" ht="42" hidden="1" customHeight="1">
      <c r="A141" s="184" t="s">
        <v>2134</v>
      </c>
      <c r="B141" s="184" t="s">
        <v>3837</v>
      </c>
      <c r="C141" s="185" t="s">
        <v>3444</v>
      </c>
      <c r="D141" s="186" t="s">
        <v>1055</v>
      </c>
      <c r="E141" s="186" t="s">
        <v>3838</v>
      </c>
      <c r="F141" s="187" t="s">
        <v>3839</v>
      </c>
      <c r="G141" s="187" t="s">
        <v>3444</v>
      </c>
      <c r="H141" s="187" t="s">
        <v>1716</v>
      </c>
      <c r="I141" s="188" t="s">
        <v>1717</v>
      </c>
      <c r="J141" s="189" t="s">
        <v>1703</v>
      </c>
      <c r="K141" s="189" t="s">
        <v>1704</v>
      </c>
      <c r="L141" s="189" t="s">
        <v>1063</v>
      </c>
      <c r="M141" s="190" t="s">
        <v>1769</v>
      </c>
      <c r="N141" s="187" t="s">
        <v>1664</v>
      </c>
      <c r="O141" s="187" t="s">
        <v>1828</v>
      </c>
      <c r="P141" s="191"/>
      <c r="Q141" s="192"/>
      <c r="R141" s="192">
        <v>167.07</v>
      </c>
    </row>
    <row r="142" spans="1:18" ht="42" hidden="1" customHeight="1">
      <c r="A142" s="184" t="s">
        <v>2138</v>
      </c>
      <c r="B142" s="184" t="s">
        <v>3840</v>
      </c>
      <c r="C142" s="185" t="s">
        <v>3444</v>
      </c>
      <c r="D142" s="186" t="s">
        <v>1055</v>
      </c>
      <c r="E142" s="186" t="s">
        <v>3838</v>
      </c>
      <c r="F142" s="187" t="s">
        <v>3841</v>
      </c>
      <c r="G142" s="187" t="s">
        <v>3444</v>
      </c>
      <c r="H142" s="187" t="s">
        <v>1716</v>
      </c>
      <c r="I142" s="188" t="s">
        <v>1717</v>
      </c>
      <c r="J142" s="189" t="s">
        <v>1703</v>
      </c>
      <c r="K142" s="189" t="s">
        <v>1704</v>
      </c>
      <c r="L142" s="189" t="s">
        <v>1063</v>
      </c>
      <c r="M142" s="190" t="s">
        <v>1769</v>
      </c>
      <c r="N142" s="187" t="s">
        <v>1664</v>
      </c>
      <c r="O142" s="187" t="s">
        <v>1828</v>
      </c>
      <c r="P142" s="191"/>
      <c r="Q142" s="192"/>
      <c r="R142" s="192">
        <v>40.93</v>
      </c>
    </row>
    <row r="143" spans="1:18" ht="42" hidden="1" customHeight="1">
      <c r="A143" s="184" t="s">
        <v>2141</v>
      </c>
      <c r="B143" s="184" t="s">
        <v>3842</v>
      </c>
      <c r="C143" s="185" t="s">
        <v>3444</v>
      </c>
      <c r="D143" s="186" t="s">
        <v>1055</v>
      </c>
      <c r="E143" s="186" t="s">
        <v>3843</v>
      </c>
      <c r="F143" s="187" t="s">
        <v>3844</v>
      </c>
      <c r="G143" s="187" t="s">
        <v>3444</v>
      </c>
      <c r="H143" s="187" t="s">
        <v>1701</v>
      </c>
      <c r="I143" s="188" t="s">
        <v>1702</v>
      </c>
      <c r="J143" s="189" t="s">
        <v>1703</v>
      </c>
      <c r="K143" s="189" t="s">
        <v>1704</v>
      </c>
      <c r="L143" s="189" t="s">
        <v>1063</v>
      </c>
      <c r="M143" s="190" t="s">
        <v>1769</v>
      </c>
      <c r="N143" s="187" t="s">
        <v>1664</v>
      </c>
      <c r="O143" s="187" t="s">
        <v>1828</v>
      </c>
      <c r="P143" s="191"/>
      <c r="Q143" s="192"/>
      <c r="R143" s="192">
        <v>4260.78</v>
      </c>
    </row>
    <row r="144" spans="1:18" ht="42" hidden="1" customHeight="1">
      <c r="A144" s="184" t="s">
        <v>2144</v>
      </c>
      <c r="B144" s="184" t="s">
        <v>3845</v>
      </c>
      <c r="C144" s="185" t="s">
        <v>3444</v>
      </c>
      <c r="D144" s="186" t="s">
        <v>1055</v>
      </c>
      <c r="E144" s="186" t="s">
        <v>3843</v>
      </c>
      <c r="F144" s="187" t="s">
        <v>3846</v>
      </c>
      <c r="G144" s="187" t="s">
        <v>3444</v>
      </c>
      <c r="H144" s="187" t="s">
        <v>1701</v>
      </c>
      <c r="I144" s="188" t="s">
        <v>1702</v>
      </c>
      <c r="J144" s="189" t="s">
        <v>1703</v>
      </c>
      <c r="K144" s="189" t="s">
        <v>1704</v>
      </c>
      <c r="L144" s="189" t="s">
        <v>1063</v>
      </c>
      <c r="M144" s="190" t="s">
        <v>1769</v>
      </c>
      <c r="N144" s="187" t="s">
        <v>1664</v>
      </c>
      <c r="O144" s="187" t="s">
        <v>1828</v>
      </c>
      <c r="P144" s="191"/>
      <c r="Q144" s="192"/>
      <c r="R144" s="192">
        <v>1043.3900000000001</v>
      </c>
    </row>
    <row r="145" spans="1:18" ht="42" hidden="1" customHeight="1">
      <c r="A145" s="184" t="s">
        <v>2147</v>
      </c>
      <c r="B145" s="184" t="s">
        <v>3847</v>
      </c>
      <c r="C145" s="185" t="s">
        <v>3444</v>
      </c>
      <c r="D145" s="186" t="s">
        <v>1055</v>
      </c>
      <c r="E145" s="186" t="s">
        <v>3828</v>
      </c>
      <c r="F145" s="187" t="s">
        <v>3848</v>
      </c>
      <c r="G145" s="187" t="s">
        <v>3444</v>
      </c>
      <c r="H145" s="187" t="s">
        <v>1701</v>
      </c>
      <c r="I145" s="188" t="s">
        <v>1702</v>
      </c>
      <c r="J145" s="189" t="s">
        <v>1703</v>
      </c>
      <c r="K145" s="189" t="s">
        <v>1704</v>
      </c>
      <c r="L145" s="189" t="s">
        <v>1063</v>
      </c>
      <c r="M145" s="190" t="s">
        <v>1769</v>
      </c>
      <c r="N145" s="187" t="s">
        <v>1065</v>
      </c>
      <c r="O145" s="187" t="s">
        <v>1112</v>
      </c>
      <c r="P145" s="191"/>
      <c r="Q145" s="192"/>
      <c r="R145" s="192">
        <v>4118.16</v>
      </c>
    </row>
    <row r="146" spans="1:18" ht="42" hidden="1" customHeight="1">
      <c r="A146" s="184" t="s">
        <v>2150</v>
      </c>
      <c r="B146" s="184" t="s">
        <v>3849</v>
      </c>
      <c r="C146" s="185" t="s">
        <v>3444</v>
      </c>
      <c r="D146" s="186" t="s">
        <v>1055</v>
      </c>
      <c r="E146" s="186" t="s">
        <v>3828</v>
      </c>
      <c r="F146" s="187" t="s">
        <v>3850</v>
      </c>
      <c r="G146" s="187" t="s">
        <v>3444</v>
      </c>
      <c r="H146" s="187" t="s">
        <v>1701</v>
      </c>
      <c r="I146" s="188" t="s">
        <v>1702</v>
      </c>
      <c r="J146" s="189" t="s">
        <v>1703</v>
      </c>
      <c r="K146" s="189" t="s">
        <v>1704</v>
      </c>
      <c r="L146" s="189" t="s">
        <v>1063</v>
      </c>
      <c r="M146" s="190" t="s">
        <v>1769</v>
      </c>
      <c r="N146" s="187" t="s">
        <v>1065</v>
      </c>
      <c r="O146" s="187" t="s">
        <v>1112</v>
      </c>
      <c r="P146" s="191"/>
      <c r="Q146" s="192"/>
      <c r="R146" s="192">
        <v>240.31</v>
      </c>
    </row>
    <row r="147" spans="1:18" ht="42" hidden="1" customHeight="1">
      <c r="A147" s="184" t="s">
        <v>2154</v>
      </c>
      <c r="B147" s="184" t="s">
        <v>3851</v>
      </c>
      <c r="C147" s="185" t="s">
        <v>3444</v>
      </c>
      <c r="D147" s="186" t="s">
        <v>1055</v>
      </c>
      <c r="E147" s="186" t="s">
        <v>3828</v>
      </c>
      <c r="F147" s="187" t="s">
        <v>3852</v>
      </c>
      <c r="G147" s="187" t="s">
        <v>3444</v>
      </c>
      <c r="H147" s="187" t="s">
        <v>1701</v>
      </c>
      <c r="I147" s="188" t="s">
        <v>1702</v>
      </c>
      <c r="J147" s="189" t="s">
        <v>1703</v>
      </c>
      <c r="K147" s="189" t="s">
        <v>1704</v>
      </c>
      <c r="L147" s="189" t="s">
        <v>1063</v>
      </c>
      <c r="M147" s="190" t="s">
        <v>1769</v>
      </c>
      <c r="N147" s="187" t="s">
        <v>1065</v>
      </c>
      <c r="O147" s="187" t="s">
        <v>1112</v>
      </c>
      <c r="P147" s="191"/>
      <c r="Q147" s="192"/>
      <c r="R147" s="192">
        <v>548.59</v>
      </c>
    </row>
    <row r="148" spans="1:18" ht="42" hidden="1" customHeight="1">
      <c r="A148" s="184" t="s">
        <v>2157</v>
      </c>
      <c r="B148" s="184" t="s">
        <v>3853</v>
      </c>
      <c r="C148" s="185" t="s">
        <v>3444</v>
      </c>
      <c r="D148" s="186" t="s">
        <v>1055</v>
      </c>
      <c r="E148" s="186" t="s">
        <v>3833</v>
      </c>
      <c r="F148" s="187" t="s">
        <v>3854</v>
      </c>
      <c r="G148" s="187" t="s">
        <v>3444</v>
      </c>
      <c r="H148" s="187" t="s">
        <v>1701</v>
      </c>
      <c r="I148" s="188" t="s">
        <v>1702</v>
      </c>
      <c r="J148" s="189" t="s">
        <v>1703</v>
      </c>
      <c r="K148" s="189" t="s">
        <v>1704</v>
      </c>
      <c r="L148" s="189" t="s">
        <v>1063</v>
      </c>
      <c r="M148" s="190" t="s">
        <v>1769</v>
      </c>
      <c r="N148" s="187" t="s">
        <v>1065</v>
      </c>
      <c r="O148" s="187" t="s">
        <v>1112</v>
      </c>
      <c r="P148" s="191"/>
      <c r="Q148" s="192"/>
      <c r="R148" s="192">
        <v>542.84</v>
      </c>
    </row>
    <row r="149" spans="1:18" ht="42" hidden="1" customHeight="1">
      <c r="A149" s="184" t="s">
        <v>2160</v>
      </c>
      <c r="B149" s="184" t="s">
        <v>3855</v>
      </c>
      <c r="C149" s="185" t="s">
        <v>3444</v>
      </c>
      <c r="D149" s="186" t="s">
        <v>1055</v>
      </c>
      <c r="E149" s="186" t="s">
        <v>3833</v>
      </c>
      <c r="F149" s="187" t="s">
        <v>3856</v>
      </c>
      <c r="G149" s="187" t="s">
        <v>3444</v>
      </c>
      <c r="H149" s="187" t="s">
        <v>1701</v>
      </c>
      <c r="I149" s="188" t="s">
        <v>1702</v>
      </c>
      <c r="J149" s="189" t="s">
        <v>1703</v>
      </c>
      <c r="K149" s="189" t="s">
        <v>1704</v>
      </c>
      <c r="L149" s="189" t="s">
        <v>1063</v>
      </c>
      <c r="M149" s="190" t="s">
        <v>1769</v>
      </c>
      <c r="N149" s="187" t="s">
        <v>1065</v>
      </c>
      <c r="O149" s="187" t="s">
        <v>1112</v>
      </c>
      <c r="P149" s="191"/>
      <c r="Q149" s="192"/>
      <c r="R149" s="192">
        <v>31.67</v>
      </c>
    </row>
    <row r="150" spans="1:18" ht="42" hidden="1" customHeight="1">
      <c r="A150" s="184" t="s">
        <v>1691</v>
      </c>
      <c r="B150" s="184" t="s">
        <v>3857</v>
      </c>
      <c r="C150" s="185" t="s">
        <v>3444</v>
      </c>
      <c r="D150" s="186" t="s">
        <v>1055</v>
      </c>
      <c r="E150" s="186" t="s">
        <v>3833</v>
      </c>
      <c r="F150" s="187" t="s">
        <v>3858</v>
      </c>
      <c r="G150" s="187" t="s">
        <v>3444</v>
      </c>
      <c r="H150" s="187" t="s">
        <v>1701</v>
      </c>
      <c r="I150" s="188" t="s">
        <v>1702</v>
      </c>
      <c r="J150" s="189" t="s">
        <v>1703</v>
      </c>
      <c r="K150" s="189" t="s">
        <v>1704</v>
      </c>
      <c r="L150" s="189" t="s">
        <v>1063</v>
      </c>
      <c r="M150" s="190" t="s">
        <v>1769</v>
      </c>
      <c r="N150" s="187" t="s">
        <v>1065</v>
      </c>
      <c r="O150" s="187" t="s">
        <v>1112</v>
      </c>
      <c r="P150" s="191"/>
      <c r="Q150" s="192"/>
      <c r="R150" s="192">
        <v>72.31</v>
      </c>
    </row>
    <row r="151" spans="1:18" ht="42" hidden="1" customHeight="1">
      <c r="A151" s="184" t="s">
        <v>1080</v>
      </c>
      <c r="B151" s="184" t="s">
        <v>3859</v>
      </c>
      <c r="C151" s="185" t="s">
        <v>3444</v>
      </c>
      <c r="D151" s="186" t="s">
        <v>1055</v>
      </c>
      <c r="E151" s="186" t="s">
        <v>3838</v>
      </c>
      <c r="F151" s="187" t="s">
        <v>3860</v>
      </c>
      <c r="G151" s="187" t="s">
        <v>3444</v>
      </c>
      <c r="H151" s="187" t="s">
        <v>1716</v>
      </c>
      <c r="I151" s="188" t="s">
        <v>1717</v>
      </c>
      <c r="J151" s="189" t="s">
        <v>1703</v>
      </c>
      <c r="K151" s="189" t="s">
        <v>1704</v>
      </c>
      <c r="L151" s="189" t="s">
        <v>1063</v>
      </c>
      <c r="M151" s="190" t="s">
        <v>1769</v>
      </c>
      <c r="N151" s="187" t="s">
        <v>1065</v>
      </c>
      <c r="O151" s="187" t="s">
        <v>1112</v>
      </c>
      <c r="P151" s="191"/>
      <c r="Q151" s="192"/>
      <c r="R151" s="192">
        <v>37.44</v>
      </c>
    </row>
    <row r="152" spans="1:18" ht="42" hidden="1" customHeight="1">
      <c r="A152" s="184" t="s">
        <v>2168</v>
      </c>
      <c r="B152" s="184" t="s">
        <v>3861</v>
      </c>
      <c r="C152" s="185" t="s">
        <v>3444</v>
      </c>
      <c r="D152" s="186" t="s">
        <v>1055</v>
      </c>
      <c r="E152" s="186" t="s">
        <v>3838</v>
      </c>
      <c r="F152" s="187" t="s">
        <v>3862</v>
      </c>
      <c r="G152" s="187" t="s">
        <v>3444</v>
      </c>
      <c r="H152" s="187" t="s">
        <v>1716</v>
      </c>
      <c r="I152" s="188" t="s">
        <v>1717</v>
      </c>
      <c r="J152" s="189" t="s">
        <v>1703</v>
      </c>
      <c r="K152" s="189" t="s">
        <v>1704</v>
      </c>
      <c r="L152" s="189" t="s">
        <v>1063</v>
      </c>
      <c r="M152" s="190" t="s">
        <v>1769</v>
      </c>
      <c r="N152" s="187" t="s">
        <v>1065</v>
      </c>
      <c r="O152" s="187" t="s">
        <v>1112</v>
      </c>
      <c r="P152" s="191"/>
      <c r="Q152" s="192"/>
      <c r="R152" s="192">
        <v>2.1800000000000002</v>
      </c>
    </row>
    <row r="153" spans="1:18" ht="42" hidden="1" customHeight="1">
      <c r="A153" s="184" t="s">
        <v>2171</v>
      </c>
      <c r="B153" s="184" t="s">
        <v>3863</v>
      </c>
      <c r="C153" s="185" t="s">
        <v>3444</v>
      </c>
      <c r="D153" s="186" t="s">
        <v>1055</v>
      </c>
      <c r="E153" s="186" t="s">
        <v>3838</v>
      </c>
      <c r="F153" s="187" t="s">
        <v>3864</v>
      </c>
      <c r="G153" s="187" t="s">
        <v>3444</v>
      </c>
      <c r="H153" s="187" t="s">
        <v>1716</v>
      </c>
      <c r="I153" s="188" t="s">
        <v>1717</v>
      </c>
      <c r="J153" s="189" t="s">
        <v>1703</v>
      </c>
      <c r="K153" s="189" t="s">
        <v>1704</v>
      </c>
      <c r="L153" s="189" t="s">
        <v>1063</v>
      </c>
      <c r="M153" s="190" t="s">
        <v>1769</v>
      </c>
      <c r="N153" s="187" t="s">
        <v>1065</v>
      </c>
      <c r="O153" s="187" t="s">
        <v>1112</v>
      </c>
      <c r="P153" s="191"/>
      <c r="Q153" s="192"/>
      <c r="R153" s="192">
        <v>4.9800000000000004</v>
      </c>
    </row>
    <row r="154" spans="1:18" ht="42" hidden="1" customHeight="1">
      <c r="A154" s="184" t="s">
        <v>1432</v>
      </c>
      <c r="B154" s="184" t="s">
        <v>3865</v>
      </c>
      <c r="C154" s="185" t="s">
        <v>3444</v>
      </c>
      <c r="D154" s="186" t="s">
        <v>1055</v>
      </c>
      <c r="E154" s="186" t="s">
        <v>3843</v>
      </c>
      <c r="F154" s="187" t="s">
        <v>3866</v>
      </c>
      <c r="G154" s="187" t="s">
        <v>3444</v>
      </c>
      <c r="H154" s="187" t="s">
        <v>1701</v>
      </c>
      <c r="I154" s="188" t="s">
        <v>1702</v>
      </c>
      <c r="J154" s="189" t="s">
        <v>1703</v>
      </c>
      <c r="K154" s="189" t="s">
        <v>1704</v>
      </c>
      <c r="L154" s="189" t="s">
        <v>1063</v>
      </c>
      <c r="M154" s="190" t="s">
        <v>1769</v>
      </c>
      <c r="N154" s="187" t="s">
        <v>1065</v>
      </c>
      <c r="O154" s="187" t="s">
        <v>1112</v>
      </c>
      <c r="P154" s="191"/>
      <c r="Q154" s="192"/>
      <c r="R154" s="192">
        <v>127.17</v>
      </c>
    </row>
    <row r="155" spans="1:18" ht="42" hidden="1" customHeight="1">
      <c r="A155" s="184" t="s">
        <v>1436</v>
      </c>
      <c r="B155" s="184" t="s">
        <v>3867</v>
      </c>
      <c r="C155" s="185" t="s">
        <v>3444</v>
      </c>
      <c r="D155" s="186" t="s">
        <v>1055</v>
      </c>
      <c r="E155" s="186" t="s">
        <v>3843</v>
      </c>
      <c r="F155" s="187" t="s">
        <v>3868</v>
      </c>
      <c r="G155" s="187" t="s">
        <v>3444</v>
      </c>
      <c r="H155" s="187" t="s">
        <v>1701</v>
      </c>
      <c r="I155" s="188" t="s">
        <v>1702</v>
      </c>
      <c r="J155" s="189" t="s">
        <v>1703</v>
      </c>
      <c r="K155" s="189" t="s">
        <v>1704</v>
      </c>
      <c r="L155" s="189" t="s">
        <v>1063</v>
      </c>
      <c r="M155" s="190" t="s">
        <v>1769</v>
      </c>
      <c r="N155" s="187" t="s">
        <v>1065</v>
      </c>
      <c r="O155" s="187" t="s">
        <v>1112</v>
      </c>
      <c r="P155" s="191"/>
      <c r="Q155" s="192"/>
      <c r="R155" s="192">
        <v>954.67</v>
      </c>
    </row>
    <row r="156" spans="1:18" ht="42" hidden="1" customHeight="1">
      <c r="A156" s="184" t="s">
        <v>2178</v>
      </c>
      <c r="B156" s="184" t="s">
        <v>3869</v>
      </c>
      <c r="C156" s="185" t="s">
        <v>3444</v>
      </c>
      <c r="D156" s="186" t="s">
        <v>1055</v>
      </c>
      <c r="E156" s="186" t="s">
        <v>3843</v>
      </c>
      <c r="F156" s="187" t="s">
        <v>3870</v>
      </c>
      <c r="G156" s="187" t="s">
        <v>3444</v>
      </c>
      <c r="H156" s="187" t="s">
        <v>1701</v>
      </c>
      <c r="I156" s="188" t="s">
        <v>1702</v>
      </c>
      <c r="J156" s="189" t="s">
        <v>1703</v>
      </c>
      <c r="K156" s="189" t="s">
        <v>1704</v>
      </c>
      <c r="L156" s="189" t="s">
        <v>1063</v>
      </c>
      <c r="M156" s="190" t="s">
        <v>1769</v>
      </c>
      <c r="N156" s="187" t="s">
        <v>1065</v>
      </c>
      <c r="O156" s="187" t="s">
        <v>1112</v>
      </c>
      <c r="P156" s="191"/>
      <c r="Q156" s="192"/>
      <c r="R156" s="192">
        <v>55.71</v>
      </c>
    </row>
    <row r="157" spans="1:18" ht="42" hidden="1" customHeight="1">
      <c r="A157" s="184" t="s">
        <v>2182</v>
      </c>
      <c r="B157" s="184" t="s">
        <v>3871</v>
      </c>
      <c r="C157" s="185" t="s">
        <v>3444</v>
      </c>
      <c r="D157" s="186" t="s">
        <v>1055</v>
      </c>
      <c r="E157" s="186" t="s">
        <v>3872</v>
      </c>
      <c r="F157" s="187" t="s">
        <v>3873</v>
      </c>
      <c r="G157" s="187" t="s">
        <v>3440</v>
      </c>
      <c r="H157" s="187" t="s">
        <v>1077</v>
      </c>
      <c r="I157" s="188" t="s">
        <v>1078</v>
      </c>
      <c r="J157" s="189" t="s">
        <v>1690</v>
      </c>
      <c r="K157" s="189" t="s">
        <v>1691</v>
      </c>
      <c r="L157" s="189" t="s">
        <v>1063</v>
      </c>
      <c r="M157" s="190" t="s">
        <v>1769</v>
      </c>
      <c r="N157" s="187" t="s">
        <v>1065</v>
      </c>
      <c r="O157" s="187" t="s">
        <v>3553</v>
      </c>
      <c r="P157" s="191"/>
      <c r="Q157" s="192"/>
      <c r="R157" s="192">
        <v>11458.03</v>
      </c>
    </row>
    <row r="158" spans="1:18" ht="42" hidden="1" customHeight="1">
      <c r="A158" s="184" t="s">
        <v>1704</v>
      </c>
      <c r="B158" s="184" t="s">
        <v>3874</v>
      </c>
      <c r="C158" s="185" t="s">
        <v>3444</v>
      </c>
      <c r="D158" s="186" t="s">
        <v>1055</v>
      </c>
      <c r="E158" s="186" t="s">
        <v>3875</v>
      </c>
      <c r="F158" s="187" t="s">
        <v>3876</v>
      </c>
      <c r="G158" s="187" t="s">
        <v>3440</v>
      </c>
      <c r="H158" s="187" t="s">
        <v>1696</v>
      </c>
      <c r="I158" s="188" t="s">
        <v>1697</v>
      </c>
      <c r="J158" s="189" t="s">
        <v>1690</v>
      </c>
      <c r="K158" s="189" t="s">
        <v>1691</v>
      </c>
      <c r="L158" s="189" t="s">
        <v>1063</v>
      </c>
      <c r="M158" s="190" t="s">
        <v>1769</v>
      </c>
      <c r="N158" s="187" t="s">
        <v>1065</v>
      </c>
      <c r="O158" s="187" t="s">
        <v>3553</v>
      </c>
      <c r="P158" s="191"/>
      <c r="Q158" s="192"/>
      <c r="R158" s="192">
        <v>991.92</v>
      </c>
    </row>
    <row r="159" spans="1:18" ht="42" hidden="1" customHeight="1">
      <c r="A159" s="184" t="s">
        <v>2187</v>
      </c>
      <c r="B159" s="184" t="s">
        <v>3877</v>
      </c>
      <c r="C159" s="185" t="s">
        <v>3444</v>
      </c>
      <c r="D159" s="186" t="s">
        <v>1055</v>
      </c>
      <c r="E159" s="186" t="s">
        <v>3878</v>
      </c>
      <c r="F159" s="187" t="s">
        <v>3879</v>
      </c>
      <c r="G159" s="187" t="s">
        <v>3440</v>
      </c>
      <c r="H159" s="187" t="s">
        <v>1077</v>
      </c>
      <c r="I159" s="188" t="s">
        <v>1078</v>
      </c>
      <c r="J159" s="189" t="s">
        <v>1690</v>
      </c>
      <c r="K159" s="189" t="s">
        <v>1691</v>
      </c>
      <c r="L159" s="189" t="s">
        <v>1063</v>
      </c>
      <c r="M159" s="190" t="s">
        <v>1769</v>
      </c>
      <c r="N159" s="187" t="s">
        <v>1065</v>
      </c>
      <c r="O159" s="187" t="s">
        <v>3553</v>
      </c>
      <c r="P159" s="191"/>
      <c r="Q159" s="192"/>
      <c r="R159" s="192">
        <v>1980.27</v>
      </c>
    </row>
    <row r="160" spans="1:18" ht="42" hidden="1" customHeight="1">
      <c r="A160" s="184" t="s">
        <v>2190</v>
      </c>
      <c r="B160" s="184" t="s">
        <v>3880</v>
      </c>
      <c r="C160" s="185" t="s">
        <v>3444</v>
      </c>
      <c r="D160" s="186" t="s">
        <v>1055</v>
      </c>
      <c r="E160" s="186" t="s">
        <v>3881</v>
      </c>
      <c r="F160" s="187" t="s">
        <v>3882</v>
      </c>
      <c r="G160" s="187" t="s">
        <v>3440</v>
      </c>
      <c r="H160" s="187" t="s">
        <v>1696</v>
      </c>
      <c r="I160" s="188" t="s">
        <v>1697</v>
      </c>
      <c r="J160" s="189" t="s">
        <v>1690</v>
      </c>
      <c r="K160" s="189" t="s">
        <v>1691</v>
      </c>
      <c r="L160" s="189" t="s">
        <v>1063</v>
      </c>
      <c r="M160" s="190" t="s">
        <v>1769</v>
      </c>
      <c r="N160" s="187" t="s">
        <v>1065</v>
      </c>
      <c r="O160" s="187" t="s">
        <v>3553</v>
      </c>
      <c r="P160" s="191"/>
      <c r="Q160" s="192"/>
      <c r="R160" s="192">
        <v>2917.49</v>
      </c>
    </row>
    <row r="161" spans="1:18" ht="52.5" hidden="1" customHeight="1">
      <c r="A161" s="184" t="s">
        <v>2194</v>
      </c>
      <c r="B161" s="184" t="s">
        <v>3883</v>
      </c>
      <c r="C161" s="185" t="s">
        <v>3440</v>
      </c>
      <c r="D161" s="186" t="s">
        <v>1181</v>
      </c>
      <c r="E161" s="186" t="s">
        <v>3884</v>
      </c>
      <c r="F161" s="187" t="s">
        <v>3883</v>
      </c>
      <c r="G161" s="187" t="s">
        <v>3440</v>
      </c>
      <c r="H161" s="187" t="s">
        <v>3885</v>
      </c>
      <c r="I161" s="188" t="s">
        <v>1078</v>
      </c>
      <c r="J161" s="189" t="s">
        <v>1063</v>
      </c>
      <c r="K161" s="189" t="s">
        <v>1063</v>
      </c>
      <c r="L161" s="189" t="s">
        <v>1790</v>
      </c>
      <c r="M161" s="190" t="s">
        <v>1678</v>
      </c>
      <c r="N161" s="187" t="s">
        <v>1065</v>
      </c>
      <c r="O161" s="187" t="s">
        <v>3553</v>
      </c>
      <c r="P161" s="191"/>
      <c r="Q161" s="192">
        <v>500</v>
      </c>
      <c r="R161" s="192"/>
    </row>
    <row r="162" spans="1:18" ht="52.5" hidden="1" customHeight="1">
      <c r="A162" s="184" t="s">
        <v>1114</v>
      </c>
      <c r="B162" s="184" t="s">
        <v>1515</v>
      </c>
      <c r="C162" s="185" t="s">
        <v>3440</v>
      </c>
      <c r="D162" s="186" t="s">
        <v>1181</v>
      </c>
      <c r="E162" s="186" t="s">
        <v>3886</v>
      </c>
      <c r="F162" s="187" t="s">
        <v>1515</v>
      </c>
      <c r="G162" s="187" t="s">
        <v>3440</v>
      </c>
      <c r="H162" s="187" t="s">
        <v>3887</v>
      </c>
      <c r="I162" s="188" t="s">
        <v>3888</v>
      </c>
      <c r="J162" s="189" t="s">
        <v>1063</v>
      </c>
      <c r="K162" s="189" t="s">
        <v>1063</v>
      </c>
      <c r="L162" s="189" t="s">
        <v>1790</v>
      </c>
      <c r="M162" s="190" t="s">
        <v>1678</v>
      </c>
      <c r="N162" s="187" t="s">
        <v>1065</v>
      </c>
      <c r="O162" s="187" t="s">
        <v>3553</v>
      </c>
      <c r="P162" s="191"/>
      <c r="Q162" s="192">
        <v>3739</v>
      </c>
      <c r="R162" s="192"/>
    </row>
    <row r="163" spans="1:18" ht="52.5" hidden="1" customHeight="1">
      <c r="A163" s="184" t="s">
        <v>1123</v>
      </c>
      <c r="B163" s="184" t="s">
        <v>3889</v>
      </c>
      <c r="C163" s="185" t="s">
        <v>3440</v>
      </c>
      <c r="D163" s="186" t="s">
        <v>1181</v>
      </c>
      <c r="E163" s="186" t="s">
        <v>3890</v>
      </c>
      <c r="F163" s="187" t="s">
        <v>3889</v>
      </c>
      <c r="G163" s="187" t="s">
        <v>3440</v>
      </c>
      <c r="H163" s="187" t="s">
        <v>3891</v>
      </c>
      <c r="I163" s="188" t="s">
        <v>3892</v>
      </c>
      <c r="J163" s="189" t="s">
        <v>1063</v>
      </c>
      <c r="K163" s="189" t="s">
        <v>1063</v>
      </c>
      <c r="L163" s="189" t="s">
        <v>1790</v>
      </c>
      <c r="M163" s="190" t="s">
        <v>1678</v>
      </c>
      <c r="N163" s="187" t="s">
        <v>1065</v>
      </c>
      <c r="O163" s="187" t="s">
        <v>3553</v>
      </c>
      <c r="P163" s="191"/>
      <c r="Q163" s="192">
        <v>4590</v>
      </c>
      <c r="R163" s="192"/>
    </row>
    <row r="164" spans="1:18" ht="52.5" hidden="1" customHeight="1">
      <c r="A164" s="184" t="s">
        <v>1129</v>
      </c>
      <c r="B164" s="184" t="s">
        <v>3893</v>
      </c>
      <c r="C164" s="185" t="s">
        <v>3440</v>
      </c>
      <c r="D164" s="186" t="s">
        <v>1181</v>
      </c>
      <c r="E164" s="186" t="s">
        <v>1806</v>
      </c>
      <c r="F164" s="187" t="s">
        <v>3893</v>
      </c>
      <c r="G164" s="187" t="s">
        <v>3440</v>
      </c>
      <c r="H164" s="187" t="s">
        <v>1807</v>
      </c>
      <c r="I164" s="188" t="s">
        <v>1808</v>
      </c>
      <c r="J164" s="189" t="s">
        <v>1063</v>
      </c>
      <c r="K164" s="189" t="s">
        <v>1063</v>
      </c>
      <c r="L164" s="189" t="s">
        <v>1790</v>
      </c>
      <c r="M164" s="190" t="s">
        <v>1678</v>
      </c>
      <c r="N164" s="187" t="s">
        <v>1065</v>
      </c>
      <c r="O164" s="187" t="s">
        <v>3553</v>
      </c>
      <c r="P164" s="191"/>
      <c r="Q164" s="192">
        <v>20451</v>
      </c>
      <c r="R164" s="192"/>
    </row>
    <row r="165" spans="1:18" ht="63" hidden="1" customHeight="1">
      <c r="A165" s="184" t="s">
        <v>1133</v>
      </c>
      <c r="B165" s="184" t="s">
        <v>3894</v>
      </c>
      <c r="C165" s="185" t="s">
        <v>3440</v>
      </c>
      <c r="D165" s="186" t="s">
        <v>1181</v>
      </c>
      <c r="E165" s="186" t="s">
        <v>3895</v>
      </c>
      <c r="F165" s="187" t="s">
        <v>3894</v>
      </c>
      <c r="G165" s="187" t="s">
        <v>3440</v>
      </c>
      <c r="H165" s="187" t="s">
        <v>1835</v>
      </c>
      <c r="I165" s="188" t="s">
        <v>1836</v>
      </c>
      <c r="J165" s="189" t="s">
        <v>1063</v>
      </c>
      <c r="K165" s="189" t="s">
        <v>1063</v>
      </c>
      <c r="L165" s="189" t="s">
        <v>1790</v>
      </c>
      <c r="M165" s="190" t="s">
        <v>1678</v>
      </c>
      <c r="N165" s="187" t="s">
        <v>1065</v>
      </c>
      <c r="O165" s="187" t="s">
        <v>3553</v>
      </c>
      <c r="P165" s="191"/>
      <c r="Q165" s="192">
        <v>20450.400000000001</v>
      </c>
      <c r="R165" s="192"/>
    </row>
    <row r="166" spans="1:18" ht="52.5" hidden="1" customHeight="1">
      <c r="A166" s="184" t="s">
        <v>1140</v>
      </c>
      <c r="B166" s="184" t="s">
        <v>3896</v>
      </c>
      <c r="C166" s="185" t="s">
        <v>3440</v>
      </c>
      <c r="D166" s="186" t="s">
        <v>1181</v>
      </c>
      <c r="E166" s="186" t="s">
        <v>3897</v>
      </c>
      <c r="F166" s="187" t="s">
        <v>3896</v>
      </c>
      <c r="G166" s="187" t="s">
        <v>3440</v>
      </c>
      <c r="H166" s="187" t="s">
        <v>2192</v>
      </c>
      <c r="I166" s="188" t="s">
        <v>2193</v>
      </c>
      <c r="J166" s="189" t="s">
        <v>1063</v>
      </c>
      <c r="K166" s="189" t="s">
        <v>1063</v>
      </c>
      <c r="L166" s="189" t="s">
        <v>1790</v>
      </c>
      <c r="M166" s="190" t="s">
        <v>1678</v>
      </c>
      <c r="N166" s="187" t="s">
        <v>1065</v>
      </c>
      <c r="O166" s="187" t="s">
        <v>3553</v>
      </c>
      <c r="P166" s="191"/>
      <c r="Q166" s="192">
        <v>7202</v>
      </c>
      <c r="R166" s="192"/>
    </row>
    <row r="167" spans="1:18" ht="52.5" hidden="1" customHeight="1">
      <c r="A167" s="184" t="s">
        <v>1440</v>
      </c>
      <c r="B167" s="184" t="s">
        <v>3898</v>
      </c>
      <c r="C167" s="185" t="s">
        <v>3440</v>
      </c>
      <c r="D167" s="186" t="s">
        <v>1181</v>
      </c>
      <c r="E167" s="186" t="s">
        <v>3899</v>
      </c>
      <c r="F167" s="187" t="s">
        <v>3898</v>
      </c>
      <c r="G167" s="187" t="s">
        <v>3440</v>
      </c>
      <c r="H167" s="187" t="s">
        <v>3900</v>
      </c>
      <c r="I167" s="188" t="s">
        <v>3901</v>
      </c>
      <c r="J167" s="189" t="s">
        <v>1063</v>
      </c>
      <c r="K167" s="189" t="s">
        <v>1063</v>
      </c>
      <c r="L167" s="189" t="s">
        <v>1790</v>
      </c>
      <c r="M167" s="190" t="s">
        <v>1678</v>
      </c>
      <c r="N167" s="187" t="s">
        <v>1065</v>
      </c>
      <c r="O167" s="187" t="s">
        <v>3553</v>
      </c>
      <c r="P167" s="191"/>
      <c r="Q167" s="192">
        <v>333412</v>
      </c>
      <c r="R167" s="192"/>
    </row>
    <row r="168" spans="1:18" ht="42" hidden="1" customHeight="1">
      <c r="A168" s="184" t="s">
        <v>1444</v>
      </c>
      <c r="B168" s="184" t="s">
        <v>3902</v>
      </c>
      <c r="C168" s="185" t="s">
        <v>3444</v>
      </c>
      <c r="D168" s="186" t="s">
        <v>1055</v>
      </c>
      <c r="E168" s="186" t="s">
        <v>3903</v>
      </c>
      <c r="F168" s="187" t="s">
        <v>3904</v>
      </c>
      <c r="G168" s="187" t="s">
        <v>3444</v>
      </c>
      <c r="H168" s="187" t="s">
        <v>1696</v>
      </c>
      <c r="I168" s="188" t="s">
        <v>1697</v>
      </c>
      <c r="J168" s="189" t="s">
        <v>1690</v>
      </c>
      <c r="K168" s="189" t="s">
        <v>1691</v>
      </c>
      <c r="L168" s="189" t="s">
        <v>1063</v>
      </c>
      <c r="M168" s="190" t="s">
        <v>1769</v>
      </c>
      <c r="N168" s="187" t="s">
        <v>1065</v>
      </c>
      <c r="O168" s="187" t="s">
        <v>3553</v>
      </c>
      <c r="P168" s="191"/>
      <c r="Q168" s="192"/>
      <c r="R168" s="192">
        <v>10054.969999999999</v>
      </c>
    </row>
    <row r="169" spans="1:18" ht="42" hidden="1" customHeight="1">
      <c r="A169" s="184" t="s">
        <v>1790</v>
      </c>
      <c r="B169" s="184" t="s">
        <v>3905</v>
      </c>
      <c r="C169" s="185" t="s">
        <v>3906</v>
      </c>
      <c r="D169" s="186" t="s">
        <v>1055</v>
      </c>
      <c r="E169" s="186" t="s">
        <v>3907</v>
      </c>
      <c r="F169" s="187" t="s">
        <v>3908</v>
      </c>
      <c r="G169" s="187" t="s">
        <v>3444</v>
      </c>
      <c r="H169" s="187" t="s">
        <v>2274</v>
      </c>
      <c r="I169" s="188" t="s">
        <v>2275</v>
      </c>
      <c r="J169" s="189" t="s">
        <v>1690</v>
      </c>
      <c r="K169" s="189" t="s">
        <v>1691</v>
      </c>
      <c r="L169" s="189" t="s">
        <v>1063</v>
      </c>
      <c r="M169" s="190" t="s">
        <v>1769</v>
      </c>
      <c r="N169" s="187" t="s">
        <v>1065</v>
      </c>
      <c r="O169" s="187" t="s">
        <v>3553</v>
      </c>
      <c r="P169" s="191"/>
      <c r="Q169" s="192"/>
      <c r="R169" s="192">
        <v>1772.71</v>
      </c>
    </row>
    <row r="170" spans="1:18" ht="42" hidden="1" customHeight="1">
      <c r="A170" s="184" t="s">
        <v>2214</v>
      </c>
      <c r="B170" s="184" t="s">
        <v>3909</v>
      </c>
      <c r="C170" s="185" t="s">
        <v>3906</v>
      </c>
      <c r="D170" s="186" t="s">
        <v>1055</v>
      </c>
      <c r="E170" s="186" t="s">
        <v>3907</v>
      </c>
      <c r="F170" s="187" t="s">
        <v>3910</v>
      </c>
      <c r="G170" s="187" t="s">
        <v>3444</v>
      </c>
      <c r="H170" s="187" t="s">
        <v>2274</v>
      </c>
      <c r="I170" s="188" t="s">
        <v>2275</v>
      </c>
      <c r="J170" s="189" t="s">
        <v>1690</v>
      </c>
      <c r="K170" s="189" t="s">
        <v>1691</v>
      </c>
      <c r="L170" s="189" t="s">
        <v>1063</v>
      </c>
      <c r="M170" s="190" t="s">
        <v>1769</v>
      </c>
      <c r="N170" s="187" t="s">
        <v>1065</v>
      </c>
      <c r="O170" s="187" t="s">
        <v>1112</v>
      </c>
      <c r="P170" s="191"/>
      <c r="Q170" s="192"/>
      <c r="R170" s="192">
        <v>26.24</v>
      </c>
    </row>
    <row r="171" spans="1:18" ht="42" hidden="1" customHeight="1">
      <c r="A171" s="184" t="s">
        <v>1453</v>
      </c>
      <c r="B171" s="184" t="s">
        <v>3911</v>
      </c>
      <c r="C171" s="185" t="s">
        <v>3906</v>
      </c>
      <c r="D171" s="186" t="s">
        <v>1055</v>
      </c>
      <c r="E171" s="186" t="s">
        <v>3907</v>
      </c>
      <c r="F171" s="187" t="s">
        <v>3912</v>
      </c>
      <c r="G171" s="187" t="s">
        <v>3444</v>
      </c>
      <c r="H171" s="187" t="s">
        <v>2274</v>
      </c>
      <c r="I171" s="188" t="s">
        <v>2275</v>
      </c>
      <c r="J171" s="189" t="s">
        <v>1690</v>
      </c>
      <c r="K171" s="189" t="s">
        <v>1691</v>
      </c>
      <c r="L171" s="189" t="s">
        <v>1063</v>
      </c>
      <c r="M171" s="190" t="s">
        <v>1769</v>
      </c>
      <c r="N171" s="187" t="s">
        <v>1065</v>
      </c>
      <c r="O171" s="187" t="s">
        <v>3553</v>
      </c>
      <c r="P171" s="191"/>
      <c r="Q171" s="192"/>
      <c r="R171" s="192">
        <v>2.5</v>
      </c>
    </row>
    <row r="172" spans="1:18" ht="42" hidden="1" customHeight="1">
      <c r="A172" s="184" t="s">
        <v>2221</v>
      </c>
      <c r="B172" s="184" t="s">
        <v>3913</v>
      </c>
      <c r="C172" s="185" t="s">
        <v>3906</v>
      </c>
      <c r="D172" s="186" t="s">
        <v>1055</v>
      </c>
      <c r="E172" s="186" t="s">
        <v>3907</v>
      </c>
      <c r="F172" s="187" t="s">
        <v>3914</v>
      </c>
      <c r="G172" s="187" t="s">
        <v>3444</v>
      </c>
      <c r="H172" s="187" t="s">
        <v>2274</v>
      </c>
      <c r="I172" s="188" t="s">
        <v>2275</v>
      </c>
      <c r="J172" s="189" t="s">
        <v>1690</v>
      </c>
      <c r="K172" s="189" t="s">
        <v>1691</v>
      </c>
      <c r="L172" s="189" t="s">
        <v>1063</v>
      </c>
      <c r="M172" s="190" t="s">
        <v>1769</v>
      </c>
      <c r="N172" s="187" t="s">
        <v>1065</v>
      </c>
      <c r="O172" s="187" t="s">
        <v>3553</v>
      </c>
      <c r="P172" s="191"/>
      <c r="Q172" s="192"/>
      <c r="R172" s="192">
        <v>2.04</v>
      </c>
    </row>
    <row r="173" spans="1:18" ht="73.5" hidden="1" customHeight="1">
      <c r="A173" s="184" t="s">
        <v>1145</v>
      </c>
      <c r="B173" s="184" t="s">
        <v>3915</v>
      </c>
      <c r="C173" s="185" t="s">
        <v>3906</v>
      </c>
      <c r="D173" s="186" t="s">
        <v>1055</v>
      </c>
      <c r="E173" s="186" t="s">
        <v>3212</v>
      </c>
      <c r="F173" s="187" t="s">
        <v>3916</v>
      </c>
      <c r="G173" s="187" t="s">
        <v>3444</v>
      </c>
      <c r="H173" s="187" t="s">
        <v>3214</v>
      </c>
      <c r="I173" s="188" t="s">
        <v>2270</v>
      </c>
      <c r="J173" s="189" t="s">
        <v>1690</v>
      </c>
      <c r="K173" s="189" t="s">
        <v>1691</v>
      </c>
      <c r="L173" s="189" t="s">
        <v>1063</v>
      </c>
      <c r="M173" s="190" t="s">
        <v>1769</v>
      </c>
      <c r="N173" s="187" t="s">
        <v>1065</v>
      </c>
      <c r="O173" s="187" t="s">
        <v>3553</v>
      </c>
      <c r="P173" s="191"/>
      <c r="Q173" s="192"/>
      <c r="R173" s="192">
        <v>0.71</v>
      </c>
    </row>
    <row r="174" spans="1:18" ht="73.5" hidden="1" customHeight="1">
      <c r="A174" s="184" t="s">
        <v>1150</v>
      </c>
      <c r="B174" s="184" t="s">
        <v>3917</v>
      </c>
      <c r="C174" s="185" t="s">
        <v>3906</v>
      </c>
      <c r="D174" s="186" t="s">
        <v>1055</v>
      </c>
      <c r="E174" s="186" t="s">
        <v>3212</v>
      </c>
      <c r="F174" s="187" t="s">
        <v>3918</v>
      </c>
      <c r="G174" s="187" t="s">
        <v>3444</v>
      </c>
      <c r="H174" s="187" t="s">
        <v>3214</v>
      </c>
      <c r="I174" s="188" t="s">
        <v>2270</v>
      </c>
      <c r="J174" s="189" t="s">
        <v>1690</v>
      </c>
      <c r="K174" s="189" t="s">
        <v>1691</v>
      </c>
      <c r="L174" s="189" t="s">
        <v>1063</v>
      </c>
      <c r="M174" s="190" t="s">
        <v>1769</v>
      </c>
      <c r="N174" s="187" t="s">
        <v>1065</v>
      </c>
      <c r="O174" s="187" t="s">
        <v>3553</v>
      </c>
      <c r="P174" s="191"/>
      <c r="Q174" s="192"/>
      <c r="R174" s="192">
        <v>185.65</v>
      </c>
    </row>
    <row r="175" spans="1:18" ht="73.5" hidden="1" customHeight="1">
      <c r="A175" s="184" t="s">
        <v>1467</v>
      </c>
      <c r="B175" s="184" t="s">
        <v>3919</v>
      </c>
      <c r="C175" s="185" t="s">
        <v>3906</v>
      </c>
      <c r="D175" s="186" t="s">
        <v>1055</v>
      </c>
      <c r="E175" s="186" t="s">
        <v>3212</v>
      </c>
      <c r="F175" s="187" t="s">
        <v>3920</v>
      </c>
      <c r="G175" s="187" t="s">
        <v>3444</v>
      </c>
      <c r="H175" s="187" t="s">
        <v>3214</v>
      </c>
      <c r="I175" s="188" t="s">
        <v>2270</v>
      </c>
      <c r="J175" s="189" t="s">
        <v>1690</v>
      </c>
      <c r="K175" s="189" t="s">
        <v>1691</v>
      </c>
      <c r="L175" s="189" t="s">
        <v>1063</v>
      </c>
      <c r="M175" s="190" t="s">
        <v>1769</v>
      </c>
      <c r="N175" s="187" t="s">
        <v>1065</v>
      </c>
      <c r="O175" s="187" t="s">
        <v>3553</v>
      </c>
      <c r="P175" s="191"/>
      <c r="Q175" s="192"/>
      <c r="R175" s="192">
        <v>218</v>
      </c>
    </row>
    <row r="176" spans="1:18" ht="73.5" hidden="1" customHeight="1">
      <c r="A176" s="184" t="s">
        <v>1473</v>
      </c>
      <c r="B176" s="184" t="s">
        <v>3921</v>
      </c>
      <c r="C176" s="185" t="s">
        <v>3906</v>
      </c>
      <c r="D176" s="186" t="s">
        <v>1055</v>
      </c>
      <c r="E176" s="186" t="s">
        <v>2266</v>
      </c>
      <c r="F176" s="187" t="s">
        <v>3922</v>
      </c>
      <c r="G176" s="187" t="s">
        <v>3444</v>
      </c>
      <c r="H176" s="187" t="s">
        <v>2269</v>
      </c>
      <c r="I176" s="188" t="s">
        <v>2270</v>
      </c>
      <c r="J176" s="189" t="s">
        <v>1690</v>
      </c>
      <c r="K176" s="189" t="s">
        <v>1691</v>
      </c>
      <c r="L176" s="189" t="s">
        <v>1063</v>
      </c>
      <c r="M176" s="190" t="s">
        <v>1769</v>
      </c>
      <c r="N176" s="187" t="s">
        <v>1065</v>
      </c>
      <c r="O176" s="187" t="s">
        <v>3553</v>
      </c>
      <c r="P176" s="191"/>
      <c r="Q176" s="192"/>
      <c r="R176" s="192">
        <v>2257.64</v>
      </c>
    </row>
    <row r="177" spans="1:18" ht="42" hidden="1" customHeight="1">
      <c r="A177" s="184" t="s">
        <v>1476</v>
      </c>
      <c r="B177" s="184" t="s">
        <v>3923</v>
      </c>
      <c r="C177" s="185" t="s">
        <v>3906</v>
      </c>
      <c r="D177" s="186" t="s">
        <v>1055</v>
      </c>
      <c r="E177" s="186" t="s">
        <v>3924</v>
      </c>
      <c r="F177" s="187" t="s">
        <v>3925</v>
      </c>
      <c r="G177" s="187" t="s">
        <v>3444</v>
      </c>
      <c r="H177" s="187" t="s">
        <v>1077</v>
      </c>
      <c r="I177" s="188" t="s">
        <v>1078</v>
      </c>
      <c r="J177" s="189" t="s">
        <v>1690</v>
      </c>
      <c r="K177" s="189" t="s">
        <v>1691</v>
      </c>
      <c r="L177" s="189" t="s">
        <v>1063</v>
      </c>
      <c r="M177" s="190" t="s">
        <v>1769</v>
      </c>
      <c r="N177" s="187" t="s">
        <v>1065</v>
      </c>
      <c r="O177" s="187" t="s">
        <v>3553</v>
      </c>
      <c r="P177" s="191"/>
      <c r="Q177" s="192"/>
      <c r="R177" s="192">
        <v>663.96</v>
      </c>
    </row>
    <row r="178" spans="1:18" ht="63" hidden="1" customHeight="1">
      <c r="A178" s="184" t="s">
        <v>1154</v>
      </c>
      <c r="B178" s="184" t="s">
        <v>3926</v>
      </c>
      <c r="C178" s="185" t="s">
        <v>3906</v>
      </c>
      <c r="D178" s="186" t="s">
        <v>1055</v>
      </c>
      <c r="E178" s="186" t="s">
        <v>3927</v>
      </c>
      <c r="F178" s="187" t="s">
        <v>3928</v>
      </c>
      <c r="G178" s="187" t="s">
        <v>3444</v>
      </c>
      <c r="H178" s="187" t="s">
        <v>3218</v>
      </c>
      <c r="I178" s="188" t="s">
        <v>2270</v>
      </c>
      <c r="J178" s="189" t="s">
        <v>1690</v>
      </c>
      <c r="K178" s="189" t="s">
        <v>1691</v>
      </c>
      <c r="L178" s="189" t="s">
        <v>1063</v>
      </c>
      <c r="M178" s="190" t="s">
        <v>1769</v>
      </c>
      <c r="N178" s="187" t="s">
        <v>1065</v>
      </c>
      <c r="O178" s="187" t="s">
        <v>3553</v>
      </c>
      <c r="P178" s="191"/>
      <c r="Q178" s="192"/>
      <c r="R178" s="192">
        <v>622.54</v>
      </c>
    </row>
    <row r="179" spans="1:18" ht="52.5" hidden="1" customHeight="1">
      <c r="A179" s="184" t="s">
        <v>1484</v>
      </c>
      <c r="B179" s="184" t="s">
        <v>3929</v>
      </c>
      <c r="C179" s="185" t="s">
        <v>3906</v>
      </c>
      <c r="D179" s="186" t="s">
        <v>1055</v>
      </c>
      <c r="E179" s="186" t="s">
        <v>3930</v>
      </c>
      <c r="F179" s="187" t="s">
        <v>3931</v>
      </c>
      <c r="G179" s="187" t="s">
        <v>3906</v>
      </c>
      <c r="H179" s="187" t="s">
        <v>1696</v>
      </c>
      <c r="I179" s="188" t="s">
        <v>1697</v>
      </c>
      <c r="J179" s="189" t="s">
        <v>1690</v>
      </c>
      <c r="K179" s="189" t="s">
        <v>1691</v>
      </c>
      <c r="L179" s="189" t="s">
        <v>1063</v>
      </c>
      <c r="M179" s="190" t="s">
        <v>1769</v>
      </c>
      <c r="N179" s="187" t="s">
        <v>1065</v>
      </c>
      <c r="O179" s="187" t="s">
        <v>3553</v>
      </c>
      <c r="P179" s="191"/>
      <c r="Q179" s="192"/>
      <c r="R179" s="192">
        <v>2810.5</v>
      </c>
    </row>
    <row r="180" spans="1:18" ht="42" hidden="1" customHeight="1">
      <c r="A180" s="184" t="s">
        <v>1491</v>
      </c>
      <c r="B180" s="184" t="s">
        <v>3932</v>
      </c>
      <c r="C180" s="185" t="s">
        <v>3906</v>
      </c>
      <c r="D180" s="186" t="s">
        <v>1055</v>
      </c>
      <c r="E180" s="186" t="s">
        <v>3828</v>
      </c>
      <c r="F180" s="187" t="s">
        <v>3933</v>
      </c>
      <c r="G180" s="187" t="s">
        <v>3906</v>
      </c>
      <c r="H180" s="187" t="s">
        <v>1701</v>
      </c>
      <c r="I180" s="188" t="s">
        <v>1702</v>
      </c>
      <c r="J180" s="189" t="s">
        <v>1703</v>
      </c>
      <c r="K180" s="189" t="s">
        <v>1704</v>
      </c>
      <c r="L180" s="189" t="s">
        <v>1063</v>
      </c>
      <c r="M180" s="190" t="s">
        <v>1769</v>
      </c>
      <c r="N180" s="187" t="s">
        <v>1065</v>
      </c>
      <c r="O180" s="187" t="s">
        <v>3553</v>
      </c>
      <c r="P180" s="191"/>
      <c r="Q180" s="192"/>
      <c r="R180" s="192">
        <v>299831.88</v>
      </c>
    </row>
    <row r="181" spans="1:18" ht="42" hidden="1" customHeight="1">
      <c r="A181" s="184" t="s">
        <v>1496</v>
      </c>
      <c r="B181" s="184" t="s">
        <v>3934</v>
      </c>
      <c r="C181" s="185" t="s">
        <v>3906</v>
      </c>
      <c r="D181" s="186" t="s">
        <v>1055</v>
      </c>
      <c r="E181" s="186" t="s">
        <v>3828</v>
      </c>
      <c r="F181" s="187" t="s">
        <v>3935</v>
      </c>
      <c r="G181" s="187" t="s">
        <v>3906</v>
      </c>
      <c r="H181" s="187" t="s">
        <v>1701</v>
      </c>
      <c r="I181" s="188" t="s">
        <v>1702</v>
      </c>
      <c r="J181" s="189" t="s">
        <v>1703</v>
      </c>
      <c r="K181" s="189" t="s">
        <v>1704</v>
      </c>
      <c r="L181" s="189" t="s">
        <v>1063</v>
      </c>
      <c r="M181" s="190" t="s">
        <v>1769</v>
      </c>
      <c r="N181" s="187" t="s">
        <v>1065</v>
      </c>
      <c r="O181" s="187" t="s">
        <v>3553</v>
      </c>
      <c r="P181" s="191"/>
      <c r="Q181" s="192"/>
      <c r="R181" s="192">
        <v>220</v>
      </c>
    </row>
    <row r="182" spans="1:18" ht="42" hidden="1" customHeight="1">
      <c r="A182" s="184" t="s">
        <v>1503</v>
      </c>
      <c r="B182" s="184" t="s">
        <v>3936</v>
      </c>
      <c r="C182" s="185" t="s">
        <v>3906</v>
      </c>
      <c r="D182" s="186" t="s">
        <v>1055</v>
      </c>
      <c r="E182" s="186" t="s">
        <v>3828</v>
      </c>
      <c r="F182" s="187" t="s">
        <v>3937</v>
      </c>
      <c r="G182" s="187" t="s">
        <v>3906</v>
      </c>
      <c r="H182" s="187" t="s">
        <v>1701</v>
      </c>
      <c r="I182" s="188" t="s">
        <v>1702</v>
      </c>
      <c r="J182" s="189" t="s">
        <v>1703</v>
      </c>
      <c r="K182" s="189" t="s">
        <v>1704</v>
      </c>
      <c r="L182" s="189" t="s">
        <v>1063</v>
      </c>
      <c r="M182" s="190" t="s">
        <v>1769</v>
      </c>
      <c r="N182" s="187" t="s">
        <v>1065</v>
      </c>
      <c r="O182" s="187" t="s">
        <v>3553</v>
      </c>
      <c r="P182" s="191"/>
      <c r="Q182" s="192"/>
      <c r="R182" s="192">
        <v>2638.79</v>
      </c>
    </row>
    <row r="183" spans="1:18" ht="42" hidden="1" customHeight="1">
      <c r="A183" s="184" t="s">
        <v>1162</v>
      </c>
      <c r="B183" s="184" t="s">
        <v>3938</v>
      </c>
      <c r="C183" s="185" t="s">
        <v>3906</v>
      </c>
      <c r="D183" s="186" t="s">
        <v>1055</v>
      </c>
      <c r="E183" s="186" t="s">
        <v>3828</v>
      </c>
      <c r="F183" s="187" t="s">
        <v>3939</v>
      </c>
      <c r="G183" s="187" t="s">
        <v>3906</v>
      </c>
      <c r="H183" s="187" t="s">
        <v>1701</v>
      </c>
      <c r="I183" s="188" t="s">
        <v>1702</v>
      </c>
      <c r="J183" s="189" t="s">
        <v>1703</v>
      </c>
      <c r="K183" s="189" t="s">
        <v>1704</v>
      </c>
      <c r="L183" s="189" t="s">
        <v>1063</v>
      </c>
      <c r="M183" s="190" t="s">
        <v>1769</v>
      </c>
      <c r="N183" s="187" t="s">
        <v>1065</v>
      </c>
      <c r="O183" s="187" t="s">
        <v>3553</v>
      </c>
      <c r="P183" s="191"/>
      <c r="Q183" s="192"/>
      <c r="R183" s="192">
        <v>567.27</v>
      </c>
    </row>
    <row r="184" spans="1:18" ht="42" hidden="1" customHeight="1">
      <c r="A184" s="184" t="s">
        <v>1172</v>
      </c>
      <c r="B184" s="184" t="s">
        <v>3940</v>
      </c>
      <c r="C184" s="185" t="s">
        <v>3906</v>
      </c>
      <c r="D184" s="186" t="s">
        <v>1055</v>
      </c>
      <c r="E184" s="186" t="s">
        <v>3828</v>
      </c>
      <c r="F184" s="187" t="s">
        <v>3941</v>
      </c>
      <c r="G184" s="187" t="s">
        <v>3906</v>
      </c>
      <c r="H184" s="187" t="s">
        <v>1701</v>
      </c>
      <c r="I184" s="188" t="s">
        <v>1702</v>
      </c>
      <c r="J184" s="189" t="s">
        <v>1703</v>
      </c>
      <c r="K184" s="189" t="s">
        <v>1704</v>
      </c>
      <c r="L184" s="189" t="s">
        <v>1063</v>
      </c>
      <c r="M184" s="190" t="s">
        <v>1769</v>
      </c>
      <c r="N184" s="187" t="s">
        <v>1065</v>
      </c>
      <c r="O184" s="187" t="s">
        <v>3553</v>
      </c>
      <c r="P184" s="191"/>
      <c r="Q184" s="192"/>
      <c r="R184" s="192">
        <v>4180</v>
      </c>
    </row>
    <row r="185" spans="1:18" ht="42" hidden="1" customHeight="1">
      <c r="A185" s="184" t="s">
        <v>1515</v>
      </c>
      <c r="B185" s="184" t="s">
        <v>3942</v>
      </c>
      <c r="C185" s="185" t="s">
        <v>3906</v>
      </c>
      <c r="D185" s="186" t="s">
        <v>1055</v>
      </c>
      <c r="E185" s="186" t="s">
        <v>3828</v>
      </c>
      <c r="F185" s="187" t="s">
        <v>3943</v>
      </c>
      <c r="G185" s="187" t="s">
        <v>3906</v>
      </c>
      <c r="H185" s="187" t="s">
        <v>1701</v>
      </c>
      <c r="I185" s="188" t="s">
        <v>1702</v>
      </c>
      <c r="J185" s="189" t="s">
        <v>1703</v>
      </c>
      <c r="K185" s="189" t="s">
        <v>1704</v>
      </c>
      <c r="L185" s="189" t="s">
        <v>1063</v>
      </c>
      <c r="M185" s="190" t="s">
        <v>1769</v>
      </c>
      <c r="N185" s="187" t="s">
        <v>1065</v>
      </c>
      <c r="O185" s="187" t="s">
        <v>3553</v>
      </c>
      <c r="P185" s="191"/>
      <c r="Q185" s="192"/>
      <c r="R185" s="192">
        <v>218.56</v>
      </c>
    </row>
    <row r="186" spans="1:18" ht="42" hidden="1" customHeight="1">
      <c r="A186" s="184" t="s">
        <v>1522</v>
      </c>
      <c r="B186" s="184" t="s">
        <v>3944</v>
      </c>
      <c r="C186" s="185" t="s">
        <v>3906</v>
      </c>
      <c r="D186" s="186" t="s">
        <v>1055</v>
      </c>
      <c r="E186" s="186" t="s">
        <v>3945</v>
      </c>
      <c r="F186" s="187" t="s">
        <v>3946</v>
      </c>
      <c r="G186" s="187" t="s">
        <v>3906</v>
      </c>
      <c r="H186" s="187" t="s">
        <v>1701</v>
      </c>
      <c r="I186" s="188" t="s">
        <v>1702</v>
      </c>
      <c r="J186" s="189" t="s">
        <v>1703</v>
      </c>
      <c r="K186" s="189" t="s">
        <v>1704</v>
      </c>
      <c r="L186" s="189" t="s">
        <v>1063</v>
      </c>
      <c r="M186" s="190" t="s">
        <v>1769</v>
      </c>
      <c r="N186" s="187" t="s">
        <v>1065</v>
      </c>
      <c r="O186" s="187" t="s">
        <v>3553</v>
      </c>
      <c r="P186" s="191"/>
      <c r="Q186" s="192"/>
      <c r="R186" s="192">
        <v>38.700000000000003</v>
      </c>
    </row>
    <row r="187" spans="1:18" ht="42" hidden="1" customHeight="1">
      <c r="A187" s="184" t="s">
        <v>1179</v>
      </c>
      <c r="B187" s="184" t="s">
        <v>3947</v>
      </c>
      <c r="C187" s="185" t="s">
        <v>3906</v>
      </c>
      <c r="D187" s="186" t="s">
        <v>1055</v>
      </c>
      <c r="E187" s="186" t="s">
        <v>3948</v>
      </c>
      <c r="F187" s="187" t="s">
        <v>3949</v>
      </c>
      <c r="G187" s="187" t="s">
        <v>3906</v>
      </c>
      <c r="H187" s="187" t="s">
        <v>1701</v>
      </c>
      <c r="I187" s="188" t="s">
        <v>1702</v>
      </c>
      <c r="J187" s="189" t="s">
        <v>1703</v>
      </c>
      <c r="K187" s="189" t="s">
        <v>1704</v>
      </c>
      <c r="L187" s="189" t="s">
        <v>1063</v>
      </c>
      <c r="M187" s="190" t="s">
        <v>1769</v>
      </c>
      <c r="N187" s="187" t="s">
        <v>1065</v>
      </c>
      <c r="O187" s="187" t="s">
        <v>3553</v>
      </c>
      <c r="P187" s="191"/>
      <c r="Q187" s="192"/>
      <c r="R187" s="192">
        <v>1117.49</v>
      </c>
    </row>
    <row r="188" spans="1:18" ht="42" hidden="1" customHeight="1">
      <c r="A188" s="184" t="s">
        <v>1531</v>
      </c>
      <c r="B188" s="184" t="s">
        <v>3950</v>
      </c>
      <c r="C188" s="185" t="s">
        <v>3906</v>
      </c>
      <c r="D188" s="186" t="s">
        <v>1055</v>
      </c>
      <c r="E188" s="186" t="s">
        <v>3948</v>
      </c>
      <c r="F188" s="187" t="s">
        <v>3951</v>
      </c>
      <c r="G188" s="187" t="s">
        <v>3906</v>
      </c>
      <c r="H188" s="187" t="s">
        <v>1701</v>
      </c>
      <c r="I188" s="188" t="s">
        <v>1702</v>
      </c>
      <c r="J188" s="189" t="s">
        <v>1703</v>
      </c>
      <c r="K188" s="189" t="s">
        <v>1704</v>
      </c>
      <c r="L188" s="189" t="s">
        <v>1063</v>
      </c>
      <c r="M188" s="190" t="s">
        <v>1769</v>
      </c>
      <c r="N188" s="187" t="s">
        <v>1065</v>
      </c>
      <c r="O188" s="187" t="s">
        <v>3553</v>
      </c>
      <c r="P188" s="191"/>
      <c r="Q188" s="192"/>
      <c r="R188" s="192">
        <v>36.42</v>
      </c>
    </row>
    <row r="189" spans="1:18" ht="42" hidden="1" customHeight="1">
      <c r="A189" s="184" t="s">
        <v>1538</v>
      </c>
      <c r="B189" s="184" t="s">
        <v>3952</v>
      </c>
      <c r="C189" s="185" t="s">
        <v>3906</v>
      </c>
      <c r="D189" s="186" t="s">
        <v>1055</v>
      </c>
      <c r="E189" s="186" t="s">
        <v>3948</v>
      </c>
      <c r="F189" s="187" t="s">
        <v>3953</v>
      </c>
      <c r="G189" s="187" t="s">
        <v>3906</v>
      </c>
      <c r="H189" s="187" t="s">
        <v>1701</v>
      </c>
      <c r="I189" s="188" t="s">
        <v>1702</v>
      </c>
      <c r="J189" s="189" t="s">
        <v>1703</v>
      </c>
      <c r="K189" s="189" t="s">
        <v>1704</v>
      </c>
      <c r="L189" s="189" t="s">
        <v>1063</v>
      </c>
      <c r="M189" s="190" t="s">
        <v>1769</v>
      </c>
      <c r="N189" s="187" t="s">
        <v>1065</v>
      </c>
      <c r="O189" s="187" t="s">
        <v>3553</v>
      </c>
      <c r="P189" s="191"/>
      <c r="Q189" s="192"/>
      <c r="R189" s="192">
        <v>3.71</v>
      </c>
    </row>
    <row r="190" spans="1:18" ht="42" hidden="1" customHeight="1">
      <c r="A190" s="184" t="s">
        <v>1542</v>
      </c>
      <c r="B190" s="184" t="s">
        <v>3954</v>
      </c>
      <c r="C190" s="185" t="s">
        <v>3906</v>
      </c>
      <c r="D190" s="186" t="s">
        <v>1055</v>
      </c>
      <c r="E190" s="186" t="s">
        <v>3833</v>
      </c>
      <c r="F190" s="187" t="s">
        <v>3955</v>
      </c>
      <c r="G190" s="187" t="s">
        <v>3906</v>
      </c>
      <c r="H190" s="187" t="s">
        <v>1701</v>
      </c>
      <c r="I190" s="188" t="s">
        <v>1702</v>
      </c>
      <c r="J190" s="189" t="s">
        <v>1703</v>
      </c>
      <c r="K190" s="189" t="s">
        <v>1704</v>
      </c>
      <c r="L190" s="189" t="s">
        <v>1063</v>
      </c>
      <c r="M190" s="190" t="s">
        <v>1769</v>
      </c>
      <c r="N190" s="187" t="s">
        <v>1065</v>
      </c>
      <c r="O190" s="187" t="s">
        <v>3553</v>
      </c>
      <c r="P190" s="191"/>
      <c r="Q190" s="192"/>
      <c r="R190" s="192">
        <v>39523.22</v>
      </c>
    </row>
    <row r="191" spans="1:18" ht="42" hidden="1" customHeight="1">
      <c r="A191" s="184" t="s">
        <v>1545</v>
      </c>
      <c r="B191" s="184" t="s">
        <v>3956</v>
      </c>
      <c r="C191" s="185" t="s">
        <v>3906</v>
      </c>
      <c r="D191" s="186" t="s">
        <v>1055</v>
      </c>
      <c r="E191" s="186" t="s">
        <v>3833</v>
      </c>
      <c r="F191" s="187" t="s">
        <v>3957</v>
      </c>
      <c r="G191" s="187" t="s">
        <v>3906</v>
      </c>
      <c r="H191" s="187" t="s">
        <v>1701</v>
      </c>
      <c r="I191" s="188" t="s">
        <v>1702</v>
      </c>
      <c r="J191" s="189" t="s">
        <v>1703</v>
      </c>
      <c r="K191" s="189" t="s">
        <v>1704</v>
      </c>
      <c r="L191" s="189" t="s">
        <v>1063</v>
      </c>
      <c r="M191" s="190" t="s">
        <v>1769</v>
      </c>
      <c r="N191" s="187" t="s">
        <v>1065</v>
      </c>
      <c r="O191" s="187" t="s">
        <v>3553</v>
      </c>
      <c r="P191" s="191"/>
      <c r="Q191" s="192"/>
      <c r="R191" s="192">
        <v>29</v>
      </c>
    </row>
    <row r="192" spans="1:18" ht="42" hidden="1" customHeight="1">
      <c r="A192" s="184" t="s">
        <v>1551</v>
      </c>
      <c r="B192" s="184" t="s">
        <v>3958</v>
      </c>
      <c r="C192" s="185" t="s">
        <v>3906</v>
      </c>
      <c r="D192" s="186" t="s">
        <v>1055</v>
      </c>
      <c r="E192" s="186" t="s">
        <v>3833</v>
      </c>
      <c r="F192" s="187" t="s">
        <v>3959</v>
      </c>
      <c r="G192" s="187" t="s">
        <v>3906</v>
      </c>
      <c r="H192" s="187" t="s">
        <v>1701</v>
      </c>
      <c r="I192" s="188" t="s">
        <v>1702</v>
      </c>
      <c r="J192" s="189" t="s">
        <v>1703</v>
      </c>
      <c r="K192" s="189" t="s">
        <v>1704</v>
      </c>
      <c r="L192" s="189" t="s">
        <v>1063</v>
      </c>
      <c r="M192" s="190" t="s">
        <v>1769</v>
      </c>
      <c r="N192" s="187" t="s">
        <v>1065</v>
      </c>
      <c r="O192" s="187" t="s">
        <v>3553</v>
      </c>
      <c r="P192" s="191"/>
      <c r="Q192" s="192"/>
      <c r="R192" s="192">
        <v>347.83</v>
      </c>
    </row>
    <row r="193" spans="1:18" ht="42" hidden="1" customHeight="1">
      <c r="A193" s="184" t="s">
        <v>1556</v>
      </c>
      <c r="B193" s="184" t="s">
        <v>3960</v>
      </c>
      <c r="C193" s="185" t="s">
        <v>3906</v>
      </c>
      <c r="D193" s="186" t="s">
        <v>1055</v>
      </c>
      <c r="E193" s="186" t="s">
        <v>3833</v>
      </c>
      <c r="F193" s="187" t="s">
        <v>3961</v>
      </c>
      <c r="G193" s="187" t="s">
        <v>3906</v>
      </c>
      <c r="H193" s="187" t="s">
        <v>1701</v>
      </c>
      <c r="I193" s="188" t="s">
        <v>1702</v>
      </c>
      <c r="J193" s="189" t="s">
        <v>1703</v>
      </c>
      <c r="K193" s="189" t="s">
        <v>1704</v>
      </c>
      <c r="L193" s="189" t="s">
        <v>1063</v>
      </c>
      <c r="M193" s="190" t="s">
        <v>1769</v>
      </c>
      <c r="N193" s="187" t="s">
        <v>1065</v>
      </c>
      <c r="O193" s="187" t="s">
        <v>3553</v>
      </c>
      <c r="P193" s="191"/>
      <c r="Q193" s="192"/>
      <c r="R193" s="192">
        <v>74.790000000000006</v>
      </c>
    </row>
    <row r="194" spans="1:18" ht="42" hidden="1" customHeight="1">
      <c r="A194" s="184" t="s">
        <v>1563</v>
      </c>
      <c r="B194" s="184" t="s">
        <v>3962</v>
      </c>
      <c r="C194" s="185" t="s">
        <v>3906</v>
      </c>
      <c r="D194" s="186" t="s">
        <v>1055</v>
      </c>
      <c r="E194" s="186" t="s">
        <v>3833</v>
      </c>
      <c r="F194" s="187" t="s">
        <v>3963</v>
      </c>
      <c r="G194" s="187" t="s">
        <v>3906</v>
      </c>
      <c r="H194" s="187" t="s">
        <v>1701</v>
      </c>
      <c r="I194" s="188" t="s">
        <v>1702</v>
      </c>
      <c r="J194" s="189" t="s">
        <v>1703</v>
      </c>
      <c r="K194" s="189" t="s">
        <v>1704</v>
      </c>
      <c r="L194" s="189" t="s">
        <v>1063</v>
      </c>
      <c r="M194" s="190" t="s">
        <v>1769</v>
      </c>
      <c r="N194" s="187" t="s">
        <v>1065</v>
      </c>
      <c r="O194" s="187" t="s">
        <v>3553</v>
      </c>
      <c r="P194" s="191"/>
      <c r="Q194" s="192"/>
      <c r="R194" s="192">
        <v>551</v>
      </c>
    </row>
    <row r="195" spans="1:18" ht="42" hidden="1" customHeight="1">
      <c r="A195" s="184" t="s">
        <v>1570</v>
      </c>
      <c r="B195" s="184" t="s">
        <v>3964</v>
      </c>
      <c r="C195" s="185" t="s">
        <v>3906</v>
      </c>
      <c r="D195" s="186" t="s">
        <v>1055</v>
      </c>
      <c r="E195" s="186" t="s">
        <v>3833</v>
      </c>
      <c r="F195" s="187" t="s">
        <v>3965</v>
      </c>
      <c r="G195" s="187" t="s">
        <v>3906</v>
      </c>
      <c r="H195" s="187" t="s">
        <v>1701</v>
      </c>
      <c r="I195" s="188" t="s">
        <v>1702</v>
      </c>
      <c r="J195" s="189" t="s">
        <v>1703</v>
      </c>
      <c r="K195" s="189" t="s">
        <v>1704</v>
      </c>
      <c r="L195" s="189" t="s">
        <v>1063</v>
      </c>
      <c r="M195" s="190" t="s">
        <v>1769</v>
      </c>
      <c r="N195" s="187" t="s">
        <v>1065</v>
      </c>
      <c r="O195" s="187" t="s">
        <v>3553</v>
      </c>
      <c r="P195" s="191"/>
      <c r="Q195" s="192"/>
      <c r="R195" s="192">
        <v>28.81</v>
      </c>
    </row>
    <row r="196" spans="1:18" ht="52.5" hidden="1" customHeight="1">
      <c r="A196" s="184" t="s">
        <v>1574</v>
      </c>
      <c r="B196" s="184" t="s">
        <v>3966</v>
      </c>
      <c r="C196" s="185" t="s">
        <v>3444</v>
      </c>
      <c r="D196" s="186" t="s">
        <v>1181</v>
      </c>
      <c r="E196" s="186" t="s">
        <v>3967</v>
      </c>
      <c r="F196" s="187" t="s">
        <v>3966</v>
      </c>
      <c r="G196" s="187" t="s">
        <v>3444</v>
      </c>
      <c r="H196" s="187" t="s">
        <v>3968</v>
      </c>
      <c r="I196" s="188" t="s">
        <v>1078</v>
      </c>
      <c r="J196" s="189" t="s">
        <v>1063</v>
      </c>
      <c r="K196" s="189" t="s">
        <v>1063</v>
      </c>
      <c r="L196" s="189" t="s">
        <v>1790</v>
      </c>
      <c r="M196" s="190" t="s">
        <v>1678</v>
      </c>
      <c r="N196" s="187" t="s">
        <v>1065</v>
      </c>
      <c r="O196" s="187" t="s">
        <v>3553</v>
      </c>
      <c r="P196" s="191"/>
      <c r="Q196" s="192">
        <v>6400</v>
      </c>
      <c r="R196" s="192"/>
    </row>
    <row r="197" spans="1:18" ht="42" hidden="1" customHeight="1">
      <c r="A197" s="184" t="s">
        <v>1184</v>
      </c>
      <c r="B197" s="184" t="s">
        <v>3969</v>
      </c>
      <c r="C197" s="185" t="s">
        <v>3906</v>
      </c>
      <c r="D197" s="186" t="s">
        <v>1055</v>
      </c>
      <c r="E197" s="186" t="s">
        <v>3838</v>
      </c>
      <c r="F197" s="187" t="s">
        <v>3970</v>
      </c>
      <c r="G197" s="187" t="s">
        <v>3906</v>
      </c>
      <c r="H197" s="187" t="s">
        <v>1716</v>
      </c>
      <c r="I197" s="188" t="s">
        <v>1717</v>
      </c>
      <c r="J197" s="189" t="s">
        <v>1703</v>
      </c>
      <c r="K197" s="189" t="s">
        <v>1704</v>
      </c>
      <c r="L197" s="189" t="s">
        <v>1063</v>
      </c>
      <c r="M197" s="190" t="s">
        <v>1769</v>
      </c>
      <c r="N197" s="187" t="s">
        <v>1065</v>
      </c>
      <c r="O197" s="187" t="s">
        <v>3553</v>
      </c>
      <c r="P197" s="191"/>
      <c r="Q197" s="192"/>
      <c r="R197" s="192">
        <v>2725.71</v>
      </c>
    </row>
    <row r="198" spans="1:18" ht="52.5" hidden="1" customHeight="1">
      <c r="A198" s="184" t="s">
        <v>1192</v>
      </c>
      <c r="B198" s="184" t="s">
        <v>3971</v>
      </c>
      <c r="C198" s="185" t="s">
        <v>3444</v>
      </c>
      <c r="D198" s="186" t="s">
        <v>1181</v>
      </c>
      <c r="E198" s="186" t="s">
        <v>3972</v>
      </c>
      <c r="F198" s="187" t="s">
        <v>3971</v>
      </c>
      <c r="G198" s="187" t="s">
        <v>3444</v>
      </c>
      <c r="H198" s="187" t="s">
        <v>3973</v>
      </c>
      <c r="I198" s="188" t="s">
        <v>3974</v>
      </c>
      <c r="J198" s="189" t="s">
        <v>1063</v>
      </c>
      <c r="K198" s="189" t="s">
        <v>1063</v>
      </c>
      <c r="L198" s="189" t="s">
        <v>1790</v>
      </c>
      <c r="M198" s="190" t="s">
        <v>1678</v>
      </c>
      <c r="N198" s="187" t="s">
        <v>1065</v>
      </c>
      <c r="O198" s="187" t="s">
        <v>3553</v>
      </c>
      <c r="P198" s="191"/>
      <c r="Q198" s="192">
        <v>2600</v>
      </c>
      <c r="R198" s="192"/>
    </row>
    <row r="199" spans="1:18" ht="52.5" hidden="1" customHeight="1">
      <c r="A199" s="184" t="s">
        <v>1198</v>
      </c>
      <c r="B199" s="184" t="s">
        <v>3975</v>
      </c>
      <c r="C199" s="185" t="s">
        <v>3444</v>
      </c>
      <c r="D199" s="186" t="s">
        <v>1181</v>
      </c>
      <c r="E199" s="186" t="s">
        <v>3976</v>
      </c>
      <c r="F199" s="187" t="s">
        <v>3975</v>
      </c>
      <c r="G199" s="187" t="s">
        <v>3444</v>
      </c>
      <c r="H199" s="187" t="s">
        <v>3977</v>
      </c>
      <c r="I199" s="188" t="s">
        <v>1078</v>
      </c>
      <c r="J199" s="189" t="s">
        <v>1063</v>
      </c>
      <c r="K199" s="189" t="s">
        <v>1063</v>
      </c>
      <c r="L199" s="189" t="s">
        <v>1790</v>
      </c>
      <c r="M199" s="190" t="s">
        <v>1678</v>
      </c>
      <c r="N199" s="187" t="s">
        <v>1065</v>
      </c>
      <c r="O199" s="187" t="s">
        <v>3553</v>
      </c>
      <c r="P199" s="191"/>
      <c r="Q199" s="192">
        <v>16500</v>
      </c>
      <c r="R199" s="192"/>
    </row>
    <row r="200" spans="1:18" ht="52.5" hidden="1" customHeight="1">
      <c r="A200" s="184" t="s">
        <v>1205</v>
      </c>
      <c r="B200" s="184" t="s">
        <v>2756</v>
      </c>
      <c r="C200" s="185" t="s">
        <v>3444</v>
      </c>
      <c r="D200" s="186" t="s">
        <v>1181</v>
      </c>
      <c r="E200" s="186" t="s">
        <v>1806</v>
      </c>
      <c r="F200" s="187" t="s">
        <v>2756</v>
      </c>
      <c r="G200" s="187" t="s">
        <v>3444</v>
      </c>
      <c r="H200" s="187" t="s">
        <v>1807</v>
      </c>
      <c r="I200" s="188" t="s">
        <v>1808</v>
      </c>
      <c r="J200" s="189" t="s">
        <v>1063</v>
      </c>
      <c r="K200" s="189" t="s">
        <v>1063</v>
      </c>
      <c r="L200" s="189" t="s">
        <v>1790</v>
      </c>
      <c r="M200" s="190" t="s">
        <v>1678</v>
      </c>
      <c r="N200" s="187" t="s">
        <v>1065</v>
      </c>
      <c r="O200" s="187" t="s">
        <v>3553</v>
      </c>
      <c r="P200" s="191"/>
      <c r="Q200" s="192">
        <v>11566</v>
      </c>
      <c r="R200" s="192"/>
    </row>
    <row r="201" spans="1:18" ht="42" hidden="1" customHeight="1">
      <c r="A201" s="184" t="s">
        <v>1212</v>
      </c>
      <c r="B201" s="184" t="s">
        <v>3978</v>
      </c>
      <c r="C201" s="185" t="s">
        <v>3906</v>
      </c>
      <c r="D201" s="186" t="s">
        <v>1055</v>
      </c>
      <c r="E201" s="186" t="s">
        <v>3838</v>
      </c>
      <c r="F201" s="187" t="s">
        <v>3979</v>
      </c>
      <c r="G201" s="187" t="s">
        <v>3906</v>
      </c>
      <c r="H201" s="187" t="s">
        <v>1716</v>
      </c>
      <c r="I201" s="188" t="s">
        <v>1717</v>
      </c>
      <c r="J201" s="189" t="s">
        <v>1703</v>
      </c>
      <c r="K201" s="189" t="s">
        <v>1704</v>
      </c>
      <c r="L201" s="189" t="s">
        <v>1063</v>
      </c>
      <c r="M201" s="190" t="s">
        <v>1769</v>
      </c>
      <c r="N201" s="187" t="s">
        <v>1065</v>
      </c>
      <c r="O201" s="187" t="s">
        <v>3553</v>
      </c>
      <c r="P201" s="191"/>
      <c r="Q201" s="192"/>
      <c r="R201" s="192">
        <v>2</v>
      </c>
    </row>
    <row r="202" spans="1:18" ht="42" hidden="1" customHeight="1">
      <c r="A202" s="184" t="s">
        <v>1219</v>
      </c>
      <c r="B202" s="184" t="s">
        <v>3980</v>
      </c>
      <c r="C202" s="185" t="s">
        <v>3906</v>
      </c>
      <c r="D202" s="186" t="s">
        <v>1055</v>
      </c>
      <c r="E202" s="186" t="s">
        <v>3838</v>
      </c>
      <c r="F202" s="187" t="s">
        <v>3981</v>
      </c>
      <c r="G202" s="187" t="s">
        <v>3906</v>
      </c>
      <c r="H202" s="187" t="s">
        <v>1716</v>
      </c>
      <c r="I202" s="188" t="s">
        <v>1717</v>
      </c>
      <c r="J202" s="189" t="s">
        <v>1703</v>
      </c>
      <c r="K202" s="189" t="s">
        <v>1704</v>
      </c>
      <c r="L202" s="189" t="s">
        <v>1063</v>
      </c>
      <c r="M202" s="190" t="s">
        <v>1769</v>
      </c>
      <c r="N202" s="187" t="s">
        <v>1065</v>
      </c>
      <c r="O202" s="187" t="s">
        <v>3553</v>
      </c>
      <c r="P202" s="191"/>
      <c r="Q202" s="192"/>
      <c r="R202" s="192">
        <v>24</v>
      </c>
    </row>
    <row r="203" spans="1:18" ht="42" hidden="1" customHeight="1">
      <c r="A203" s="184" t="s">
        <v>1603</v>
      </c>
      <c r="B203" s="184" t="s">
        <v>3982</v>
      </c>
      <c r="C203" s="185" t="s">
        <v>3906</v>
      </c>
      <c r="D203" s="186" t="s">
        <v>1055</v>
      </c>
      <c r="E203" s="186" t="s">
        <v>3838</v>
      </c>
      <c r="F203" s="187" t="s">
        <v>3983</v>
      </c>
      <c r="G203" s="187" t="s">
        <v>3906</v>
      </c>
      <c r="H203" s="187" t="s">
        <v>1716</v>
      </c>
      <c r="I203" s="188" t="s">
        <v>1717</v>
      </c>
      <c r="J203" s="189" t="s">
        <v>1703</v>
      </c>
      <c r="K203" s="189" t="s">
        <v>1704</v>
      </c>
      <c r="L203" s="189" t="s">
        <v>1063</v>
      </c>
      <c r="M203" s="190" t="s">
        <v>1769</v>
      </c>
      <c r="N203" s="187" t="s">
        <v>1065</v>
      </c>
      <c r="O203" s="187" t="s">
        <v>3553</v>
      </c>
      <c r="P203" s="191"/>
      <c r="Q203" s="192"/>
      <c r="R203" s="192">
        <v>5.16</v>
      </c>
    </row>
    <row r="204" spans="1:18" ht="42" hidden="1" customHeight="1">
      <c r="A204" s="184" t="s">
        <v>1606</v>
      </c>
      <c r="B204" s="184" t="s">
        <v>3984</v>
      </c>
      <c r="C204" s="185" t="s">
        <v>3906</v>
      </c>
      <c r="D204" s="186" t="s">
        <v>1055</v>
      </c>
      <c r="E204" s="186" t="s">
        <v>3838</v>
      </c>
      <c r="F204" s="187" t="s">
        <v>3985</v>
      </c>
      <c r="G204" s="187" t="s">
        <v>3906</v>
      </c>
      <c r="H204" s="187" t="s">
        <v>1716</v>
      </c>
      <c r="I204" s="188" t="s">
        <v>1717</v>
      </c>
      <c r="J204" s="189" t="s">
        <v>1703</v>
      </c>
      <c r="K204" s="189" t="s">
        <v>1704</v>
      </c>
      <c r="L204" s="189" t="s">
        <v>1063</v>
      </c>
      <c r="M204" s="190" t="s">
        <v>1769</v>
      </c>
      <c r="N204" s="187" t="s">
        <v>1065</v>
      </c>
      <c r="O204" s="187" t="s">
        <v>3553</v>
      </c>
      <c r="P204" s="191"/>
      <c r="Q204" s="192"/>
      <c r="R204" s="192">
        <v>38</v>
      </c>
    </row>
    <row r="205" spans="1:18" ht="42" hidden="1" customHeight="1">
      <c r="A205" s="184" t="s">
        <v>1225</v>
      </c>
      <c r="B205" s="184" t="s">
        <v>3986</v>
      </c>
      <c r="C205" s="185" t="s">
        <v>3906</v>
      </c>
      <c r="D205" s="186" t="s">
        <v>1055</v>
      </c>
      <c r="E205" s="186" t="s">
        <v>3838</v>
      </c>
      <c r="F205" s="187" t="s">
        <v>3987</v>
      </c>
      <c r="G205" s="187" t="s">
        <v>3906</v>
      </c>
      <c r="H205" s="187" t="s">
        <v>1716</v>
      </c>
      <c r="I205" s="188" t="s">
        <v>1717</v>
      </c>
      <c r="J205" s="189" t="s">
        <v>1703</v>
      </c>
      <c r="K205" s="189" t="s">
        <v>1704</v>
      </c>
      <c r="L205" s="189" t="s">
        <v>1063</v>
      </c>
      <c r="M205" s="190" t="s">
        <v>1769</v>
      </c>
      <c r="N205" s="187" t="s">
        <v>1065</v>
      </c>
      <c r="O205" s="187" t="s">
        <v>3553</v>
      </c>
      <c r="P205" s="191"/>
      <c r="Q205" s="192"/>
      <c r="R205" s="192">
        <v>1.99</v>
      </c>
    </row>
    <row r="206" spans="1:18" ht="42" hidden="1" customHeight="1">
      <c r="A206" s="184" t="s">
        <v>1233</v>
      </c>
      <c r="B206" s="184" t="s">
        <v>3988</v>
      </c>
      <c r="C206" s="185" t="s">
        <v>3906</v>
      </c>
      <c r="D206" s="186" t="s">
        <v>1055</v>
      </c>
      <c r="E206" s="186" t="s">
        <v>3843</v>
      </c>
      <c r="F206" s="187" t="s">
        <v>3989</v>
      </c>
      <c r="G206" s="187" t="s">
        <v>3906</v>
      </c>
      <c r="H206" s="187" t="s">
        <v>1701</v>
      </c>
      <c r="I206" s="188" t="s">
        <v>1702</v>
      </c>
      <c r="J206" s="189" t="s">
        <v>1703</v>
      </c>
      <c r="K206" s="189" t="s">
        <v>1704</v>
      </c>
      <c r="L206" s="189" t="s">
        <v>1063</v>
      </c>
      <c r="M206" s="190" t="s">
        <v>1769</v>
      </c>
      <c r="N206" s="187" t="s">
        <v>1065</v>
      </c>
      <c r="O206" s="187" t="s">
        <v>3553</v>
      </c>
      <c r="P206" s="191"/>
      <c r="Q206" s="192"/>
      <c r="R206" s="192">
        <v>69506.460000000006</v>
      </c>
    </row>
    <row r="207" spans="1:18" ht="42" hidden="1" customHeight="1">
      <c r="A207" s="184" t="s">
        <v>1616</v>
      </c>
      <c r="B207" s="184" t="s">
        <v>3990</v>
      </c>
      <c r="C207" s="185" t="s">
        <v>3906</v>
      </c>
      <c r="D207" s="186" t="s">
        <v>1055</v>
      </c>
      <c r="E207" s="186" t="s">
        <v>3843</v>
      </c>
      <c r="F207" s="187" t="s">
        <v>3991</v>
      </c>
      <c r="G207" s="187" t="s">
        <v>3906</v>
      </c>
      <c r="H207" s="187" t="s">
        <v>1701</v>
      </c>
      <c r="I207" s="188" t="s">
        <v>1702</v>
      </c>
      <c r="J207" s="189" t="s">
        <v>1703</v>
      </c>
      <c r="K207" s="189" t="s">
        <v>1704</v>
      </c>
      <c r="L207" s="189" t="s">
        <v>1063</v>
      </c>
      <c r="M207" s="190" t="s">
        <v>1769</v>
      </c>
      <c r="N207" s="187" t="s">
        <v>1065</v>
      </c>
      <c r="O207" s="187" t="s">
        <v>3553</v>
      </c>
      <c r="P207" s="191"/>
      <c r="Q207" s="192"/>
      <c r="R207" s="192">
        <v>51</v>
      </c>
    </row>
    <row r="208" spans="1:18" ht="42" hidden="1" customHeight="1">
      <c r="A208" s="184" t="s">
        <v>2326</v>
      </c>
      <c r="B208" s="184" t="s">
        <v>3992</v>
      </c>
      <c r="C208" s="185" t="s">
        <v>3906</v>
      </c>
      <c r="D208" s="186" t="s">
        <v>1055</v>
      </c>
      <c r="E208" s="186" t="s">
        <v>3843</v>
      </c>
      <c r="F208" s="187" t="s">
        <v>3993</v>
      </c>
      <c r="G208" s="187" t="s">
        <v>3906</v>
      </c>
      <c r="H208" s="187" t="s">
        <v>1701</v>
      </c>
      <c r="I208" s="188" t="s">
        <v>1702</v>
      </c>
      <c r="J208" s="189" t="s">
        <v>1703</v>
      </c>
      <c r="K208" s="189" t="s">
        <v>1704</v>
      </c>
      <c r="L208" s="189" t="s">
        <v>1063</v>
      </c>
      <c r="M208" s="190" t="s">
        <v>1769</v>
      </c>
      <c r="N208" s="187" t="s">
        <v>1065</v>
      </c>
      <c r="O208" s="187" t="s">
        <v>3553</v>
      </c>
      <c r="P208" s="191"/>
      <c r="Q208" s="192"/>
      <c r="R208" s="192">
        <v>611.74</v>
      </c>
    </row>
    <row r="209" spans="1:18" ht="42" hidden="1" customHeight="1">
      <c r="A209" s="184" t="s">
        <v>1620</v>
      </c>
      <c r="B209" s="184" t="s">
        <v>3994</v>
      </c>
      <c r="C209" s="185" t="s">
        <v>3906</v>
      </c>
      <c r="D209" s="186" t="s">
        <v>1055</v>
      </c>
      <c r="E209" s="186" t="s">
        <v>3843</v>
      </c>
      <c r="F209" s="187" t="s">
        <v>3995</v>
      </c>
      <c r="G209" s="187" t="s">
        <v>3906</v>
      </c>
      <c r="H209" s="187" t="s">
        <v>1701</v>
      </c>
      <c r="I209" s="188" t="s">
        <v>1702</v>
      </c>
      <c r="J209" s="189" t="s">
        <v>1703</v>
      </c>
      <c r="K209" s="189" t="s">
        <v>1704</v>
      </c>
      <c r="L209" s="189" t="s">
        <v>1063</v>
      </c>
      <c r="M209" s="190" t="s">
        <v>1769</v>
      </c>
      <c r="N209" s="187" t="s">
        <v>1065</v>
      </c>
      <c r="O209" s="187" t="s">
        <v>3553</v>
      </c>
      <c r="P209" s="191"/>
      <c r="Q209" s="192"/>
      <c r="R209" s="192">
        <v>131.49</v>
      </c>
    </row>
    <row r="210" spans="1:18" ht="42" hidden="1" customHeight="1">
      <c r="A210" s="184" t="s">
        <v>2331</v>
      </c>
      <c r="B210" s="184" t="s">
        <v>3996</v>
      </c>
      <c r="C210" s="185" t="s">
        <v>3906</v>
      </c>
      <c r="D210" s="186" t="s">
        <v>1055</v>
      </c>
      <c r="E210" s="186" t="s">
        <v>3843</v>
      </c>
      <c r="F210" s="187" t="s">
        <v>3997</v>
      </c>
      <c r="G210" s="187" t="s">
        <v>3906</v>
      </c>
      <c r="H210" s="187" t="s">
        <v>1701</v>
      </c>
      <c r="I210" s="188" t="s">
        <v>1702</v>
      </c>
      <c r="J210" s="189" t="s">
        <v>1703</v>
      </c>
      <c r="K210" s="189" t="s">
        <v>1704</v>
      </c>
      <c r="L210" s="189" t="s">
        <v>1063</v>
      </c>
      <c r="M210" s="190" t="s">
        <v>1769</v>
      </c>
      <c r="N210" s="187" t="s">
        <v>1065</v>
      </c>
      <c r="O210" s="187" t="s">
        <v>3553</v>
      </c>
      <c r="P210" s="191"/>
      <c r="Q210" s="192"/>
      <c r="R210" s="192">
        <v>969</v>
      </c>
    </row>
    <row r="211" spans="1:18" ht="42" hidden="1" customHeight="1">
      <c r="A211" s="184" t="s">
        <v>2334</v>
      </c>
      <c r="B211" s="184" t="s">
        <v>3998</v>
      </c>
      <c r="C211" s="185" t="s">
        <v>3906</v>
      </c>
      <c r="D211" s="186" t="s">
        <v>1055</v>
      </c>
      <c r="E211" s="186" t="s">
        <v>3843</v>
      </c>
      <c r="F211" s="187" t="s">
        <v>3999</v>
      </c>
      <c r="G211" s="187" t="s">
        <v>3906</v>
      </c>
      <c r="H211" s="187" t="s">
        <v>1701</v>
      </c>
      <c r="I211" s="188" t="s">
        <v>1702</v>
      </c>
      <c r="J211" s="189" t="s">
        <v>1703</v>
      </c>
      <c r="K211" s="189" t="s">
        <v>1704</v>
      </c>
      <c r="L211" s="189" t="s">
        <v>1063</v>
      </c>
      <c r="M211" s="190" t="s">
        <v>1769</v>
      </c>
      <c r="N211" s="187" t="s">
        <v>1065</v>
      </c>
      <c r="O211" s="187" t="s">
        <v>3553</v>
      </c>
      <c r="P211" s="191"/>
      <c r="Q211" s="192"/>
      <c r="R211" s="192">
        <v>50.66</v>
      </c>
    </row>
    <row r="212" spans="1:18" ht="42">
      <c r="A212" s="184" t="s">
        <v>2337</v>
      </c>
      <c r="B212" s="184" t="s">
        <v>4000</v>
      </c>
      <c r="C212" s="185" t="s">
        <v>4001</v>
      </c>
      <c r="D212" s="186" t="s">
        <v>1055</v>
      </c>
      <c r="E212" s="186" t="s">
        <v>4002</v>
      </c>
      <c r="F212" s="187" t="s">
        <v>4003</v>
      </c>
      <c r="G212" s="187" t="s">
        <v>3906</v>
      </c>
      <c r="H212" s="187" t="s">
        <v>919</v>
      </c>
      <c r="I212" s="188" t="s">
        <v>1127</v>
      </c>
      <c r="J212" s="189" t="s">
        <v>1079</v>
      </c>
      <c r="K212" s="189" t="s">
        <v>1062</v>
      </c>
      <c r="L212" s="189" t="s">
        <v>1063</v>
      </c>
      <c r="M212" s="190" t="s">
        <v>1064</v>
      </c>
      <c r="N212" s="187" t="s">
        <v>1065</v>
      </c>
      <c r="O212" s="187" t="s">
        <v>3553</v>
      </c>
      <c r="P212" s="191" t="s">
        <v>1128</v>
      </c>
      <c r="Q212" s="192">
        <v>1</v>
      </c>
      <c r="R212" s="192">
        <v>2640</v>
      </c>
    </row>
    <row r="213" spans="1:18" ht="63" hidden="1" customHeight="1">
      <c r="A213" s="184" t="s">
        <v>2340</v>
      </c>
      <c r="B213" s="184" t="s">
        <v>4004</v>
      </c>
      <c r="C213" s="185" t="s">
        <v>4001</v>
      </c>
      <c r="D213" s="186" t="s">
        <v>1055</v>
      </c>
      <c r="E213" s="186" t="s">
        <v>4005</v>
      </c>
      <c r="F213" s="187" t="s">
        <v>4006</v>
      </c>
      <c r="G213" s="187" t="s">
        <v>3906</v>
      </c>
      <c r="H213" s="187" t="s">
        <v>4007</v>
      </c>
      <c r="I213" s="188" t="s">
        <v>1702</v>
      </c>
      <c r="J213" s="189" t="s">
        <v>2536</v>
      </c>
      <c r="K213" s="189" t="s">
        <v>2537</v>
      </c>
      <c r="L213" s="189" t="s">
        <v>1063</v>
      </c>
      <c r="M213" s="190" t="s">
        <v>1064</v>
      </c>
      <c r="N213" s="187" t="s">
        <v>1065</v>
      </c>
      <c r="O213" s="187" t="s">
        <v>3553</v>
      </c>
      <c r="P213" s="191"/>
      <c r="Q213" s="192"/>
      <c r="R213" s="192">
        <v>36.81</v>
      </c>
    </row>
    <row r="214" spans="1:18" ht="42">
      <c r="A214" s="184" t="s">
        <v>2343</v>
      </c>
      <c r="B214" s="184" t="s">
        <v>4008</v>
      </c>
      <c r="C214" s="185" t="s">
        <v>4001</v>
      </c>
      <c r="D214" s="186" t="s">
        <v>1055</v>
      </c>
      <c r="E214" s="186" t="s">
        <v>4009</v>
      </c>
      <c r="F214" s="187" t="s">
        <v>4010</v>
      </c>
      <c r="G214" s="187" t="s">
        <v>3906</v>
      </c>
      <c r="H214" s="187" t="s">
        <v>346</v>
      </c>
      <c r="I214" s="188" t="s">
        <v>1109</v>
      </c>
      <c r="J214" s="189" t="s">
        <v>1110</v>
      </c>
      <c r="K214" s="189" t="s">
        <v>1062</v>
      </c>
      <c r="L214" s="189" t="s">
        <v>1063</v>
      </c>
      <c r="M214" s="190" t="s">
        <v>1111</v>
      </c>
      <c r="N214" s="187" t="s">
        <v>1065</v>
      </c>
      <c r="O214" s="187" t="s">
        <v>1112</v>
      </c>
      <c r="P214" s="191" t="s">
        <v>1113</v>
      </c>
      <c r="Q214" s="192">
        <v>1</v>
      </c>
      <c r="R214" s="192">
        <v>15493.34</v>
      </c>
    </row>
    <row r="215" spans="1:18" ht="42" hidden="1" customHeight="1">
      <c r="A215" s="184" t="s">
        <v>1624</v>
      </c>
      <c r="B215" s="184" t="s">
        <v>4011</v>
      </c>
      <c r="C215" s="185" t="s">
        <v>4001</v>
      </c>
      <c r="D215" s="186" t="s">
        <v>1055</v>
      </c>
      <c r="E215" s="186" t="s">
        <v>4012</v>
      </c>
      <c r="F215" s="187" t="s">
        <v>4013</v>
      </c>
      <c r="G215" s="187" t="s">
        <v>3906</v>
      </c>
      <c r="H215" s="187" t="s">
        <v>1701</v>
      </c>
      <c r="I215" s="188" t="s">
        <v>1702</v>
      </c>
      <c r="J215" s="189" t="s">
        <v>1690</v>
      </c>
      <c r="K215" s="189" t="s">
        <v>1691</v>
      </c>
      <c r="L215" s="189" t="s">
        <v>1063</v>
      </c>
      <c r="M215" s="190" t="s">
        <v>1769</v>
      </c>
      <c r="N215" s="187" t="s">
        <v>1065</v>
      </c>
      <c r="O215" s="187" t="s">
        <v>3553</v>
      </c>
      <c r="P215" s="191"/>
      <c r="Q215" s="192"/>
      <c r="R215" s="192">
        <v>420</v>
      </c>
    </row>
    <row r="216" spans="1:18" ht="42" hidden="1" customHeight="1">
      <c r="A216" s="184" t="s">
        <v>2348</v>
      </c>
      <c r="B216" s="184" t="s">
        <v>4014</v>
      </c>
      <c r="C216" s="185" t="s">
        <v>4001</v>
      </c>
      <c r="D216" s="186" t="s">
        <v>1055</v>
      </c>
      <c r="E216" s="186" t="s">
        <v>4015</v>
      </c>
      <c r="F216" s="187" t="s">
        <v>4016</v>
      </c>
      <c r="G216" s="187" t="s">
        <v>3906</v>
      </c>
      <c r="H216" s="187" t="s">
        <v>209</v>
      </c>
      <c r="I216" s="188" t="s">
        <v>1149</v>
      </c>
      <c r="J216" s="189" t="s">
        <v>1121</v>
      </c>
      <c r="K216" s="189" t="s">
        <v>1062</v>
      </c>
      <c r="L216" s="189" t="s">
        <v>1063</v>
      </c>
      <c r="M216" s="190" t="s">
        <v>1064</v>
      </c>
      <c r="N216" s="187" t="s">
        <v>1065</v>
      </c>
      <c r="O216" s="187" t="s">
        <v>3553</v>
      </c>
      <c r="P216" s="191" t="s">
        <v>962</v>
      </c>
      <c r="Q216" s="192"/>
      <c r="R216" s="192">
        <v>13296.34</v>
      </c>
    </row>
    <row r="217" spans="1:18" ht="52.5" hidden="1" customHeight="1">
      <c r="A217" s="184" t="s">
        <v>2351</v>
      </c>
      <c r="B217" s="184" t="s">
        <v>2442</v>
      </c>
      <c r="C217" s="185" t="s">
        <v>3906</v>
      </c>
      <c r="D217" s="186" t="s">
        <v>1214</v>
      </c>
      <c r="E217" s="186" t="s">
        <v>4017</v>
      </c>
      <c r="F217" s="187" t="s">
        <v>4018</v>
      </c>
      <c r="G217" s="187" t="s">
        <v>3906</v>
      </c>
      <c r="H217" s="187" t="s">
        <v>2368</v>
      </c>
      <c r="I217" s="188" t="s">
        <v>2369</v>
      </c>
      <c r="J217" s="189" t="s">
        <v>1063</v>
      </c>
      <c r="K217" s="189" t="s">
        <v>1063</v>
      </c>
      <c r="L217" s="189" t="s">
        <v>1790</v>
      </c>
      <c r="M217" s="190" t="s">
        <v>1678</v>
      </c>
      <c r="N217" s="187" t="s">
        <v>1065</v>
      </c>
      <c r="O217" s="187" t="s">
        <v>3553</v>
      </c>
      <c r="P217" s="191"/>
      <c r="Q217" s="192">
        <v>1575</v>
      </c>
      <c r="R217" s="192"/>
    </row>
    <row r="218" spans="1:18" ht="42" hidden="1" customHeight="1">
      <c r="A218" s="184" t="s">
        <v>2354</v>
      </c>
      <c r="B218" s="184" t="s">
        <v>4019</v>
      </c>
      <c r="C218" s="185" t="s">
        <v>4001</v>
      </c>
      <c r="D218" s="186" t="s">
        <v>1055</v>
      </c>
      <c r="E218" s="186" t="s">
        <v>4020</v>
      </c>
      <c r="F218" s="187" t="s">
        <v>4021</v>
      </c>
      <c r="G218" s="187" t="s">
        <v>3906</v>
      </c>
      <c r="H218" s="187" t="s">
        <v>209</v>
      </c>
      <c r="I218" s="188" t="s">
        <v>1149</v>
      </c>
      <c r="J218" s="189" t="s">
        <v>1121</v>
      </c>
      <c r="K218" s="189" t="s">
        <v>1062</v>
      </c>
      <c r="L218" s="189" t="s">
        <v>1063</v>
      </c>
      <c r="M218" s="190" t="s">
        <v>1064</v>
      </c>
      <c r="N218" s="187" t="s">
        <v>1065</v>
      </c>
      <c r="O218" s="187" t="s">
        <v>3553</v>
      </c>
      <c r="P218" s="191" t="s">
        <v>963</v>
      </c>
      <c r="Q218" s="192"/>
      <c r="R218" s="192">
        <v>47996.7</v>
      </c>
    </row>
    <row r="219" spans="1:18" ht="52.5" hidden="1" customHeight="1">
      <c r="A219" s="184" t="s">
        <v>2357</v>
      </c>
      <c r="B219" s="184" t="s">
        <v>4022</v>
      </c>
      <c r="C219" s="185" t="s">
        <v>3906</v>
      </c>
      <c r="D219" s="186" t="s">
        <v>1181</v>
      </c>
      <c r="E219" s="186" t="s">
        <v>4023</v>
      </c>
      <c r="F219" s="187" t="s">
        <v>4022</v>
      </c>
      <c r="G219" s="187" t="s">
        <v>3906</v>
      </c>
      <c r="H219" s="187" t="s">
        <v>4024</v>
      </c>
      <c r="I219" s="188" t="s">
        <v>1078</v>
      </c>
      <c r="J219" s="189" t="s">
        <v>1063</v>
      </c>
      <c r="K219" s="189" t="s">
        <v>1063</v>
      </c>
      <c r="L219" s="189" t="s">
        <v>1790</v>
      </c>
      <c r="M219" s="190" t="s">
        <v>1678</v>
      </c>
      <c r="N219" s="187" t="s">
        <v>1065</v>
      </c>
      <c r="O219" s="187" t="s">
        <v>3553</v>
      </c>
      <c r="P219" s="191"/>
      <c r="Q219" s="192">
        <v>14800</v>
      </c>
      <c r="R219" s="192"/>
    </row>
    <row r="220" spans="1:18" ht="52.5" hidden="1" customHeight="1">
      <c r="A220" s="184" t="s">
        <v>1631</v>
      </c>
      <c r="B220" s="184" t="s">
        <v>4025</v>
      </c>
      <c r="C220" s="185" t="s">
        <v>3906</v>
      </c>
      <c r="D220" s="186" t="s">
        <v>1181</v>
      </c>
      <c r="E220" s="186" t="s">
        <v>4026</v>
      </c>
      <c r="F220" s="187" t="s">
        <v>4025</v>
      </c>
      <c r="G220" s="187" t="s">
        <v>3906</v>
      </c>
      <c r="H220" s="187" t="s">
        <v>4027</v>
      </c>
      <c r="I220" s="188" t="s">
        <v>1078</v>
      </c>
      <c r="J220" s="189" t="s">
        <v>1063</v>
      </c>
      <c r="K220" s="189" t="s">
        <v>1063</v>
      </c>
      <c r="L220" s="189" t="s">
        <v>1790</v>
      </c>
      <c r="M220" s="190" t="s">
        <v>1678</v>
      </c>
      <c r="N220" s="187" t="s">
        <v>1065</v>
      </c>
      <c r="O220" s="187" t="s">
        <v>3553</v>
      </c>
      <c r="P220" s="191"/>
      <c r="Q220" s="192">
        <v>4050</v>
      </c>
      <c r="R220" s="192"/>
    </row>
    <row r="221" spans="1:18" ht="63" hidden="1" customHeight="1">
      <c r="A221" s="184" t="s">
        <v>1635</v>
      </c>
      <c r="B221" s="184" t="s">
        <v>4028</v>
      </c>
      <c r="C221" s="185" t="s">
        <v>3906</v>
      </c>
      <c r="D221" s="186" t="s">
        <v>1181</v>
      </c>
      <c r="E221" s="186" t="s">
        <v>4029</v>
      </c>
      <c r="F221" s="187" t="s">
        <v>4028</v>
      </c>
      <c r="G221" s="187" t="s">
        <v>3906</v>
      </c>
      <c r="H221" s="187" t="s">
        <v>1835</v>
      </c>
      <c r="I221" s="188" t="s">
        <v>1836</v>
      </c>
      <c r="J221" s="189" t="s">
        <v>1063</v>
      </c>
      <c r="K221" s="189" t="s">
        <v>1063</v>
      </c>
      <c r="L221" s="189" t="s">
        <v>1790</v>
      </c>
      <c r="M221" s="190" t="s">
        <v>1678</v>
      </c>
      <c r="N221" s="187" t="s">
        <v>1065</v>
      </c>
      <c r="O221" s="187" t="s">
        <v>3553</v>
      </c>
      <c r="P221" s="191"/>
      <c r="Q221" s="192">
        <v>19360.45</v>
      </c>
      <c r="R221" s="192"/>
    </row>
    <row r="222" spans="1:18" ht="52.5" hidden="1" customHeight="1">
      <c r="A222" s="184" t="s">
        <v>1642</v>
      </c>
      <c r="B222" s="184" t="s">
        <v>2442</v>
      </c>
      <c r="C222" s="185" t="s">
        <v>3906</v>
      </c>
      <c r="D222" s="186" t="s">
        <v>1181</v>
      </c>
      <c r="E222" s="186" t="s">
        <v>4030</v>
      </c>
      <c r="F222" s="187" t="s">
        <v>2442</v>
      </c>
      <c r="G222" s="187" t="s">
        <v>3906</v>
      </c>
      <c r="H222" s="187" t="s">
        <v>4031</v>
      </c>
      <c r="I222" s="188" t="s">
        <v>4032</v>
      </c>
      <c r="J222" s="189" t="s">
        <v>1063</v>
      </c>
      <c r="K222" s="189" t="s">
        <v>1063</v>
      </c>
      <c r="L222" s="189" t="s">
        <v>1790</v>
      </c>
      <c r="M222" s="190" t="s">
        <v>1678</v>
      </c>
      <c r="N222" s="187" t="s">
        <v>1065</v>
      </c>
      <c r="O222" s="187" t="s">
        <v>3553</v>
      </c>
      <c r="P222" s="191"/>
      <c r="Q222" s="192">
        <v>7497</v>
      </c>
      <c r="R222" s="192"/>
    </row>
    <row r="223" spans="1:18" ht="52.5" hidden="1" customHeight="1">
      <c r="A223" s="184" t="s">
        <v>1241</v>
      </c>
      <c r="B223" s="184" t="s">
        <v>2446</v>
      </c>
      <c r="C223" s="185" t="s">
        <v>3906</v>
      </c>
      <c r="D223" s="186" t="s">
        <v>1181</v>
      </c>
      <c r="E223" s="186" t="s">
        <v>4033</v>
      </c>
      <c r="F223" s="187" t="s">
        <v>2446</v>
      </c>
      <c r="G223" s="187" t="s">
        <v>3906</v>
      </c>
      <c r="H223" s="187" t="s">
        <v>4031</v>
      </c>
      <c r="I223" s="188" t="s">
        <v>4032</v>
      </c>
      <c r="J223" s="189" t="s">
        <v>1063</v>
      </c>
      <c r="K223" s="189" t="s">
        <v>1063</v>
      </c>
      <c r="L223" s="189" t="s">
        <v>1790</v>
      </c>
      <c r="M223" s="190" t="s">
        <v>1678</v>
      </c>
      <c r="N223" s="187" t="s">
        <v>1065</v>
      </c>
      <c r="O223" s="187" t="s">
        <v>3553</v>
      </c>
      <c r="P223" s="191"/>
      <c r="Q223" s="192">
        <v>15359</v>
      </c>
      <c r="R223" s="192"/>
    </row>
    <row r="224" spans="1:18" ht="52.5" hidden="1" customHeight="1">
      <c r="A224" s="184" t="s">
        <v>1655</v>
      </c>
      <c r="B224" s="184" t="s">
        <v>4034</v>
      </c>
      <c r="C224" s="185" t="s">
        <v>3906</v>
      </c>
      <c r="D224" s="186" t="s">
        <v>1181</v>
      </c>
      <c r="E224" s="186" t="s">
        <v>1806</v>
      </c>
      <c r="F224" s="187" t="s">
        <v>4034</v>
      </c>
      <c r="G224" s="187" t="s">
        <v>3906</v>
      </c>
      <c r="H224" s="187" t="s">
        <v>1807</v>
      </c>
      <c r="I224" s="188" t="s">
        <v>1808</v>
      </c>
      <c r="J224" s="189" t="s">
        <v>1063</v>
      </c>
      <c r="K224" s="189" t="s">
        <v>1063</v>
      </c>
      <c r="L224" s="189" t="s">
        <v>1790</v>
      </c>
      <c r="M224" s="190" t="s">
        <v>1678</v>
      </c>
      <c r="N224" s="187" t="s">
        <v>1065</v>
      </c>
      <c r="O224" s="187" t="s">
        <v>3553</v>
      </c>
      <c r="P224" s="191"/>
      <c r="Q224" s="192">
        <v>9933</v>
      </c>
      <c r="R224" s="192"/>
    </row>
    <row r="225" spans="1:18" ht="52.5" hidden="1" customHeight="1">
      <c r="A225" s="184" t="s">
        <v>1659</v>
      </c>
      <c r="B225" s="184" t="s">
        <v>4035</v>
      </c>
      <c r="C225" s="185" t="s">
        <v>3906</v>
      </c>
      <c r="D225" s="186" t="s">
        <v>1181</v>
      </c>
      <c r="E225" s="186" t="s">
        <v>4036</v>
      </c>
      <c r="F225" s="187" t="s">
        <v>4035</v>
      </c>
      <c r="G225" s="187" t="s">
        <v>3906</v>
      </c>
      <c r="H225" s="187" t="s">
        <v>4037</v>
      </c>
      <c r="I225" s="188" t="s">
        <v>4038</v>
      </c>
      <c r="J225" s="189" t="s">
        <v>1063</v>
      </c>
      <c r="K225" s="189" t="s">
        <v>1063</v>
      </c>
      <c r="L225" s="189" t="s">
        <v>1790</v>
      </c>
      <c r="M225" s="190" t="s">
        <v>1678</v>
      </c>
      <c r="N225" s="187" t="s">
        <v>1065</v>
      </c>
      <c r="O225" s="187" t="s">
        <v>3553</v>
      </c>
      <c r="P225" s="191"/>
      <c r="Q225" s="192">
        <v>13089.5</v>
      </c>
      <c r="R225" s="192"/>
    </row>
    <row r="226" spans="1:18" ht="63" hidden="1" customHeight="1">
      <c r="A226" s="184" t="s">
        <v>2375</v>
      </c>
      <c r="B226" s="184" t="s">
        <v>4039</v>
      </c>
      <c r="C226" s="185" t="s">
        <v>3906</v>
      </c>
      <c r="D226" s="186" t="s">
        <v>1181</v>
      </c>
      <c r="E226" s="186" t="s">
        <v>4040</v>
      </c>
      <c r="F226" s="187" t="s">
        <v>4039</v>
      </c>
      <c r="G226" s="187" t="s">
        <v>3906</v>
      </c>
      <c r="H226" s="187" t="s">
        <v>2309</v>
      </c>
      <c r="I226" s="188" t="s">
        <v>1717</v>
      </c>
      <c r="J226" s="189" t="s">
        <v>1063</v>
      </c>
      <c r="K226" s="189" t="s">
        <v>1063</v>
      </c>
      <c r="L226" s="189" t="s">
        <v>1790</v>
      </c>
      <c r="M226" s="190" t="s">
        <v>1678</v>
      </c>
      <c r="N226" s="187" t="s">
        <v>1065</v>
      </c>
      <c r="O226" s="187" t="s">
        <v>1112</v>
      </c>
      <c r="P226" s="191"/>
      <c r="Q226" s="192">
        <v>120000</v>
      </c>
      <c r="R226" s="192"/>
    </row>
    <row r="227" spans="1:18" ht="42">
      <c r="A227" s="184" t="s">
        <v>2377</v>
      </c>
      <c r="B227" s="184" t="s">
        <v>4041</v>
      </c>
      <c r="C227" s="185" t="s">
        <v>4042</v>
      </c>
      <c r="D227" s="186" t="s">
        <v>1055</v>
      </c>
      <c r="E227" s="186" t="s">
        <v>4043</v>
      </c>
      <c r="F227" s="187" t="s">
        <v>4044</v>
      </c>
      <c r="G227" s="187" t="s">
        <v>4042</v>
      </c>
      <c r="H227" s="187" t="s">
        <v>4045</v>
      </c>
      <c r="I227" s="188" t="s">
        <v>4046</v>
      </c>
      <c r="J227" s="189" t="s">
        <v>1096</v>
      </c>
      <c r="K227" s="189" t="s">
        <v>1062</v>
      </c>
      <c r="L227" s="189" t="s">
        <v>1063</v>
      </c>
      <c r="M227" s="190" t="s">
        <v>1064</v>
      </c>
      <c r="N227" s="187" t="s">
        <v>1065</v>
      </c>
      <c r="O227" s="187" t="s">
        <v>3553</v>
      </c>
      <c r="P227" s="191" t="s">
        <v>4047</v>
      </c>
      <c r="Q227" s="192">
        <v>1</v>
      </c>
      <c r="R227" s="192">
        <v>13600</v>
      </c>
    </row>
    <row r="228" spans="1:18" ht="42">
      <c r="A228" s="184" t="s">
        <v>2293</v>
      </c>
      <c r="B228" s="184" t="s">
        <v>4048</v>
      </c>
      <c r="C228" s="185" t="s">
        <v>4042</v>
      </c>
      <c r="D228" s="186" t="s">
        <v>1055</v>
      </c>
      <c r="E228" s="186" t="s">
        <v>4049</v>
      </c>
      <c r="F228" s="187" t="s">
        <v>4050</v>
      </c>
      <c r="G228" s="187" t="s">
        <v>4042</v>
      </c>
      <c r="H228" s="187" t="s">
        <v>918</v>
      </c>
      <c r="I228" s="188" t="s">
        <v>1102</v>
      </c>
      <c r="J228" s="189" t="s">
        <v>1096</v>
      </c>
      <c r="K228" s="189" t="s">
        <v>1062</v>
      </c>
      <c r="L228" s="189" t="s">
        <v>1063</v>
      </c>
      <c r="M228" s="190" t="s">
        <v>1064</v>
      </c>
      <c r="N228" s="187" t="s">
        <v>1065</v>
      </c>
      <c r="O228" s="187" t="s">
        <v>3553</v>
      </c>
      <c r="P228" s="191" t="s">
        <v>4051</v>
      </c>
      <c r="Q228" s="192">
        <v>1</v>
      </c>
      <c r="R228" s="192">
        <v>1323</v>
      </c>
    </row>
    <row r="229" spans="1:18" ht="42">
      <c r="A229" s="184" t="s">
        <v>2384</v>
      </c>
      <c r="B229" s="184" t="s">
        <v>4052</v>
      </c>
      <c r="C229" s="185" t="s">
        <v>4042</v>
      </c>
      <c r="D229" s="186" t="s">
        <v>1055</v>
      </c>
      <c r="E229" s="186" t="s">
        <v>4053</v>
      </c>
      <c r="F229" s="187" t="s">
        <v>4054</v>
      </c>
      <c r="G229" s="187" t="s">
        <v>4042</v>
      </c>
      <c r="H229" s="187" t="s">
        <v>2458</v>
      </c>
      <c r="I229" s="188" t="s">
        <v>2459</v>
      </c>
      <c r="J229" s="189" t="s">
        <v>1079</v>
      </c>
      <c r="K229" s="189" t="s">
        <v>1062</v>
      </c>
      <c r="L229" s="189" t="s">
        <v>1063</v>
      </c>
      <c r="M229" s="190" t="s">
        <v>1064</v>
      </c>
      <c r="N229" s="187" t="s">
        <v>1065</v>
      </c>
      <c r="O229" s="187" t="s">
        <v>3553</v>
      </c>
      <c r="P229" s="191" t="s">
        <v>2633</v>
      </c>
      <c r="Q229" s="192">
        <v>1</v>
      </c>
      <c r="R229" s="192">
        <v>6450</v>
      </c>
    </row>
    <row r="230" spans="1:18" ht="52.5" hidden="1" customHeight="1">
      <c r="A230" s="184" t="s">
        <v>2388</v>
      </c>
      <c r="B230" s="184" t="s">
        <v>4055</v>
      </c>
      <c r="C230" s="185" t="s">
        <v>4056</v>
      </c>
      <c r="D230" s="186" t="s">
        <v>1181</v>
      </c>
      <c r="E230" s="186" t="s">
        <v>4057</v>
      </c>
      <c r="F230" s="187" t="s">
        <v>4055</v>
      </c>
      <c r="G230" s="187" t="s">
        <v>4001</v>
      </c>
      <c r="H230" s="187" t="s">
        <v>4058</v>
      </c>
      <c r="I230" s="188" t="s">
        <v>1078</v>
      </c>
      <c r="J230" s="189" t="s">
        <v>1063</v>
      </c>
      <c r="K230" s="189" t="s">
        <v>1063</v>
      </c>
      <c r="L230" s="189" t="s">
        <v>1790</v>
      </c>
      <c r="M230" s="190" t="s">
        <v>1678</v>
      </c>
      <c r="N230" s="187" t="s">
        <v>1065</v>
      </c>
      <c r="O230" s="187" t="s">
        <v>3553</v>
      </c>
      <c r="P230" s="191"/>
      <c r="Q230" s="192">
        <v>4400</v>
      </c>
      <c r="R230" s="192"/>
    </row>
    <row r="231" spans="1:18" ht="52.5" hidden="1" customHeight="1">
      <c r="A231" s="184" t="s">
        <v>2393</v>
      </c>
      <c r="B231" s="184" t="s">
        <v>4059</v>
      </c>
      <c r="C231" s="185" t="s">
        <v>4056</v>
      </c>
      <c r="D231" s="186" t="s">
        <v>1181</v>
      </c>
      <c r="E231" s="186" t="s">
        <v>4060</v>
      </c>
      <c r="F231" s="187" t="s">
        <v>4059</v>
      </c>
      <c r="G231" s="187" t="s">
        <v>4001</v>
      </c>
      <c r="H231" s="187" t="s">
        <v>4061</v>
      </c>
      <c r="I231" s="188" t="s">
        <v>1078</v>
      </c>
      <c r="J231" s="189" t="s">
        <v>1063</v>
      </c>
      <c r="K231" s="189" t="s">
        <v>1063</v>
      </c>
      <c r="L231" s="189" t="s">
        <v>1790</v>
      </c>
      <c r="M231" s="190" t="s">
        <v>1678</v>
      </c>
      <c r="N231" s="187" t="s">
        <v>1065</v>
      </c>
      <c r="O231" s="187" t="s">
        <v>3553</v>
      </c>
      <c r="P231" s="191"/>
      <c r="Q231" s="192">
        <v>3000</v>
      </c>
      <c r="R231" s="192"/>
    </row>
    <row r="232" spans="1:18" ht="52.5" hidden="1" customHeight="1">
      <c r="A232" s="184" t="s">
        <v>2397</v>
      </c>
      <c r="B232" s="184" t="s">
        <v>2992</v>
      </c>
      <c r="C232" s="185" t="s">
        <v>4001</v>
      </c>
      <c r="D232" s="186" t="s">
        <v>1181</v>
      </c>
      <c r="E232" s="186" t="s">
        <v>1806</v>
      </c>
      <c r="F232" s="187" t="s">
        <v>2992</v>
      </c>
      <c r="G232" s="187" t="s">
        <v>4001</v>
      </c>
      <c r="H232" s="187" t="s">
        <v>1807</v>
      </c>
      <c r="I232" s="188" t="s">
        <v>1808</v>
      </c>
      <c r="J232" s="189" t="s">
        <v>1063</v>
      </c>
      <c r="K232" s="189" t="s">
        <v>1063</v>
      </c>
      <c r="L232" s="189" t="s">
        <v>1790</v>
      </c>
      <c r="M232" s="190" t="s">
        <v>1678</v>
      </c>
      <c r="N232" s="187" t="s">
        <v>1065</v>
      </c>
      <c r="O232" s="187" t="s">
        <v>3553</v>
      </c>
      <c r="P232" s="191"/>
      <c r="Q232" s="192">
        <v>7050</v>
      </c>
      <c r="R232" s="192"/>
    </row>
    <row r="233" spans="1:18" ht="52.5" hidden="1" customHeight="1">
      <c r="A233" s="184" t="s">
        <v>2401</v>
      </c>
      <c r="B233" s="184" t="s">
        <v>4062</v>
      </c>
      <c r="C233" s="185" t="s">
        <v>4001</v>
      </c>
      <c r="D233" s="186" t="s">
        <v>1181</v>
      </c>
      <c r="E233" s="186" t="s">
        <v>4063</v>
      </c>
      <c r="F233" s="187" t="s">
        <v>4062</v>
      </c>
      <c r="G233" s="187" t="s">
        <v>4001</v>
      </c>
      <c r="H233" s="187" t="s">
        <v>1835</v>
      </c>
      <c r="I233" s="188" t="s">
        <v>1836</v>
      </c>
      <c r="J233" s="189" t="s">
        <v>1063</v>
      </c>
      <c r="K233" s="189" t="s">
        <v>1063</v>
      </c>
      <c r="L233" s="189" t="s">
        <v>1790</v>
      </c>
      <c r="M233" s="190" t="s">
        <v>1678</v>
      </c>
      <c r="N233" s="187" t="s">
        <v>1065</v>
      </c>
      <c r="O233" s="187" t="s">
        <v>3553</v>
      </c>
      <c r="P233" s="191"/>
      <c r="Q233" s="192">
        <v>16382.64</v>
      </c>
      <c r="R233" s="192"/>
    </row>
    <row r="234" spans="1:18" ht="42" hidden="1" customHeight="1">
      <c r="A234" s="184" t="s">
        <v>2405</v>
      </c>
      <c r="B234" s="184" t="s">
        <v>4064</v>
      </c>
      <c r="C234" s="185" t="s">
        <v>3469</v>
      </c>
      <c r="D234" s="186" t="s">
        <v>1055</v>
      </c>
      <c r="E234" s="186" t="s">
        <v>3838</v>
      </c>
      <c r="F234" s="187" t="s">
        <v>4065</v>
      </c>
      <c r="G234" s="187" t="s">
        <v>4042</v>
      </c>
      <c r="H234" s="187" t="s">
        <v>1716</v>
      </c>
      <c r="I234" s="188" t="s">
        <v>1717</v>
      </c>
      <c r="J234" s="189" t="s">
        <v>1703</v>
      </c>
      <c r="K234" s="189" t="s">
        <v>1704</v>
      </c>
      <c r="L234" s="189" t="s">
        <v>1063</v>
      </c>
      <c r="M234" s="190" t="s">
        <v>1769</v>
      </c>
      <c r="N234" s="187" t="s">
        <v>1065</v>
      </c>
      <c r="O234" s="187" t="s">
        <v>3553</v>
      </c>
      <c r="P234" s="191"/>
      <c r="Q234" s="192"/>
      <c r="R234" s="192">
        <v>207.62</v>
      </c>
    </row>
    <row r="235" spans="1:18" ht="52.5" hidden="1" customHeight="1">
      <c r="A235" s="184" t="s">
        <v>2409</v>
      </c>
      <c r="B235" s="184" t="s">
        <v>4066</v>
      </c>
      <c r="C235" s="185" t="s">
        <v>3469</v>
      </c>
      <c r="D235" s="186" t="s">
        <v>1055</v>
      </c>
      <c r="E235" s="186" t="s">
        <v>4067</v>
      </c>
      <c r="F235" s="187" t="s">
        <v>4068</v>
      </c>
      <c r="G235" s="187" t="s">
        <v>4042</v>
      </c>
      <c r="H235" s="187" t="s">
        <v>1237</v>
      </c>
      <c r="I235" s="188" t="s">
        <v>1238</v>
      </c>
      <c r="J235" s="189" t="s">
        <v>1203</v>
      </c>
      <c r="K235" s="189" t="s">
        <v>1062</v>
      </c>
      <c r="L235" s="189" t="s">
        <v>1063</v>
      </c>
      <c r="M235" s="190" t="s">
        <v>1064</v>
      </c>
      <c r="N235" s="187" t="s">
        <v>1065</v>
      </c>
      <c r="O235" s="187" t="s">
        <v>3553</v>
      </c>
      <c r="P235" s="191" t="s">
        <v>1240</v>
      </c>
      <c r="Q235" s="192"/>
      <c r="R235" s="192">
        <v>249576</v>
      </c>
    </row>
    <row r="236" spans="1:18" ht="52.5" hidden="1" customHeight="1">
      <c r="A236" s="184" t="s">
        <v>2411</v>
      </c>
      <c r="B236" s="184" t="s">
        <v>4069</v>
      </c>
      <c r="C236" s="185" t="s">
        <v>4042</v>
      </c>
      <c r="D236" s="186" t="s">
        <v>1181</v>
      </c>
      <c r="E236" s="186" t="s">
        <v>4070</v>
      </c>
      <c r="F236" s="187" t="s">
        <v>4069</v>
      </c>
      <c r="G236" s="187" t="s">
        <v>4042</v>
      </c>
      <c r="H236" s="187" t="s">
        <v>4071</v>
      </c>
      <c r="I236" s="188" t="s">
        <v>1078</v>
      </c>
      <c r="J236" s="189" t="s">
        <v>1063</v>
      </c>
      <c r="K236" s="189" t="s">
        <v>1063</v>
      </c>
      <c r="L236" s="189" t="s">
        <v>1790</v>
      </c>
      <c r="M236" s="190" t="s">
        <v>1678</v>
      </c>
      <c r="N236" s="187" t="s">
        <v>1065</v>
      </c>
      <c r="O236" s="187" t="s">
        <v>3553</v>
      </c>
      <c r="P236" s="191"/>
      <c r="Q236" s="192">
        <v>4250</v>
      </c>
      <c r="R236" s="192"/>
    </row>
    <row r="237" spans="1:18" ht="52.5" hidden="1" customHeight="1">
      <c r="A237" s="184" t="s">
        <v>2414</v>
      </c>
      <c r="B237" s="184" t="s">
        <v>2431</v>
      </c>
      <c r="C237" s="185" t="s">
        <v>4042</v>
      </c>
      <c r="D237" s="186" t="s">
        <v>1181</v>
      </c>
      <c r="E237" s="186" t="s">
        <v>4072</v>
      </c>
      <c r="F237" s="187" t="s">
        <v>2431</v>
      </c>
      <c r="G237" s="187" t="s">
        <v>4042</v>
      </c>
      <c r="H237" s="187" t="s">
        <v>4073</v>
      </c>
      <c r="I237" s="188" t="s">
        <v>4074</v>
      </c>
      <c r="J237" s="189" t="s">
        <v>1063</v>
      </c>
      <c r="K237" s="189" t="s">
        <v>1063</v>
      </c>
      <c r="L237" s="189" t="s">
        <v>1790</v>
      </c>
      <c r="M237" s="190" t="s">
        <v>1678</v>
      </c>
      <c r="N237" s="187" t="s">
        <v>1065</v>
      </c>
      <c r="O237" s="187" t="s">
        <v>3553</v>
      </c>
      <c r="P237" s="191"/>
      <c r="Q237" s="192">
        <v>14925</v>
      </c>
      <c r="R237" s="192"/>
    </row>
    <row r="238" spans="1:18" ht="52.5" hidden="1" customHeight="1">
      <c r="A238" s="184" t="s">
        <v>2418</v>
      </c>
      <c r="B238" s="184" t="s">
        <v>4075</v>
      </c>
      <c r="C238" s="185" t="s">
        <v>4042</v>
      </c>
      <c r="D238" s="186" t="s">
        <v>1181</v>
      </c>
      <c r="E238" s="186" t="s">
        <v>4076</v>
      </c>
      <c r="F238" s="187" t="s">
        <v>4075</v>
      </c>
      <c r="G238" s="187" t="s">
        <v>4042</v>
      </c>
      <c r="H238" s="187" t="s">
        <v>4077</v>
      </c>
      <c r="I238" s="188" t="s">
        <v>4078</v>
      </c>
      <c r="J238" s="189" t="s">
        <v>1063</v>
      </c>
      <c r="K238" s="189" t="s">
        <v>1063</v>
      </c>
      <c r="L238" s="189" t="s">
        <v>1790</v>
      </c>
      <c r="M238" s="190" t="s">
        <v>1678</v>
      </c>
      <c r="N238" s="187" t="s">
        <v>1065</v>
      </c>
      <c r="O238" s="187" t="s">
        <v>3553</v>
      </c>
      <c r="P238" s="191"/>
      <c r="Q238" s="192">
        <v>248064</v>
      </c>
      <c r="R238" s="192"/>
    </row>
    <row r="239" spans="1:18" ht="52.5" hidden="1" customHeight="1">
      <c r="A239" s="184" t="s">
        <v>1249</v>
      </c>
      <c r="B239" s="184" t="s">
        <v>4079</v>
      </c>
      <c r="C239" s="185" t="s">
        <v>4042</v>
      </c>
      <c r="D239" s="186" t="s">
        <v>1181</v>
      </c>
      <c r="E239" s="186" t="s">
        <v>1806</v>
      </c>
      <c r="F239" s="187" t="s">
        <v>4079</v>
      </c>
      <c r="G239" s="187" t="s">
        <v>4042</v>
      </c>
      <c r="H239" s="187" t="s">
        <v>1807</v>
      </c>
      <c r="I239" s="188" t="s">
        <v>1808</v>
      </c>
      <c r="J239" s="189" t="s">
        <v>1063</v>
      </c>
      <c r="K239" s="189" t="s">
        <v>1063</v>
      </c>
      <c r="L239" s="189" t="s">
        <v>1790</v>
      </c>
      <c r="M239" s="190" t="s">
        <v>1678</v>
      </c>
      <c r="N239" s="187" t="s">
        <v>1065</v>
      </c>
      <c r="O239" s="187" t="s">
        <v>3553</v>
      </c>
      <c r="P239" s="191"/>
      <c r="Q239" s="192">
        <v>19802</v>
      </c>
      <c r="R239" s="192"/>
    </row>
    <row r="240" spans="1:18" ht="63" hidden="1" customHeight="1">
      <c r="A240" s="184" t="s">
        <v>1258</v>
      </c>
      <c r="B240" s="184" t="s">
        <v>4080</v>
      </c>
      <c r="C240" s="185" t="s">
        <v>4042</v>
      </c>
      <c r="D240" s="186" t="s">
        <v>1181</v>
      </c>
      <c r="E240" s="186" t="s">
        <v>4081</v>
      </c>
      <c r="F240" s="187" t="s">
        <v>4080</v>
      </c>
      <c r="G240" s="187" t="s">
        <v>4042</v>
      </c>
      <c r="H240" s="187" t="s">
        <v>1835</v>
      </c>
      <c r="I240" s="188" t="s">
        <v>1836</v>
      </c>
      <c r="J240" s="189" t="s">
        <v>1063</v>
      </c>
      <c r="K240" s="189" t="s">
        <v>1063</v>
      </c>
      <c r="L240" s="189" t="s">
        <v>1790</v>
      </c>
      <c r="M240" s="190" t="s">
        <v>1678</v>
      </c>
      <c r="N240" s="187" t="s">
        <v>1065</v>
      </c>
      <c r="O240" s="187" t="s">
        <v>3553</v>
      </c>
      <c r="P240" s="191"/>
      <c r="Q240" s="192">
        <v>21269.15</v>
      </c>
      <c r="R240" s="192"/>
    </row>
    <row r="241" spans="1:18" ht="42" hidden="1" customHeight="1">
      <c r="A241" s="184" t="s">
        <v>1263</v>
      </c>
      <c r="B241" s="184" t="s">
        <v>4082</v>
      </c>
      <c r="C241" s="185" t="s">
        <v>3466</v>
      </c>
      <c r="D241" s="186" t="s">
        <v>1055</v>
      </c>
      <c r="E241" s="186" t="s">
        <v>4083</v>
      </c>
      <c r="F241" s="187" t="s">
        <v>4084</v>
      </c>
      <c r="G241" s="187" t="s">
        <v>3469</v>
      </c>
      <c r="H241" s="187" t="s">
        <v>1701</v>
      </c>
      <c r="I241" s="188" t="s">
        <v>1702</v>
      </c>
      <c r="J241" s="189" t="s">
        <v>1063</v>
      </c>
      <c r="K241" s="189" t="s">
        <v>1063</v>
      </c>
      <c r="L241" s="189" t="s">
        <v>2357</v>
      </c>
      <c r="M241" s="190" t="s">
        <v>1678</v>
      </c>
      <c r="N241" s="187" t="s">
        <v>1065</v>
      </c>
      <c r="O241" s="187" t="s">
        <v>3553</v>
      </c>
      <c r="P241" s="191"/>
      <c r="Q241" s="192"/>
      <c r="R241" s="192">
        <v>13528</v>
      </c>
    </row>
    <row r="242" spans="1:18" ht="42" hidden="1" customHeight="1">
      <c r="A242" s="184" t="s">
        <v>1269</v>
      </c>
      <c r="B242" s="184" t="s">
        <v>4085</v>
      </c>
      <c r="C242" s="185" t="s">
        <v>3466</v>
      </c>
      <c r="D242" s="186" t="s">
        <v>1055</v>
      </c>
      <c r="E242" s="186" t="s">
        <v>4086</v>
      </c>
      <c r="F242" s="187" t="s">
        <v>4087</v>
      </c>
      <c r="G242" s="187" t="s">
        <v>3469</v>
      </c>
      <c r="H242" s="187" t="s">
        <v>1696</v>
      </c>
      <c r="I242" s="188" t="s">
        <v>1697</v>
      </c>
      <c r="J242" s="189" t="s">
        <v>1690</v>
      </c>
      <c r="K242" s="189" t="s">
        <v>1691</v>
      </c>
      <c r="L242" s="189" t="s">
        <v>1063</v>
      </c>
      <c r="M242" s="190" t="s">
        <v>1769</v>
      </c>
      <c r="N242" s="187" t="s">
        <v>1065</v>
      </c>
      <c r="O242" s="187" t="s">
        <v>3553</v>
      </c>
      <c r="P242" s="191"/>
      <c r="Q242" s="192"/>
      <c r="R242" s="192">
        <v>962.78</v>
      </c>
    </row>
    <row r="243" spans="1:18" ht="42" hidden="1" customHeight="1">
      <c r="A243" s="184" t="s">
        <v>2432</v>
      </c>
      <c r="B243" s="184" t="s">
        <v>4088</v>
      </c>
      <c r="C243" s="185" t="s">
        <v>3466</v>
      </c>
      <c r="D243" s="186" t="s">
        <v>1055</v>
      </c>
      <c r="E243" s="186" t="s">
        <v>4089</v>
      </c>
      <c r="F243" s="187" t="s">
        <v>4090</v>
      </c>
      <c r="G243" s="187" t="s">
        <v>3469</v>
      </c>
      <c r="H243" s="187" t="s">
        <v>1077</v>
      </c>
      <c r="I243" s="188" t="s">
        <v>1078</v>
      </c>
      <c r="J243" s="189" t="s">
        <v>1690</v>
      </c>
      <c r="K243" s="189" t="s">
        <v>1691</v>
      </c>
      <c r="L243" s="189" t="s">
        <v>1063</v>
      </c>
      <c r="M243" s="190" t="s">
        <v>1769</v>
      </c>
      <c r="N243" s="187" t="s">
        <v>1065</v>
      </c>
      <c r="O243" s="187" t="s">
        <v>3553</v>
      </c>
      <c r="P243" s="191"/>
      <c r="Q243" s="192"/>
      <c r="R243" s="192">
        <v>174.42</v>
      </c>
    </row>
    <row r="244" spans="1:18" ht="42" hidden="1" customHeight="1">
      <c r="A244" s="184" t="s">
        <v>2435</v>
      </c>
      <c r="B244" s="184" t="s">
        <v>4091</v>
      </c>
      <c r="C244" s="185" t="s">
        <v>3466</v>
      </c>
      <c r="D244" s="186" t="s">
        <v>1055</v>
      </c>
      <c r="E244" s="186" t="s">
        <v>4092</v>
      </c>
      <c r="F244" s="187" t="s">
        <v>4093</v>
      </c>
      <c r="G244" s="187" t="s">
        <v>3469</v>
      </c>
      <c r="H244" s="187" t="s">
        <v>1696</v>
      </c>
      <c r="I244" s="188" t="s">
        <v>1697</v>
      </c>
      <c r="J244" s="189" t="s">
        <v>1690</v>
      </c>
      <c r="K244" s="189" t="s">
        <v>1691</v>
      </c>
      <c r="L244" s="189" t="s">
        <v>1063</v>
      </c>
      <c r="M244" s="190" t="s">
        <v>1769</v>
      </c>
      <c r="N244" s="187" t="s">
        <v>1065</v>
      </c>
      <c r="O244" s="187" t="s">
        <v>3553</v>
      </c>
      <c r="P244" s="191"/>
      <c r="Q244" s="192"/>
      <c r="R244" s="192">
        <v>1404.63</v>
      </c>
    </row>
    <row r="245" spans="1:18" ht="42" hidden="1" customHeight="1">
      <c r="A245" s="184" t="s">
        <v>2438</v>
      </c>
      <c r="B245" s="184" t="s">
        <v>4094</v>
      </c>
      <c r="C245" s="185" t="s">
        <v>3466</v>
      </c>
      <c r="D245" s="186" t="s">
        <v>1055</v>
      </c>
      <c r="E245" s="186" t="s">
        <v>4095</v>
      </c>
      <c r="F245" s="187" t="s">
        <v>4096</v>
      </c>
      <c r="G245" s="187" t="s">
        <v>3469</v>
      </c>
      <c r="H245" s="187" t="s">
        <v>1077</v>
      </c>
      <c r="I245" s="188" t="s">
        <v>1078</v>
      </c>
      <c r="J245" s="189" t="s">
        <v>1690</v>
      </c>
      <c r="K245" s="189" t="s">
        <v>1691</v>
      </c>
      <c r="L245" s="189" t="s">
        <v>1063</v>
      </c>
      <c r="M245" s="190" t="s">
        <v>1769</v>
      </c>
      <c r="N245" s="187" t="s">
        <v>1065</v>
      </c>
      <c r="O245" s="187" t="s">
        <v>1112</v>
      </c>
      <c r="P245" s="191"/>
      <c r="Q245" s="192"/>
      <c r="R245" s="192">
        <v>989.35</v>
      </c>
    </row>
    <row r="246" spans="1:18" ht="42" hidden="1" customHeight="1">
      <c r="A246" s="184" t="s">
        <v>2442</v>
      </c>
      <c r="B246" s="184" t="s">
        <v>4097</v>
      </c>
      <c r="C246" s="185" t="s">
        <v>3466</v>
      </c>
      <c r="D246" s="186" t="s">
        <v>1055</v>
      </c>
      <c r="E246" s="186" t="s">
        <v>4098</v>
      </c>
      <c r="F246" s="187" t="s">
        <v>4099</v>
      </c>
      <c r="G246" s="187" t="s">
        <v>3469</v>
      </c>
      <c r="H246" s="187" t="s">
        <v>1077</v>
      </c>
      <c r="I246" s="188" t="s">
        <v>1078</v>
      </c>
      <c r="J246" s="189" t="s">
        <v>1690</v>
      </c>
      <c r="K246" s="189" t="s">
        <v>1691</v>
      </c>
      <c r="L246" s="189" t="s">
        <v>1063</v>
      </c>
      <c r="M246" s="190" t="s">
        <v>1769</v>
      </c>
      <c r="N246" s="187" t="s">
        <v>1065</v>
      </c>
      <c r="O246" s="187" t="s">
        <v>3553</v>
      </c>
      <c r="P246" s="191"/>
      <c r="Q246" s="192"/>
      <c r="R246" s="192">
        <v>9352.33</v>
      </c>
    </row>
    <row r="247" spans="1:18" ht="52.5" hidden="1" customHeight="1">
      <c r="A247" s="184" t="s">
        <v>2446</v>
      </c>
      <c r="B247" s="184" t="s">
        <v>4100</v>
      </c>
      <c r="C247" s="185" t="s">
        <v>3469</v>
      </c>
      <c r="D247" s="186" t="s">
        <v>1181</v>
      </c>
      <c r="E247" s="186" t="s">
        <v>4101</v>
      </c>
      <c r="F247" s="187" t="s">
        <v>4100</v>
      </c>
      <c r="G247" s="187" t="s">
        <v>3469</v>
      </c>
      <c r="H247" s="187" t="s">
        <v>4102</v>
      </c>
      <c r="I247" s="188" t="s">
        <v>1078</v>
      </c>
      <c r="J247" s="189" t="s">
        <v>1063</v>
      </c>
      <c r="K247" s="189" t="s">
        <v>1063</v>
      </c>
      <c r="L247" s="189" t="s">
        <v>1790</v>
      </c>
      <c r="M247" s="190" t="s">
        <v>1678</v>
      </c>
      <c r="N247" s="187" t="s">
        <v>1065</v>
      </c>
      <c r="O247" s="187" t="s">
        <v>3553</v>
      </c>
      <c r="P247" s="191"/>
      <c r="Q247" s="192">
        <v>2200</v>
      </c>
      <c r="R247" s="192"/>
    </row>
    <row r="248" spans="1:18" ht="52.5" hidden="1" customHeight="1">
      <c r="A248" s="184" t="s">
        <v>2448</v>
      </c>
      <c r="B248" s="184" t="s">
        <v>4103</v>
      </c>
      <c r="C248" s="185" t="s">
        <v>3469</v>
      </c>
      <c r="D248" s="186" t="s">
        <v>1181</v>
      </c>
      <c r="E248" s="186" t="s">
        <v>4104</v>
      </c>
      <c r="F248" s="187" t="s">
        <v>4103</v>
      </c>
      <c r="G248" s="187" t="s">
        <v>3469</v>
      </c>
      <c r="H248" s="187" t="s">
        <v>4105</v>
      </c>
      <c r="I248" s="188" t="s">
        <v>1078</v>
      </c>
      <c r="J248" s="189" t="s">
        <v>1063</v>
      </c>
      <c r="K248" s="189" t="s">
        <v>1063</v>
      </c>
      <c r="L248" s="189" t="s">
        <v>1790</v>
      </c>
      <c r="M248" s="190" t="s">
        <v>1678</v>
      </c>
      <c r="N248" s="187" t="s">
        <v>1065</v>
      </c>
      <c r="O248" s="187" t="s">
        <v>3553</v>
      </c>
      <c r="P248" s="191"/>
      <c r="Q248" s="192">
        <v>7700</v>
      </c>
      <c r="R248" s="192"/>
    </row>
    <row r="249" spans="1:18" ht="52.5" hidden="1" customHeight="1">
      <c r="A249" s="184" t="s">
        <v>2451</v>
      </c>
      <c r="B249" s="184" t="s">
        <v>2410</v>
      </c>
      <c r="C249" s="185" t="s">
        <v>3469</v>
      </c>
      <c r="D249" s="186" t="s">
        <v>1181</v>
      </c>
      <c r="E249" s="186" t="s">
        <v>1806</v>
      </c>
      <c r="F249" s="187" t="s">
        <v>2410</v>
      </c>
      <c r="G249" s="187" t="s">
        <v>3469</v>
      </c>
      <c r="H249" s="187" t="s">
        <v>1807</v>
      </c>
      <c r="I249" s="188" t="s">
        <v>1808</v>
      </c>
      <c r="J249" s="189" t="s">
        <v>1063</v>
      </c>
      <c r="K249" s="189" t="s">
        <v>1063</v>
      </c>
      <c r="L249" s="189" t="s">
        <v>1790</v>
      </c>
      <c r="M249" s="190" t="s">
        <v>1678</v>
      </c>
      <c r="N249" s="187" t="s">
        <v>1065</v>
      </c>
      <c r="O249" s="187" t="s">
        <v>3553</v>
      </c>
      <c r="P249" s="191"/>
      <c r="Q249" s="192">
        <v>13183</v>
      </c>
      <c r="R249" s="192"/>
    </row>
    <row r="250" spans="1:18" ht="63" hidden="1" customHeight="1">
      <c r="A250" s="184" t="s">
        <v>1690</v>
      </c>
      <c r="B250" s="184" t="s">
        <v>4106</v>
      </c>
      <c r="C250" s="185" t="s">
        <v>3469</v>
      </c>
      <c r="D250" s="186" t="s">
        <v>1181</v>
      </c>
      <c r="E250" s="186" t="s">
        <v>4107</v>
      </c>
      <c r="F250" s="187" t="s">
        <v>4106</v>
      </c>
      <c r="G250" s="187" t="s">
        <v>3469</v>
      </c>
      <c r="H250" s="187" t="s">
        <v>1835</v>
      </c>
      <c r="I250" s="188" t="s">
        <v>1836</v>
      </c>
      <c r="J250" s="189" t="s">
        <v>1063</v>
      </c>
      <c r="K250" s="189" t="s">
        <v>1063</v>
      </c>
      <c r="L250" s="189" t="s">
        <v>1790</v>
      </c>
      <c r="M250" s="190" t="s">
        <v>1678</v>
      </c>
      <c r="N250" s="187" t="s">
        <v>1065</v>
      </c>
      <c r="O250" s="187" t="s">
        <v>3553</v>
      </c>
      <c r="P250" s="191"/>
      <c r="Q250" s="192">
        <v>11407.47</v>
      </c>
      <c r="R250" s="192"/>
    </row>
    <row r="251" spans="1:18" ht="73.5" hidden="1" customHeight="1">
      <c r="A251" s="184" t="s">
        <v>2460</v>
      </c>
      <c r="B251" s="184" t="s">
        <v>4108</v>
      </c>
      <c r="C251" s="185" t="s">
        <v>3469</v>
      </c>
      <c r="D251" s="186" t="s">
        <v>1181</v>
      </c>
      <c r="E251" s="186" t="s">
        <v>4109</v>
      </c>
      <c r="F251" s="187" t="s">
        <v>4108</v>
      </c>
      <c r="G251" s="187" t="s">
        <v>3469</v>
      </c>
      <c r="H251" s="187" t="s">
        <v>2648</v>
      </c>
      <c r="I251" s="188" t="s">
        <v>2649</v>
      </c>
      <c r="J251" s="189" t="s">
        <v>1063</v>
      </c>
      <c r="K251" s="189" t="s">
        <v>1063</v>
      </c>
      <c r="L251" s="189" t="s">
        <v>1790</v>
      </c>
      <c r="M251" s="190" t="s">
        <v>1678</v>
      </c>
      <c r="N251" s="187" t="s">
        <v>1065</v>
      </c>
      <c r="O251" s="187" t="s">
        <v>3553</v>
      </c>
      <c r="P251" s="191"/>
      <c r="Q251" s="192">
        <v>3150</v>
      </c>
      <c r="R251" s="192"/>
    </row>
    <row r="252" spans="1:18" ht="42">
      <c r="A252" s="184" t="s">
        <v>1703</v>
      </c>
      <c r="B252" s="184" t="s">
        <v>4110</v>
      </c>
      <c r="C252" s="185" t="s">
        <v>3471</v>
      </c>
      <c r="D252" s="186" t="s">
        <v>1055</v>
      </c>
      <c r="E252" s="186" t="s">
        <v>4111</v>
      </c>
      <c r="F252" s="187" t="s">
        <v>4112</v>
      </c>
      <c r="G252" s="187" t="s">
        <v>3466</v>
      </c>
      <c r="H252" s="187" t="s">
        <v>1094</v>
      </c>
      <c r="I252" s="188" t="s">
        <v>1095</v>
      </c>
      <c r="J252" s="189" t="s">
        <v>1110</v>
      </c>
      <c r="K252" s="189" t="s">
        <v>1062</v>
      </c>
      <c r="L252" s="189" t="s">
        <v>1063</v>
      </c>
      <c r="M252" s="190" t="s">
        <v>1111</v>
      </c>
      <c r="N252" s="187" t="s">
        <v>1065</v>
      </c>
      <c r="O252" s="187" t="s">
        <v>1112</v>
      </c>
      <c r="P252" s="191" t="s">
        <v>4113</v>
      </c>
      <c r="Q252" s="192">
        <v>1</v>
      </c>
      <c r="R252" s="192">
        <v>164373</v>
      </c>
    </row>
    <row r="253" spans="1:18" ht="52.5" hidden="1" customHeight="1">
      <c r="A253" s="184" t="s">
        <v>2471</v>
      </c>
      <c r="B253" s="184" t="s">
        <v>4114</v>
      </c>
      <c r="C253" s="185" t="s">
        <v>3471</v>
      </c>
      <c r="D253" s="186" t="s">
        <v>1055</v>
      </c>
      <c r="E253" s="186" t="s">
        <v>4115</v>
      </c>
      <c r="F253" s="187" t="s">
        <v>4116</v>
      </c>
      <c r="G253" s="187" t="s">
        <v>3466</v>
      </c>
      <c r="H253" s="187" t="s">
        <v>4117</v>
      </c>
      <c r="I253" s="188" t="s">
        <v>1717</v>
      </c>
      <c r="J253" s="189" t="s">
        <v>2536</v>
      </c>
      <c r="K253" s="189" t="s">
        <v>2537</v>
      </c>
      <c r="L253" s="189" t="s">
        <v>1063</v>
      </c>
      <c r="M253" s="190" t="s">
        <v>1064</v>
      </c>
      <c r="N253" s="187" t="s">
        <v>1065</v>
      </c>
      <c r="O253" s="187" t="s">
        <v>3553</v>
      </c>
      <c r="P253" s="191"/>
      <c r="Q253" s="192"/>
      <c r="R253" s="192">
        <v>1.98</v>
      </c>
    </row>
    <row r="254" spans="1:18" ht="42">
      <c r="A254" s="184" t="s">
        <v>1880</v>
      </c>
      <c r="B254" s="184" t="s">
        <v>4118</v>
      </c>
      <c r="C254" s="185" t="s">
        <v>3471</v>
      </c>
      <c r="D254" s="186" t="s">
        <v>1055</v>
      </c>
      <c r="E254" s="186" t="s">
        <v>4119</v>
      </c>
      <c r="F254" s="187" t="s">
        <v>4120</v>
      </c>
      <c r="G254" s="187" t="s">
        <v>3466</v>
      </c>
      <c r="H254" s="187" t="s">
        <v>4121</v>
      </c>
      <c r="I254" s="188" t="s">
        <v>4122</v>
      </c>
      <c r="J254" s="189" t="s">
        <v>1079</v>
      </c>
      <c r="K254" s="189" t="s">
        <v>1062</v>
      </c>
      <c r="L254" s="189" t="s">
        <v>1063</v>
      </c>
      <c r="M254" s="190" t="s">
        <v>1064</v>
      </c>
      <c r="N254" s="187" t="s">
        <v>1065</v>
      </c>
      <c r="O254" s="187" t="s">
        <v>3553</v>
      </c>
      <c r="P254" s="191" t="s">
        <v>4123</v>
      </c>
      <c r="Q254" s="192">
        <v>1</v>
      </c>
      <c r="R254" s="192">
        <v>5000</v>
      </c>
    </row>
    <row r="255" spans="1:18" ht="52.5" hidden="1" customHeight="1">
      <c r="A255" s="184" t="s">
        <v>2480</v>
      </c>
      <c r="B255" s="184" t="s">
        <v>4124</v>
      </c>
      <c r="C255" s="185" t="s">
        <v>3469</v>
      </c>
      <c r="D255" s="186" t="s">
        <v>1181</v>
      </c>
      <c r="E255" s="186" t="s">
        <v>4125</v>
      </c>
      <c r="F255" s="187" t="s">
        <v>4124</v>
      </c>
      <c r="G255" s="187" t="s">
        <v>3469</v>
      </c>
      <c r="H255" s="187" t="s">
        <v>2502</v>
      </c>
      <c r="I255" s="188" t="s">
        <v>2503</v>
      </c>
      <c r="J255" s="189" t="s">
        <v>1063</v>
      </c>
      <c r="K255" s="189" t="s">
        <v>1063</v>
      </c>
      <c r="L255" s="189" t="s">
        <v>1790</v>
      </c>
      <c r="M255" s="190" t="s">
        <v>1678</v>
      </c>
      <c r="N255" s="187" t="s">
        <v>1065</v>
      </c>
      <c r="O255" s="187" t="s">
        <v>3553</v>
      </c>
      <c r="P255" s="191"/>
      <c r="Q255" s="192">
        <v>3300</v>
      </c>
      <c r="R255" s="192"/>
    </row>
    <row r="256" spans="1:18" ht="42">
      <c r="A256" s="184" t="s">
        <v>2485</v>
      </c>
      <c r="B256" s="184" t="s">
        <v>4126</v>
      </c>
      <c r="C256" s="185" t="s">
        <v>3471</v>
      </c>
      <c r="D256" s="186" t="s">
        <v>1055</v>
      </c>
      <c r="E256" s="186" t="s">
        <v>4127</v>
      </c>
      <c r="F256" s="187" t="s">
        <v>4128</v>
      </c>
      <c r="G256" s="187" t="s">
        <v>3466</v>
      </c>
      <c r="H256" s="187" t="s">
        <v>4129</v>
      </c>
      <c r="I256" s="188" t="s">
        <v>4130</v>
      </c>
      <c r="J256" s="189" t="s">
        <v>1096</v>
      </c>
      <c r="K256" s="189" t="s">
        <v>1062</v>
      </c>
      <c r="L256" s="189" t="s">
        <v>1063</v>
      </c>
      <c r="M256" s="190" t="s">
        <v>1064</v>
      </c>
      <c r="N256" s="187" t="s">
        <v>1065</v>
      </c>
      <c r="O256" s="187" t="s">
        <v>3553</v>
      </c>
      <c r="P256" s="191" t="s">
        <v>4131</v>
      </c>
      <c r="Q256" s="192">
        <v>1</v>
      </c>
      <c r="R256" s="192">
        <v>10080</v>
      </c>
    </row>
    <row r="257" spans="1:18" ht="52.5" hidden="1" customHeight="1">
      <c r="A257" s="184" t="s">
        <v>2488</v>
      </c>
      <c r="B257" s="184" t="s">
        <v>4132</v>
      </c>
      <c r="C257" s="185" t="s">
        <v>3466</v>
      </c>
      <c r="D257" s="186" t="s">
        <v>1181</v>
      </c>
      <c r="E257" s="186" t="s">
        <v>4133</v>
      </c>
      <c r="F257" s="187" t="s">
        <v>4132</v>
      </c>
      <c r="G257" s="187" t="s">
        <v>3466</v>
      </c>
      <c r="H257" s="187" t="s">
        <v>4134</v>
      </c>
      <c r="I257" s="188" t="s">
        <v>1078</v>
      </c>
      <c r="J257" s="189" t="s">
        <v>1063</v>
      </c>
      <c r="K257" s="189" t="s">
        <v>1063</v>
      </c>
      <c r="L257" s="189" t="s">
        <v>1790</v>
      </c>
      <c r="M257" s="190" t="s">
        <v>1678</v>
      </c>
      <c r="N257" s="187" t="s">
        <v>1065</v>
      </c>
      <c r="O257" s="187" t="s">
        <v>3553</v>
      </c>
      <c r="P257" s="191"/>
      <c r="Q257" s="192">
        <v>1950</v>
      </c>
      <c r="R257" s="192"/>
    </row>
    <row r="258" spans="1:18" ht="52.5" hidden="1" customHeight="1">
      <c r="A258" s="184" t="s">
        <v>2492</v>
      </c>
      <c r="B258" s="184" t="s">
        <v>4135</v>
      </c>
      <c r="C258" s="185" t="s">
        <v>3466</v>
      </c>
      <c r="D258" s="186" t="s">
        <v>1181</v>
      </c>
      <c r="E258" s="186" t="s">
        <v>4136</v>
      </c>
      <c r="F258" s="187" t="s">
        <v>4135</v>
      </c>
      <c r="G258" s="187" t="s">
        <v>3466</v>
      </c>
      <c r="H258" s="187" t="s">
        <v>4137</v>
      </c>
      <c r="I258" s="188" t="s">
        <v>1078</v>
      </c>
      <c r="J258" s="189" t="s">
        <v>1063</v>
      </c>
      <c r="K258" s="189" t="s">
        <v>1063</v>
      </c>
      <c r="L258" s="189" t="s">
        <v>1790</v>
      </c>
      <c r="M258" s="190" t="s">
        <v>1678</v>
      </c>
      <c r="N258" s="187" t="s">
        <v>1065</v>
      </c>
      <c r="O258" s="187" t="s">
        <v>3553</v>
      </c>
      <c r="P258" s="191"/>
      <c r="Q258" s="192">
        <v>1850</v>
      </c>
      <c r="R258" s="192"/>
    </row>
    <row r="259" spans="1:18" ht="52.5" hidden="1" customHeight="1">
      <c r="A259" s="184" t="s">
        <v>2496</v>
      </c>
      <c r="B259" s="184" t="s">
        <v>3562</v>
      </c>
      <c r="C259" s="185" t="s">
        <v>3466</v>
      </c>
      <c r="D259" s="186" t="s">
        <v>1181</v>
      </c>
      <c r="E259" s="186" t="s">
        <v>4138</v>
      </c>
      <c r="F259" s="187" t="s">
        <v>3562</v>
      </c>
      <c r="G259" s="187" t="s">
        <v>3466</v>
      </c>
      <c r="H259" s="187" t="s">
        <v>2184</v>
      </c>
      <c r="I259" s="188" t="s">
        <v>2185</v>
      </c>
      <c r="J259" s="189" t="s">
        <v>1063</v>
      </c>
      <c r="K259" s="189" t="s">
        <v>1063</v>
      </c>
      <c r="L259" s="189" t="s">
        <v>1790</v>
      </c>
      <c r="M259" s="190" t="s">
        <v>1678</v>
      </c>
      <c r="N259" s="187" t="s">
        <v>1065</v>
      </c>
      <c r="O259" s="187" t="s">
        <v>3553</v>
      </c>
      <c r="P259" s="191"/>
      <c r="Q259" s="192">
        <v>14988</v>
      </c>
      <c r="R259" s="192"/>
    </row>
    <row r="260" spans="1:18" ht="52.5" hidden="1" customHeight="1">
      <c r="A260" s="184" t="s">
        <v>1061</v>
      </c>
      <c r="B260" s="184" t="s">
        <v>1347</v>
      </c>
      <c r="C260" s="185" t="s">
        <v>3466</v>
      </c>
      <c r="D260" s="186" t="s">
        <v>1181</v>
      </c>
      <c r="E260" s="186" t="s">
        <v>1806</v>
      </c>
      <c r="F260" s="187" t="s">
        <v>1347</v>
      </c>
      <c r="G260" s="187" t="s">
        <v>3466</v>
      </c>
      <c r="H260" s="187" t="s">
        <v>1807</v>
      </c>
      <c r="I260" s="188" t="s">
        <v>1808</v>
      </c>
      <c r="J260" s="189" t="s">
        <v>1063</v>
      </c>
      <c r="K260" s="189" t="s">
        <v>1063</v>
      </c>
      <c r="L260" s="189" t="s">
        <v>1790</v>
      </c>
      <c r="M260" s="190" t="s">
        <v>1678</v>
      </c>
      <c r="N260" s="187" t="s">
        <v>1065</v>
      </c>
      <c r="O260" s="187" t="s">
        <v>3553</v>
      </c>
      <c r="P260" s="191"/>
      <c r="Q260" s="192">
        <v>7556</v>
      </c>
      <c r="R260" s="192"/>
    </row>
    <row r="261" spans="1:18" ht="52.5" hidden="1" customHeight="1">
      <c r="A261" s="184" t="s">
        <v>2499</v>
      </c>
      <c r="B261" s="184" t="s">
        <v>4139</v>
      </c>
      <c r="C261" s="185" t="s">
        <v>3466</v>
      </c>
      <c r="D261" s="186" t="s">
        <v>1181</v>
      </c>
      <c r="E261" s="186" t="s">
        <v>4140</v>
      </c>
      <c r="F261" s="187" t="s">
        <v>4139</v>
      </c>
      <c r="G261" s="187" t="s">
        <v>3466</v>
      </c>
      <c r="H261" s="187" t="s">
        <v>1835</v>
      </c>
      <c r="I261" s="188" t="s">
        <v>1836</v>
      </c>
      <c r="J261" s="189" t="s">
        <v>1063</v>
      </c>
      <c r="K261" s="189" t="s">
        <v>1063</v>
      </c>
      <c r="L261" s="189" t="s">
        <v>1790</v>
      </c>
      <c r="M261" s="190" t="s">
        <v>1678</v>
      </c>
      <c r="N261" s="187" t="s">
        <v>1065</v>
      </c>
      <c r="O261" s="187" t="s">
        <v>3553</v>
      </c>
      <c r="P261" s="191"/>
      <c r="Q261" s="192">
        <v>15428.43</v>
      </c>
      <c r="R261" s="192"/>
    </row>
    <row r="262" spans="1:18" ht="52.5" hidden="1" customHeight="1">
      <c r="A262" s="184" t="s">
        <v>1302</v>
      </c>
      <c r="B262" s="184" t="s">
        <v>4141</v>
      </c>
      <c r="C262" s="185" t="s">
        <v>3466</v>
      </c>
      <c r="D262" s="186" t="s">
        <v>1181</v>
      </c>
      <c r="E262" s="186" t="s">
        <v>4142</v>
      </c>
      <c r="F262" s="187" t="s">
        <v>4141</v>
      </c>
      <c r="G262" s="187" t="s">
        <v>3466</v>
      </c>
      <c r="H262" s="187" t="s">
        <v>1981</v>
      </c>
      <c r="I262" s="188" t="s">
        <v>1109</v>
      </c>
      <c r="J262" s="189" t="s">
        <v>1063</v>
      </c>
      <c r="K262" s="189" t="s">
        <v>1063</v>
      </c>
      <c r="L262" s="189" t="s">
        <v>1790</v>
      </c>
      <c r="M262" s="190" t="s">
        <v>1678</v>
      </c>
      <c r="N262" s="187" t="s">
        <v>1065</v>
      </c>
      <c r="O262" s="187" t="s">
        <v>3553</v>
      </c>
      <c r="P262" s="191"/>
      <c r="Q262" s="192">
        <v>2818.4</v>
      </c>
      <c r="R262" s="192"/>
    </row>
    <row r="263" spans="1:18" ht="52.5" hidden="1" customHeight="1">
      <c r="A263" s="184" t="s">
        <v>1121</v>
      </c>
      <c r="B263" s="184" t="s">
        <v>4143</v>
      </c>
      <c r="C263" s="185" t="s">
        <v>3466</v>
      </c>
      <c r="D263" s="186" t="s">
        <v>1181</v>
      </c>
      <c r="E263" s="186" t="s">
        <v>4144</v>
      </c>
      <c r="F263" s="187" t="s">
        <v>4143</v>
      </c>
      <c r="G263" s="187" t="s">
        <v>3466</v>
      </c>
      <c r="H263" s="187" t="s">
        <v>1981</v>
      </c>
      <c r="I263" s="188" t="s">
        <v>1109</v>
      </c>
      <c r="J263" s="189" t="s">
        <v>1063</v>
      </c>
      <c r="K263" s="189" t="s">
        <v>1063</v>
      </c>
      <c r="L263" s="189" t="s">
        <v>2187</v>
      </c>
      <c r="M263" s="190" t="s">
        <v>1678</v>
      </c>
      <c r="N263" s="187" t="s">
        <v>1065</v>
      </c>
      <c r="O263" s="187" t="s">
        <v>3553</v>
      </c>
      <c r="P263" s="191"/>
      <c r="Q263" s="192">
        <v>25070.34</v>
      </c>
      <c r="R263" s="192"/>
    </row>
    <row r="264" spans="1:18" ht="52.5" hidden="1" customHeight="1">
      <c r="A264" s="184" t="s">
        <v>1239</v>
      </c>
      <c r="B264" s="184" t="s">
        <v>3793</v>
      </c>
      <c r="C264" s="185" t="s">
        <v>3466</v>
      </c>
      <c r="D264" s="186" t="s">
        <v>1181</v>
      </c>
      <c r="E264" s="186" t="s">
        <v>4145</v>
      </c>
      <c r="F264" s="187" t="s">
        <v>3793</v>
      </c>
      <c r="G264" s="187" t="s">
        <v>3466</v>
      </c>
      <c r="H264" s="187" t="s">
        <v>4146</v>
      </c>
      <c r="I264" s="188" t="s">
        <v>1697</v>
      </c>
      <c r="J264" s="189" t="s">
        <v>1690</v>
      </c>
      <c r="K264" s="189" t="s">
        <v>1691</v>
      </c>
      <c r="L264" s="189" t="s">
        <v>1063</v>
      </c>
      <c r="M264" s="190" t="s">
        <v>1769</v>
      </c>
      <c r="N264" s="187" t="s">
        <v>1065</v>
      </c>
      <c r="O264" s="187" t="s">
        <v>3553</v>
      </c>
      <c r="P264" s="191"/>
      <c r="Q264" s="192">
        <v>0.09</v>
      </c>
      <c r="R264" s="192"/>
    </row>
    <row r="265" spans="1:18" ht="42" hidden="1" customHeight="1">
      <c r="A265" s="184" t="s">
        <v>1079</v>
      </c>
      <c r="B265" s="184" t="s">
        <v>4147</v>
      </c>
      <c r="C265" s="185" t="s">
        <v>3471</v>
      </c>
      <c r="D265" s="186" t="s">
        <v>1055</v>
      </c>
      <c r="E265" s="186" t="s">
        <v>4148</v>
      </c>
      <c r="F265" s="187" t="s">
        <v>4149</v>
      </c>
      <c r="G265" s="187" t="s">
        <v>3471</v>
      </c>
      <c r="H265" s="187" t="s">
        <v>1077</v>
      </c>
      <c r="I265" s="188" t="s">
        <v>1078</v>
      </c>
      <c r="J265" s="189" t="s">
        <v>1690</v>
      </c>
      <c r="K265" s="189" t="s">
        <v>1691</v>
      </c>
      <c r="L265" s="189" t="s">
        <v>1063</v>
      </c>
      <c r="M265" s="190" t="s">
        <v>1769</v>
      </c>
      <c r="N265" s="187" t="s">
        <v>1065</v>
      </c>
      <c r="O265" s="187" t="s">
        <v>3553</v>
      </c>
      <c r="P265" s="191"/>
      <c r="Q265" s="192"/>
      <c r="R265" s="192">
        <v>216.69</v>
      </c>
    </row>
    <row r="266" spans="1:18" ht="42" hidden="1" customHeight="1">
      <c r="A266" s="184" t="s">
        <v>2518</v>
      </c>
      <c r="B266" s="184" t="s">
        <v>4150</v>
      </c>
      <c r="C266" s="185" t="s">
        <v>3471</v>
      </c>
      <c r="D266" s="186" t="s">
        <v>1055</v>
      </c>
      <c r="E266" s="186" t="s">
        <v>4151</v>
      </c>
      <c r="F266" s="187" t="s">
        <v>4152</v>
      </c>
      <c r="G266" s="187" t="s">
        <v>3471</v>
      </c>
      <c r="H266" s="187" t="s">
        <v>1500</v>
      </c>
      <c r="I266" s="188" t="s">
        <v>1501</v>
      </c>
      <c r="J266" s="189" t="s">
        <v>1110</v>
      </c>
      <c r="K266" s="189" t="s">
        <v>1062</v>
      </c>
      <c r="L266" s="189" t="s">
        <v>1063</v>
      </c>
      <c r="M266" s="190" t="s">
        <v>1111</v>
      </c>
      <c r="N266" s="187" t="s">
        <v>1065</v>
      </c>
      <c r="O266" s="187" t="s">
        <v>3553</v>
      </c>
      <c r="P266" s="191" t="s">
        <v>4153</v>
      </c>
      <c r="Q266" s="192"/>
      <c r="R266" s="192">
        <v>25780</v>
      </c>
    </row>
    <row r="267" spans="1:18" ht="42" hidden="1" customHeight="1">
      <c r="A267" s="184" t="s">
        <v>2520</v>
      </c>
      <c r="B267" s="184" t="s">
        <v>4154</v>
      </c>
      <c r="C267" s="185" t="s">
        <v>3471</v>
      </c>
      <c r="D267" s="186" t="s">
        <v>1055</v>
      </c>
      <c r="E267" s="186" t="s">
        <v>4155</v>
      </c>
      <c r="F267" s="187" t="s">
        <v>4156</v>
      </c>
      <c r="G267" s="187" t="s">
        <v>3471</v>
      </c>
      <c r="H267" s="187" t="s">
        <v>1567</v>
      </c>
      <c r="I267" s="188" t="s">
        <v>1568</v>
      </c>
      <c r="J267" s="189" t="s">
        <v>1096</v>
      </c>
      <c r="K267" s="189" t="s">
        <v>1062</v>
      </c>
      <c r="L267" s="189" t="s">
        <v>1063</v>
      </c>
      <c r="M267" s="190" t="s">
        <v>1064</v>
      </c>
      <c r="N267" s="187" t="s">
        <v>1065</v>
      </c>
      <c r="O267" s="187" t="s">
        <v>3553</v>
      </c>
      <c r="P267" s="191" t="s">
        <v>4157</v>
      </c>
      <c r="Q267" s="192"/>
      <c r="R267" s="192">
        <v>19984.580000000002</v>
      </c>
    </row>
    <row r="268" spans="1:18" ht="42">
      <c r="A268" s="184" t="s">
        <v>2522</v>
      </c>
      <c r="B268" s="184" t="s">
        <v>4158</v>
      </c>
      <c r="C268" s="185" t="s">
        <v>3471</v>
      </c>
      <c r="D268" s="186" t="s">
        <v>1055</v>
      </c>
      <c r="E268" s="186" t="s">
        <v>4159</v>
      </c>
      <c r="F268" s="187" t="s">
        <v>4160</v>
      </c>
      <c r="G268" s="187" t="s">
        <v>3471</v>
      </c>
      <c r="H268" s="187" t="s">
        <v>4161</v>
      </c>
      <c r="I268" s="188" t="s">
        <v>4162</v>
      </c>
      <c r="J268" s="189" t="s">
        <v>1110</v>
      </c>
      <c r="K268" s="189" t="s">
        <v>1062</v>
      </c>
      <c r="L268" s="189" t="s">
        <v>1063</v>
      </c>
      <c r="M268" s="190" t="s">
        <v>1111</v>
      </c>
      <c r="N268" s="187" t="s">
        <v>1065</v>
      </c>
      <c r="O268" s="187" t="s">
        <v>3553</v>
      </c>
      <c r="P268" s="191" t="s">
        <v>4163</v>
      </c>
      <c r="Q268" s="192">
        <v>1</v>
      </c>
      <c r="R268" s="192">
        <v>3800</v>
      </c>
    </row>
    <row r="269" spans="1:18" ht="42" hidden="1">
      <c r="A269" s="184" t="s">
        <v>2526</v>
      </c>
      <c r="B269" s="184" t="s">
        <v>4164</v>
      </c>
      <c r="C269" s="185" t="s">
        <v>4165</v>
      </c>
      <c r="D269" s="186" t="s">
        <v>1055</v>
      </c>
      <c r="E269" s="186" t="s">
        <v>4166</v>
      </c>
      <c r="F269" s="187" t="s">
        <v>4167</v>
      </c>
      <c r="G269" s="187" t="s">
        <v>3471</v>
      </c>
      <c r="H269" s="187" t="s">
        <v>818</v>
      </c>
      <c r="I269" s="188" t="s">
        <v>1262</v>
      </c>
      <c r="J269" s="189" t="s">
        <v>1079</v>
      </c>
      <c r="K269" s="189" t="s">
        <v>1062</v>
      </c>
      <c r="L269" s="189" t="s">
        <v>1063</v>
      </c>
      <c r="M269" s="190" t="s">
        <v>1064</v>
      </c>
      <c r="N269" s="187" t="s">
        <v>1065</v>
      </c>
      <c r="O269" s="187" t="s">
        <v>3553</v>
      </c>
      <c r="P269" s="191" t="s">
        <v>4168</v>
      </c>
      <c r="Q269" s="192"/>
      <c r="R269" s="192">
        <v>45210</v>
      </c>
    </row>
    <row r="270" spans="1:18" ht="63" hidden="1" customHeight="1">
      <c r="A270" s="184" t="s">
        <v>2532</v>
      </c>
      <c r="B270" s="184" t="s">
        <v>4169</v>
      </c>
      <c r="C270" s="185" t="s">
        <v>3471</v>
      </c>
      <c r="D270" s="186" t="s">
        <v>1214</v>
      </c>
      <c r="E270" s="186" t="s">
        <v>4170</v>
      </c>
      <c r="F270" s="187" t="s">
        <v>4169</v>
      </c>
      <c r="G270" s="187" t="s">
        <v>3471</v>
      </c>
      <c r="H270" s="187" t="s">
        <v>922</v>
      </c>
      <c r="I270" s="188" t="s">
        <v>2111</v>
      </c>
      <c r="J270" s="189" t="s">
        <v>1079</v>
      </c>
      <c r="K270" s="189" t="s">
        <v>1062</v>
      </c>
      <c r="L270" s="189" t="s">
        <v>1063</v>
      </c>
      <c r="M270" s="190" t="s">
        <v>1064</v>
      </c>
      <c r="N270" s="187" t="s">
        <v>1065</v>
      </c>
      <c r="O270" s="187" t="s">
        <v>3553</v>
      </c>
      <c r="P270" s="191" t="s">
        <v>2112</v>
      </c>
      <c r="Q270" s="192"/>
      <c r="R270" s="192">
        <v>6240</v>
      </c>
    </row>
    <row r="271" spans="1:18" ht="42">
      <c r="A271" s="184" t="s">
        <v>1812</v>
      </c>
      <c r="B271" s="184" t="s">
        <v>4171</v>
      </c>
      <c r="C271" s="185" t="s">
        <v>4165</v>
      </c>
      <c r="D271" s="186" t="s">
        <v>1055</v>
      </c>
      <c r="E271" s="186" t="s">
        <v>4172</v>
      </c>
      <c r="F271" s="187" t="s">
        <v>4173</v>
      </c>
      <c r="G271" s="187" t="s">
        <v>3471</v>
      </c>
      <c r="H271" s="187" t="s">
        <v>1209</v>
      </c>
      <c r="I271" s="188" t="s">
        <v>1210</v>
      </c>
      <c r="J271" s="189" t="s">
        <v>1079</v>
      </c>
      <c r="K271" s="189" t="s">
        <v>1062</v>
      </c>
      <c r="L271" s="189" t="s">
        <v>1063</v>
      </c>
      <c r="M271" s="190" t="s">
        <v>1064</v>
      </c>
      <c r="N271" s="187" t="s">
        <v>1065</v>
      </c>
      <c r="O271" s="187" t="s">
        <v>3553</v>
      </c>
      <c r="P271" s="191" t="s">
        <v>1211</v>
      </c>
      <c r="Q271" s="192">
        <v>1</v>
      </c>
      <c r="R271" s="192">
        <v>4560</v>
      </c>
    </row>
    <row r="272" spans="1:18" ht="42">
      <c r="A272" s="184" t="s">
        <v>2540</v>
      </c>
      <c r="B272" s="184" t="s">
        <v>4174</v>
      </c>
      <c r="C272" s="185" t="s">
        <v>4165</v>
      </c>
      <c r="D272" s="186" t="s">
        <v>1055</v>
      </c>
      <c r="E272" s="186" t="s">
        <v>4175</v>
      </c>
      <c r="F272" s="187" t="s">
        <v>4176</v>
      </c>
      <c r="G272" s="187" t="s">
        <v>3471</v>
      </c>
      <c r="H272" s="187" t="s">
        <v>4121</v>
      </c>
      <c r="I272" s="188" t="s">
        <v>4122</v>
      </c>
      <c r="J272" s="189" t="s">
        <v>1079</v>
      </c>
      <c r="K272" s="189" t="s">
        <v>1062</v>
      </c>
      <c r="L272" s="189" t="s">
        <v>1063</v>
      </c>
      <c r="M272" s="190" t="s">
        <v>1064</v>
      </c>
      <c r="N272" s="187" t="s">
        <v>1065</v>
      </c>
      <c r="O272" s="187" t="s">
        <v>3553</v>
      </c>
      <c r="P272" s="191" t="s">
        <v>4177</v>
      </c>
      <c r="Q272" s="192">
        <v>1</v>
      </c>
      <c r="R272" s="192">
        <v>3320</v>
      </c>
    </row>
    <row r="273" spans="1:18" ht="42">
      <c r="A273" s="184" t="s">
        <v>2543</v>
      </c>
      <c r="B273" s="184" t="s">
        <v>4178</v>
      </c>
      <c r="C273" s="185" t="s">
        <v>4165</v>
      </c>
      <c r="D273" s="186" t="s">
        <v>1055</v>
      </c>
      <c r="E273" s="186" t="s">
        <v>4179</v>
      </c>
      <c r="F273" s="187" t="s">
        <v>4180</v>
      </c>
      <c r="G273" s="187" t="s">
        <v>3471</v>
      </c>
      <c r="H273" s="187" t="s">
        <v>917</v>
      </c>
      <c r="I273" s="188" t="s">
        <v>4181</v>
      </c>
      <c r="J273" s="189" t="s">
        <v>1096</v>
      </c>
      <c r="K273" s="189" t="s">
        <v>1062</v>
      </c>
      <c r="L273" s="189" t="s">
        <v>1063</v>
      </c>
      <c r="M273" s="190" t="s">
        <v>1064</v>
      </c>
      <c r="N273" s="187" t="s">
        <v>1065</v>
      </c>
      <c r="O273" s="187" t="s">
        <v>3553</v>
      </c>
      <c r="P273" s="191" t="s">
        <v>4182</v>
      </c>
      <c r="Q273" s="192">
        <v>1</v>
      </c>
      <c r="R273" s="192">
        <v>9594</v>
      </c>
    </row>
    <row r="274" spans="1:18" ht="52.5" hidden="1" customHeight="1">
      <c r="A274" s="184" t="s">
        <v>2547</v>
      </c>
      <c r="B274" s="184" t="s">
        <v>4183</v>
      </c>
      <c r="C274" s="185" t="s">
        <v>3471</v>
      </c>
      <c r="D274" s="186" t="s">
        <v>1181</v>
      </c>
      <c r="E274" s="186" t="s">
        <v>4184</v>
      </c>
      <c r="F274" s="187" t="s">
        <v>4183</v>
      </c>
      <c r="G274" s="187" t="s">
        <v>3471</v>
      </c>
      <c r="H274" s="187" t="s">
        <v>4185</v>
      </c>
      <c r="I274" s="188" t="s">
        <v>1078</v>
      </c>
      <c r="J274" s="189" t="s">
        <v>1063</v>
      </c>
      <c r="K274" s="189" t="s">
        <v>1063</v>
      </c>
      <c r="L274" s="189" t="s">
        <v>1790</v>
      </c>
      <c r="M274" s="190" t="s">
        <v>1678</v>
      </c>
      <c r="N274" s="187" t="s">
        <v>1065</v>
      </c>
      <c r="O274" s="187" t="s">
        <v>3553</v>
      </c>
      <c r="P274" s="191"/>
      <c r="Q274" s="192">
        <v>3800</v>
      </c>
      <c r="R274" s="192"/>
    </row>
    <row r="275" spans="1:18" ht="52.5" hidden="1" customHeight="1">
      <c r="A275" s="184" t="s">
        <v>2552</v>
      </c>
      <c r="B275" s="184" t="s">
        <v>4186</v>
      </c>
      <c r="C275" s="185" t="s">
        <v>3471</v>
      </c>
      <c r="D275" s="186" t="s">
        <v>1181</v>
      </c>
      <c r="E275" s="186" t="s">
        <v>4187</v>
      </c>
      <c r="F275" s="187" t="s">
        <v>4186</v>
      </c>
      <c r="G275" s="187" t="s">
        <v>3471</v>
      </c>
      <c r="H275" s="187" t="s">
        <v>4188</v>
      </c>
      <c r="I275" s="188" t="s">
        <v>1078</v>
      </c>
      <c r="J275" s="189" t="s">
        <v>1063</v>
      </c>
      <c r="K275" s="189" t="s">
        <v>1063</v>
      </c>
      <c r="L275" s="189" t="s">
        <v>1790</v>
      </c>
      <c r="M275" s="190" t="s">
        <v>1678</v>
      </c>
      <c r="N275" s="187" t="s">
        <v>1065</v>
      </c>
      <c r="O275" s="187" t="s">
        <v>3553</v>
      </c>
      <c r="P275" s="191"/>
      <c r="Q275" s="192">
        <v>1000</v>
      </c>
      <c r="R275" s="192"/>
    </row>
    <row r="276" spans="1:18" ht="52.5" hidden="1" customHeight="1">
      <c r="A276" s="184" t="s">
        <v>2554</v>
      </c>
      <c r="B276" s="184" t="s">
        <v>4189</v>
      </c>
      <c r="C276" s="185" t="s">
        <v>3471</v>
      </c>
      <c r="D276" s="186" t="s">
        <v>1181</v>
      </c>
      <c r="E276" s="186" t="s">
        <v>4190</v>
      </c>
      <c r="F276" s="187" t="s">
        <v>4189</v>
      </c>
      <c r="G276" s="187" t="s">
        <v>3471</v>
      </c>
      <c r="H276" s="187" t="s">
        <v>4191</v>
      </c>
      <c r="I276" s="188" t="s">
        <v>4192</v>
      </c>
      <c r="J276" s="189" t="s">
        <v>1063</v>
      </c>
      <c r="K276" s="189" t="s">
        <v>1063</v>
      </c>
      <c r="L276" s="189" t="s">
        <v>1790</v>
      </c>
      <c r="M276" s="190" t="s">
        <v>1678</v>
      </c>
      <c r="N276" s="187" t="s">
        <v>1065</v>
      </c>
      <c r="O276" s="187" t="s">
        <v>3553</v>
      </c>
      <c r="P276" s="191"/>
      <c r="Q276" s="192">
        <v>15950</v>
      </c>
      <c r="R276" s="192"/>
    </row>
    <row r="277" spans="1:18" ht="52.5" hidden="1" customHeight="1">
      <c r="A277" s="184" t="s">
        <v>2557</v>
      </c>
      <c r="B277" s="184" t="s">
        <v>4193</v>
      </c>
      <c r="C277" s="185" t="s">
        <v>3471</v>
      </c>
      <c r="D277" s="186" t="s">
        <v>1181</v>
      </c>
      <c r="E277" s="186" t="s">
        <v>1806</v>
      </c>
      <c r="F277" s="187" t="s">
        <v>4193</v>
      </c>
      <c r="G277" s="187" t="s">
        <v>3471</v>
      </c>
      <c r="H277" s="187" t="s">
        <v>1807</v>
      </c>
      <c r="I277" s="188" t="s">
        <v>1808</v>
      </c>
      <c r="J277" s="189" t="s">
        <v>1063</v>
      </c>
      <c r="K277" s="189" t="s">
        <v>1063</v>
      </c>
      <c r="L277" s="189" t="s">
        <v>1790</v>
      </c>
      <c r="M277" s="190" t="s">
        <v>1678</v>
      </c>
      <c r="N277" s="187" t="s">
        <v>1065</v>
      </c>
      <c r="O277" s="187" t="s">
        <v>3553</v>
      </c>
      <c r="P277" s="191"/>
      <c r="Q277" s="192">
        <v>8752</v>
      </c>
      <c r="R277" s="192"/>
    </row>
    <row r="278" spans="1:18" ht="52.5" hidden="1" customHeight="1">
      <c r="A278" s="184" t="s">
        <v>2559</v>
      </c>
      <c r="B278" s="184" t="s">
        <v>4194</v>
      </c>
      <c r="C278" s="185" t="s">
        <v>3471</v>
      </c>
      <c r="D278" s="186" t="s">
        <v>1181</v>
      </c>
      <c r="E278" s="186" t="s">
        <v>4195</v>
      </c>
      <c r="F278" s="187" t="s">
        <v>4194</v>
      </c>
      <c r="G278" s="187" t="s">
        <v>3471</v>
      </c>
      <c r="H278" s="187" t="s">
        <v>1835</v>
      </c>
      <c r="I278" s="188" t="s">
        <v>1836</v>
      </c>
      <c r="J278" s="189" t="s">
        <v>1063</v>
      </c>
      <c r="K278" s="189" t="s">
        <v>1063</v>
      </c>
      <c r="L278" s="189" t="s">
        <v>1790</v>
      </c>
      <c r="M278" s="190" t="s">
        <v>1678</v>
      </c>
      <c r="N278" s="187" t="s">
        <v>1065</v>
      </c>
      <c r="O278" s="187" t="s">
        <v>3553</v>
      </c>
      <c r="P278" s="191"/>
      <c r="Q278" s="192">
        <v>17634.490000000002</v>
      </c>
      <c r="R278" s="192"/>
    </row>
    <row r="279" spans="1:18" ht="42" hidden="1" customHeight="1">
      <c r="A279" s="184" t="s">
        <v>2563</v>
      </c>
      <c r="B279" s="184" t="s">
        <v>4196</v>
      </c>
      <c r="C279" s="185" t="s">
        <v>4165</v>
      </c>
      <c r="D279" s="186" t="s">
        <v>1055</v>
      </c>
      <c r="E279" s="186" t="s">
        <v>4197</v>
      </c>
      <c r="F279" s="187" t="s">
        <v>4198</v>
      </c>
      <c r="G279" s="187" t="s">
        <v>4165</v>
      </c>
      <c r="H279" s="187" t="s">
        <v>1696</v>
      </c>
      <c r="I279" s="188" t="s">
        <v>1697</v>
      </c>
      <c r="J279" s="189" t="s">
        <v>1690</v>
      </c>
      <c r="K279" s="189" t="s">
        <v>1691</v>
      </c>
      <c r="L279" s="189" t="s">
        <v>1063</v>
      </c>
      <c r="M279" s="190" t="s">
        <v>1769</v>
      </c>
      <c r="N279" s="187" t="s">
        <v>1065</v>
      </c>
      <c r="O279" s="187" t="s">
        <v>3553</v>
      </c>
      <c r="P279" s="191"/>
      <c r="Q279" s="192"/>
      <c r="R279" s="192">
        <v>0.09</v>
      </c>
    </row>
    <row r="280" spans="1:18" ht="42" hidden="1" customHeight="1">
      <c r="A280" s="184" t="s">
        <v>2253</v>
      </c>
      <c r="B280" s="184" t="s">
        <v>4199</v>
      </c>
      <c r="C280" s="185" t="s">
        <v>3484</v>
      </c>
      <c r="D280" s="186" t="s">
        <v>1055</v>
      </c>
      <c r="E280" s="186" t="s">
        <v>4200</v>
      </c>
      <c r="F280" s="187" t="s">
        <v>4201</v>
      </c>
      <c r="G280" s="187" t="s">
        <v>4165</v>
      </c>
      <c r="H280" s="187" t="s">
        <v>1525</v>
      </c>
      <c r="I280" s="188" t="s">
        <v>1526</v>
      </c>
      <c r="J280" s="189" t="s">
        <v>1110</v>
      </c>
      <c r="K280" s="189" t="s">
        <v>1062</v>
      </c>
      <c r="L280" s="189" t="s">
        <v>1063</v>
      </c>
      <c r="M280" s="190" t="s">
        <v>1111</v>
      </c>
      <c r="N280" s="187" t="s">
        <v>1065</v>
      </c>
      <c r="O280" s="187" t="s">
        <v>3553</v>
      </c>
      <c r="P280" s="191" t="s">
        <v>1527</v>
      </c>
      <c r="Q280" s="192"/>
      <c r="R280" s="192">
        <v>9462</v>
      </c>
    </row>
    <row r="281" spans="1:18" ht="42" hidden="1" customHeight="1">
      <c r="A281" s="184" t="s">
        <v>2569</v>
      </c>
      <c r="B281" s="184" t="s">
        <v>4202</v>
      </c>
      <c r="C281" s="185" t="s">
        <v>3484</v>
      </c>
      <c r="D281" s="186" t="s">
        <v>1055</v>
      </c>
      <c r="E281" s="186" t="s">
        <v>4203</v>
      </c>
      <c r="F281" s="187" t="s">
        <v>4204</v>
      </c>
      <c r="G281" s="187" t="s">
        <v>4165</v>
      </c>
      <c r="H281" s="187" t="s">
        <v>3395</v>
      </c>
      <c r="I281" s="188" t="s">
        <v>4205</v>
      </c>
      <c r="J281" s="189" t="s">
        <v>1110</v>
      </c>
      <c r="K281" s="189" t="s">
        <v>1062</v>
      </c>
      <c r="L281" s="189" t="s">
        <v>1063</v>
      </c>
      <c r="M281" s="190" t="s">
        <v>1111</v>
      </c>
      <c r="N281" s="187" t="s">
        <v>1065</v>
      </c>
      <c r="O281" s="187" t="s">
        <v>3553</v>
      </c>
      <c r="P281" s="191" t="s">
        <v>4206</v>
      </c>
      <c r="Q281" s="192"/>
      <c r="R281" s="192">
        <v>455</v>
      </c>
    </row>
    <row r="282" spans="1:18" ht="42" hidden="1" customHeight="1">
      <c r="A282" s="184" t="s">
        <v>2573</v>
      </c>
      <c r="B282" s="184" t="s">
        <v>4207</v>
      </c>
      <c r="C282" s="185" t="s">
        <v>3484</v>
      </c>
      <c r="D282" s="186" t="s">
        <v>1055</v>
      </c>
      <c r="E282" s="186" t="s">
        <v>4208</v>
      </c>
      <c r="F282" s="187" t="s">
        <v>4209</v>
      </c>
      <c r="G282" s="187" t="s">
        <v>4165</v>
      </c>
      <c r="H282" s="187" t="s">
        <v>2978</v>
      </c>
      <c r="I282" s="188" t="s">
        <v>2979</v>
      </c>
      <c r="J282" s="189" t="s">
        <v>1110</v>
      </c>
      <c r="K282" s="189" t="s">
        <v>1062</v>
      </c>
      <c r="L282" s="189" t="s">
        <v>1063</v>
      </c>
      <c r="M282" s="190" t="s">
        <v>1111</v>
      </c>
      <c r="N282" s="187" t="s">
        <v>1065</v>
      </c>
      <c r="O282" s="187" t="s">
        <v>3553</v>
      </c>
      <c r="P282" s="191" t="s">
        <v>4210</v>
      </c>
      <c r="Q282" s="192"/>
      <c r="R282" s="192">
        <v>3430</v>
      </c>
    </row>
    <row r="283" spans="1:18" ht="42" hidden="1" customHeight="1">
      <c r="A283" s="184" t="s">
        <v>1062</v>
      </c>
      <c r="B283" s="184" t="s">
        <v>4211</v>
      </c>
      <c r="C283" s="185" t="s">
        <v>3484</v>
      </c>
      <c r="D283" s="186" t="s">
        <v>1055</v>
      </c>
      <c r="E283" s="186" t="s">
        <v>4212</v>
      </c>
      <c r="F283" s="187" t="s">
        <v>4213</v>
      </c>
      <c r="G283" s="187" t="s">
        <v>4165</v>
      </c>
      <c r="H283" s="187" t="s">
        <v>1535</v>
      </c>
      <c r="I283" s="188" t="s">
        <v>1536</v>
      </c>
      <c r="J283" s="189" t="s">
        <v>1110</v>
      </c>
      <c r="K283" s="189" t="s">
        <v>1062</v>
      </c>
      <c r="L283" s="189" t="s">
        <v>1063</v>
      </c>
      <c r="M283" s="190" t="s">
        <v>1111</v>
      </c>
      <c r="N283" s="187" t="s">
        <v>1065</v>
      </c>
      <c r="O283" s="187" t="s">
        <v>3553</v>
      </c>
      <c r="P283" s="191" t="s">
        <v>1537</v>
      </c>
      <c r="Q283" s="192"/>
      <c r="R283" s="192">
        <v>5500</v>
      </c>
    </row>
    <row r="284" spans="1:18" ht="52.5" hidden="1" customHeight="1">
      <c r="A284" s="184" t="s">
        <v>2579</v>
      </c>
      <c r="B284" s="184" t="s">
        <v>4214</v>
      </c>
      <c r="C284" s="185" t="s">
        <v>4215</v>
      </c>
      <c r="D284" s="186" t="s">
        <v>1181</v>
      </c>
      <c r="E284" s="186" t="s">
        <v>4216</v>
      </c>
      <c r="F284" s="187" t="s">
        <v>4214</v>
      </c>
      <c r="G284" s="187" t="s">
        <v>4165</v>
      </c>
      <c r="H284" s="187" t="s">
        <v>4217</v>
      </c>
      <c r="I284" s="188" t="s">
        <v>1078</v>
      </c>
      <c r="J284" s="189" t="s">
        <v>1063</v>
      </c>
      <c r="K284" s="189" t="s">
        <v>1063</v>
      </c>
      <c r="L284" s="189" t="s">
        <v>1790</v>
      </c>
      <c r="M284" s="190" t="s">
        <v>1678</v>
      </c>
      <c r="N284" s="187" t="s">
        <v>1065</v>
      </c>
      <c r="O284" s="187" t="s">
        <v>3553</v>
      </c>
      <c r="P284" s="191"/>
      <c r="Q284" s="192">
        <v>8000</v>
      </c>
      <c r="R284" s="192"/>
    </row>
    <row r="285" spans="1:18" ht="52.5" hidden="1" customHeight="1">
      <c r="A285" s="184" t="s">
        <v>2583</v>
      </c>
      <c r="B285" s="184" t="s">
        <v>4218</v>
      </c>
      <c r="C285" s="185" t="s">
        <v>4165</v>
      </c>
      <c r="D285" s="186" t="s">
        <v>1181</v>
      </c>
      <c r="E285" s="186" t="s">
        <v>4219</v>
      </c>
      <c r="F285" s="187" t="s">
        <v>4218</v>
      </c>
      <c r="G285" s="187" t="s">
        <v>4165</v>
      </c>
      <c r="H285" s="187" t="s">
        <v>2717</v>
      </c>
      <c r="I285" s="188" t="s">
        <v>2718</v>
      </c>
      <c r="J285" s="189" t="s">
        <v>1063</v>
      </c>
      <c r="K285" s="189" t="s">
        <v>1063</v>
      </c>
      <c r="L285" s="189" t="s">
        <v>1790</v>
      </c>
      <c r="M285" s="190" t="s">
        <v>1678</v>
      </c>
      <c r="N285" s="187" t="s">
        <v>1065</v>
      </c>
      <c r="O285" s="187" t="s">
        <v>3553</v>
      </c>
      <c r="P285" s="191"/>
      <c r="Q285" s="192">
        <v>1575</v>
      </c>
      <c r="R285" s="192"/>
    </row>
    <row r="286" spans="1:18" ht="52.5" hidden="1" customHeight="1">
      <c r="A286" s="184" t="s">
        <v>1303</v>
      </c>
      <c r="B286" s="184" t="s">
        <v>1213</v>
      </c>
      <c r="C286" s="185" t="s">
        <v>4165</v>
      </c>
      <c r="D286" s="186" t="s">
        <v>1181</v>
      </c>
      <c r="E286" s="186" t="s">
        <v>4220</v>
      </c>
      <c r="F286" s="187" t="s">
        <v>1213</v>
      </c>
      <c r="G286" s="187" t="s">
        <v>4165</v>
      </c>
      <c r="H286" s="187" t="s">
        <v>3891</v>
      </c>
      <c r="I286" s="188" t="s">
        <v>3892</v>
      </c>
      <c r="J286" s="189" t="s">
        <v>1063</v>
      </c>
      <c r="K286" s="189" t="s">
        <v>1063</v>
      </c>
      <c r="L286" s="189" t="s">
        <v>1790</v>
      </c>
      <c r="M286" s="190" t="s">
        <v>1678</v>
      </c>
      <c r="N286" s="187" t="s">
        <v>1065</v>
      </c>
      <c r="O286" s="187" t="s">
        <v>3553</v>
      </c>
      <c r="P286" s="191"/>
      <c r="Q286" s="192">
        <v>4590</v>
      </c>
      <c r="R286" s="192"/>
    </row>
    <row r="287" spans="1:18" ht="52.5" hidden="1" customHeight="1">
      <c r="A287" s="184" t="s">
        <v>2590</v>
      </c>
      <c r="B287" s="184" t="s">
        <v>4221</v>
      </c>
      <c r="C287" s="185" t="s">
        <v>4215</v>
      </c>
      <c r="D287" s="186" t="s">
        <v>1181</v>
      </c>
      <c r="E287" s="186" t="s">
        <v>4222</v>
      </c>
      <c r="F287" s="187" t="s">
        <v>4221</v>
      </c>
      <c r="G287" s="187" t="s">
        <v>4165</v>
      </c>
      <c r="H287" s="187" t="s">
        <v>4223</v>
      </c>
      <c r="I287" s="188" t="s">
        <v>1078</v>
      </c>
      <c r="J287" s="189" t="s">
        <v>1063</v>
      </c>
      <c r="K287" s="189" t="s">
        <v>1063</v>
      </c>
      <c r="L287" s="189" t="s">
        <v>1790</v>
      </c>
      <c r="M287" s="190" t="s">
        <v>1678</v>
      </c>
      <c r="N287" s="187" t="s">
        <v>1065</v>
      </c>
      <c r="O287" s="187" t="s">
        <v>3553</v>
      </c>
      <c r="P287" s="191"/>
      <c r="Q287" s="192">
        <v>7600</v>
      </c>
      <c r="R287" s="192"/>
    </row>
    <row r="288" spans="1:18" ht="52.5" hidden="1" customHeight="1">
      <c r="A288" s="184" t="s">
        <v>2594</v>
      </c>
      <c r="B288" s="184" t="s">
        <v>4224</v>
      </c>
      <c r="C288" s="185" t="s">
        <v>4165</v>
      </c>
      <c r="D288" s="186" t="s">
        <v>1181</v>
      </c>
      <c r="E288" s="186" t="s">
        <v>1806</v>
      </c>
      <c r="F288" s="187" t="s">
        <v>4224</v>
      </c>
      <c r="G288" s="187" t="s">
        <v>4165</v>
      </c>
      <c r="H288" s="187" t="s">
        <v>1807</v>
      </c>
      <c r="I288" s="188" t="s">
        <v>1808</v>
      </c>
      <c r="J288" s="189" t="s">
        <v>1063</v>
      </c>
      <c r="K288" s="189" t="s">
        <v>1063</v>
      </c>
      <c r="L288" s="189" t="s">
        <v>1790</v>
      </c>
      <c r="M288" s="190" t="s">
        <v>1678</v>
      </c>
      <c r="N288" s="187" t="s">
        <v>1065</v>
      </c>
      <c r="O288" s="187" t="s">
        <v>3553</v>
      </c>
      <c r="P288" s="191"/>
      <c r="Q288" s="192">
        <v>5628</v>
      </c>
      <c r="R288" s="192"/>
    </row>
    <row r="289" spans="1:18" ht="52.5" hidden="1" customHeight="1">
      <c r="A289" s="184" t="s">
        <v>2598</v>
      </c>
      <c r="B289" s="184" t="s">
        <v>4225</v>
      </c>
      <c r="C289" s="185" t="s">
        <v>4165</v>
      </c>
      <c r="D289" s="186" t="s">
        <v>1181</v>
      </c>
      <c r="E289" s="186" t="s">
        <v>4226</v>
      </c>
      <c r="F289" s="187" t="s">
        <v>4225</v>
      </c>
      <c r="G289" s="187" t="s">
        <v>4165</v>
      </c>
      <c r="H289" s="187" t="s">
        <v>4227</v>
      </c>
      <c r="I289" s="188" t="s">
        <v>4228</v>
      </c>
      <c r="J289" s="189" t="s">
        <v>1063</v>
      </c>
      <c r="K289" s="189" t="s">
        <v>1063</v>
      </c>
      <c r="L289" s="189" t="s">
        <v>1790</v>
      </c>
      <c r="M289" s="190" t="s">
        <v>1678</v>
      </c>
      <c r="N289" s="187" t="s">
        <v>1065</v>
      </c>
      <c r="O289" s="187" t="s">
        <v>3553</v>
      </c>
      <c r="P289" s="191"/>
      <c r="Q289" s="192">
        <v>603</v>
      </c>
      <c r="R289" s="192"/>
    </row>
    <row r="290" spans="1:18" ht="52.5" hidden="1" customHeight="1">
      <c r="A290" s="184" t="s">
        <v>2601</v>
      </c>
      <c r="B290" s="184" t="s">
        <v>4229</v>
      </c>
      <c r="C290" s="185" t="s">
        <v>3484</v>
      </c>
      <c r="D290" s="186" t="s">
        <v>1181</v>
      </c>
      <c r="E290" s="186" t="s">
        <v>4230</v>
      </c>
      <c r="F290" s="187" t="s">
        <v>4229</v>
      </c>
      <c r="G290" s="187" t="s">
        <v>3484</v>
      </c>
      <c r="H290" s="187" t="s">
        <v>4231</v>
      </c>
      <c r="I290" s="188" t="s">
        <v>1078</v>
      </c>
      <c r="J290" s="189" t="s">
        <v>1063</v>
      </c>
      <c r="K290" s="189" t="s">
        <v>1063</v>
      </c>
      <c r="L290" s="189" t="s">
        <v>1790</v>
      </c>
      <c r="M290" s="190" t="s">
        <v>1678</v>
      </c>
      <c r="N290" s="187" t="s">
        <v>1065</v>
      </c>
      <c r="O290" s="187" t="s">
        <v>3553</v>
      </c>
      <c r="P290" s="191"/>
      <c r="Q290" s="192">
        <v>2300</v>
      </c>
      <c r="R290" s="192"/>
    </row>
    <row r="291" spans="1:18" ht="52.5" hidden="1" customHeight="1">
      <c r="A291" s="184" t="s">
        <v>2605</v>
      </c>
      <c r="B291" s="184" t="s">
        <v>4232</v>
      </c>
      <c r="C291" s="185" t="s">
        <v>3484</v>
      </c>
      <c r="D291" s="186" t="s">
        <v>1181</v>
      </c>
      <c r="E291" s="186" t="s">
        <v>1806</v>
      </c>
      <c r="F291" s="187" t="s">
        <v>4232</v>
      </c>
      <c r="G291" s="187" t="s">
        <v>3484</v>
      </c>
      <c r="H291" s="187" t="s">
        <v>1807</v>
      </c>
      <c r="I291" s="188" t="s">
        <v>1808</v>
      </c>
      <c r="J291" s="189" t="s">
        <v>1063</v>
      </c>
      <c r="K291" s="189" t="s">
        <v>1063</v>
      </c>
      <c r="L291" s="189" t="s">
        <v>1790</v>
      </c>
      <c r="M291" s="190" t="s">
        <v>1678</v>
      </c>
      <c r="N291" s="187" t="s">
        <v>1065</v>
      </c>
      <c r="O291" s="187" t="s">
        <v>3553</v>
      </c>
      <c r="P291" s="191"/>
      <c r="Q291" s="192">
        <v>13022</v>
      </c>
      <c r="R291" s="192"/>
    </row>
    <row r="292" spans="1:18" ht="52.5" hidden="1" customHeight="1">
      <c r="A292" s="184" t="s">
        <v>2607</v>
      </c>
      <c r="B292" s="184" t="s">
        <v>4233</v>
      </c>
      <c r="C292" s="185" t="s">
        <v>3484</v>
      </c>
      <c r="D292" s="186" t="s">
        <v>1181</v>
      </c>
      <c r="E292" s="186" t="s">
        <v>4234</v>
      </c>
      <c r="F292" s="187" t="s">
        <v>4233</v>
      </c>
      <c r="G292" s="187" t="s">
        <v>3484</v>
      </c>
      <c r="H292" s="187" t="s">
        <v>1835</v>
      </c>
      <c r="I292" s="188" t="s">
        <v>1836</v>
      </c>
      <c r="J292" s="189" t="s">
        <v>1063</v>
      </c>
      <c r="K292" s="189" t="s">
        <v>1063</v>
      </c>
      <c r="L292" s="189" t="s">
        <v>1790</v>
      </c>
      <c r="M292" s="190" t="s">
        <v>1678</v>
      </c>
      <c r="N292" s="187" t="s">
        <v>1065</v>
      </c>
      <c r="O292" s="187" t="s">
        <v>3553</v>
      </c>
      <c r="P292" s="191"/>
      <c r="Q292" s="192">
        <v>18565.87</v>
      </c>
      <c r="R292" s="192"/>
    </row>
    <row r="293" spans="1:18" ht="52.5" hidden="1" customHeight="1">
      <c r="A293" s="184" t="s">
        <v>2610</v>
      </c>
      <c r="B293" s="184" t="s">
        <v>1225</v>
      </c>
      <c r="C293" s="185" t="s">
        <v>3484</v>
      </c>
      <c r="D293" s="186" t="s">
        <v>1181</v>
      </c>
      <c r="E293" s="186" t="s">
        <v>4235</v>
      </c>
      <c r="F293" s="187" t="s">
        <v>1225</v>
      </c>
      <c r="G293" s="187" t="s">
        <v>3484</v>
      </c>
      <c r="H293" s="187" t="s">
        <v>2444</v>
      </c>
      <c r="I293" s="188" t="s">
        <v>2445</v>
      </c>
      <c r="J293" s="189" t="s">
        <v>1063</v>
      </c>
      <c r="K293" s="189" t="s">
        <v>1063</v>
      </c>
      <c r="L293" s="189" t="s">
        <v>1790</v>
      </c>
      <c r="M293" s="190" t="s">
        <v>1678</v>
      </c>
      <c r="N293" s="187" t="s">
        <v>1065</v>
      </c>
      <c r="O293" s="187" t="s">
        <v>3553</v>
      </c>
      <c r="P293" s="191"/>
      <c r="Q293" s="192">
        <v>1575</v>
      </c>
      <c r="R293" s="192"/>
    </row>
    <row r="294" spans="1:18" ht="42" hidden="1" customHeight="1">
      <c r="A294" s="184" t="s">
        <v>2618</v>
      </c>
      <c r="B294" s="184" t="s">
        <v>4236</v>
      </c>
      <c r="C294" s="185" t="s">
        <v>3494</v>
      </c>
      <c r="D294" s="186" t="s">
        <v>1055</v>
      </c>
      <c r="E294" s="186" t="s">
        <v>4237</v>
      </c>
      <c r="F294" s="187" t="s">
        <v>4238</v>
      </c>
      <c r="G294" s="187" t="s">
        <v>3494</v>
      </c>
      <c r="H294" s="187" t="s">
        <v>1696</v>
      </c>
      <c r="I294" s="188" t="s">
        <v>1697</v>
      </c>
      <c r="J294" s="189" t="s">
        <v>1690</v>
      </c>
      <c r="K294" s="189" t="s">
        <v>1691</v>
      </c>
      <c r="L294" s="189" t="s">
        <v>1063</v>
      </c>
      <c r="M294" s="190" t="s">
        <v>1769</v>
      </c>
      <c r="N294" s="187" t="s">
        <v>1664</v>
      </c>
      <c r="O294" s="187" t="s">
        <v>1828</v>
      </c>
      <c r="P294" s="191"/>
      <c r="Q294" s="192"/>
      <c r="R294" s="192">
        <v>20000</v>
      </c>
    </row>
    <row r="295" spans="1:18" ht="52.5" hidden="1" customHeight="1">
      <c r="A295" s="184" t="s">
        <v>2622</v>
      </c>
      <c r="B295" s="184" t="s">
        <v>4239</v>
      </c>
      <c r="C295" s="185" t="s">
        <v>3494</v>
      </c>
      <c r="D295" s="186" t="s">
        <v>1055</v>
      </c>
      <c r="E295" s="186" t="s">
        <v>4240</v>
      </c>
      <c r="F295" s="187" t="s">
        <v>4241</v>
      </c>
      <c r="G295" s="187" t="s">
        <v>3494</v>
      </c>
      <c r="H295" s="187" t="s">
        <v>1077</v>
      </c>
      <c r="I295" s="188" t="s">
        <v>1078</v>
      </c>
      <c r="J295" s="189" t="s">
        <v>1690</v>
      </c>
      <c r="K295" s="189" t="s">
        <v>1691</v>
      </c>
      <c r="L295" s="189" t="s">
        <v>1063</v>
      </c>
      <c r="M295" s="190" t="s">
        <v>1769</v>
      </c>
      <c r="N295" s="187" t="s">
        <v>1065</v>
      </c>
      <c r="O295" s="187" t="s">
        <v>3553</v>
      </c>
      <c r="P295" s="191"/>
      <c r="Q295" s="192"/>
      <c r="R295" s="192">
        <v>134500</v>
      </c>
    </row>
    <row r="296" spans="1:18" ht="42" hidden="1" customHeight="1">
      <c r="A296" s="184" t="s">
        <v>2624</v>
      </c>
      <c r="B296" s="184" t="s">
        <v>4242</v>
      </c>
      <c r="C296" s="185" t="s">
        <v>3494</v>
      </c>
      <c r="D296" s="186" t="s">
        <v>1055</v>
      </c>
      <c r="E296" s="186" t="s">
        <v>4243</v>
      </c>
      <c r="F296" s="187" t="s">
        <v>4244</v>
      </c>
      <c r="G296" s="187" t="s">
        <v>3494</v>
      </c>
      <c r="H296" s="187" t="s">
        <v>1696</v>
      </c>
      <c r="I296" s="188" t="s">
        <v>1697</v>
      </c>
      <c r="J296" s="189" t="s">
        <v>1690</v>
      </c>
      <c r="K296" s="189" t="s">
        <v>1691</v>
      </c>
      <c r="L296" s="189" t="s">
        <v>1063</v>
      </c>
      <c r="M296" s="190" t="s">
        <v>1769</v>
      </c>
      <c r="N296" s="187" t="s">
        <v>1065</v>
      </c>
      <c r="O296" s="187" t="s">
        <v>3553</v>
      </c>
      <c r="P296" s="191"/>
      <c r="Q296" s="192"/>
      <c r="R296" s="192">
        <v>65000</v>
      </c>
    </row>
    <row r="297" spans="1:18" ht="52.5" hidden="1" customHeight="1">
      <c r="A297" s="184" t="s">
        <v>2627</v>
      </c>
      <c r="B297" s="184" t="s">
        <v>4245</v>
      </c>
      <c r="C297" s="185" t="s">
        <v>3494</v>
      </c>
      <c r="D297" s="186" t="s">
        <v>1055</v>
      </c>
      <c r="E297" s="186" t="s">
        <v>4246</v>
      </c>
      <c r="F297" s="187" t="s">
        <v>4247</v>
      </c>
      <c r="G297" s="187" t="s">
        <v>3494</v>
      </c>
      <c r="H297" s="187" t="s">
        <v>1077</v>
      </c>
      <c r="I297" s="188" t="s">
        <v>1078</v>
      </c>
      <c r="J297" s="189" t="s">
        <v>1690</v>
      </c>
      <c r="K297" s="189" t="s">
        <v>1691</v>
      </c>
      <c r="L297" s="189" t="s">
        <v>1063</v>
      </c>
      <c r="M297" s="190" t="s">
        <v>1769</v>
      </c>
      <c r="N297" s="187" t="s">
        <v>1664</v>
      </c>
      <c r="O297" s="187" t="s">
        <v>1828</v>
      </c>
      <c r="P297" s="191"/>
      <c r="Q297" s="192"/>
      <c r="R297" s="192">
        <v>20000</v>
      </c>
    </row>
    <row r="298" spans="1:18" ht="42" hidden="1" customHeight="1">
      <c r="A298" s="184" t="s">
        <v>4248</v>
      </c>
      <c r="B298" s="184" t="s">
        <v>4249</v>
      </c>
      <c r="C298" s="185" t="s">
        <v>3487</v>
      </c>
      <c r="D298" s="186" t="s">
        <v>1055</v>
      </c>
      <c r="E298" s="186" t="s">
        <v>4250</v>
      </c>
      <c r="F298" s="187" t="s">
        <v>4251</v>
      </c>
      <c r="G298" s="187" t="s">
        <v>3494</v>
      </c>
      <c r="H298" s="187" t="s">
        <v>4007</v>
      </c>
      <c r="I298" s="188" t="s">
        <v>1702</v>
      </c>
      <c r="J298" s="189" t="s">
        <v>2536</v>
      </c>
      <c r="K298" s="189" t="s">
        <v>2537</v>
      </c>
      <c r="L298" s="189" t="s">
        <v>1063</v>
      </c>
      <c r="M298" s="190" t="s">
        <v>1064</v>
      </c>
      <c r="N298" s="187" t="s">
        <v>1065</v>
      </c>
      <c r="O298" s="187" t="s">
        <v>3553</v>
      </c>
      <c r="P298" s="191"/>
      <c r="Q298" s="192"/>
      <c r="R298" s="192">
        <v>352.23</v>
      </c>
    </row>
    <row r="299" spans="1:18" ht="63" hidden="1" customHeight="1">
      <c r="A299" s="184" t="s">
        <v>2632</v>
      </c>
      <c r="B299" s="184" t="s">
        <v>4252</v>
      </c>
      <c r="C299" s="185" t="s">
        <v>3487</v>
      </c>
      <c r="D299" s="186" t="s">
        <v>1055</v>
      </c>
      <c r="E299" s="186" t="s">
        <v>4253</v>
      </c>
      <c r="F299" s="187" t="s">
        <v>4254</v>
      </c>
      <c r="G299" s="187" t="s">
        <v>3494</v>
      </c>
      <c r="H299" s="187" t="s">
        <v>1701</v>
      </c>
      <c r="I299" s="188" t="s">
        <v>1702</v>
      </c>
      <c r="J299" s="189" t="s">
        <v>2536</v>
      </c>
      <c r="K299" s="189" t="s">
        <v>2537</v>
      </c>
      <c r="L299" s="189" t="s">
        <v>1063</v>
      </c>
      <c r="M299" s="190" t="s">
        <v>1064</v>
      </c>
      <c r="N299" s="187" t="s">
        <v>1065</v>
      </c>
      <c r="O299" s="187" t="s">
        <v>3553</v>
      </c>
      <c r="P299" s="191"/>
      <c r="Q299" s="192"/>
      <c r="R299" s="192">
        <v>28058.98</v>
      </c>
    </row>
    <row r="300" spans="1:18" ht="42" hidden="1" customHeight="1">
      <c r="A300" s="184" t="s">
        <v>4255</v>
      </c>
      <c r="B300" s="184" t="s">
        <v>4256</v>
      </c>
      <c r="C300" s="185" t="s">
        <v>3487</v>
      </c>
      <c r="D300" s="186" t="s">
        <v>1055</v>
      </c>
      <c r="E300" s="186" t="s">
        <v>4257</v>
      </c>
      <c r="F300" s="187" t="s">
        <v>4258</v>
      </c>
      <c r="G300" s="187" t="s">
        <v>3494</v>
      </c>
      <c r="H300" s="187" t="s">
        <v>719</v>
      </c>
      <c r="I300" s="188" t="s">
        <v>4259</v>
      </c>
      <c r="J300" s="189" t="s">
        <v>2616</v>
      </c>
      <c r="K300" s="189" t="s">
        <v>2617</v>
      </c>
      <c r="L300" s="189" t="s">
        <v>1063</v>
      </c>
      <c r="M300" s="190" t="s">
        <v>1064</v>
      </c>
      <c r="N300" s="187" t="s">
        <v>1065</v>
      </c>
      <c r="O300" s="187" t="s">
        <v>3553</v>
      </c>
      <c r="P300" s="191"/>
      <c r="Q300" s="192"/>
      <c r="R300" s="192">
        <v>15765</v>
      </c>
    </row>
    <row r="301" spans="1:18" ht="42" hidden="1" customHeight="1">
      <c r="A301" s="184" t="s">
        <v>2635</v>
      </c>
      <c r="B301" s="184" t="s">
        <v>4260</v>
      </c>
      <c r="C301" s="185" t="s">
        <v>3487</v>
      </c>
      <c r="D301" s="186" t="s">
        <v>1055</v>
      </c>
      <c r="E301" s="186" t="s">
        <v>4261</v>
      </c>
      <c r="F301" s="187" t="s">
        <v>4262</v>
      </c>
      <c r="G301" s="187" t="s">
        <v>3494</v>
      </c>
      <c r="H301" s="187" t="s">
        <v>692</v>
      </c>
      <c r="I301" s="188" t="s">
        <v>4263</v>
      </c>
      <c r="J301" s="189" t="s">
        <v>2740</v>
      </c>
      <c r="K301" s="189" t="s">
        <v>2617</v>
      </c>
      <c r="L301" s="189" t="s">
        <v>1063</v>
      </c>
      <c r="M301" s="190" t="s">
        <v>1064</v>
      </c>
      <c r="N301" s="187" t="s">
        <v>1065</v>
      </c>
      <c r="O301" s="187" t="s">
        <v>3553</v>
      </c>
      <c r="P301" s="191"/>
      <c r="Q301" s="192"/>
      <c r="R301" s="192">
        <v>3760.4</v>
      </c>
    </row>
    <row r="302" spans="1:18" ht="42" hidden="1" customHeight="1">
      <c r="A302" s="184" t="s">
        <v>2636</v>
      </c>
      <c r="B302" s="184" t="s">
        <v>4264</v>
      </c>
      <c r="C302" s="185" t="s">
        <v>3487</v>
      </c>
      <c r="D302" s="186" t="s">
        <v>1055</v>
      </c>
      <c r="E302" s="186" t="s">
        <v>4265</v>
      </c>
      <c r="F302" s="187" t="s">
        <v>4266</v>
      </c>
      <c r="G302" s="187" t="s">
        <v>3494</v>
      </c>
      <c r="H302" s="187" t="s">
        <v>1696</v>
      </c>
      <c r="I302" s="188" t="s">
        <v>1697</v>
      </c>
      <c r="J302" s="189" t="s">
        <v>1690</v>
      </c>
      <c r="K302" s="189" t="s">
        <v>1691</v>
      </c>
      <c r="L302" s="189" t="s">
        <v>1063</v>
      </c>
      <c r="M302" s="190" t="s">
        <v>1769</v>
      </c>
      <c r="N302" s="187" t="s">
        <v>1065</v>
      </c>
      <c r="O302" s="187" t="s">
        <v>3553</v>
      </c>
      <c r="P302" s="191"/>
      <c r="Q302" s="192"/>
      <c r="R302" s="192">
        <v>1127.8900000000001</v>
      </c>
    </row>
    <row r="303" spans="1:18" ht="42" hidden="1" customHeight="1">
      <c r="A303" s="184" t="s">
        <v>2641</v>
      </c>
      <c r="B303" s="184" t="s">
        <v>4267</v>
      </c>
      <c r="C303" s="185" t="s">
        <v>3487</v>
      </c>
      <c r="D303" s="186" t="s">
        <v>1055</v>
      </c>
      <c r="E303" s="186" t="s">
        <v>4268</v>
      </c>
      <c r="F303" s="187" t="s">
        <v>4269</v>
      </c>
      <c r="G303" s="187" t="s">
        <v>3494</v>
      </c>
      <c r="H303" s="187" t="s">
        <v>1077</v>
      </c>
      <c r="I303" s="188" t="s">
        <v>1078</v>
      </c>
      <c r="J303" s="189" t="s">
        <v>1690</v>
      </c>
      <c r="K303" s="189" t="s">
        <v>1691</v>
      </c>
      <c r="L303" s="189" t="s">
        <v>1063</v>
      </c>
      <c r="M303" s="190" t="s">
        <v>1769</v>
      </c>
      <c r="N303" s="187" t="s">
        <v>1065</v>
      </c>
      <c r="O303" s="187" t="s">
        <v>3553</v>
      </c>
      <c r="P303" s="191"/>
      <c r="Q303" s="192"/>
      <c r="R303" s="192">
        <v>24273.79</v>
      </c>
    </row>
    <row r="304" spans="1:18" ht="42" hidden="1" customHeight="1">
      <c r="A304" s="184" t="s">
        <v>2645</v>
      </c>
      <c r="B304" s="184" t="s">
        <v>4270</v>
      </c>
      <c r="C304" s="185" t="s">
        <v>3487</v>
      </c>
      <c r="D304" s="186" t="s">
        <v>1055</v>
      </c>
      <c r="E304" s="186" t="s">
        <v>4271</v>
      </c>
      <c r="F304" s="187" t="s">
        <v>4141</v>
      </c>
      <c r="G304" s="187" t="s">
        <v>3494</v>
      </c>
      <c r="H304" s="187" t="s">
        <v>1077</v>
      </c>
      <c r="I304" s="188" t="s">
        <v>1078</v>
      </c>
      <c r="J304" s="189" t="s">
        <v>1690</v>
      </c>
      <c r="K304" s="189" t="s">
        <v>1691</v>
      </c>
      <c r="L304" s="189" t="s">
        <v>1063</v>
      </c>
      <c r="M304" s="190" t="s">
        <v>1769</v>
      </c>
      <c r="N304" s="187" t="s">
        <v>1065</v>
      </c>
      <c r="O304" s="187" t="s">
        <v>3553</v>
      </c>
      <c r="P304" s="191"/>
      <c r="Q304" s="192"/>
      <c r="R304" s="192">
        <v>332.54</v>
      </c>
    </row>
    <row r="305" spans="1:18" ht="42" hidden="1" customHeight="1">
      <c r="A305" s="184" t="s">
        <v>2211</v>
      </c>
      <c r="B305" s="184" t="s">
        <v>4272</v>
      </c>
      <c r="C305" s="185" t="s">
        <v>3487</v>
      </c>
      <c r="D305" s="186" t="s">
        <v>1055</v>
      </c>
      <c r="E305" s="186" t="s">
        <v>4273</v>
      </c>
      <c r="F305" s="187" t="s">
        <v>4274</v>
      </c>
      <c r="G305" s="187" t="s">
        <v>3494</v>
      </c>
      <c r="H305" s="187" t="s">
        <v>1696</v>
      </c>
      <c r="I305" s="188" t="s">
        <v>1697</v>
      </c>
      <c r="J305" s="189" t="s">
        <v>1690</v>
      </c>
      <c r="K305" s="189" t="s">
        <v>1691</v>
      </c>
      <c r="L305" s="189" t="s">
        <v>1063</v>
      </c>
      <c r="M305" s="190" t="s">
        <v>1769</v>
      </c>
      <c r="N305" s="187" t="s">
        <v>1065</v>
      </c>
      <c r="O305" s="187" t="s">
        <v>3553</v>
      </c>
      <c r="P305" s="191"/>
      <c r="Q305" s="192"/>
      <c r="R305" s="192">
        <v>258.29000000000002</v>
      </c>
    </row>
    <row r="306" spans="1:18" ht="42" hidden="1" customHeight="1">
      <c r="A306" s="184" t="s">
        <v>2652</v>
      </c>
      <c r="B306" s="184" t="s">
        <v>4275</v>
      </c>
      <c r="C306" s="185" t="s">
        <v>3487</v>
      </c>
      <c r="D306" s="186" t="s">
        <v>1055</v>
      </c>
      <c r="E306" s="186" t="s">
        <v>4276</v>
      </c>
      <c r="F306" s="187" t="s">
        <v>4277</v>
      </c>
      <c r="G306" s="187" t="s">
        <v>3494</v>
      </c>
      <c r="H306" s="187" t="s">
        <v>1696</v>
      </c>
      <c r="I306" s="188" t="s">
        <v>1697</v>
      </c>
      <c r="J306" s="189" t="s">
        <v>1690</v>
      </c>
      <c r="K306" s="189" t="s">
        <v>1691</v>
      </c>
      <c r="L306" s="189" t="s">
        <v>1063</v>
      </c>
      <c r="M306" s="190" t="s">
        <v>1769</v>
      </c>
      <c r="N306" s="187" t="s">
        <v>1065</v>
      </c>
      <c r="O306" s="187" t="s">
        <v>1112</v>
      </c>
      <c r="P306" s="191"/>
      <c r="Q306" s="192"/>
      <c r="R306" s="192">
        <v>230.24</v>
      </c>
    </row>
    <row r="307" spans="1:18" ht="42" hidden="1" customHeight="1">
      <c r="A307" s="184" t="s">
        <v>2654</v>
      </c>
      <c r="B307" s="184" t="s">
        <v>4278</v>
      </c>
      <c r="C307" s="185" t="s">
        <v>3487</v>
      </c>
      <c r="D307" s="186" t="s">
        <v>1055</v>
      </c>
      <c r="E307" s="186" t="s">
        <v>4279</v>
      </c>
      <c r="F307" s="187" t="s">
        <v>4280</v>
      </c>
      <c r="G307" s="187" t="s">
        <v>3494</v>
      </c>
      <c r="H307" s="187" t="s">
        <v>1077</v>
      </c>
      <c r="I307" s="188" t="s">
        <v>1078</v>
      </c>
      <c r="J307" s="189" t="s">
        <v>1690</v>
      </c>
      <c r="K307" s="189" t="s">
        <v>1691</v>
      </c>
      <c r="L307" s="189" t="s">
        <v>1063</v>
      </c>
      <c r="M307" s="190" t="s">
        <v>1769</v>
      </c>
      <c r="N307" s="187" t="s">
        <v>1065</v>
      </c>
      <c r="O307" s="187" t="s">
        <v>3553</v>
      </c>
      <c r="P307" s="191"/>
      <c r="Q307" s="192"/>
      <c r="R307" s="192">
        <v>267.33999999999997</v>
      </c>
    </row>
    <row r="308" spans="1:18" ht="42" hidden="1" customHeight="1">
      <c r="A308" s="184" t="s">
        <v>2657</v>
      </c>
      <c r="B308" s="184" t="s">
        <v>4281</v>
      </c>
      <c r="C308" s="185" t="s">
        <v>3487</v>
      </c>
      <c r="D308" s="186" t="s">
        <v>1055</v>
      </c>
      <c r="E308" s="186" t="s">
        <v>4282</v>
      </c>
      <c r="F308" s="187" t="s">
        <v>4283</v>
      </c>
      <c r="G308" s="187" t="s">
        <v>3487</v>
      </c>
      <c r="H308" s="187" t="s">
        <v>1696</v>
      </c>
      <c r="I308" s="188" t="s">
        <v>1697</v>
      </c>
      <c r="J308" s="189" t="s">
        <v>1690</v>
      </c>
      <c r="K308" s="189" t="s">
        <v>1691</v>
      </c>
      <c r="L308" s="189" t="s">
        <v>1063</v>
      </c>
      <c r="M308" s="190" t="s">
        <v>1769</v>
      </c>
      <c r="N308" s="187" t="s">
        <v>1065</v>
      </c>
      <c r="O308" s="187" t="s">
        <v>3553</v>
      </c>
      <c r="P308" s="191"/>
      <c r="Q308" s="192"/>
      <c r="R308" s="192">
        <v>19957.669999999998</v>
      </c>
    </row>
    <row r="309" spans="1:18" ht="42" hidden="1" customHeight="1">
      <c r="A309" s="184" t="s">
        <v>2662</v>
      </c>
      <c r="B309" s="184" t="s">
        <v>4284</v>
      </c>
      <c r="C309" s="185" t="s">
        <v>3487</v>
      </c>
      <c r="D309" s="186" t="s">
        <v>1055</v>
      </c>
      <c r="E309" s="186" t="s">
        <v>4285</v>
      </c>
      <c r="F309" s="187" t="s">
        <v>4286</v>
      </c>
      <c r="G309" s="187" t="s">
        <v>3487</v>
      </c>
      <c r="H309" s="187" t="s">
        <v>1077</v>
      </c>
      <c r="I309" s="188" t="s">
        <v>1078</v>
      </c>
      <c r="J309" s="189" t="s">
        <v>1690</v>
      </c>
      <c r="K309" s="189" t="s">
        <v>1691</v>
      </c>
      <c r="L309" s="189" t="s">
        <v>1063</v>
      </c>
      <c r="M309" s="190" t="s">
        <v>1769</v>
      </c>
      <c r="N309" s="187" t="s">
        <v>1065</v>
      </c>
      <c r="O309" s="187" t="s">
        <v>3553</v>
      </c>
      <c r="P309" s="191"/>
      <c r="Q309" s="192"/>
      <c r="R309" s="192">
        <v>9312.33</v>
      </c>
    </row>
    <row r="310" spans="1:18" ht="42" hidden="1" customHeight="1">
      <c r="A310" s="184" t="s">
        <v>2666</v>
      </c>
      <c r="B310" s="184" t="s">
        <v>4287</v>
      </c>
      <c r="C310" s="185" t="s">
        <v>3487</v>
      </c>
      <c r="D310" s="186" t="s">
        <v>1055</v>
      </c>
      <c r="E310" s="186" t="s">
        <v>4288</v>
      </c>
      <c r="F310" s="187" t="s">
        <v>4289</v>
      </c>
      <c r="G310" s="187" t="s">
        <v>3487</v>
      </c>
      <c r="H310" s="187" t="s">
        <v>1696</v>
      </c>
      <c r="I310" s="188" t="s">
        <v>1697</v>
      </c>
      <c r="J310" s="189" t="s">
        <v>1690</v>
      </c>
      <c r="K310" s="189" t="s">
        <v>1691</v>
      </c>
      <c r="L310" s="189" t="s">
        <v>1063</v>
      </c>
      <c r="M310" s="190" t="s">
        <v>1769</v>
      </c>
      <c r="N310" s="187" t="s">
        <v>1065</v>
      </c>
      <c r="O310" s="187" t="s">
        <v>3553</v>
      </c>
      <c r="P310" s="191"/>
      <c r="Q310" s="192"/>
      <c r="R310" s="192">
        <v>461.36</v>
      </c>
    </row>
    <row r="311" spans="1:18" ht="42" hidden="1" customHeight="1">
      <c r="A311" s="184" t="s">
        <v>2670</v>
      </c>
      <c r="B311" s="184" t="s">
        <v>4290</v>
      </c>
      <c r="C311" s="185" t="s">
        <v>3487</v>
      </c>
      <c r="D311" s="186" t="s">
        <v>1055</v>
      </c>
      <c r="E311" s="186" t="s">
        <v>4291</v>
      </c>
      <c r="F311" s="187" t="s">
        <v>4292</v>
      </c>
      <c r="G311" s="187" t="s">
        <v>3487</v>
      </c>
      <c r="H311" s="187" t="s">
        <v>1696</v>
      </c>
      <c r="I311" s="188" t="s">
        <v>1697</v>
      </c>
      <c r="J311" s="189" t="s">
        <v>1690</v>
      </c>
      <c r="K311" s="189" t="s">
        <v>1691</v>
      </c>
      <c r="L311" s="189" t="s">
        <v>1063</v>
      </c>
      <c r="M311" s="190" t="s">
        <v>1769</v>
      </c>
      <c r="N311" s="187" t="s">
        <v>1065</v>
      </c>
      <c r="O311" s="187" t="s">
        <v>3553</v>
      </c>
      <c r="P311" s="191"/>
      <c r="Q311" s="192"/>
      <c r="R311" s="192">
        <v>214.26</v>
      </c>
    </row>
    <row r="312" spans="1:18" ht="42" hidden="1" customHeight="1">
      <c r="A312" s="184" t="s">
        <v>2675</v>
      </c>
      <c r="B312" s="184" t="s">
        <v>4293</v>
      </c>
      <c r="C312" s="185" t="s">
        <v>3487</v>
      </c>
      <c r="D312" s="186" t="s">
        <v>1055</v>
      </c>
      <c r="E312" s="186" t="s">
        <v>4294</v>
      </c>
      <c r="F312" s="187" t="s">
        <v>4295</v>
      </c>
      <c r="G312" s="187" t="s">
        <v>3487</v>
      </c>
      <c r="H312" s="187" t="s">
        <v>1077</v>
      </c>
      <c r="I312" s="188" t="s">
        <v>1078</v>
      </c>
      <c r="J312" s="189" t="s">
        <v>1690</v>
      </c>
      <c r="K312" s="189" t="s">
        <v>1691</v>
      </c>
      <c r="L312" s="189" t="s">
        <v>1063</v>
      </c>
      <c r="M312" s="190" t="s">
        <v>1769</v>
      </c>
      <c r="N312" s="187" t="s">
        <v>1065</v>
      </c>
      <c r="O312" s="187" t="s">
        <v>3553</v>
      </c>
      <c r="P312" s="191"/>
      <c r="Q312" s="192"/>
      <c r="R312" s="192">
        <v>1190.99</v>
      </c>
    </row>
    <row r="313" spans="1:18" ht="42" hidden="1" customHeight="1">
      <c r="A313" s="184" t="s">
        <v>2679</v>
      </c>
      <c r="B313" s="184" t="s">
        <v>4296</v>
      </c>
      <c r="C313" s="185" t="s">
        <v>3487</v>
      </c>
      <c r="D313" s="186" t="s">
        <v>1055</v>
      </c>
      <c r="E313" s="186" t="s">
        <v>4297</v>
      </c>
      <c r="F313" s="187" t="s">
        <v>4298</v>
      </c>
      <c r="G313" s="187" t="s">
        <v>3487</v>
      </c>
      <c r="H313" s="187" t="s">
        <v>1077</v>
      </c>
      <c r="I313" s="188" t="s">
        <v>1078</v>
      </c>
      <c r="J313" s="189" t="s">
        <v>1690</v>
      </c>
      <c r="K313" s="189" t="s">
        <v>1691</v>
      </c>
      <c r="L313" s="189" t="s">
        <v>1063</v>
      </c>
      <c r="M313" s="190" t="s">
        <v>1769</v>
      </c>
      <c r="N313" s="187" t="s">
        <v>1065</v>
      </c>
      <c r="O313" s="187" t="s">
        <v>3553</v>
      </c>
      <c r="P313" s="191"/>
      <c r="Q313" s="192"/>
      <c r="R313" s="192">
        <v>1070.81</v>
      </c>
    </row>
    <row r="314" spans="1:18" ht="42" hidden="1" customHeight="1">
      <c r="A314" s="184" t="s">
        <v>2681</v>
      </c>
      <c r="B314" s="184" t="s">
        <v>4299</v>
      </c>
      <c r="C314" s="185" t="s">
        <v>3487</v>
      </c>
      <c r="D314" s="186" t="s">
        <v>1055</v>
      </c>
      <c r="E314" s="186" t="s">
        <v>4300</v>
      </c>
      <c r="F314" s="187" t="s">
        <v>1286</v>
      </c>
      <c r="G314" s="187" t="s">
        <v>3487</v>
      </c>
      <c r="H314" s="187" t="s">
        <v>2132</v>
      </c>
      <c r="I314" s="188" t="s">
        <v>2133</v>
      </c>
      <c r="J314" s="189" t="s">
        <v>1690</v>
      </c>
      <c r="K314" s="189" t="s">
        <v>1691</v>
      </c>
      <c r="L314" s="189" t="s">
        <v>1063</v>
      </c>
      <c r="M314" s="190" t="s">
        <v>1769</v>
      </c>
      <c r="N314" s="187" t="s">
        <v>1065</v>
      </c>
      <c r="O314" s="187" t="s">
        <v>3553</v>
      </c>
      <c r="P314" s="191"/>
      <c r="Q314" s="192"/>
      <c r="R314" s="192">
        <v>1099.67</v>
      </c>
    </row>
    <row r="315" spans="1:18" ht="42" hidden="1" customHeight="1">
      <c r="A315" s="184" t="s">
        <v>1875</v>
      </c>
      <c r="B315" s="184" t="s">
        <v>4301</v>
      </c>
      <c r="C315" s="185" t="s">
        <v>3487</v>
      </c>
      <c r="D315" s="186" t="s">
        <v>1055</v>
      </c>
      <c r="E315" s="186" t="s">
        <v>4302</v>
      </c>
      <c r="F315" s="187" t="s">
        <v>4303</v>
      </c>
      <c r="G315" s="187" t="s">
        <v>3487</v>
      </c>
      <c r="H315" s="187" t="s">
        <v>1701</v>
      </c>
      <c r="I315" s="188" t="s">
        <v>1702</v>
      </c>
      <c r="J315" s="189" t="s">
        <v>2674</v>
      </c>
      <c r="K315" s="189" t="s">
        <v>2030</v>
      </c>
      <c r="L315" s="189" t="s">
        <v>1063</v>
      </c>
      <c r="M315" s="190" t="s">
        <v>1064</v>
      </c>
      <c r="N315" s="187" t="s">
        <v>1065</v>
      </c>
      <c r="O315" s="187" t="s">
        <v>3553</v>
      </c>
      <c r="P315" s="191"/>
      <c r="Q315" s="192"/>
      <c r="R315" s="192">
        <v>13990</v>
      </c>
    </row>
    <row r="316" spans="1:18" ht="52.5" hidden="1" customHeight="1">
      <c r="A316" s="184" t="s">
        <v>2690</v>
      </c>
      <c r="B316" s="184" t="s">
        <v>4304</v>
      </c>
      <c r="C316" s="185" t="s">
        <v>3494</v>
      </c>
      <c r="D316" s="186" t="s">
        <v>1181</v>
      </c>
      <c r="E316" s="186" t="s">
        <v>4305</v>
      </c>
      <c r="F316" s="187" t="s">
        <v>4304</v>
      </c>
      <c r="G316" s="187" t="s">
        <v>3494</v>
      </c>
      <c r="H316" s="187" t="s">
        <v>4306</v>
      </c>
      <c r="I316" s="188" t="s">
        <v>1078</v>
      </c>
      <c r="J316" s="189" t="s">
        <v>1063</v>
      </c>
      <c r="K316" s="189" t="s">
        <v>1063</v>
      </c>
      <c r="L316" s="189" t="s">
        <v>1790</v>
      </c>
      <c r="M316" s="190" t="s">
        <v>1678</v>
      </c>
      <c r="N316" s="187" t="s">
        <v>1065</v>
      </c>
      <c r="O316" s="187" t="s">
        <v>3553</v>
      </c>
      <c r="P316" s="191"/>
      <c r="Q316" s="192">
        <v>2600</v>
      </c>
      <c r="R316" s="192"/>
    </row>
    <row r="317" spans="1:18" ht="52.5" hidden="1" customHeight="1">
      <c r="A317" s="184" t="s">
        <v>2694</v>
      </c>
      <c r="B317" s="184" t="s">
        <v>4307</v>
      </c>
      <c r="C317" s="185" t="s">
        <v>3494</v>
      </c>
      <c r="D317" s="186" t="s">
        <v>1181</v>
      </c>
      <c r="E317" s="186" t="s">
        <v>4308</v>
      </c>
      <c r="F317" s="187" t="s">
        <v>4307</v>
      </c>
      <c r="G317" s="187" t="s">
        <v>3494</v>
      </c>
      <c r="H317" s="187" t="s">
        <v>1835</v>
      </c>
      <c r="I317" s="188" t="s">
        <v>1836</v>
      </c>
      <c r="J317" s="189" t="s">
        <v>1063</v>
      </c>
      <c r="K317" s="189" t="s">
        <v>1063</v>
      </c>
      <c r="L317" s="189" t="s">
        <v>1790</v>
      </c>
      <c r="M317" s="190" t="s">
        <v>1678</v>
      </c>
      <c r="N317" s="187" t="s">
        <v>1065</v>
      </c>
      <c r="O317" s="187" t="s">
        <v>3553</v>
      </c>
      <c r="P317" s="191"/>
      <c r="Q317" s="192">
        <v>12838.37</v>
      </c>
      <c r="R317" s="192"/>
    </row>
    <row r="318" spans="1:18" ht="52.5" hidden="1" customHeight="1">
      <c r="A318" s="184" t="s">
        <v>2697</v>
      </c>
      <c r="B318" s="184" t="s">
        <v>2087</v>
      </c>
      <c r="C318" s="185" t="s">
        <v>3494</v>
      </c>
      <c r="D318" s="186" t="s">
        <v>1181</v>
      </c>
      <c r="E318" s="186" t="s">
        <v>4309</v>
      </c>
      <c r="F318" s="187" t="s">
        <v>2087</v>
      </c>
      <c r="G318" s="187" t="s">
        <v>3494</v>
      </c>
      <c r="H318" s="187" t="s">
        <v>4310</v>
      </c>
      <c r="I318" s="188" t="s">
        <v>4311</v>
      </c>
      <c r="J318" s="189" t="s">
        <v>1063</v>
      </c>
      <c r="K318" s="189" t="s">
        <v>1063</v>
      </c>
      <c r="L318" s="189" t="s">
        <v>1790</v>
      </c>
      <c r="M318" s="190" t="s">
        <v>1678</v>
      </c>
      <c r="N318" s="187" t="s">
        <v>1065</v>
      </c>
      <c r="O318" s="187" t="s">
        <v>3553</v>
      </c>
      <c r="P318" s="191"/>
      <c r="Q318" s="192">
        <v>27969</v>
      </c>
      <c r="R318" s="192"/>
    </row>
    <row r="319" spans="1:18" ht="52.5" hidden="1" customHeight="1">
      <c r="A319" s="184" t="s">
        <v>2700</v>
      </c>
      <c r="B319" s="184" t="s">
        <v>2083</v>
      </c>
      <c r="C319" s="185" t="s">
        <v>3494</v>
      </c>
      <c r="D319" s="186" t="s">
        <v>1181</v>
      </c>
      <c r="E319" s="186" t="s">
        <v>4312</v>
      </c>
      <c r="F319" s="187" t="s">
        <v>2083</v>
      </c>
      <c r="G319" s="187" t="s">
        <v>3494</v>
      </c>
      <c r="H319" s="187" t="s">
        <v>4310</v>
      </c>
      <c r="I319" s="188" t="s">
        <v>4311</v>
      </c>
      <c r="J319" s="189" t="s">
        <v>1063</v>
      </c>
      <c r="K319" s="189" t="s">
        <v>1063</v>
      </c>
      <c r="L319" s="189" t="s">
        <v>1790</v>
      </c>
      <c r="M319" s="190" t="s">
        <v>1678</v>
      </c>
      <c r="N319" s="187" t="s">
        <v>1065</v>
      </c>
      <c r="O319" s="187" t="s">
        <v>3553</v>
      </c>
      <c r="P319" s="191"/>
      <c r="Q319" s="192">
        <v>3641</v>
      </c>
      <c r="R319" s="192"/>
    </row>
    <row r="320" spans="1:18" ht="52.5" hidden="1" customHeight="1">
      <c r="A320" s="184" t="s">
        <v>2703</v>
      </c>
      <c r="B320" s="184" t="s">
        <v>1071</v>
      </c>
      <c r="C320" s="185" t="s">
        <v>3494</v>
      </c>
      <c r="D320" s="186" t="s">
        <v>1181</v>
      </c>
      <c r="E320" s="186" t="s">
        <v>1806</v>
      </c>
      <c r="F320" s="187" t="s">
        <v>1071</v>
      </c>
      <c r="G320" s="187" t="s">
        <v>3494</v>
      </c>
      <c r="H320" s="187" t="s">
        <v>1807</v>
      </c>
      <c r="I320" s="188" t="s">
        <v>1808</v>
      </c>
      <c r="J320" s="189" t="s">
        <v>1063</v>
      </c>
      <c r="K320" s="189" t="s">
        <v>1063</v>
      </c>
      <c r="L320" s="189" t="s">
        <v>1790</v>
      </c>
      <c r="M320" s="190" t="s">
        <v>1678</v>
      </c>
      <c r="N320" s="187" t="s">
        <v>1065</v>
      </c>
      <c r="O320" s="187" t="s">
        <v>3553</v>
      </c>
      <c r="P320" s="191"/>
      <c r="Q320" s="192">
        <v>5793</v>
      </c>
      <c r="R320" s="192"/>
    </row>
    <row r="321" spans="1:18" ht="52.5" hidden="1" customHeight="1">
      <c r="A321" s="184" t="s">
        <v>2706</v>
      </c>
      <c r="B321" s="184" t="s">
        <v>1476</v>
      </c>
      <c r="C321" s="185" t="s">
        <v>3494</v>
      </c>
      <c r="D321" s="186" t="s">
        <v>1181</v>
      </c>
      <c r="E321" s="186" t="s">
        <v>4313</v>
      </c>
      <c r="F321" s="187" t="s">
        <v>1476</v>
      </c>
      <c r="G321" s="187" t="s">
        <v>3494</v>
      </c>
      <c r="H321" s="187" t="s">
        <v>2677</v>
      </c>
      <c r="I321" s="188" t="s">
        <v>2678</v>
      </c>
      <c r="J321" s="189" t="s">
        <v>1063</v>
      </c>
      <c r="K321" s="189" t="s">
        <v>1063</v>
      </c>
      <c r="L321" s="189" t="s">
        <v>1790</v>
      </c>
      <c r="M321" s="190" t="s">
        <v>1678</v>
      </c>
      <c r="N321" s="187" t="s">
        <v>1065</v>
      </c>
      <c r="O321" s="187" t="s">
        <v>3553</v>
      </c>
      <c r="P321" s="191"/>
      <c r="Q321" s="192">
        <v>1575</v>
      </c>
      <c r="R321" s="192"/>
    </row>
    <row r="322" spans="1:18" ht="52.5" hidden="1" customHeight="1">
      <c r="A322" s="184" t="s">
        <v>2709</v>
      </c>
      <c r="B322" s="184" t="s">
        <v>4314</v>
      </c>
      <c r="C322" s="185" t="s">
        <v>3494</v>
      </c>
      <c r="D322" s="186" t="s">
        <v>1181</v>
      </c>
      <c r="E322" s="186" t="s">
        <v>4315</v>
      </c>
      <c r="F322" s="187" t="s">
        <v>4314</v>
      </c>
      <c r="G322" s="187" t="s">
        <v>3494</v>
      </c>
      <c r="H322" s="187" t="s">
        <v>4077</v>
      </c>
      <c r="I322" s="188" t="s">
        <v>4078</v>
      </c>
      <c r="J322" s="189" t="s">
        <v>1063</v>
      </c>
      <c r="K322" s="189" t="s">
        <v>1063</v>
      </c>
      <c r="L322" s="189" t="s">
        <v>1790</v>
      </c>
      <c r="M322" s="190" t="s">
        <v>1678</v>
      </c>
      <c r="N322" s="187" t="s">
        <v>1065</v>
      </c>
      <c r="O322" s="187" t="s">
        <v>3553</v>
      </c>
      <c r="P322" s="191"/>
      <c r="Q322" s="192">
        <v>962883</v>
      </c>
      <c r="R322" s="192"/>
    </row>
    <row r="323" spans="1:18" ht="42" hidden="1" customHeight="1">
      <c r="A323" s="184" t="s">
        <v>2712</v>
      </c>
      <c r="B323" s="184" t="s">
        <v>4316</v>
      </c>
      <c r="C323" s="185" t="s">
        <v>3530</v>
      </c>
      <c r="D323" s="186" t="s">
        <v>1055</v>
      </c>
      <c r="E323" s="186" t="s">
        <v>4012</v>
      </c>
      <c r="F323" s="187" t="s">
        <v>4317</v>
      </c>
      <c r="G323" s="187" t="s">
        <v>3487</v>
      </c>
      <c r="H323" s="187" t="s">
        <v>1701</v>
      </c>
      <c r="I323" s="188" t="s">
        <v>1702</v>
      </c>
      <c r="J323" s="189" t="s">
        <v>1690</v>
      </c>
      <c r="K323" s="189" t="s">
        <v>1691</v>
      </c>
      <c r="L323" s="189" t="s">
        <v>1063</v>
      </c>
      <c r="M323" s="190" t="s">
        <v>1769</v>
      </c>
      <c r="N323" s="187" t="s">
        <v>1065</v>
      </c>
      <c r="O323" s="187" t="s">
        <v>3553</v>
      </c>
      <c r="P323" s="191"/>
      <c r="Q323" s="192"/>
      <c r="R323" s="192">
        <v>19411</v>
      </c>
    </row>
    <row r="324" spans="1:18" ht="42" hidden="1" customHeight="1">
      <c r="A324" s="184" t="s">
        <v>2714</v>
      </c>
      <c r="B324" s="184" t="s">
        <v>4318</v>
      </c>
      <c r="C324" s="185" t="s">
        <v>3530</v>
      </c>
      <c r="D324" s="186" t="s">
        <v>1055</v>
      </c>
      <c r="E324" s="186" t="s">
        <v>4012</v>
      </c>
      <c r="F324" s="187" t="s">
        <v>4319</v>
      </c>
      <c r="G324" s="187" t="s">
        <v>3487</v>
      </c>
      <c r="H324" s="187" t="s">
        <v>1701</v>
      </c>
      <c r="I324" s="188" t="s">
        <v>1702</v>
      </c>
      <c r="J324" s="189" t="s">
        <v>1690</v>
      </c>
      <c r="K324" s="189" t="s">
        <v>1691</v>
      </c>
      <c r="L324" s="189" t="s">
        <v>1063</v>
      </c>
      <c r="M324" s="190" t="s">
        <v>1769</v>
      </c>
      <c r="N324" s="187" t="s">
        <v>1065</v>
      </c>
      <c r="O324" s="187" t="s">
        <v>1112</v>
      </c>
      <c r="P324" s="191"/>
      <c r="Q324" s="192"/>
      <c r="R324" s="192">
        <v>811</v>
      </c>
    </row>
    <row r="325" spans="1:18" ht="42" hidden="1" customHeight="1">
      <c r="A325" s="184" t="s">
        <v>2719</v>
      </c>
      <c r="B325" s="184" t="s">
        <v>4320</v>
      </c>
      <c r="C325" s="185" t="s">
        <v>3530</v>
      </c>
      <c r="D325" s="186" t="s">
        <v>1055</v>
      </c>
      <c r="E325" s="186" t="s">
        <v>4012</v>
      </c>
      <c r="F325" s="187" t="s">
        <v>4321</v>
      </c>
      <c r="G325" s="187" t="s">
        <v>3487</v>
      </c>
      <c r="H325" s="187" t="s">
        <v>1701</v>
      </c>
      <c r="I325" s="188" t="s">
        <v>1702</v>
      </c>
      <c r="J325" s="189" t="s">
        <v>1690</v>
      </c>
      <c r="K325" s="189" t="s">
        <v>1691</v>
      </c>
      <c r="L325" s="189" t="s">
        <v>1063</v>
      </c>
      <c r="M325" s="190" t="s">
        <v>1769</v>
      </c>
      <c r="N325" s="187" t="s">
        <v>1065</v>
      </c>
      <c r="O325" s="187" t="s">
        <v>3553</v>
      </c>
      <c r="P325" s="191"/>
      <c r="Q325" s="192"/>
      <c r="R325" s="192">
        <v>2439</v>
      </c>
    </row>
    <row r="326" spans="1:18" ht="42" hidden="1" customHeight="1">
      <c r="A326" s="184" t="s">
        <v>2724</v>
      </c>
      <c r="B326" s="184" t="s">
        <v>4322</v>
      </c>
      <c r="C326" s="185" t="s">
        <v>3530</v>
      </c>
      <c r="D326" s="186" t="s">
        <v>1055</v>
      </c>
      <c r="E326" s="186" t="s">
        <v>4012</v>
      </c>
      <c r="F326" s="187" t="s">
        <v>4323</v>
      </c>
      <c r="G326" s="187" t="s">
        <v>3487</v>
      </c>
      <c r="H326" s="187" t="s">
        <v>1701</v>
      </c>
      <c r="I326" s="188" t="s">
        <v>1702</v>
      </c>
      <c r="J326" s="189" t="s">
        <v>1690</v>
      </c>
      <c r="K326" s="189" t="s">
        <v>1691</v>
      </c>
      <c r="L326" s="189" t="s">
        <v>1063</v>
      </c>
      <c r="M326" s="190" t="s">
        <v>1769</v>
      </c>
      <c r="N326" s="187" t="s">
        <v>1065</v>
      </c>
      <c r="O326" s="187" t="s">
        <v>3553</v>
      </c>
      <c r="P326" s="191"/>
      <c r="Q326" s="192"/>
      <c r="R326" s="192">
        <v>2960</v>
      </c>
    </row>
    <row r="327" spans="1:18" ht="42" hidden="1" customHeight="1">
      <c r="A327" s="184" t="s">
        <v>2728</v>
      </c>
      <c r="B327" s="184" t="s">
        <v>4324</v>
      </c>
      <c r="C327" s="185" t="s">
        <v>3487</v>
      </c>
      <c r="D327" s="186" t="s">
        <v>1214</v>
      </c>
      <c r="E327" s="186" t="s">
        <v>4325</v>
      </c>
      <c r="F327" s="187" t="s">
        <v>4324</v>
      </c>
      <c r="G327" s="187" t="s">
        <v>3487</v>
      </c>
      <c r="H327" s="187" t="s">
        <v>3524</v>
      </c>
      <c r="I327" s="188" t="s">
        <v>2133</v>
      </c>
      <c r="J327" s="189" t="s">
        <v>1690</v>
      </c>
      <c r="K327" s="189" t="s">
        <v>1691</v>
      </c>
      <c r="L327" s="189" t="s">
        <v>1063</v>
      </c>
      <c r="M327" s="190" t="s">
        <v>1769</v>
      </c>
      <c r="N327" s="187" t="s">
        <v>1065</v>
      </c>
      <c r="O327" s="187" t="s">
        <v>3553</v>
      </c>
      <c r="P327" s="191"/>
      <c r="Q327" s="192"/>
      <c r="R327" s="192">
        <v>998560.38</v>
      </c>
    </row>
    <row r="328" spans="1:18" ht="42" hidden="1" customHeight="1">
      <c r="A328" s="184" t="s">
        <v>2732</v>
      </c>
      <c r="B328" s="184" t="s">
        <v>4326</v>
      </c>
      <c r="C328" s="185" t="s">
        <v>3530</v>
      </c>
      <c r="D328" s="186" t="s">
        <v>1055</v>
      </c>
      <c r="E328" s="186" t="s">
        <v>4327</v>
      </c>
      <c r="F328" s="187" t="s">
        <v>4328</v>
      </c>
      <c r="G328" s="187" t="s">
        <v>3530</v>
      </c>
      <c r="H328" s="187" t="s">
        <v>4329</v>
      </c>
      <c r="I328" s="188" t="s">
        <v>4330</v>
      </c>
      <c r="J328" s="189" t="s">
        <v>2740</v>
      </c>
      <c r="K328" s="189" t="s">
        <v>2617</v>
      </c>
      <c r="L328" s="189" t="s">
        <v>1063</v>
      </c>
      <c r="M328" s="190" t="s">
        <v>1064</v>
      </c>
      <c r="N328" s="187" t="s">
        <v>1065</v>
      </c>
      <c r="O328" s="187" t="s">
        <v>3553</v>
      </c>
      <c r="P328" s="191"/>
      <c r="Q328" s="192"/>
      <c r="R328" s="192">
        <v>25480.080000000002</v>
      </c>
    </row>
    <row r="329" spans="1:18" ht="52.5" hidden="1" customHeight="1">
      <c r="A329" s="184" t="s">
        <v>2736</v>
      </c>
      <c r="B329" s="184" t="s">
        <v>3522</v>
      </c>
      <c r="C329" s="185" t="s">
        <v>3487</v>
      </c>
      <c r="D329" s="186" t="s">
        <v>1214</v>
      </c>
      <c r="E329" s="186" t="s">
        <v>3523</v>
      </c>
      <c r="F329" s="187" t="s">
        <v>4331</v>
      </c>
      <c r="G329" s="187" t="s">
        <v>3487</v>
      </c>
      <c r="H329" s="187" t="s">
        <v>3524</v>
      </c>
      <c r="I329" s="188" t="s">
        <v>2133</v>
      </c>
      <c r="J329" s="189" t="s">
        <v>1690</v>
      </c>
      <c r="K329" s="189" t="s">
        <v>1691</v>
      </c>
      <c r="L329" s="189" t="s">
        <v>1063</v>
      </c>
      <c r="M329" s="190" t="s">
        <v>1769</v>
      </c>
      <c r="N329" s="187" t="s">
        <v>1065</v>
      </c>
      <c r="O329" s="187" t="s">
        <v>3553</v>
      </c>
      <c r="P329" s="191"/>
      <c r="Q329" s="192">
        <v>6321.86</v>
      </c>
      <c r="R329" s="192"/>
    </row>
    <row r="330" spans="1:18" ht="73.5" hidden="1" customHeight="1">
      <c r="A330" s="184" t="s">
        <v>2674</v>
      </c>
      <c r="B330" s="184" t="s">
        <v>3525</v>
      </c>
      <c r="C330" s="185" t="s">
        <v>3487</v>
      </c>
      <c r="D330" s="186" t="s">
        <v>1214</v>
      </c>
      <c r="E330" s="186" t="s">
        <v>3526</v>
      </c>
      <c r="F330" s="187" t="s">
        <v>4332</v>
      </c>
      <c r="G330" s="187" t="s">
        <v>3487</v>
      </c>
      <c r="H330" s="187" t="s">
        <v>3524</v>
      </c>
      <c r="I330" s="188" t="s">
        <v>2133</v>
      </c>
      <c r="J330" s="189" t="s">
        <v>1690</v>
      </c>
      <c r="K330" s="189" t="s">
        <v>1691</v>
      </c>
      <c r="L330" s="189" t="s">
        <v>1063</v>
      </c>
      <c r="M330" s="190" t="s">
        <v>1769</v>
      </c>
      <c r="N330" s="187" t="s">
        <v>1065</v>
      </c>
      <c r="O330" s="187" t="s">
        <v>3553</v>
      </c>
      <c r="P330" s="191"/>
      <c r="Q330" s="192">
        <v>11319.36</v>
      </c>
      <c r="R330" s="192"/>
    </row>
    <row r="331" spans="1:18" ht="42" hidden="1" customHeight="1">
      <c r="A331" s="184" t="s">
        <v>2536</v>
      </c>
      <c r="B331" s="184" t="s">
        <v>3527</v>
      </c>
      <c r="C331" s="185" t="s">
        <v>3487</v>
      </c>
      <c r="D331" s="186" t="s">
        <v>1214</v>
      </c>
      <c r="E331" s="186" t="s">
        <v>3528</v>
      </c>
      <c r="F331" s="187" t="s">
        <v>4333</v>
      </c>
      <c r="G331" s="187" t="s">
        <v>3487</v>
      </c>
      <c r="H331" s="187" t="s">
        <v>3524</v>
      </c>
      <c r="I331" s="188" t="s">
        <v>2133</v>
      </c>
      <c r="J331" s="189" t="s">
        <v>1690</v>
      </c>
      <c r="K331" s="189" t="s">
        <v>1691</v>
      </c>
      <c r="L331" s="189" t="s">
        <v>1063</v>
      </c>
      <c r="M331" s="190" t="s">
        <v>1769</v>
      </c>
      <c r="N331" s="187" t="s">
        <v>1065</v>
      </c>
      <c r="O331" s="187" t="s">
        <v>3553</v>
      </c>
      <c r="P331" s="191"/>
      <c r="Q331" s="192">
        <v>1564</v>
      </c>
      <c r="R331" s="192"/>
    </row>
    <row r="332" spans="1:18" ht="52.5" hidden="1" customHeight="1">
      <c r="A332" s="184" t="s">
        <v>2740</v>
      </c>
      <c r="B332" s="184" t="s">
        <v>4334</v>
      </c>
      <c r="C332" s="185" t="s">
        <v>3487</v>
      </c>
      <c r="D332" s="186" t="s">
        <v>1181</v>
      </c>
      <c r="E332" s="186" t="s">
        <v>4335</v>
      </c>
      <c r="F332" s="187" t="s">
        <v>4334</v>
      </c>
      <c r="G332" s="187" t="s">
        <v>3487</v>
      </c>
      <c r="H332" s="187" t="s">
        <v>1683</v>
      </c>
      <c r="I332" s="188" t="s">
        <v>1684</v>
      </c>
      <c r="J332" s="189" t="s">
        <v>1063</v>
      </c>
      <c r="K332" s="189" t="s">
        <v>1063</v>
      </c>
      <c r="L332" s="189" t="s">
        <v>1790</v>
      </c>
      <c r="M332" s="190" t="s">
        <v>1678</v>
      </c>
      <c r="N332" s="187" t="s">
        <v>1664</v>
      </c>
      <c r="O332" s="187" t="s">
        <v>1828</v>
      </c>
      <c r="P332" s="191"/>
      <c r="Q332" s="192">
        <v>92859</v>
      </c>
      <c r="R332" s="192"/>
    </row>
    <row r="333" spans="1:18" ht="42" hidden="1" customHeight="1">
      <c r="A333" s="184" t="s">
        <v>2741</v>
      </c>
      <c r="B333" s="184" t="s">
        <v>4336</v>
      </c>
      <c r="C333" s="185" t="s">
        <v>3530</v>
      </c>
      <c r="D333" s="186" t="s">
        <v>1055</v>
      </c>
      <c r="E333" s="186" t="s">
        <v>4337</v>
      </c>
      <c r="F333" s="187" t="s">
        <v>4338</v>
      </c>
      <c r="G333" s="187" t="s">
        <v>3530</v>
      </c>
      <c r="H333" s="187" t="s">
        <v>1696</v>
      </c>
      <c r="I333" s="188" t="s">
        <v>1697</v>
      </c>
      <c r="J333" s="189" t="s">
        <v>1690</v>
      </c>
      <c r="K333" s="189" t="s">
        <v>1691</v>
      </c>
      <c r="L333" s="189" t="s">
        <v>1063</v>
      </c>
      <c r="M333" s="190" t="s">
        <v>1769</v>
      </c>
      <c r="N333" s="187" t="s">
        <v>1065</v>
      </c>
      <c r="O333" s="187" t="s">
        <v>3553</v>
      </c>
      <c r="P333" s="191"/>
      <c r="Q333" s="192"/>
      <c r="R333" s="192">
        <v>486.99</v>
      </c>
    </row>
    <row r="334" spans="1:18" ht="42" hidden="1" customHeight="1">
      <c r="A334" s="184" t="s">
        <v>2745</v>
      </c>
      <c r="B334" s="184" t="s">
        <v>4339</v>
      </c>
      <c r="C334" s="185" t="s">
        <v>3530</v>
      </c>
      <c r="D334" s="186" t="s">
        <v>1055</v>
      </c>
      <c r="E334" s="186" t="s">
        <v>4340</v>
      </c>
      <c r="F334" s="187" t="s">
        <v>4341</v>
      </c>
      <c r="G334" s="187" t="s">
        <v>3530</v>
      </c>
      <c r="H334" s="187" t="s">
        <v>1696</v>
      </c>
      <c r="I334" s="188" t="s">
        <v>1697</v>
      </c>
      <c r="J334" s="189" t="s">
        <v>1690</v>
      </c>
      <c r="K334" s="189" t="s">
        <v>1691</v>
      </c>
      <c r="L334" s="189" t="s">
        <v>1063</v>
      </c>
      <c r="M334" s="190" t="s">
        <v>1769</v>
      </c>
      <c r="N334" s="187" t="s">
        <v>1065</v>
      </c>
      <c r="O334" s="187" t="s">
        <v>1112</v>
      </c>
      <c r="P334" s="191"/>
      <c r="Q334" s="192"/>
      <c r="R334" s="192">
        <v>300.88</v>
      </c>
    </row>
    <row r="335" spans="1:18" ht="63">
      <c r="A335" s="184" t="s">
        <v>2749</v>
      </c>
      <c r="B335" s="184" t="s">
        <v>4342</v>
      </c>
      <c r="C335" s="185" t="s">
        <v>3530</v>
      </c>
      <c r="D335" s="186" t="s">
        <v>1055</v>
      </c>
      <c r="E335" s="186" t="s">
        <v>4343</v>
      </c>
      <c r="F335" s="187" t="s">
        <v>4344</v>
      </c>
      <c r="G335" s="187" t="s">
        <v>3530</v>
      </c>
      <c r="H335" s="187" t="s">
        <v>4345</v>
      </c>
      <c r="I335" s="188" t="s">
        <v>4346</v>
      </c>
      <c r="J335" s="189" t="s">
        <v>1079</v>
      </c>
      <c r="K335" s="189" t="s">
        <v>1062</v>
      </c>
      <c r="L335" s="189" t="s">
        <v>1063</v>
      </c>
      <c r="M335" s="190" t="s">
        <v>1064</v>
      </c>
      <c r="N335" s="187" t="s">
        <v>1065</v>
      </c>
      <c r="O335" s="187" t="s">
        <v>3553</v>
      </c>
      <c r="P335" s="191" t="s">
        <v>4347</v>
      </c>
      <c r="Q335" s="192">
        <v>1</v>
      </c>
      <c r="R335" s="192">
        <v>4737.7</v>
      </c>
    </row>
    <row r="336" spans="1:18" ht="42">
      <c r="A336" s="184" t="s">
        <v>2616</v>
      </c>
      <c r="B336" s="184" t="s">
        <v>4348</v>
      </c>
      <c r="C336" s="185" t="s">
        <v>3530</v>
      </c>
      <c r="D336" s="186" t="s">
        <v>1055</v>
      </c>
      <c r="E336" s="186" t="s">
        <v>4349</v>
      </c>
      <c r="F336" s="187" t="s">
        <v>4350</v>
      </c>
      <c r="G336" s="187" t="s">
        <v>3530</v>
      </c>
      <c r="H336" s="187" t="s">
        <v>1119</v>
      </c>
      <c r="I336" s="188" t="s">
        <v>1120</v>
      </c>
      <c r="J336" s="189" t="s">
        <v>1121</v>
      </c>
      <c r="K336" s="189" t="s">
        <v>1062</v>
      </c>
      <c r="L336" s="189" t="s">
        <v>1063</v>
      </c>
      <c r="M336" s="190" t="s">
        <v>1064</v>
      </c>
      <c r="N336" s="187" t="s">
        <v>1065</v>
      </c>
      <c r="O336" s="187" t="s">
        <v>3553</v>
      </c>
      <c r="P336" s="191" t="s">
        <v>1122</v>
      </c>
      <c r="Q336" s="192">
        <v>1</v>
      </c>
      <c r="R336" s="192">
        <v>7500</v>
      </c>
    </row>
    <row r="337" spans="1:18" ht="42" hidden="1" customHeight="1">
      <c r="A337" s="184" t="s">
        <v>2755</v>
      </c>
      <c r="B337" s="184" t="s">
        <v>4351</v>
      </c>
      <c r="C337" s="185" t="s">
        <v>3530</v>
      </c>
      <c r="D337" s="186" t="s">
        <v>1055</v>
      </c>
      <c r="E337" s="186" t="s">
        <v>4352</v>
      </c>
      <c r="F337" s="187" t="s">
        <v>4353</v>
      </c>
      <c r="G337" s="187" t="s">
        <v>3530</v>
      </c>
      <c r="H337" s="187" t="s">
        <v>833</v>
      </c>
      <c r="I337" s="188" t="s">
        <v>1267</v>
      </c>
      <c r="J337" s="189" t="s">
        <v>1239</v>
      </c>
      <c r="K337" s="189" t="s">
        <v>1062</v>
      </c>
      <c r="L337" s="189" t="s">
        <v>1063</v>
      </c>
      <c r="M337" s="190" t="s">
        <v>1064</v>
      </c>
      <c r="N337" s="187" t="s">
        <v>1065</v>
      </c>
      <c r="O337" s="187" t="s">
        <v>3553</v>
      </c>
      <c r="P337" s="191" t="s">
        <v>1268</v>
      </c>
      <c r="Q337" s="192"/>
      <c r="R337" s="192">
        <v>16545.52</v>
      </c>
    </row>
    <row r="338" spans="1:18" ht="42">
      <c r="A338" s="184" t="s">
        <v>4354</v>
      </c>
      <c r="B338" s="184" t="s">
        <v>4355</v>
      </c>
      <c r="C338" s="185" t="s">
        <v>3530</v>
      </c>
      <c r="D338" s="186" t="s">
        <v>1055</v>
      </c>
      <c r="E338" s="186" t="s">
        <v>4356</v>
      </c>
      <c r="F338" s="187" t="s">
        <v>4357</v>
      </c>
      <c r="G338" s="187" t="s">
        <v>3530</v>
      </c>
      <c r="H338" s="187" t="s">
        <v>1137</v>
      </c>
      <c r="I338" s="188" t="s">
        <v>1138</v>
      </c>
      <c r="J338" s="189" t="s">
        <v>1079</v>
      </c>
      <c r="K338" s="189" t="s">
        <v>1062</v>
      </c>
      <c r="L338" s="189" t="s">
        <v>1063</v>
      </c>
      <c r="M338" s="190" t="s">
        <v>1064</v>
      </c>
      <c r="N338" s="187" t="s">
        <v>1065</v>
      </c>
      <c r="O338" s="187" t="s">
        <v>3553</v>
      </c>
      <c r="P338" s="191" t="s">
        <v>4358</v>
      </c>
      <c r="Q338" s="192">
        <v>1</v>
      </c>
      <c r="R338" s="192">
        <v>5012</v>
      </c>
    </row>
    <row r="339" spans="1:18" ht="63" hidden="1" customHeight="1">
      <c r="A339" s="184" t="s">
        <v>4359</v>
      </c>
      <c r="B339" s="184" t="s">
        <v>4360</v>
      </c>
      <c r="C339" s="185" t="s">
        <v>3530</v>
      </c>
      <c r="D339" s="186" t="s">
        <v>1055</v>
      </c>
      <c r="E339" s="186" t="s">
        <v>4361</v>
      </c>
      <c r="F339" s="187" t="s">
        <v>4362</v>
      </c>
      <c r="G339" s="187" t="s">
        <v>3530</v>
      </c>
      <c r="H339" s="187" t="s">
        <v>3582</v>
      </c>
      <c r="I339" s="188" t="s">
        <v>3583</v>
      </c>
      <c r="J339" s="189" t="s">
        <v>1079</v>
      </c>
      <c r="K339" s="189" t="s">
        <v>1062</v>
      </c>
      <c r="L339" s="189" t="s">
        <v>1063</v>
      </c>
      <c r="M339" s="190" t="s">
        <v>1064</v>
      </c>
      <c r="N339" s="187" t="s">
        <v>1065</v>
      </c>
      <c r="O339" s="187" t="s">
        <v>3553</v>
      </c>
      <c r="P339" s="191" t="s">
        <v>3584</v>
      </c>
      <c r="Q339" s="192"/>
      <c r="R339" s="192">
        <v>22500</v>
      </c>
    </row>
    <row r="340" spans="1:18" ht="42" hidden="1">
      <c r="A340" s="184" t="s">
        <v>4363</v>
      </c>
      <c r="B340" s="184" t="s">
        <v>4364</v>
      </c>
      <c r="C340" s="185" t="s">
        <v>3530</v>
      </c>
      <c r="D340" s="186" t="s">
        <v>1055</v>
      </c>
      <c r="E340" s="186" t="s">
        <v>4365</v>
      </c>
      <c r="F340" s="187" t="s">
        <v>4366</v>
      </c>
      <c r="G340" s="187" t="s">
        <v>3530</v>
      </c>
      <c r="H340" s="187" t="s">
        <v>1560</v>
      </c>
      <c r="I340" s="188" t="s">
        <v>1561</v>
      </c>
      <c r="J340" s="189" t="s">
        <v>1110</v>
      </c>
      <c r="K340" s="189" t="s">
        <v>1062</v>
      </c>
      <c r="L340" s="189" t="s">
        <v>1063</v>
      </c>
      <c r="M340" s="190" t="s">
        <v>1111</v>
      </c>
      <c r="N340" s="187" t="s">
        <v>1065</v>
      </c>
      <c r="O340" s="187" t="s">
        <v>3553</v>
      </c>
      <c r="P340" s="191" t="s">
        <v>1562</v>
      </c>
      <c r="Q340" s="192"/>
      <c r="R340" s="192">
        <v>52.55</v>
      </c>
    </row>
    <row r="341" spans="1:18" ht="52.5" hidden="1">
      <c r="A341" s="184" t="s">
        <v>4367</v>
      </c>
      <c r="B341" s="184" t="s">
        <v>4368</v>
      </c>
      <c r="C341" s="185" t="s">
        <v>3530</v>
      </c>
      <c r="D341" s="186" t="s">
        <v>1055</v>
      </c>
      <c r="E341" s="186" t="s">
        <v>4369</v>
      </c>
      <c r="F341" s="187" t="s">
        <v>4370</v>
      </c>
      <c r="G341" s="187" t="s">
        <v>3530</v>
      </c>
      <c r="H341" s="187" t="s">
        <v>921</v>
      </c>
      <c r="I341" s="188" t="s">
        <v>1078</v>
      </c>
      <c r="J341" s="189" t="s">
        <v>1079</v>
      </c>
      <c r="K341" s="189" t="s">
        <v>1062</v>
      </c>
      <c r="L341" s="189" t="s">
        <v>1063</v>
      </c>
      <c r="M341" s="190" t="s">
        <v>1064</v>
      </c>
      <c r="N341" s="187" t="s">
        <v>1065</v>
      </c>
      <c r="O341" s="187" t="s">
        <v>3553</v>
      </c>
      <c r="P341" s="191" t="s">
        <v>933</v>
      </c>
      <c r="Q341" s="192"/>
      <c r="R341" s="192">
        <v>1427.18</v>
      </c>
    </row>
    <row r="342" spans="1:18" ht="52.5" hidden="1" customHeight="1">
      <c r="A342" s="184" t="s">
        <v>4371</v>
      </c>
      <c r="B342" s="184" t="s">
        <v>1323</v>
      </c>
      <c r="C342" s="185" t="s">
        <v>3487</v>
      </c>
      <c r="D342" s="186" t="s">
        <v>1181</v>
      </c>
      <c r="E342" s="186" t="s">
        <v>1806</v>
      </c>
      <c r="F342" s="187" t="s">
        <v>1323</v>
      </c>
      <c r="G342" s="187" t="s">
        <v>3487</v>
      </c>
      <c r="H342" s="187" t="s">
        <v>1807</v>
      </c>
      <c r="I342" s="188" t="s">
        <v>1808</v>
      </c>
      <c r="J342" s="189" t="s">
        <v>1063</v>
      </c>
      <c r="K342" s="189" t="s">
        <v>1063</v>
      </c>
      <c r="L342" s="189" t="s">
        <v>1790</v>
      </c>
      <c r="M342" s="190" t="s">
        <v>1678</v>
      </c>
      <c r="N342" s="187" t="s">
        <v>1065</v>
      </c>
      <c r="O342" s="187" t="s">
        <v>3553</v>
      </c>
      <c r="P342" s="191"/>
      <c r="Q342" s="192">
        <v>15178</v>
      </c>
      <c r="R342" s="192"/>
    </row>
    <row r="343" spans="1:18" ht="52.5" hidden="1" customHeight="1">
      <c r="A343" s="184" t="s">
        <v>4372</v>
      </c>
      <c r="B343" s="184" t="s">
        <v>4373</v>
      </c>
      <c r="C343" s="185" t="s">
        <v>3487</v>
      </c>
      <c r="D343" s="186" t="s">
        <v>1181</v>
      </c>
      <c r="E343" s="186" t="s">
        <v>4374</v>
      </c>
      <c r="F343" s="187" t="s">
        <v>4373</v>
      </c>
      <c r="G343" s="187" t="s">
        <v>3487</v>
      </c>
      <c r="H343" s="187" t="s">
        <v>4375</v>
      </c>
      <c r="I343" s="188" t="s">
        <v>1078</v>
      </c>
      <c r="J343" s="189" t="s">
        <v>1063</v>
      </c>
      <c r="K343" s="189" t="s">
        <v>1063</v>
      </c>
      <c r="L343" s="189" t="s">
        <v>1790</v>
      </c>
      <c r="M343" s="190" t="s">
        <v>1678</v>
      </c>
      <c r="N343" s="187" t="s">
        <v>1065</v>
      </c>
      <c r="O343" s="187" t="s">
        <v>3553</v>
      </c>
      <c r="P343" s="191"/>
      <c r="Q343" s="192">
        <v>1850</v>
      </c>
      <c r="R343" s="192"/>
    </row>
    <row r="344" spans="1:18" ht="42" hidden="1" customHeight="1">
      <c r="A344" s="184" t="s">
        <v>3720</v>
      </c>
      <c r="B344" s="184" t="s">
        <v>4376</v>
      </c>
      <c r="C344" s="185" t="s">
        <v>3530</v>
      </c>
      <c r="D344" s="186" t="s">
        <v>1055</v>
      </c>
      <c r="E344" s="186" t="s">
        <v>4012</v>
      </c>
      <c r="F344" s="187" t="s">
        <v>4377</v>
      </c>
      <c r="G344" s="187" t="s">
        <v>3530</v>
      </c>
      <c r="H344" s="187" t="s">
        <v>1701</v>
      </c>
      <c r="I344" s="188" t="s">
        <v>1702</v>
      </c>
      <c r="J344" s="189" t="s">
        <v>1690</v>
      </c>
      <c r="K344" s="189" t="s">
        <v>1691</v>
      </c>
      <c r="L344" s="189" t="s">
        <v>1063</v>
      </c>
      <c r="M344" s="190" t="s">
        <v>1769</v>
      </c>
      <c r="N344" s="187" t="s">
        <v>1065</v>
      </c>
      <c r="O344" s="187" t="s">
        <v>3553</v>
      </c>
      <c r="P344" s="191"/>
      <c r="Q344" s="192"/>
      <c r="R344" s="192">
        <v>1475</v>
      </c>
    </row>
    <row r="345" spans="1:18" ht="52.5" hidden="1" customHeight="1">
      <c r="A345" s="184" t="s">
        <v>4378</v>
      </c>
      <c r="B345" s="184" t="s">
        <v>4379</v>
      </c>
      <c r="C345" s="185" t="s">
        <v>3487</v>
      </c>
      <c r="D345" s="186" t="s">
        <v>1181</v>
      </c>
      <c r="E345" s="186" t="s">
        <v>4380</v>
      </c>
      <c r="F345" s="187" t="s">
        <v>4379</v>
      </c>
      <c r="G345" s="187" t="s">
        <v>3487</v>
      </c>
      <c r="H345" s="187" t="s">
        <v>1835</v>
      </c>
      <c r="I345" s="188" t="s">
        <v>1836</v>
      </c>
      <c r="J345" s="189" t="s">
        <v>1063</v>
      </c>
      <c r="K345" s="189" t="s">
        <v>1063</v>
      </c>
      <c r="L345" s="189" t="s">
        <v>1790</v>
      </c>
      <c r="M345" s="190" t="s">
        <v>1678</v>
      </c>
      <c r="N345" s="187" t="s">
        <v>1065</v>
      </c>
      <c r="O345" s="187" t="s">
        <v>3553</v>
      </c>
      <c r="P345" s="191"/>
      <c r="Q345" s="192">
        <v>14767.75</v>
      </c>
      <c r="R345" s="192"/>
    </row>
    <row r="346" spans="1:18" ht="52.5" hidden="1" customHeight="1">
      <c r="A346" s="184" t="s">
        <v>4381</v>
      </c>
      <c r="B346" s="184" t="s">
        <v>4382</v>
      </c>
      <c r="C346" s="185" t="s">
        <v>3530</v>
      </c>
      <c r="D346" s="186" t="s">
        <v>1181</v>
      </c>
      <c r="E346" s="186" t="s">
        <v>4383</v>
      </c>
      <c r="F346" s="187" t="s">
        <v>4382</v>
      </c>
      <c r="G346" s="187" t="s">
        <v>3530</v>
      </c>
      <c r="H346" s="187" t="s">
        <v>4384</v>
      </c>
      <c r="I346" s="188" t="s">
        <v>1078</v>
      </c>
      <c r="J346" s="189" t="s">
        <v>1063</v>
      </c>
      <c r="K346" s="189" t="s">
        <v>1063</v>
      </c>
      <c r="L346" s="189" t="s">
        <v>1790</v>
      </c>
      <c r="M346" s="190" t="s">
        <v>1678</v>
      </c>
      <c r="N346" s="187" t="s">
        <v>1065</v>
      </c>
      <c r="O346" s="187" t="s">
        <v>3553</v>
      </c>
      <c r="P346" s="191"/>
      <c r="Q346" s="192">
        <v>4350</v>
      </c>
      <c r="R346" s="192"/>
    </row>
    <row r="347" spans="1:18" ht="52.5" hidden="1" customHeight="1">
      <c r="A347" s="184" t="s">
        <v>4385</v>
      </c>
      <c r="B347" s="184" t="s">
        <v>2653</v>
      </c>
      <c r="C347" s="185" t="s">
        <v>3530</v>
      </c>
      <c r="D347" s="186" t="s">
        <v>1181</v>
      </c>
      <c r="E347" s="186" t="s">
        <v>1806</v>
      </c>
      <c r="F347" s="187" t="s">
        <v>2653</v>
      </c>
      <c r="G347" s="187" t="s">
        <v>3530</v>
      </c>
      <c r="H347" s="187" t="s">
        <v>1807</v>
      </c>
      <c r="I347" s="188" t="s">
        <v>1808</v>
      </c>
      <c r="J347" s="189" t="s">
        <v>1063</v>
      </c>
      <c r="K347" s="189" t="s">
        <v>1063</v>
      </c>
      <c r="L347" s="189" t="s">
        <v>1790</v>
      </c>
      <c r="M347" s="190" t="s">
        <v>1678</v>
      </c>
      <c r="N347" s="187" t="s">
        <v>1065</v>
      </c>
      <c r="O347" s="187" t="s">
        <v>3553</v>
      </c>
      <c r="P347" s="191"/>
      <c r="Q347" s="192">
        <v>5447</v>
      </c>
      <c r="R347" s="192"/>
    </row>
    <row r="348" spans="1:18" ht="52.5" hidden="1" customHeight="1">
      <c r="A348" s="184" t="s">
        <v>4386</v>
      </c>
      <c r="B348" s="184" t="s">
        <v>4387</v>
      </c>
      <c r="C348" s="185" t="s">
        <v>3530</v>
      </c>
      <c r="D348" s="186" t="s">
        <v>1181</v>
      </c>
      <c r="E348" s="186" t="s">
        <v>4388</v>
      </c>
      <c r="F348" s="187" t="s">
        <v>4387</v>
      </c>
      <c r="G348" s="187" t="s">
        <v>3530</v>
      </c>
      <c r="H348" s="187" t="s">
        <v>3645</v>
      </c>
      <c r="I348" s="188" t="s">
        <v>3646</v>
      </c>
      <c r="J348" s="189" t="s">
        <v>1063</v>
      </c>
      <c r="K348" s="189" t="s">
        <v>1063</v>
      </c>
      <c r="L348" s="189" t="s">
        <v>1790</v>
      </c>
      <c r="M348" s="190" t="s">
        <v>1678</v>
      </c>
      <c r="N348" s="187" t="s">
        <v>1065</v>
      </c>
      <c r="O348" s="187" t="s">
        <v>3553</v>
      </c>
      <c r="P348" s="191"/>
      <c r="Q348" s="192">
        <v>1575</v>
      </c>
      <c r="R348" s="192"/>
    </row>
    <row r="349" spans="1:18" ht="52.5" hidden="1" customHeight="1">
      <c r="A349" s="184" t="s">
        <v>1203</v>
      </c>
      <c r="B349" s="184" t="s">
        <v>1295</v>
      </c>
      <c r="C349" s="185" t="s">
        <v>3530</v>
      </c>
      <c r="D349" s="186" t="s">
        <v>1181</v>
      </c>
      <c r="E349" s="186" t="s">
        <v>4389</v>
      </c>
      <c r="F349" s="187" t="s">
        <v>1295</v>
      </c>
      <c r="G349" s="187" t="s">
        <v>3530</v>
      </c>
      <c r="H349" s="187" t="s">
        <v>4390</v>
      </c>
      <c r="I349" s="188" t="s">
        <v>4391</v>
      </c>
      <c r="J349" s="189" t="s">
        <v>1063</v>
      </c>
      <c r="K349" s="189" t="s">
        <v>1063</v>
      </c>
      <c r="L349" s="189" t="s">
        <v>1790</v>
      </c>
      <c r="M349" s="190" t="s">
        <v>1678</v>
      </c>
      <c r="N349" s="187" t="s">
        <v>1065</v>
      </c>
      <c r="O349" s="187" t="s">
        <v>3553</v>
      </c>
      <c r="P349" s="191"/>
      <c r="Q349" s="192">
        <v>66899.240000000005</v>
      </c>
      <c r="R349" s="192"/>
    </row>
    <row r="350" spans="1:18" ht="42" hidden="1" customHeight="1">
      <c r="A350" s="193" t="s">
        <v>1276</v>
      </c>
      <c r="B350" s="193" t="s">
        <v>4392</v>
      </c>
      <c r="C350" s="194" t="s">
        <v>3432</v>
      </c>
      <c r="D350" s="195" t="s">
        <v>1055</v>
      </c>
      <c r="E350" s="195" t="s">
        <v>4393</v>
      </c>
      <c r="F350" s="196" t="s">
        <v>4394</v>
      </c>
      <c r="G350" s="196" t="s">
        <v>1737</v>
      </c>
      <c r="H350" s="196" t="s">
        <v>1077</v>
      </c>
      <c r="I350" s="197" t="s">
        <v>1078</v>
      </c>
      <c r="J350" s="198" t="s">
        <v>1690</v>
      </c>
      <c r="K350" s="198" t="s">
        <v>1691</v>
      </c>
      <c r="L350" s="198" t="s">
        <v>1063</v>
      </c>
      <c r="M350" s="199" t="s">
        <v>1769</v>
      </c>
      <c r="N350" s="196" t="s">
        <v>1284</v>
      </c>
      <c r="O350" s="196" t="s">
        <v>3553</v>
      </c>
      <c r="P350" s="200"/>
      <c r="Q350" s="201"/>
      <c r="R350" s="201">
        <v>100.05</v>
      </c>
    </row>
    <row r="351" spans="1:18" ht="42" hidden="1" customHeight="1">
      <c r="A351" s="193" t="s">
        <v>1065</v>
      </c>
      <c r="B351" s="193" t="s">
        <v>4395</v>
      </c>
      <c r="C351" s="194" t="s">
        <v>3432</v>
      </c>
      <c r="D351" s="195" t="s">
        <v>1055</v>
      </c>
      <c r="E351" s="195" t="s">
        <v>4396</v>
      </c>
      <c r="F351" s="196" t="s">
        <v>4397</v>
      </c>
      <c r="G351" s="196" t="s">
        <v>1737</v>
      </c>
      <c r="H351" s="196" t="s">
        <v>1077</v>
      </c>
      <c r="I351" s="197" t="s">
        <v>1078</v>
      </c>
      <c r="J351" s="198" t="s">
        <v>1690</v>
      </c>
      <c r="K351" s="198" t="s">
        <v>1691</v>
      </c>
      <c r="L351" s="198" t="s">
        <v>1063</v>
      </c>
      <c r="M351" s="199" t="s">
        <v>1769</v>
      </c>
      <c r="N351" s="196" t="s">
        <v>1284</v>
      </c>
      <c r="O351" s="196" t="s">
        <v>3553</v>
      </c>
      <c r="P351" s="200"/>
      <c r="Q351" s="201"/>
      <c r="R351" s="201">
        <v>8017.9</v>
      </c>
    </row>
    <row r="352" spans="1:18" ht="42" hidden="1" customHeight="1">
      <c r="A352" s="193" t="s">
        <v>1663</v>
      </c>
      <c r="B352" s="193" t="s">
        <v>4398</v>
      </c>
      <c r="C352" s="194" t="s">
        <v>3432</v>
      </c>
      <c r="D352" s="195" t="s">
        <v>1055</v>
      </c>
      <c r="E352" s="195" t="s">
        <v>4399</v>
      </c>
      <c r="F352" s="196" t="s">
        <v>4400</v>
      </c>
      <c r="G352" s="196" t="s">
        <v>1737</v>
      </c>
      <c r="H352" s="196" t="s">
        <v>1077</v>
      </c>
      <c r="I352" s="197" t="s">
        <v>1078</v>
      </c>
      <c r="J352" s="198" t="s">
        <v>1690</v>
      </c>
      <c r="K352" s="198" t="s">
        <v>1691</v>
      </c>
      <c r="L352" s="198" t="s">
        <v>1063</v>
      </c>
      <c r="M352" s="199" t="s">
        <v>1769</v>
      </c>
      <c r="N352" s="196" t="s">
        <v>1284</v>
      </c>
      <c r="O352" s="196" t="s">
        <v>3553</v>
      </c>
      <c r="P352" s="200"/>
      <c r="Q352" s="201"/>
      <c r="R352" s="201">
        <v>86602.37</v>
      </c>
    </row>
    <row r="353" spans="1:18" ht="42" hidden="1" customHeight="1">
      <c r="A353" s="193" t="s">
        <v>1664</v>
      </c>
      <c r="B353" s="193" t="s">
        <v>4401</v>
      </c>
      <c r="C353" s="194" t="s">
        <v>3432</v>
      </c>
      <c r="D353" s="195" t="s">
        <v>1055</v>
      </c>
      <c r="E353" s="195" t="s">
        <v>4402</v>
      </c>
      <c r="F353" s="196" t="s">
        <v>4403</v>
      </c>
      <c r="G353" s="196" t="s">
        <v>1737</v>
      </c>
      <c r="H353" s="196" t="s">
        <v>1696</v>
      </c>
      <c r="I353" s="197" t="s">
        <v>1697</v>
      </c>
      <c r="J353" s="198" t="s">
        <v>1690</v>
      </c>
      <c r="K353" s="198" t="s">
        <v>1691</v>
      </c>
      <c r="L353" s="198" t="s">
        <v>1063</v>
      </c>
      <c r="M353" s="199" t="s">
        <v>1769</v>
      </c>
      <c r="N353" s="196" t="s">
        <v>1284</v>
      </c>
      <c r="O353" s="196" t="s">
        <v>3553</v>
      </c>
      <c r="P353" s="200"/>
      <c r="Q353" s="201"/>
      <c r="R353" s="201">
        <v>93617.12</v>
      </c>
    </row>
    <row r="354" spans="1:18" ht="42" hidden="1" customHeight="1">
      <c r="A354" s="193" t="s">
        <v>1665</v>
      </c>
      <c r="B354" s="193" t="s">
        <v>4404</v>
      </c>
      <c r="C354" s="194" t="s">
        <v>3432</v>
      </c>
      <c r="D354" s="195" t="s">
        <v>1055</v>
      </c>
      <c r="E354" s="195" t="s">
        <v>4300</v>
      </c>
      <c r="F354" s="196" t="s">
        <v>1669</v>
      </c>
      <c r="G354" s="196" t="s">
        <v>3432</v>
      </c>
      <c r="H354" s="196" t="s">
        <v>2132</v>
      </c>
      <c r="I354" s="197" t="s">
        <v>2133</v>
      </c>
      <c r="J354" s="198" t="s">
        <v>1690</v>
      </c>
      <c r="K354" s="198" t="s">
        <v>1691</v>
      </c>
      <c r="L354" s="198" t="s">
        <v>1063</v>
      </c>
      <c r="M354" s="199" t="s">
        <v>1769</v>
      </c>
      <c r="N354" s="196" t="s">
        <v>1284</v>
      </c>
      <c r="O354" s="196" t="s">
        <v>3553</v>
      </c>
      <c r="P354" s="200"/>
      <c r="Q354" s="201"/>
      <c r="R354" s="201">
        <v>7235.49</v>
      </c>
    </row>
    <row r="355" spans="1:18" ht="42" hidden="1" customHeight="1">
      <c r="A355" s="193" t="s">
        <v>1705</v>
      </c>
      <c r="B355" s="193" t="s">
        <v>4405</v>
      </c>
      <c r="C355" s="194" t="s">
        <v>3573</v>
      </c>
      <c r="D355" s="195" t="s">
        <v>1055</v>
      </c>
      <c r="E355" s="195" t="s">
        <v>4406</v>
      </c>
      <c r="F355" s="196" t="s">
        <v>4407</v>
      </c>
      <c r="G355" s="196" t="s">
        <v>3432</v>
      </c>
      <c r="H355" s="196" t="s">
        <v>3582</v>
      </c>
      <c r="I355" s="197" t="s">
        <v>3583</v>
      </c>
      <c r="J355" s="198" t="s">
        <v>1079</v>
      </c>
      <c r="K355" s="198" t="s">
        <v>1062</v>
      </c>
      <c r="L355" s="198" t="s">
        <v>1063</v>
      </c>
      <c r="M355" s="199" t="s">
        <v>1064</v>
      </c>
      <c r="N355" s="196" t="s">
        <v>1284</v>
      </c>
      <c r="O355" s="196" t="s">
        <v>3553</v>
      </c>
      <c r="P355" s="200" t="s">
        <v>4408</v>
      </c>
      <c r="Q355" s="201"/>
      <c r="R355" s="201">
        <v>99000</v>
      </c>
    </row>
    <row r="356" spans="1:18" ht="42" hidden="1" customHeight="1">
      <c r="A356" s="193" t="s">
        <v>1284</v>
      </c>
      <c r="B356" s="193" t="s">
        <v>4409</v>
      </c>
      <c r="C356" s="194" t="s">
        <v>3573</v>
      </c>
      <c r="D356" s="195" t="s">
        <v>1055</v>
      </c>
      <c r="E356" s="195" t="s">
        <v>4410</v>
      </c>
      <c r="F356" s="196" t="s">
        <v>4411</v>
      </c>
      <c r="G356" s="196" t="s">
        <v>3432</v>
      </c>
      <c r="H356" s="196" t="s">
        <v>657</v>
      </c>
      <c r="I356" s="197" t="s">
        <v>1384</v>
      </c>
      <c r="J356" s="198" t="s">
        <v>1239</v>
      </c>
      <c r="K356" s="198" t="s">
        <v>1062</v>
      </c>
      <c r="L356" s="198" t="s">
        <v>1063</v>
      </c>
      <c r="M356" s="199" t="s">
        <v>1064</v>
      </c>
      <c r="N356" s="196" t="s">
        <v>1284</v>
      </c>
      <c r="O356" s="196" t="s">
        <v>3553</v>
      </c>
      <c r="P356" s="200" t="s">
        <v>1385</v>
      </c>
      <c r="Q356" s="201"/>
      <c r="R356" s="201">
        <v>8768.57</v>
      </c>
    </row>
    <row r="357" spans="1:18" ht="42" hidden="1" customHeight="1">
      <c r="A357" s="193" t="s">
        <v>1712</v>
      </c>
      <c r="B357" s="193" t="s">
        <v>4412</v>
      </c>
      <c r="C357" s="194" t="s">
        <v>3573</v>
      </c>
      <c r="D357" s="195" t="s">
        <v>1055</v>
      </c>
      <c r="E357" s="195" t="s">
        <v>4413</v>
      </c>
      <c r="F357" s="196" t="s">
        <v>4414</v>
      </c>
      <c r="G357" s="196" t="s">
        <v>3432</v>
      </c>
      <c r="H357" s="196" t="s">
        <v>992</v>
      </c>
      <c r="I357" s="197" t="s">
        <v>2768</v>
      </c>
      <c r="J357" s="198" t="s">
        <v>1061</v>
      </c>
      <c r="K357" s="198" t="s">
        <v>1062</v>
      </c>
      <c r="L357" s="198" t="s">
        <v>1063</v>
      </c>
      <c r="M357" s="199" t="s">
        <v>1064</v>
      </c>
      <c r="N357" s="196" t="s">
        <v>1284</v>
      </c>
      <c r="O357" s="196" t="s">
        <v>3553</v>
      </c>
      <c r="P357" s="200" t="s">
        <v>2769</v>
      </c>
      <c r="Q357" s="201"/>
      <c r="R357" s="201">
        <v>40030</v>
      </c>
    </row>
    <row r="358" spans="1:18" ht="52.5" hidden="1" customHeight="1">
      <c r="A358" s="193" t="s">
        <v>1718</v>
      </c>
      <c r="B358" s="193" t="s">
        <v>4415</v>
      </c>
      <c r="C358" s="194" t="s">
        <v>3573</v>
      </c>
      <c r="D358" s="195" t="s">
        <v>1055</v>
      </c>
      <c r="E358" s="195" t="s">
        <v>4416</v>
      </c>
      <c r="F358" s="196" t="s">
        <v>4417</v>
      </c>
      <c r="G358" s="196" t="s">
        <v>3432</v>
      </c>
      <c r="H358" s="196" t="s">
        <v>2820</v>
      </c>
      <c r="I358" s="197" t="s">
        <v>2821</v>
      </c>
      <c r="J358" s="198" t="s">
        <v>1079</v>
      </c>
      <c r="K358" s="198" t="s">
        <v>1062</v>
      </c>
      <c r="L358" s="198" t="s">
        <v>1063</v>
      </c>
      <c r="M358" s="199" t="s">
        <v>1064</v>
      </c>
      <c r="N358" s="196" t="s">
        <v>1284</v>
      </c>
      <c r="O358" s="196" t="s">
        <v>3553</v>
      </c>
      <c r="P358" s="200" t="s">
        <v>2822</v>
      </c>
      <c r="Q358" s="201"/>
      <c r="R358" s="201">
        <v>2500</v>
      </c>
    </row>
    <row r="359" spans="1:18" ht="42" hidden="1" customHeight="1">
      <c r="A359" s="193" t="s">
        <v>1666</v>
      </c>
      <c r="B359" s="193" t="s">
        <v>4418</v>
      </c>
      <c r="C359" s="194" t="s">
        <v>3573</v>
      </c>
      <c r="D359" s="195" t="s">
        <v>1055</v>
      </c>
      <c r="E359" s="195" t="s">
        <v>4419</v>
      </c>
      <c r="F359" s="196" t="s">
        <v>4420</v>
      </c>
      <c r="G359" s="196" t="s">
        <v>3432</v>
      </c>
      <c r="H359" s="196" t="s">
        <v>3582</v>
      </c>
      <c r="I359" s="197" t="s">
        <v>3583</v>
      </c>
      <c r="J359" s="198" t="s">
        <v>1079</v>
      </c>
      <c r="K359" s="198" t="s">
        <v>1062</v>
      </c>
      <c r="L359" s="198" t="s">
        <v>1063</v>
      </c>
      <c r="M359" s="199" t="s">
        <v>1064</v>
      </c>
      <c r="N359" s="196" t="s">
        <v>1284</v>
      </c>
      <c r="O359" s="196" t="s">
        <v>3553</v>
      </c>
      <c r="P359" s="200" t="s">
        <v>4421</v>
      </c>
      <c r="Q359" s="201"/>
      <c r="R359" s="201">
        <v>36000</v>
      </c>
    </row>
    <row r="360" spans="1:18" ht="42" hidden="1">
      <c r="A360" s="193" t="s">
        <v>1667</v>
      </c>
      <c r="B360" s="193" t="s">
        <v>4422</v>
      </c>
      <c r="C360" s="194" t="s">
        <v>3573</v>
      </c>
      <c r="D360" s="195" t="s">
        <v>1055</v>
      </c>
      <c r="E360" s="195" t="s">
        <v>4423</v>
      </c>
      <c r="F360" s="196" t="s">
        <v>4424</v>
      </c>
      <c r="G360" s="196" t="s">
        <v>3432</v>
      </c>
      <c r="H360" s="196" t="s">
        <v>4425</v>
      </c>
      <c r="I360" s="197" t="s">
        <v>4426</v>
      </c>
      <c r="J360" s="198" t="s">
        <v>1079</v>
      </c>
      <c r="K360" s="198" t="s">
        <v>1062</v>
      </c>
      <c r="L360" s="198" t="s">
        <v>1063</v>
      </c>
      <c r="M360" s="199" t="s">
        <v>1064</v>
      </c>
      <c r="N360" s="196" t="s">
        <v>1284</v>
      </c>
      <c r="O360" s="196" t="s">
        <v>3553</v>
      </c>
      <c r="P360" s="200" t="s">
        <v>4427</v>
      </c>
      <c r="Q360" s="201"/>
      <c r="R360" s="201">
        <v>8000</v>
      </c>
    </row>
    <row r="361" spans="1:18" ht="52.5" hidden="1" customHeight="1">
      <c r="A361" s="193" t="s">
        <v>1668</v>
      </c>
      <c r="B361" s="193" t="s">
        <v>4428</v>
      </c>
      <c r="C361" s="194" t="s">
        <v>3573</v>
      </c>
      <c r="D361" s="195" t="s">
        <v>1055</v>
      </c>
      <c r="E361" s="195" t="s">
        <v>4429</v>
      </c>
      <c r="F361" s="196" t="s">
        <v>4430</v>
      </c>
      <c r="G361" s="196" t="s">
        <v>3432</v>
      </c>
      <c r="H361" s="196" t="s">
        <v>1696</v>
      </c>
      <c r="I361" s="197" t="s">
        <v>1697</v>
      </c>
      <c r="J361" s="198" t="s">
        <v>1690</v>
      </c>
      <c r="K361" s="198" t="s">
        <v>1691</v>
      </c>
      <c r="L361" s="198" t="s">
        <v>1063</v>
      </c>
      <c r="M361" s="199" t="s">
        <v>1769</v>
      </c>
      <c r="N361" s="196" t="s">
        <v>1284</v>
      </c>
      <c r="O361" s="196" t="s">
        <v>3553</v>
      </c>
      <c r="P361" s="200"/>
      <c r="Q361" s="201"/>
      <c r="R361" s="201">
        <v>1268.51</v>
      </c>
    </row>
    <row r="362" spans="1:18" ht="63" hidden="1" customHeight="1">
      <c r="A362" s="193" t="s">
        <v>1669</v>
      </c>
      <c r="B362" s="193" t="s">
        <v>4431</v>
      </c>
      <c r="C362" s="194" t="s">
        <v>3573</v>
      </c>
      <c r="D362" s="195" t="s">
        <v>1055</v>
      </c>
      <c r="E362" s="195" t="s">
        <v>4432</v>
      </c>
      <c r="F362" s="196" t="s">
        <v>4433</v>
      </c>
      <c r="G362" s="196" t="s">
        <v>3432</v>
      </c>
      <c r="H362" s="196" t="s">
        <v>1077</v>
      </c>
      <c r="I362" s="197" t="s">
        <v>1078</v>
      </c>
      <c r="J362" s="198" t="s">
        <v>1690</v>
      </c>
      <c r="K362" s="198" t="s">
        <v>1691</v>
      </c>
      <c r="L362" s="198" t="s">
        <v>1063</v>
      </c>
      <c r="M362" s="199" t="s">
        <v>1769</v>
      </c>
      <c r="N362" s="196" t="s">
        <v>1284</v>
      </c>
      <c r="O362" s="196" t="s">
        <v>3553</v>
      </c>
      <c r="P362" s="200"/>
      <c r="Q362" s="201"/>
      <c r="R362" s="201">
        <v>5780.04</v>
      </c>
    </row>
    <row r="363" spans="1:18" ht="52.5" hidden="1" customHeight="1">
      <c r="A363" s="193" t="s">
        <v>1670</v>
      </c>
      <c r="B363" s="193" t="s">
        <v>4434</v>
      </c>
      <c r="C363" s="194" t="s">
        <v>3573</v>
      </c>
      <c r="D363" s="195" t="s">
        <v>1055</v>
      </c>
      <c r="E363" s="195" t="s">
        <v>4435</v>
      </c>
      <c r="F363" s="196" t="s">
        <v>4436</v>
      </c>
      <c r="G363" s="196" t="s">
        <v>3432</v>
      </c>
      <c r="H363" s="196" t="s">
        <v>1077</v>
      </c>
      <c r="I363" s="197" t="s">
        <v>1078</v>
      </c>
      <c r="J363" s="198" t="s">
        <v>1690</v>
      </c>
      <c r="K363" s="198" t="s">
        <v>1691</v>
      </c>
      <c r="L363" s="198" t="s">
        <v>1063</v>
      </c>
      <c r="M363" s="199" t="s">
        <v>1769</v>
      </c>
      <c r="N363" s="196" t="s">
        <v>1284</v>
      </c>
      <c r="O363" s="196" t="s">
        <v>3553</v>
      </c>
      <c r="P363" s="200"/>
      <c r="Q363" s="201"/>
      <c r="R363" s="201">
        <v>29936.01</v>
      </c>
    </row>
    <row r="364" spans="1:18" ht="42" hidden="1" customHeight="1">
      <c r="A364" s="193" t="s">
        <v>1671</v>
      </c>
      <c r="B364" s="193" t="s">
        <v>4437</v>
      </c>
      <c r="C364" s="194" t="s">
        <v>3573</v>
      </c>
      <c r="D364" s="195" t="s">
        <v>1055</v>
      </c>
      <c r="E364" s="195" t="s">
        <v>4438</v>
      </c>
      <c r="F364" s="196" t="s">
        <v>4439</v>
      </c>
      <c r="G364" s="196" t="s">
        <v>3432</v>
      </c>
      <c r="H364" s="196" t="s">
        <v>1696</v>
      </c>
      <c r="I364" s="197" t="s">
        <v>1697</v>
      </c>
      <c r="J364" s="198" t="s">
        <v>1690</v>
      </c>
      <c r="K364" s="198" t="s">
        <v>1691</v>
      </c>
      <c r="L364" s="198" t="s">
        <v>1063</v>
      </c>
      <c r="M364" s="199" t="s">
        <v>1769</v>
      </c>
      <c r="N364" s="196" t="s">
        <v>1284</v>
      </c>
      <c r="O364" s="196" t="s">
        <v>3553</v>
      </c>
      <c r="P364" s="200"/>
      <c r="Q364" s="201"/>
      <c r="R364" s="201">
        <v>5046</v>
      </c>
    </row>
    <row r="365" spans="1:18" ht="42" hidden="1" customHeight="1">
      <c r="A365" s="193" t="s">
        <v>1672</v>
      </c>
      <c r="B365" s="193" t="s">
        <v>4440</v>
      </c>
      <c r="C365" s="194" t="s">
        <v>3614</v>
      </c>
      <c r="D365" s="195" t="s">
        <v>1055</v>
      </c>
      <c r="E365" s="195" t="s">
        <v>3620</v>
      </c>
      <c r="F365" s="196" t="s">
        <v>4441</v>
      </c>
      <c r="G365" s="196" t="s">
        <v>3573</v>
      </c>
      <c r="H365" s="196" t="s">
        <v>1488</v>
      </c>
      <c r="I365" s="197" t="s">
        <v>1489</v>
      </c>
      <c r="J365" s="198" t="s">
        <v>1079</v>
      </c>
      <c r="K365" s="198" t="s">
        <v>1062</v>
      </c>
      <c r="L365" s="198" t="s">
        <v>1063</v>
      </c>
      <c r="M365" s="199" t="s">
        <v>1064</v>
      </c>
      <c r="N365" s="196" t="s">
        <v>1284</v>
      </c>
      <c r="O365" s="196" t="s">
        <v>3553</v>
      </c>
      <c r="P365" s="200" t="s">
        <v>3622</v>
      </c>
      <c r="Q365" s="201"/>
      <c r="R365" s="201">
        <v>26500</v>
      </c>
    </row>
    <row r="366" spans="1:18" ht="42" hidden="1" customHeight="1">
      <c r="A366" s="193" t="s">
        <v>1673</v>
      </c>
      <c r="B366" s="193" t="s">
        <v>4442</v>
      </c>
      <c r="C366" s="194" t="s">
        <v>3614</v>
      </c>
      <c r="D366" s="195" t="s">
        <v>1055</v>
      </c>
      <c r="E366" s="195" t="s">
        <v>4443</v>
      </c>
      <c r="F366" s="196" t="s">
        <v>4444</v>
      </c>
      <c r="G366" s="196" t="s">
        <v>3573</v>
      </c>
      <c r="H366" s="196" t="s">
        <v>4445</v>
      </c>
      <c r="I366" s="197" t="s">
        <v>4446</v>
      </c>
      <c r="J366" s="198" t="s">
        <v>1239</v>
      </c>
      <c r="K366" s="198" t="s">
        <v>1062</v>
      </c>
      <c r="L366" s="198" t="s">
        <v>1063</v>
      </c>
      <c r="M366" s="199" t="s">
        <v>1064</v>
      </c>
      <c r="N366" s="196" t="s">
        <v>1284</v>
      </c>
      <c r="O366" s="196" t="s">
        <v>3553</v>
      </c>
      <c r="P366" s="200" t="s">
        <v>4447</v>
      </c>
      <c r="Q366" s="201"/>
      <c r="R366" s="201">
        <v>227000</v>
      </c>
    </row>
    <row r="367" spans="1:18" ht="42" hidden="1">
      <c r="A367" s="193" t="s">
        <v>1286</v>
      </c>
      <c r="B367" s="193" t="s">
        <v>4448</v>
      </c>
      <c r="C367" s="194" t="s">
        <v>3614</v>
      </c>
      <c r="D367" s="195" t="s">
        <v>1055</v>
      </c>
      <c r="E367" s="195" t="s">
        <v>4449</v>
      </c>
      <c r="F367" s="196" t="s">
        <v>4450</v>
      </c>
      <c r="G367" s="196" t="s">
        <v>3573</v>
      </c>
      <c r="H367" s="196" t="s">
        <v>957</v>
      </c>
      <c r="I367" s="197" t="s">
        <v>1463</v>
      </c>
      <c r="J367" s="198" t="s">
        <v>1061</v>
      </c>
      <c r="K367" s="198" t="s">
        <v>1062</v>
      </c>
      <c r="L367" s="198" t="s">
        <v>1063</v>
      </c>
      <c r="M367" s="199" t="s">
        <v>1064</v>
      </c>
      <c r="N367" s="196" t="s">
        <v>1284</v>
      </c>
      <c r="O367" s="196" t="s">
        <v>3553</v>
      </c>
      <c r="P367" s="200" t="s">
        <v>4451</v>
      </c>
      <c r="Q367" s="201"/>
      <c r="R367" s="201">
        <v>49558</v>
      </c>
    </row>
    <row r="368" spans="1:18" ht="52.5" hidden="1" customHeight="1">
      <c r="A368" s="193" t="s">
        <v>1292</v>
      </c>
      <c r="B368" s="193" t="s">
        <v>4452</v>
      </c>
      <c r="C368" s="194" t="s">
        <v>3614</v>
      </c>
      <c r="D368" s="195" t="s">
        <v>1055</v>
      </c>
      <c r="E368" s="195" t="s">
        <v>4453</v>
      </c>
      <c r="F368" s="196" t="s">
        <v>4454</v>
      </c>
      <c r="G368" s="196" t="s">
        <v>3614</v>
      </c>
      <c r="H368" s="196" t="s">
        <v>1077</v>
      </c>
      <c r="I368" s="197" t="s">
        <v>1078</v>
      </c>
      <c r="J368" s="198" t="s">
        <v>1690</v>
      </c>
      <c r="K368" s="198" t="s">
        <v>1691</v>
      </c>
      <c r="L368" s="198" t="s">
        <v>1063</v>
      </c>
      <c r="M368" s="199" t="s">
        <v>1769</v>
      </c>
      <c r="N368" s="196" t="s">
        <v>1284</v>
      </c>
      <c r="O368" s="196" t="s">
        <v>3553</v>
      </c>
      <c r="P368" s="200"/>
      <c r="Q368" s="201"/>
      <c r="R368" s="201">
        <v>7117.28</v>
      </c>
    </row>
    <row r="369" spans="1:18" ht="63" hidden="1" customHeight="1">
      <c r="A369" s="193" t="s">
        <v>1829</v>
      </c>
      <c r="B369" s="193" t="s">
        <v>4455</v>
      </c>
      <c r="C369" s="194" t="s">
        <v>3614</v>
      </c>
      <c r="D369" s="195" t="s">
        <v>1055</v>
      </c>
      <c r="E369" s="195" t="s">
        <v>4456</v>
      </c>
      <c r="F369" s="196" t="s">
        <v>4457</v>
      </c>
      <c r="G369" s="196" t="s">
        <v>3614</v>
      </c>
      <c r="H369" s="196" t="s">
        <v>1077</v>
      </c>
      <c r="I369" s="197" t="s">
        <v>1078</v>
      </c>
      <c r="J369" s="198" t="s">
        <v>1690</v>
      </c>
      <c r="K369" s="198" t="s">
        <v>1691</v>
      </c>
      <c r="L369" s="198" t="s">
        <v>1063</v>
      </c>
      <c r="M369" s="199" t="s">
        <v>1769</v>
      </c>
      <c r="N369" s="196" t="s">
        <v>1284</v>
      </c>
      <c r="O369" s="196" t="s">
        <v>3553</v>
      </c>
      <c r="P369" s="200"/>
      <c r="Q369" s="201"/>
      <c r="R369" s="201">
        <v>15167.06</v>
      </c>
    </row>
    <row r="370" spans="1:18" ht="42" hidden="1" customHeight="1">
      <c r="A370" s="193" t="s">
        <v>1296</v>
      </c>
      <c r="B370" s="193" t="s">
        <v>4458</v>
      </c>
      <c r="C370" s="194" t="s">
        <v>3614</v>
      </c>
      <c r="D370" s="195" t="s">
        <v>1055</v>
      </c>
      <c r="E370" s="195" t="s">
        <v>1960</v>
      </c>
      <c r="F370" s="196" t="s">
        <v>4459</v>
      </c>
      <c r="G370" s="196" t="s">
        <v>3614</v>
      </c>
      <c r="H370" s="196" t="s">
        <v>1701</v>
      </c>
      <c r="I370" s="197" t="s">
        <v>1702</v>
      </c>
      <c r="J370" s="198" t="s">
        <v>1690</v>
      </c>
      <c r="K370" s="198" t="s">
        <v>1691</v>
      </c>
      <c r="L370" s="198" t="s">
        <v>1063</v>
      </c>
      <c r="M370" s="199" t="s">
        <v>1769</v>
      </c>
      <c r="N370" s="196" t="s">
        <v>1284</v>
      </c>
      <c r="O370" s="196" t="s">
        <v>3553</v>
      </c>
      <c r="P370" s="200"/>
      <c r="Q370" s="201"/>
      <c r="R370" s="201">
        <v>5570</v>
      </c>
    </row>
    <row r="371" spans="1:18" ht="42" hidden="1" customHeight="1">
      <c r="A371" s="193" t="s">
        <v>1305</v>
      </c>
      <c r="B371" s="193" t="s">
        <v>4460</v>
      </c>
      <c r="C371" s="194" t="s">
        <v>3614</v>
      </c>
      <c r="D371" s="195" t="s">
        <v>1055</v>
      </c>
      <c r="E371" s="195" t="s">
        <v>4012</v>
      </c>
      <c r="F371" s="196" t="s">
        <v>4461</v>
      </c>
      <c r="G371" s="196" t="s">
        <v>3614</v>
      </c>
      <c r="H371" s="196" t="s">
        <v>1701</v>
      </c>
      <c r="I371" s="197" t="s">
        <v>1702</v>
      </c>
      <c r="J371" s="198" t="s">
        <v>1690</v>
      </c>
      <c r="K371" s="198" t="s">
        <v>1691</v>
      </c>
      <c r="L371" s="198" t="s">
        <v>1063</v>
      </c>
      <c r="M371" s="199" t="s">
        <v>1769</v>
      </c>
      <c r="N371" s="196" t="s">
        <v>1284</v>
      </c>
      <c r="O371" s="196" t="s">
        <v>3553</v>
      </c>
      <c r="P371" s="200"/>
      <c r="Q371" s="201"/>
      <c r="R371" s="201">
        <v>4518</v>
      </c>
    </row>
    <row r="372" spans="1:18" ht="42" hidden="1" customHeight="1">
      <c r="A372" s="193" t="s">
        <v>1311</v>
      </c>
      <c r="B372" s="193" t="s">
        <v>4462</v>
      </c>
      <c r="C372" s="194" t="s">
        <v>3654</v>
      </c>
      <c r="D372" s="195" t="s">
        <v>1055</v>
      </c>
      <c r="E372" s="195" t="s">
        <v>4463</v>
      </c>
      <c r="F372" s="196" t="s">
        <v>4464</v>
      </c>
      <c r="G372" s="196" t="s">
        <v>3614</v>
      </c>
      <c r="H372" s="196" t="s">
        <v>1059</v>
      </c>
      <c r="I372" s="197" t="s">
        <v>1060</v>
      </c>
      <c r="J372" s="198" t="s">
        <v>1061</v>
      </c>
      <c r="K372" s="198" t="s">
        <v>1062</v>
      </c>
      <c r="L372" s="198" t="s">
        <v>1063</v>
      </c>
      <c r="M372" s="199" t="s">
        <v>1064</v>
      </c>
      <c r="N372" s="196" t="s">
        <v>1284</v>
      </c>
      <c r="O372" s="196" t="s">
        <v>3553</v>
      </c>
      <c r="P372" s="200" t="s">
        <v>1067</v>
      </c>
      <c r="Q372" s="201"/>
      <c r="R372" s="201">
        <v>19356.54</v>
      </c>
    </row>
    <row r="373" spans="1:18" ht="42" hidden="1" customHeight="1">
      <c r="A373" s="193" t="s">
        <v>1842</v>
      </c>
      <c r="B373" s="193" t="s">
        <v>4465</v>
      </c>
      <c r="C373" s="194" t="s">
        <v>3654</v>
      </c>
      <c r="D373" s="195" t="s">
        <v>1055</v>
      </c>
      <c r="E373" s="195" t="s">
        <v>4466</v>
      </c>
      <c r="F373" s="196" t="s">
        <v>4467</v>
      </c>
      <c r="G373" s="196" t="s">
        <v>3614</v>
      </c>
      <c r="H373" s="196" t="s">
        <v>1059</v>
      </c>
      <c r="I373" s="197" t="s">
        <v>1060</v>
      </c>
      <c r="J373" s="198" t="s">
        <v>1061</v>
      </c>
      <c r="K373" s="198" t="s">
        <v>1062</v>
      </c>
      <c r="L373" s="198" t="s">
        <v>1063</v>
      </c>
      <c r="M373" s="199" t="s">
        <v>1064</v>
      </c>
      <c r="N373" s="196" t="s">
        <v>1284</v>
      </c>
      <c r="O373" s="196" t="s">
        <v>3553</v>
      </c>
      <c r="P373" s="200" t="s">
        <v>1067</v>
      </c>
      <c r="Q373" s="201"/>
      <c r="R373" s="201">
        <v>370</v>
      </c>
    </row>
    <row r="374" spans="1:18" ht="42">
      <c r="A374" s="193" t="s">
        <v>1845</v>
      </c>
      <c r="B374" s="193" t="s">
        <v>4468</v>
      </c>
      <c r="C374" s="194" t="s">
        <v>3436</v>
      </c>
      <c r="D374" s="195" t="s">
        <v>1055</v>
      </c>
      <c r="E374" s="195" t="s">
        <v>4469</v>
      </c>
      <c r="F374" s="196" t="s">
        <v>4470</v>
      </c>
      <c r="G374" s="196" t="s">
        <v>3679</v>
      </c>
      <c r="H374" s="196" t="s">
        <v>917</v>
      </c>
      <c r="I374" s="197" t="s">
        <v>4181</v>
      </c>
      <c r="J374" s="198" t="s">
        <v>1203</v>
      </c>
      <c r="K374" s="198" t="s">
        <v>1062</v>
      </c>
      <c r="L374" s="198" t="s">
        <v>1063</v>
      </c>
      <c r="M374" s="199" t="s">
        <v>1064</v>
      </c>
      <c r="N374" s="196" t="s">
        <v>1284</v>
      </c>
      <c r="O374" s="196" t="s">
        <v>3553</v>
      </c>
      <c r="P374" s="200" t="s">
        <v>4471</v>
      </c>
      <c r="Q374" s="192">
        <v>1</v>
      </c>
      <c r="R374" s="201">
        <v>99582</v>
      </c>
    </row>
    <row r="375" spans="1:18" ht="42" hidden="1" customHeight="1">
      <c r="A375" s="193" t="s">
        <v>1848</v>
      </c>
      <c r="B375" s="193" t="s">
        <v>4472</v>
      </c>
      <c r="C375" s="194" t="s">
        <v>3436</v>
      </c>
      <c r="D375" s="195" t="s">
        <v>1055</v>
      </c>
      <c r="E375" s="195" t="s">
        <v>4473</v>
      </c>
      <c r="F375" s="196" t="s">
        <v>4474</v>
      </c>
      <c r="G375" s="196" t="s">
        <v>3436</v>
      </c>
      <c r="H375" s="196" t="s">
        <v>1077</v>
      </c>
      <c r="I375" s="197" t="s">
        <v>1078</v>
      </c>
      <c r="J375" s="198" t="s">
        <v>1690</v>
      </c>
      <c r="K375" s="198" t="s">
        <v>1691</v>
      </c>
      <c r="L375" s="198" t="s">
        <v>1063</v>
      </c>
      <c r="M375" s="199" t="s">
        <v>1769</v>
      </c>
      <c r="N375" s="196" t="s">
        <v>1284</v>
      </c>
      <c r="O375" s="196" t="s">
        <v>3553</v>
      </c>
      <c r="P375" s="200"/>
      <c r="Q375" s="201"/>
      <c r="R375" s="201">
        <v>20414.099999999999</v>
      </c>
    </row>
    <row r="376" spans="1:18" ht="42" hidden="1" customHeight="1">
      <c r="A376" s="193" t="s">
        <v>1674</v>
      </c>
      <c r="B376" s="193" t="s">
        <v>4475</v>
      </c>
      <c r="C376" s="194" t="s">
        <v>3436</v>
      </c>
      <c r="D376" s="195" t="s">
        <v>1055</v>
      </c>
      <c r="E376" s="195" t="s">
        <v>4476</v>
      </c>
      <c r="F376" s="196" t="s">
        <v>4477</v>
      </c>
      <c r="G376" s="196" t="s">
        <v>3436</v>
      </c>
      <c r="H376" s="196" t="s">
        <v>1696</v>
      </c>
      <c r="I376" s="197" t="s">
        <v>1697</v>
      </c>
      <c r="J376" s="198" t="s">
        <v>1690</v>
      </c>
      <c r="K376" s="198" t="s">
        <v>1691</v>
      </c>
      <c r="L376" s="198" t="s">
        <v>1063</v>
      </c>
      <c r="M376" s="199" t="s">
        <v>1769</v>
      </c>
      <c r="N376" s="196" t="s">
        <v>1284</v>
      </c>
      <c r="O376" s="196" t="s">
        <v>3553</v>
      </c>
      <c r="P376" s="200"/>
      <c r="Q376" s="201"/>
      <c r="R376" s="201">
        <v>72725.84</v>
      </c>
    </row>
    <row r="377" spans="1:18" ht="42" hidden="1" customHeight="1">
      <c r="A377" s="193" t="s">
        <v>1853</v>
      </c>
      <c r="B377" s="193" t="s">
        <v>4478</v>
      </c>
      <c r="C377" s="194" t="s">
        <v>3436</v>
      </c>
      <c r="D377" s="195" t="s">
        <v>1055</v>
      </c>
      <c r="E377" s="195" t="s">
        <v>4479</v>
      </c>
      <c r="F377" s="196" t="s">
        <v>4480</v>
      </c>
      <c r="G377" s="196" t="s">
        <v>3436</v>
      </c>
      <c r="H377" s="196" t="s">
        <v>1077</v>
      </c>
      <c r="I377" s="197" t="s">
        <v>1078</v>
      </c>
      <c r="J377" s="198" t="s">
        <v>1690</v>
      </c>
      <c r="K377" s="198" t="s">
        <v>1691</v>
      </c>
      <c r="L377" s="198" t="s">
        <v>1063</v>
      </c>
      <c r="M377" s="199" t="s">
        <v>1769</v>
      </c>
      <c r="N377" s="196" t="s">
        <v>1284</v>
      </c>
      <c r="O377" s="196" t="s">
        <v>3553</v>
      </c>
      <c r="P377" s="200"/>
      <c r="Q377" s="201"/>
      <c r="R377" s="201">
        <v>22601.19</v>
      </c>
    </row>
    <row r="378" spans="1:18" ht="52.5" hidden="1" customHeight="1">
      <c r="A378" s="193" t="s">
        <v>1860</v>
      </c>
      <c r="B378" s="193" t="s">
        <v>4481</v>
      </c>
      <c r="C378" s="194" t="s">
        <v>3701</v>
      </c>
      <c r="D378" s="195" t="s">
        <v>1181</v>
      </c>
      <c r="E378" s="195" t="s">
        <v>4482</v>
      </c>
      <c r="F378" s="196" t="s">
        <v>4481</v>
      </c>
      <c r="G378" s="196" t="s">
        <v>3701</v>
      </c>
      <c r="H378" s="196" t="s">
        <v>3247</v>
      </c>
      <c r="I378" s="197" t="s">
        <v>3248</v>
      </c>
      <c r="J378" s="198" t="s">
        <v>1063</v>
      </c>
      <c r="K378" s="198" t="s">
        <v>1063</v>
      </c>
      <c r="L378" s="198" t="s">
        <v>1790</v>
      </c>
      <c r="M378" s="199" t="s">
        <v>1678</v>
      </c>
      <c r="N378" s="196" t="s">
        <v>1284</v>
      </c>
      <c r="O378" s="196" t="s">
        <v>3553</v>
      </c>
      <c r="P378" s="200"/>
      <c r="Q378" s="201">
        <v>14968000</v>
      </c>
      <c r="R378" s="201"/>
    </row>
    <row r="379" spans="1:18" ht="52.5" hidden="1" customHeight="1">
      <c r="A379" s="193" t="s">
        <v>1864</v>
      </c>
      <c r="B379" s="193" t="s">
        <v>4483</v>
      </c>
      <c r="C379" s="194" t="s">
        <v>3436</v>
      </c>
      <c r="D379" s="195" t="s">
        <v>1181</v>
      </c>
      <c r="E379" s="195" t="s">
        <v>4484</v>
      </c>
      <c r="F379" s="196" t="s">
        <v>4483</v>
      </c>
      <c r="G379" s="196" t="s">
        <v>3701</v>
      </c>
      <c r="H379" s="196" t="s">
        <v>3244</v>
      </c>
      <c r="I379" s="197" t="s">
        <v>3245</v>
      </c>
      <c r="J379" s="198" t="s">
        <v>1063</v>
      </c>
      <c r="K379" s="198" t="s">
        <v>1063</v>
      </c>
      <c r="L379" s="198" t="s">
        <v>1790</v>
      </c>
      <c r="M379" s="199" t="s">
        <v>1678</v>
      </c>
      <c r="N379" s="196" t="s">
        <v>1284</v>
      </c>
      <c r="O379" s="196" t="s">
        <v>3553</v>
      </c>
      <c r="P379" s="200"/>
      <c r="Q379" s="201">
        <v>472000</v>
      </c>
      <c r="R379" s="201"/>
    </row>
    <row r="380" spans="1:18" ht="42" hidden="1" customHeight="1">
      <c r="A380" s="193" t="s">
        <v>1868</v>
      </c>
      <c r="B380" s="193" t="s">
        <v>4485</v>
      </c>
      <c r="C380" s="194" t="s">
        <v>3723</v>
      </c>
      <c r="D380" s="195" t="s">
        <v>1055</v>
      </c>
      <c r="E380" s="195" t="s">
        <v>4486</v>
      </c>
      <c r="F380" s="196" t="s">
        <v>4487</v>
      </c>
      <c r="G380" s="196" t="s">
        <v>3723</v>
      </c>
      <c r="H380" s="196" t="s">
        <v>1077</v>
      </c>
      <c r="I380" s="197" t="s">
        <v>1078</v>
      </c>
      <c r="J380" s="198" t="s">
        <v>1690</v>
      </c>
      <c r="K380" s="198" t="s">
        <v>1691</v>
      </c>
      <c r="L380" s="198" t="s">
        <v>1063</v>
      </c>
      <c r="M380" s="199" t="s">
        <v>1769</v>
      </c>
      <c r="N380" s="196" t="s">
        <v>1284</v>
      </c>
      <c r="O380" s="196" t="s">
        <v>3553</v>
      </c>
      <c r="P380" s="200"/>
      <c r="Q380" s="201"/>
      <c r="R380" s="201">
        <v>122742.31</v>
      </c>
    </row>
    <row r="381" spans="1:18" ht="42" hidden="1" customHeight="1">
      <c r="A381" s="193" t="s">
        <v>1870</v>
      </c>
      <c r="B381" s="193" t="s">
        <v>4488</v>
      </c>
      <c r="C381" s="194" t="s">
        <v>3667</v>
      </c>
      <c r="D381" s="195" t="s">
        <v>1055</v>
      </c>
      <c r="E381" s="195" t="s">
        <v>4489</v>
      </c>
      <c r="F381" s="196" t="s">
        <v>4490</v>
      </c>
      <c r="G381" s="196" t="s">
        <v>3723</v>
      </c>
      <c r="H381" s="196" t="s">
        <v>1077</v>
      </c>
      <c r="I381" s="197" t="s">
        <v>1078</v>
      </c>
      <c r="J381" s="198" t="s">
        <v>1690</v>
      </c>
      <c r="K381" s="198" t="s">
        <v>1691</v>
      </c>
      <c r="L381" s="198" t="s">
        <v>1063</v>
      </c>
      <c r="M381" s="199" t="s">
        <v>1769</v>
      </c>
      <c r="N381" s="196" t="s">
        <v>1284</v>
      </c>
      <c r="O381" s="196" t="s">
        <v>3553</v>
      </c>
      <c r="P381" s="200"/>
      <c r="Q381" s="201"/>
      <c r="R381" s="201">
        <v>14461.09</v>
      </c>
    </row>
    <row r="382" spans="1:18" ht="63" hidden="1" customHeight="1">
      <c r="A382" s="193" t="s">
        <v>1874</v>
      </c>
      <c r="B382" s="193" t="s">
        <v>4491</v>
      </c>
      <c r="C382" s="194" t="s">
        <v>3440</v>
      </c>
      <c r="D382" s="195" t="s">
        <v>1055</v>
      </c>
      <c r="E382" s="195" t="s">
        <v>4492</v>
      </c>
      <c r="F382" s="196" t="s">
        <v>4493</v>
      </c>
      <c r="G382" s="196" t="s">
        <v>3667</v>
      </c>
      <c r="H382" s="196" t="s">
        <v>1077</v>
      </c>
      <c r="I382" s="197" t="s">
        <v>1078</v>
      </c>
      <c r="J382" s="198" t="s">
        <v>1690</v>
      </c>
      <c r="K382" s="198" t="s">
        <v>1691</v>
      </c>
      <c r="L382" s="198" t="s">
        <v>1063</v>
      </c>
      <c r="M382" s="199" t="s">
        <v>1769</v>
      </c>
      <c r="N382" s="196" t="s">
        <v>1284</v>
      </c>
      <c r="O382" s="196" t="s">
        <v>3553</v>
      </c>
      <c r="P382" s="200"/>
      <c r="Q382" s="201"/>
      <c r="R382" s="201">
        <v>15018.09</v>
      </c>
    </row>
    <row r="383" spans="1:18" ht="52.5" hidden="1" customHeight="1">
      <c r="A383" s="193" t="s">
        <v>1879</v>
      </c>
      <c r="B383" s="193" t="s">
        <v>4494</v>
      </c>
      <c r="C383" s="194" t="s">
        <v>3440</v>
      </c>
      <c r="D383" s="195" t="s">
        <v>1055</v>
      </c>
      <c r="E383" s="195" t="s">
        <v>4495</v>
      </c>
      <c r="F383" s="196" t="s">
        <v>4496</v>
      </c>
      <c r="G383" s="196" t="s">
        <v>3667</v>
      </c>
      <c r="H383" s="196" t="s">
        <v>1077</v>
      </c>
      <c r="I383" s="197" t="s">
        <v>1078</v>
      </c>
      <c r="J383" s="198" t="s">
        <v>1690</v>
      </c>
      <c r="K383" s="198" t="s">
        <v>1691</v>
      </c>
      <c r="L383" s="198" t="s">
        <v>1063</v>
      </c>
      <c r="M383" s="199" t="s">
        <v>1769</v>
      </c>
      <c r="N383" s="196" t="s">
        <v>1284</v>
      </c>
      <c r="O383" s="196" t="s">
        <v>3553</v>
      </c>
      <c r="P383" s="200"/>
      <c r="Q383" s="201"/>
      <c r="R383" s="201">
        <v>25422</v>
      </c>
    </row>
    <row r="384" spans="1:18" ht="42" hidden="1" customHeight="1">
      <c r="A384" s="193" t="s">
        <v>1884</v>
      </c>
      <c r="B384" s="193" t="s">
        <v>4497</v>
      </c>
      <c r="C384" s="194" t="s">
        <v>3440</v>
      </c>
      <c r="D384" s="195" t="s">
        <v>1055</v>
      </c>
      <c r="E384" s="195" t="s">
        <v>1960</v>
      </c>
      <c r="F384" s="196" t="s">
        <v>4498</v>
      </c>
      <c r="G384" s="196" t="s">
        <v>3667</v>
      </c>
      <c r="H384" s="196" t="s">
        <v>1701</v>
      </c>
      <c r="I384" s="197" t="s">
        <v>1702</v>
      </c>
      <c r="J384" s="198" t="s">
        <v>1690</v>
      </c>
      <c r="K384" s="198" t="s">
        <v>1691</v>
      </c>
      <c r="L384" s="198" t="s">
        <v>1063</v>
      </c>
      <c r="M384" s="199" t="s">
        <v>1769</v>
      </c>
      <c r="N384" s="196" t="s">
        <v>1284</v>
      </c>
      <c r="O384" s="196" t="s">
        <v>3553</v>
      </c>
      <c r="P384" s="200"/>
      <c r="Q384" s="201"/>
      <c r="R384" s="201">
        <v>4546</v>
      </c>
    </row>
    <row r="385" spans="1:18" ht="42" hidden="1" customHeight="1">
      <c r="A385" s="193" t="s">
        <v>1887</v>
      </c>
      <c r="B385" s="193" t="s">
        <v>4499</v>
      </c>
      <c r="C385" s="194" t="s">
        <v>3440</v>
      </c>
      <c r="D385" s="195" t="s">
        <v>1055</v>
      </c>
      <c r="E385" s="195" t="s">
        <v>4012</v>
      </c>
      <c r="F385" s="196" t="s">
        <v>4500</v>
      </c>
      <c r="G385" s="196" t="s">
        <v>3667</v>
      </c>
      <c r="H385" s="196" t="s">
        <v>1701</v>
      </c>
      <c r="I385" s="197" t="s">
        <v>1702</v>
      </c>
      <c r="J385" s="198" t="s">
        <v>1690</v>
      </c>
      <c r="K385" s="198" t="s">
        <v>1691</v>
      </c>
      <c r="L385" s="198" t="s">
        <v>1063</v>
      </c>
      <c r="M385" s="199" t="s">
        <v>1769</v>
      </c>
      <c r="N385" s="196" t="s">
        <v>1284</v>
      </c>
      <c r="O385" s="196" t="s">
        <v>3553</v>
      </c>
      <c r="P385" s="200"/>
      <c r="Q385" s="201"/>
      <c r="R385" s="201">
        <v>2244</v>
      </c>
    </row>
    <row r="386" spans="1:18" ht="52.5" hidden="1" customHeight="1">
      <c r="A386" s="193" t="s">
        <v>1892</v>
      </c>
      <c r="B386" s="193" t="s">
        <v>3666</v>
      </c>
      <c r="C386" s="194" t="s">
        <v>3667</v>
      </c>
      <c r="D386" s="195" t="s">
        <v>1214</v>
      </c>
      <c r="E386" s="195" t="s">
        <v>3668</v>
      </c>
      <c r="F386" s="196" t="s">
        <v>4501</v>
      </c>
      <c r="G386" s="196" t="s">
        <v>3667</v>
      </c>
      <c r="H386" s="196" t="s">
        <v>3524</v>
      </c>
      <c r="I386" s="197" t="s">
        <v>2133</v>
      </c>
      <c r="J386" s="198" t="s">
        <v>1061</v>
      </c>
      <c r="K386" s="198" t="s">
        <v>1062</v>
      </c>
      <c r="L386" s="198" t="s">
        <v>1063</v>
      </c>
      <c r="M386" s="199" t="s">
        <v>1064</v>
      </c>
      <c r="N386" s="196" t="s">
        <v>1284</v>
      </c>
      <c r="O386" s="196" t="s">
        <v>3553</v>
      </c>
      <c r="P386" s="200"/>
      <c r="Q386" s="201">
        <v>19356.54</v>
      </c>
      <c r="R386" s="201"/>
    </row>
    <row r="387" spans="1:18" ht="42" hidden="1" customHeight="1">
      <c r="A387" s="193" t="s">
        <v>1896</v>
      </c>
      <c r="B387" s="193" t="s">
        <v>3736</v>
      </c>
      <c r="C387" s="194" t="s">
        <v>3667</v>
      </c>
      <c r="D387" s="195" t="s">
        <v>1214</v>
      </c>
      <c r="E387" s="195" t="s">
        <v>3737</v>
      </c>
      <c r="F387" s="196" t="s">
        <v>4502</v>
      </c>
      <c r="G387" s="196" t="s">
        <v>3667</v>
      </c>
      <c r="H387" s="196" t="s">
        <v>3524</v>
      </c>
      <c r="I387" s="197" t="s">
        <v>2133</v>
      </c>
      <c r="J387" s="198" t="s">
        <v>1690</v>
      </c>
      <c r="K387" s="198" t="s">
        <v>1691</v>
      </c>
      <c r="L387" s="198" t="s">
        <v>1063</v>
      </c>
      <c r="M387" s="199" t="s">
        <v>1769</v>
      </c>
      <c r="N387" s="196" t="s">
        <v>1284</v>
      </c>
      <c r="O387" s="196" t="s">
        <v>3553</v>
      </c>
      <c r="P387" s="200"/>
      <c r="Q387" s="201">
        <v>22601.19</v>
      </c>
      <c r="R387" s="201"/>
    </row>
    <row r="388" spans="1:18" ht="42" hidden="1" customHeight="1">
      <c r="A388" s="193" t="s">
        <v>1900</v>
      </c>
      <c r="B388" s="193" t="s">
        <v>4503</v>
      </c>
      <c r="C388" s="194" t="s">
        <v>3440</v>
      </c>
      <c r="D388" s="195" t="s">
        <v>1055</v>
      </c>
      <c r="E388" s="195" t="s">
        <v>4504</v>
      </c>
      <c r="F388" s="196" t="s">
        <v>1670</v>
      </c>
      <c r="G388" s="196" t="s">
        <v>3440</v>
      </c>
      <c r="H388" s="196" t="s">
        <v>2132</v>
      </c>
      <c r="I388" s="197" t="s">
        <v>2133</v>
      </c>
      <c r="J388" s="198" t="s">
        <v>1690</v>
      </c>
      <c r="K388" s="198" t="s">
        <v>1691</v>
      </c>
      <c r="L388" s="198" t="s">
        <v>1063</v>
      </c>
      <c r="M388" s="199" t="s">
        <v>1769</v>
      </c>
      <c r="N388" s="196" t="s">
        <v>1284</v>
      </c>
      <c r="O388" s="196" t="s">
        <v>3553</v>
      </c>
      <c r="P388" s="200"/>
      <c r="Q388" s="201"/>
      <c r="R388" s="201">
        <v>28648.77</v>
      </c>
    </row>
    <row r="389" spans="1:18" ht="52.5" hidden="1" customHeight="1">
      <c r="A389" s="193" t="s">
        <v>1904</v>
      </c>
      <c r="B389" s="193" t="s">
        <v>4505</v>
      </c>
      <c r="C389" s="194" t="s">
        <v>3440</v>
      </c>
      <c r="D389" s="195" t="s">
        <v>1055</v>
      </c>
      <c r="E389" s="195" t="s">
        <v>4506</v>
      </c>
      <c r="F389" s="196" t="s">
        <v>4507</v>
      </c>
      <c r="G389" s="196" t="s">
        <v>3440</v>
      </c>
      <c r="H389" s="196" t="s">
        <v>1077</v>
      </c>
      <c r="I389" s="197" t="s">
        <v>1078</v>
      </c>
      <c r="J389" s="198" t="s">
        <v>1690</v>
      </c>
      <c r="K389" s="198" t="s">
        <v>1691</v>
      </c>
      <c r="L389" s="198" t="s">
        <v>1063</v>
      </c>
      <c r="M389" s="199" t="s">
        <v>1769</v>
      </c>
      <c r="N389" s="196" t="s">
        <v>1284</v>
      </c>
      <c r="O389" s="196" t="s">
        <v>3553</v>
      </c>
      <c r="P389" s="200"/>
      <c r="Q389" s="201"/>
      <c r="R389" s="201">
        <v>3479133.73</v>
      </c>
    </row>
    <row r="390" spans="1:18" ht="52.5" hidden="1" customHeight="1">
      <c r="A390" s="193" t="s">
        <v>1908</v>
      </c>
      <c r="B390" s="193" t="s">
        <v>4508</v>
      </c>
      <c r="C390" s="194" t="s">
        <v>3440</v>
      </c>
      <c r="D390" s="195" t="s">
        <v>1055</v>
      </c>
      <c r="E390" s="195" t="s">
        <v>4509</v>
      </c>
      <c r="F390" s="196" t="s">
        <v>4510</v>
      </c>
      <c r="G390" s="196" t="s">
        <v>3440</v>
      </c>
      <c r="H390" s="196" t="s">
        <v>1077</v>
      </c>
      <c r="I390" s="197" t="s">
        <v>1078</v>
      </c>
      <c r="J390" s="198" t="s">
        <v>1690</v>
      </c>
      <c r="K390" s="198" t="s">
        <v>1691</v>
      </c>
      <c r="L390" s="198" t="s">
        <v>1063</v>
      </c>
      <c r="M390" s="199" t="s">
        <v>1769</v>
      </c>
      <c r="N390" s="196" t="s">
        <v>1284</v>
      </c>
      <c r="O390" s="196" t="s">
        <v>3553</v>
      </c>
      <c r="P390" s="200"/>
      <c r="Q390" s="201"/>
      <c r="R390" s="201">
        <v>328282.01</v>
      </c>
    </row>
    <row r="391" spans="1:18" ht="42" hidden="1" customHeight="1">
      <c r="A391" s="193" t="s">
        <v>1912</v>
      </c>
      <c r="B391" s="193" t="s">
        <v>4511</v>
      </c>
      <c r="C391" s="194" t="s">
        <v>3440</v>
      </c>
      <c r="D391" s="195" t="s">
        <v>1055</v>
      </c>
      <c r="E391" s="195" t="s">
        <v>4512</v>
      </c>
      <c r="F391" s="196" t="s">
        <v>4513</v>
      </c>
      <c r="G391" s="196" t="s">
        <v>3440</v>
      </c>
      <c r="H391" s="196" t="s">
        <v>1696</v>
      </c>
      <c r="I391" s="197" t="s">
        <v>1697</v>
      </c>
      <c r="J391" s="198" t="s">
        <v>1690</v>
      </c>
      <c r="K391" s="198" t="s">
        <v>1691</v>
      </c>
      <c r="L391" s="198" t="s">
        <v>1063</v>
      </c>
      <c r="M391" s="199" t="s">
        <v>1769</v>
      </c>
      <c r="N391" s="196" t="s">
        <v>1284</v>
      </c>
      <c r="O391" s="196" t="s">
        <v>3553</v>
      </c>
      <c r="P391" s="200"/>
      <c r="Q391" s="201"/>
      <c r="R391" s="201">
        <v>81591.33</v>
      </c>
    </row>
    <row r="392" spans="1:18" ht="42" hidden="1" customHeight="1">
      <c r="A392" s="193" t="s">
        <v>1916</v>
      </c>
      <c r="B392" s="193" t="s">
        <v>4514</v>
      </c>
      <c r="C392" s="194" t="s">
        <v>3440</v>
      </c>
      <c r="D392" s="195" t="s">
        <v>1055</v>
      </c>
      <c r="E392" s="195" t="s">
        <v>4515</v>
      </c>
      <c r="F392" s="196" t="s">
        <v>4516</v>
      </c>
      <c r="G392" s="196" t="s">
        <v>3440</v>
      </c>
      <c r="H392" s="196" t="s">
        <v>1696</v>
      </c>
      <c r="I392" s="197" t="s">
        <v>1697</v>
      </c>
      <c r="J392" s="198" t="s">
        <v>1690</v>
      </c>
      <c r="K392" s="198" t="s">
        <v>1691</v>
      </c>
      <c r="L392" s="198" t="s">
        <v>1063</v>
      </c>
      <c r="M392" s="199" t="s">
        <v>1769</v>
      </c>
      <c r="N392" s="196" t="s">
        <v>1284</v>
      </c>
      <c r="O392" s="196" t="s">
        <v>3553</v>
      </c>
      <c r="P392" s="200"/>
      <c r="Q392" s="201"/>
      <c r="R392" s="201">
        <v>501.63</v>
      </c>
    </row>
    <row r="393" spans="1:18" ht="52.5" hidden="1" customHeight="1">
      <c r="A393" s="193" t="s">
        <v>1919</v>
      </c>
      <c r="B393" s="193" t="s">
        <v>4517</v>
      </c>
      <c r="C393" s="194" t="s">
        <v>3440</v>
      </c>
      <c r="D393" s="195" t="s">
        <v>1055</v>
      </c>
      <c r="E393" s="195" t="s">
        <v>4518</v>
      </c>
      <c r="F393" s="196" t="s">
        <v>4519</v>
      </c>
      <c r="G393" s="196" t="s">
        <v>3440</v>
      </c>
      <c r="H393" s="196" t="s">
        <v>3115</v>
      </c>
      <c r="I393" s="197" t="s">
        <v>3116</v>
      </c>
      <c r="J393" s="198" t="s">
        <v>1690</v>
      </c>
      <c r="K393" s="198" t="s">
        <v>1691</v>
      </c>
      <c r="L393" s="198" t="s">
        <v>1063</v>
      </c>
      <c r="M393" s="199" t="s">
        <v>1769</v>
      </c>
      <c r="N393" s="196" t="s">
        <v>1284</v>
      </c>
      <c r="O393" s="196" t="s">
        <v>3553</v>
      </c>
      <c r="P393" s="200"/>
      <c r="Q393" s="201"/>
      <c r="R393" s="201">
        <v>9106.8700000000008</v>
      </c>
    </row>
    <row r="394" spans="1:18" ht="42" hidden="1" customHeight="1">
      <c r="A394" s="193" t="s">
        <v>1921</v>
      </c>
      <c r="B394" s="193" t="s">
        <v>4520</v>
      </c>
      <c r="C394" s="194" t="s">
        <v>3440</v>
      </c>
      <c r="D394" s="195" t="s">
        <v>1055</v>
      </c>
      <c r="E394" s="195" t="s">
        <v>4521</v>
      </c>
      <c r="F394" s="196" t="s">
        <v>4522</v>
      </c>
      <c r="G394" s="196" t="s">
        <v>3440</v>
      </c>
      <c r="H394" s="196" t="s">
        <v>1696</v>
      </c>
      <c r="I394" s="197" t="s">
        <v>1697</v>
      </c>
      <c r="J394" s="198" t="s">
        <v>1690</v>
      </c>
      <c r="K394" s="198" t="s">
        <v>1691</v>
      </c>
      <c r="L394" s="198" t="s">
        <v>1063</v>
      </c>
      <c r="M394" s="199" t="s">
        <v>1769</v>
      </c>
      <c r="N394" s="196" t="s">
        <v>1284</v>
      </c>
      <c r="O394" s="196" t="s">
        <v>3553</v>
      </c>
      <c r="P394" s="200"/>
      <c r="Q394" s="201"/>
      <c r="R394" s="201">
        <v>278040.58</v>
      </c>
    </row>
    <row r="395" spans="1:18" ht="52.5" hidden="1" customHeight="1">
      <c r="A395" s="193" t="s">
        <v>1926</v>
      </c>
      <c r="B395" s="193" t="s">
        <v>4523</v>
      </c>
      <c r="C395" s="194" t="s">
        <v>3444</v>
      </c>
      <c r="D395" s="195" t="s">
        <v>1055</v>
      </c>
      <c r="E395" s="195" t="s">
        <v>4524</v>
      </c>
      <c r="F395" s="196" t="s">
        <v>4525</v>
      </c>
      <c r="G395" s="196" t="s">
        <v>3440</v>
      </c>
      <c r="H395" s="196" t="s">
        <v>1077</v>
      </c>
      <c r="I395" s="197" t="s">
        <v>1078</v>
      </c>
      <c r="J395" s="198" t="s">
        <v>2211</v>
      </c>
      <c r="K395" s="198" t="s">
        <v>1691</v>
      </c>
      <c r="L395" s="198" t="s">
        <v>1063</v>
      </c>
      <c r="M395" s="199" t="s">
        <v>1769</v>
      </c>
      <c r="N395" s="196" t="s">
        <v>1284</v>
      </c>
      <c r="O395" s="196" t="s">
        <v>3553</v>
      </c>
      <c r="P395" s="200"/>
      <c r="Q395" s="201"/>
      <c r="R395" s="201">
        <v>2090.86</v>
      </c>
    </row>
    <row r="396" spans="1:18" ht="52.5" hidden="1" customHeight="1">
      <c r="A396" s="193" t="s">
        <v>1315</v>
      </c>
      <c r="B396" s="193" t="s">
        <v>4526</v>
      </c>
      <c r="C396" s="194" t="s">
        <v>3444</v>
      </c>
      <c r="D396" s="195" t="s">
        <v>1055</v>
      </c>
      <c r="E396" s="195" t="s">
        <v>4527</v>
      </c>
      <c r="F396" s="196" t="s">
        <v>4528</v>
      </c>
      <c r="G396" s="196" t="s">
        <v>3440</v>
      </c>
      <c r="H396" s="196" t="s">
        <v>1077</v>
      </c>
      <c r="I396" s="197" t="s">
        <v>1078</v>
      </c>
      <c r="J396" s="198" t="s">
        <v>2211</v>
      </c>
      <c r="K396" s="198" t="s">
        <v>1691</v>
      </c>
      <c r="L396" s="198" t="s">
        <v>1063</v>
      </c>
      <c r="M396" s="199" t="s">
        <v>1769</v>
      </c>
      <c r="N396" s="196" t="s">
        <v>1284</v>
      </c>
      <c r="O396" s="196" t="s">
        <v>3553</v>
      </c>
      <c r="P396" s="200"/>
      <c r="Q396" s="201"/>
      <c r="R396" s="201">
        <v>33729.47</v>
      </c>
    </row>
    <row r="397" spans="1:18" ht="52.5" hidden="1" customHeight="1">
      <c r="A397" s="193" t="s">
        <v>1320</v>
      </c>
      <c r="B397" s="193" t="s">
        <v>4529</v>
      </c>
      <c r="C397" s="194" t="s">
        <v>3444</v>
      </c>
      <c r="D397" s="195" t="s">
        <v>1055</v>
      </c>
      <c r="E397" s="195" t="s">
        <v>4530</v>
      </c>
      <c r="F397" s="196" t="s">
        <v>4531</v>
      </c>
      <c r="G397" s="196" t="s">
        <v>3440</v>
      </c>
      <c r="H397" s="196" t="s">
        <v>1077</v>
      </c>
      <c r="I397" s="197" t="s">
        <v>1078</v>
      </c>
      <c r="J397" s="198" t="s">
        <v>2211</v>
      </c>
      <c r="K397" s="198" t="s">
        <v>1691</v>
      </c>
      <c r="L397" s="198" t="s">
        <v>1063</v>
      </c>
      <c r="M397" s="199" t="s">
        <v>1769</v>
      </c>
      <c r="N397" s="196" t="s">
        <v>1284</v>
      </c>
      <c r="O397" s="196" t="s">
        <v>3553</v>
      </c>
      <c r="P397" s="200"/>
      <c r="Q397" s="201"/>
      <c r="R397" s="201">
        <v>208.38</v>
      </c>
    </row>
    <row r="398" spans="1:18" ht="52.5" hidden="1" customHeight="1">
      <c r="A398" s="193" t="s">
        <v>1327</v>
      </c>
      <c r="B398" s="193" t="s">
        <v>4532</v>
      </c>
      <c r="C398" s="194" t="s">
        <v>3444</v>
      </c>
      <c r="D398" s="195" t="s">
        <v>1055</v>
      </c>
      <c r="E398" s="195" t="s">
        <v>4533</v>
      </c>
      <c r="F398" s="196" t="s">
        <v>4534</v>
      </c>
      <c r="G398" s="196" t="s">
        <v>3440</v>
      </c>
      <c r="H398" s="196" t="s">
        <v>1696</v>
      </c>
      <c r="I398" s="197" t="s">
        <v>1697</v>
      </c>
      <c r="J398" s="198" t="s">
        <v>2211</v>
      </c>
      <c r="K398" s="198" t="s">
        <v>1691</v>
      </c>
      <c r="L398" s="198" t="s">
        <v>1063</v>
      </c>
      <c r="M398" s="199" t="s">
        <v>1769</v>
      </c>
      <c r="N398" s="196" t="s">
        <v>1284</v>
      </c>
      <c r="O398" s="196" t="s">
        <v>3553</v>
      </c>
      <c r="P398" s="200"/>
      <c r="Q398" s="201"/>
      <c r="R398" s="201">
        <v>46441.8</v>
      </c>
    </row>
    <row r="399" spans="1:18" ht="52.5" hidden="1" customHeight="1">
      <c r="A399" s="193" t="s">
        <v>1052</v>
      </c>
      <c r="B399" s="193" t="s">
        <v>4535</v>
      </c>
      <c r="C399" s="194" t="s">
        <v>3444</v>
      </c>
      <c r="D399" s="195" t="s">
        <v>1055</v>
      </c>
      <c r="E399" s="195" t="s">
        <v>4536</v>
      </c>
      <c r="F399" s="196" t="s">
        <v>4537</v>
      </c>
      <c r="G399" s="196" t="s">
        <v>3440</v>
      </c>
      <c r="H399" s="196" t="s">
        <v>1696</v>
      </c>
      <c r="I399" s="197" t="s">
        <v>1697</v>
      </c>
      <c r="J399" s="198" t="s">
        <v>2211</v>
      </c>
      <c r="K399" s="198" t="s">
        <v>1691</v>
      </c>
      <c r="L399" s="198" t="s">
        <v>1063</v>
      </c>
      <c r="M399" s="199" t="s">
        <v>1769</v>
      </c>
      <c r="N399" s="196" t="s">
        <v>1284</v>
      </c>
      <c r="O399" s="196" t="s">
        <v>3553</v>
      </c>
      <c r="P399" s="200"/>
      <c r="Q399" s="201"/>
      <c r="R399" s="201">
        <v>417.22</v>
      </c>
    </row>
    <row r="400" spans="1:18" ht="42" hidden="1" customHeight="1">
      <c r="A400" s="193" t="s">
        <v>1068</v>
      </c>
      <c r="B400" s="193" t="s">
        <v>4538</v>
      </c>
      <c r="C400" s="194" t="s">
        <v>3444</v>
      </c>
      <c r="D400" s="195" t="s">
        <v>1055</v>
      </c>
      <c r="E400" s="195" t="s">
        <v>1960</v>
      </c>
      <c r="F400" s="196" t="s">
        <v>4539</v>
      </c>
      <c r="G400" s="196" t="s">
        <v>3440</v>
      </c>
      <c r="H400" s="196" t="s">
        <v>1701</v>
      </c>
      <c r="I400" s="197" t="s">
        <v>1702</v>
      </c>
      <c r="J400" s="198" t="s">
        <v>1690</v>
      </c>
      <c r="K400" s="198" t="s">
        <v>1691</v>
      </c>
      <c r="L400" s="198" t="s">
        <v>1063</v>
      </c>
      <c r="M400" s="199" t="s">
        <v>1769</v>
      </c>
      <c r="N400" s="196" t="s">
        <v>1284</v>
      </c>
      <c r="O400" s="196" t="s">
        <v>3553</v>
      </c>
      <c r="P400" s="200"/>
      <c r="Q400" s="201"/>
      <c r="R400" s="201">
        <v>1110490</v>
      </c>
    </row>
    <row r="401" spans="1:18" ht="42" hidden="1" customHeight="1">
      <c r="A401" s="193" t="s">
        <v>1344</v>
      </c>
      <c r="B401" s="193" t="s">
        <v>4540</v>
      </c>
      <c r="C401" s="194" t="s">
        <v>3444</v>
      </c>
      <c r="D401" s="195" t="s">
        <v>1055</v>
      </c>
      <c r="E401" s="195" t="s">
        <v>1960</v>
      </c>
      <c r="F401" s="196" t="s">
        <v>4541</v>
      </c>
      <c r="G401" s="196" t="s">
        <v>3440</v>
      </c>
      <c r="H401" s="196" t="s">
        <v>1701</v>
      </c>
      <c r="I401" s="197" t="s">
        <v>1702</v>
      </c>
      <c r="J401" s="198" t="s">
        <v>1690</v>
      </c>
      <c r="K401" s="198" t="s">
        <v>1691</v>
      </c>
      <c r="L401" s="198" t="s">
        <v>1063</v>
      </c>
      <c r="M401" s="199" t="s">
        <v>1769</v>
      </c>
      <c r="N401" s="196" t="s">
        <v>1284</v>
      </c>
      <c r="O401" s="196" t="s">
        <v>3553</v>
      </c>
      <c r="P401" s="200"/>
      <c r="Q401" s="201"/>
      <c r="R401" s="201">
        <v>78976</v>
      </c>
    </row>
    <row r="402" spans="1:18" ht="42" hidden="1" customHeight="1">
      <c r="A402" s="193" t="s">
        <v>1350</v>
      </c>
      <c r="B402" s="193" t="s">
        <v>4542</v>
      </c>
      <c r="C402" s="194" t="s">
        <v>3444</v>
      </c>
      <c r="D402" s="195" t="s">
        <v>1055</v>
      </c>
      <c r="E402" s="195" t="s">
        <v>1960</v>
      </c>
      <c r="F402" s="196" t="s">
        <v>4543</v>
      </c>
      <c r="G402" s="196" t="s">
        <v>3440</v>
      </c>
      <c r="H402" s="196" t="s">
        <v>1701</v>
      </c>
      <c r="I402" s="197" t="s">
        <v>1702</v>
      </c>
      <c r="J402" s="198" t="s">
        <v>1690</v>
      </c>
      <c r="K402" s="198" t="s">
        <v>1691</v>
      </c>
      <c r="L402" s="198" t="s">
        <v>1063</v>
      </c>
      <c r="M402" s="199" t="s">
        <v>1769</v>
      </c>
      <c r="N402" s="196" t="s">
        <v>1284</v>
      </c>
      <c r="O402" s="196" t="s">
        <v>3553</v>
      </c>
      <c r="P402" s="200"/>
      <c r="Q402" s="201"/>
      <c r="R402" s="201">
        <v>76</v>
      </c>
    </row>
    <row r="403" spans="1:18" ht="42" hidden="1" customHeight="1">
      <c r="A403" s="193" t="s">
        <v>1958</v>
      </c>
      <c r="B403" s="193" t="s">
        <v>4544</v>
      </c>
      <c r="C403" s="194" t="s">
        <v>3444</v>
      </c>
      <c r="D403" s="195" t="s">
        <v>1055</v>
      </c>
      <c r="E403" s="195" t="s">
        <v>3820</v>
      </c>
      <c r="F403" s="196" t="s">
        <v>4545</v>
      </c>
      <c r="G403" s="196" t="s">
        <v>3440</v>
      </c>
      <c r="H403" s="196" t="s">
        <v>1701</v>
      </c>
      <c r="I403" s="197" t="s">
        <v>1702</v>
      </c>
      <c r="J403" s="198" t="s">
        <v>2211</v>
      </c>
      <c r="K403" s="198" t="s">
        <v>1691</v>
      </c>
      <c r="L403" s="198" t="s">
        <v>1063</v>
      </c>
      <c r="M403" s="199" t="s">
        <v>1769</v>
      </c>
      <c r="N403" s="196" t="s">
        <v>1284</v>
      </c>
      <c r="O403" s="196" t="s">
        <v>3553</v>
      </c>
      <c r="P403" s="200"/>
      <c r="Q403" s="201"/>
      <c r="R403" s="201">
        <v>9625</v>
      </c>
    </row>
    <row r="404" spans="1:18" ht="42" hidden="1" customHeight="1">
      <c r="A404" s="193" t="s">
        <v>1962</v>
      </c>
      <c r="B404" s="193" t="s">
        <v>4546</v>
      </c>
      <c r="C404" s="194" t="s">
        <v>3444</v>
      </c>
      <c r="D404" s="195" t="s">
        <v>1055</v>
      </c>
      <c r="E404" s="195" t="s">
        <v>3820</v>
      </c>
      <c r="F404" s="196" t="s">
        <v>4547</v>
      </c>
      <c r="G404" s="196" t="s">
        <v>3440</v>
      </c>
      <c r="H404" s="196" t="s">
        <v>1701</v>
      </c>
      <c r="I404" s="197" t="s">
        <v>1702</v>
      </c>
      <c r="J404" s="198" t="s">
        <v>2211</v>
      </c>
      <c r="K404" s="198" t="s">
        <v>1691</v>
      </c>
      <c r="L404" s="198" t="s">
        <v>1063</v>
      </c>
      <c r="M404" s="199" t="s">
        <v>1769</v>
      </c>
      <c r="N404" s="196" t="s">
        <v>1284</v>
      </c>
      <c r="O404" s="196" t="s">
        <v>3553</v>
      </c>
      <c r="P404" s="200"/>
      <c r="Q404" s="201"/>
      <c r="R404" s="201">
        <v>72</v>
      </c>
    </row>
    <row r="405" spans="1:18" ht="42" hidden="1" customHeight="1">
      <c r="A405" s="193" t="s">
        <v>1963</v>
      </c>
      <c r="B405" s="193" t="s">
        <v>4548</v>
      </c>
      <c r="C405" s="194" t="s">
        <v>3444</v>
      </c>
      <c r="D405" s="195" t="s">
        <v>1055</v>
      </c>
      <c r="E405" s="195" t="s">
        <v>3828</v>
      </c>
      <c r="F405" s="196" t="s">
        <v>4549</v>
      </c>
      <c r="G405" s="196" t="s">
        <v>3444</v>
      </c>
      <c r="H405" s="196" t="s">
        <v>1701</v>
      </c>
      <c r="I405" s="197" t="s">
        <v>1702</v>
      </c>
      <c r="J405" s="198" t="s">
        <v>1703</v>
      </c>
      <c r="K405" s="198" t="s">
        <v>1704</v>
      </c>
      <c r="L405" s="198" t="s">
        <v>1063</v>
      </c>
      <c r="M405" s="199" t="s">
        <v>1769</v>
      </c>
      <c r="N405" s="196" t="s">
        <v>1284</v>
      </c>
      <c r="O405" s="196" t="s">
        <v>3553</v>
      </c>
      <c r="P405" s="200"/>
      <c r="Q405" s="201"/>
      <c r="R405" s="201">
        <v>1962152.14</v>
      </c>
    </row>
    <row r="406" spans="1:18" ht="42" hidden="1" customHeight="1">
      <c r="A406" s="193" t="s">
        <v>1966</v>
      </c>
      <c r="B406" s="193" t="s">
        <v>4550</v>
      </c>
      <c r="C406" s="194" t="s">
        <v>3444</v>
      </c>
      <c r="D406" s="195" t="s">
        <v>1055</v>
      </c>
      <c r="E406" s="195" t="s">
        <v>3828</v>
      </c>
      <c r="F406" s="196" t="s">
        <v>4551</v>
      </c>
      <c r="G406" s="196" t="s">
        <v>3444</v>
      </c>
      <c r="H406" s="196" t="s">
        <v>1701</v>
      </c>
      <c r="I406" s="197" t="s">
        <v>1702</v>
      </c>
      <c r="J406" s="198" t="s">
        <v>1703</v>
      </c>
      <c r="K406" s="198" t="s">
        <v>1704</v>
      </c>
      <c r="L406" s="198" t="s">
        <v>1063</v>
      </c>
      <c r="M406" s="199" t="s">
        <v>1769</v>
      </c>
      <c r="N406" s="196" t="s">
        <v>1284</v>
      </c>
      <c r="O406" s="196" t="s">
        <v>3553</v>
      </c>
      <c r="P406" s="200"/>
      <c r="Q406" s="201"/>
      <c r="R406" s="201">
        <v>128.36000000000001</v>
      </c>
    </row>
    <row r="407" spans="1:18" ht="42" hidden="1" customHeight="1">
      <c r="A407" s="193" t="s">
        <v>1970</v>
      </c>
      <c r="B407" s="193" t="s">
        <v>4552</v>
      </c>
      <c r="C407" s="194" t="s">
        <v>3444</v>
      </c>
      <c r="D407" s="195" t="s">
        <v>1055</v>
      </c>
      <c r="E407" s="195" t="s">
        <v>3828</v>
      </c>
      <c r="F407" s="196" t="s">
        <v>4553</v>
      </c>
      <c r="G407" s="196" t="s">
        <v>3444</v>
      </c>
      <c r="H407" s="196" t="s">
        <v>1701</v>
      </c>
      <c r="I407" s="197" t="s">
        <v>1702</v>
      </c>
      <c r="J407" s="198" t="s">
        <v>1703</v>
      </c>
      <c r="K407" s="198" t="s">
        <v>1704</v>
      </c>
      <c r="L407" s="198" t="s">
        <v>1063</v>
      </c>
      <c r="M407" s="199" t="s">
        <v>1769</v>
      </c>
      <c r="N407" s="196" t="s">
        <v>1284</v>
      </c>
      <c r="O407" s="196" t="s">
        <v>3553</v>
      </c>
      <c r="P407" s="200"/>
      <c r="Q407" s="201"/>
      <c r="R407" s="201">
        <v>146004.88</v>
      </c>
    </row>
    <row r="408" spans="1:18" ht="42" hidden="1" customHeight="1">
      <c r="A408" s="193" t="s">
        <v>1072</v>
      </c>
      <c r="B408" s="193" t="s">
        <v>4554</v>
      </c>
      <c r="C408" s="194" t="s">
        <v>3444</v>
      </c>
      <c r="D408" s="195" t="s">
        <v>1055</v>
      </c>
      <c r="E408" s="195" t="s">
        <v>3828</v>
      </c>
      <c r="F408" s="196" t="s">
        <v>4555</v>
      </c>
      <c r="G408" s="196" t="s">
        <v>3444</v>
      </c>
      <c r="H408" s="196" t="s">
        <v>1701</v>
      </c>
      <c r="I408" s="197" t="s">
        <v>1702</v>
      </c>
      <c r="J408" s="198" t="s">
        <v>1703</v>
      </c>
      <c r="K408" s="198" t="s">
        <v>1704</v>
      </c>
      <c r="L408" s="198" t="s">
        <v>1063</v>
      </c>
      <c r="M408" s="199" t="s">
        <v>1769</v>
      </c>
      <c r="N408" s="196" t="s">
        <v>1284</v>
      </c>
      <c r="O408" s="196" t="s">
        <v>3553</v>
      </c>
      <c r="P408" s="200"/>
      <c r="Q408" s="201"/>
      <c r="R408" s="201">
        <v>98553.35</v>
      </c>
    </row>
    <row r="409" spans="1:18" ht="42" hidden="1" customHeight="1">
      <c r="A409" s="193" t="s">
        <v>1978</v>
      </c>
      <c r="B409" s="193" t="s">
        <v>4556</v>
      </c>
      <c r="C409" s="194" t="s">
        <v>3444</v>
      </c>
      <c r="D409" s="195" t="s">
        <v>1055</v>
      </c>
      <c r="E409" s="195" t="s">
        <v>3828</v>
      </c>
      <c r="F409" s="196" t="s">
        <v>4557</v>
      </c>
      <c r="G409" s="196" t="s">
        <v>3444</v>
      </c>
      <c r="H409" s="196" t="s">
        <v>1701</v>
      </c>
      <c r="I409" s="197" t="s">
        <v>1702</v>
      </c>
      <c r="J409" s="198" t="s">
        <v>1703</v>
      </c>
      <c r="K409" s="198" t="s">
        <v>1704</v>
      </c>
      <c r="L409" s="198" t="s">
        <v>1063</v>
      </c>
      <c r="M409" s="199" t="s">
        <v>1769</v>
      </c>
      <c r="N409" s="196" t="s">
        <v>1284</v>
      </c>
      <c r="O409" s="196" t="s">
        <v>3553</v>
      </c>
      <c r="P409" s="200"/>
      <c r="Q409" s="201"/>
      <c r="R409" s="201">
        <v>125.54</v>
      </c>
    </row>
    <row r="410" spans="1:18" ht="42" hidden="1" customHeight="1">
      <c r="A410" s="193" t="s">
        <v>1982</v>
      </c>
      <c r="B410" s="193" t="s">
        <v>4558</v>
      </c>
      <c r="C410" s="194" t="s">
        <v>3444</v>
      </c>
      <c r="D410" s="195" t="s">
        <v>1055</v>
      </c>
      <c r="E410" s="195" t="s">
        <v>3828</v>
      </c>
      <c r="F410" s="196" t="s">
        <v>4559</v>
      </c>
      <c r="G410" s="196" t="s">
        <v>3444</v>
      </c>
      <c r="H410" s="196" t="s">
        <v>1701</v>
      </c>
      <c r="I410" s="197" t="s">
        <v>1702</v>
      </c>
      <c r="J410" s="198" t="s">
        <v>1703</v>
      </c>
      <c r="K410" s="198" t="s">
        <v>1704</v>
      </c>
      <c r="L410" s="198" t="s">
        <v>1063</v>
      </c>
      <c r="M410" s="199" t="s">
        <v>1769</v>
      </c>
      <c r="N410" s="196" t="s">
        <v>1284</v>
      </c>
      <c r="O410" s="196" t="s">
        <v>3553</v>
      </c>
      <c r="P410" s="200"/>
      <c r="Q410" s="201"/>
      <c r="R410" s="201">
        <v>12868.79</v>
      </c>
    </row>
    <row r="411" spans="1:18" ht="42" hidden="1" customHeight="1">
      <c r="A411" s="193" t="s">
        <v>1081</v>
      </c>
      <c r="B411" s="193" t="s">
        <v>4560</v>
      </c>
      <c r="C411" s="194" t="s">
        <v>3444</v>
      </c>
      <c r="D411" s="195" t="s">
        <v>1055</v>
      </c>
      <c r="E411" s="195" t="s">
        <v>3828</v>
      </c>
      <c r="F411" s="196" t="s">
        <v>4561</v>
      </c>
      <c r="G411" s="196" t="s">
        <v>3444</v>
      </c>
      <c r="H411" s="196" t="s">
        <v>1701</v>
      </c>
      <c r="I411" s="197" t="s">
        <v>1702</v>
      </c>
      <c r="J411" s="198" t="s">
        <v>1703</v>
      </c>
      <c r="K411" s="198" t="s">
        <v>1704</v>
      </c>
      <c r="L411" s="198" t="s">
        <v>1063</v>
      </c>
      <c r="M411" s="199" t="s">
        <v>1769</v>
      </c>
      <c r="N411" s="196" t="s">
        <v>1284</v>
      </c>
      <c r="O411" s="196" t="s">
        <v>3553</v>
      </c>
      <c r="P411" s="200"/>
      <c r="Q411" s="201"/>
      <c r="R411" s="201">
        <v>39803.410000000003</v>
      </c>
    </row>
    <row r="412" spans="1:18" ht="42" hidden="1" customHeight="1">
      <c r="A412" s="193" t="s">
        <v>1090</v>
      </c>
      <c r="B412" s="193" t="s">
        <v>4562</v>
      </c>
      <c r="C412" s="194" t="s">
        <v>3444</v>
      </c>
      <c r="D412" s="195" t="s">
        <v>1055</v>
      </c>
      <c r="E412" s="195" t="s">
        <v>3828</v>
      </c>
      <c r="F412" s="196" t="s">
        <v>4563</v>
      </c>
      <c r="G412" s="196" t="s">
        <v>3444</v>
      </c>
      <c r="H412" s="196" t="s">
        <v>1701</v>
      </c>
      <c r="I412" s="197" t="s">
        <v>1702</v>
      </c>
      <c r="J412" s="198" t="s">
        <v>1703</v>
      </c>
      <c r="K412" s="198" t="s">
        <v>1704</v>
      </c>
      <c r="L412" s="198" t="s">
        <v>1063</v>
      </c>
      <c r="M412" s="199" t="s">
        <v>1769</v>
      </c>
      <c r="N412" s="196" t="s">
        <v>1284</v>
      </c>
      <c r="O412" s="196" t="s">
        <v>3553</v>
      </c>
      <c r="P412" s="200"/>
      <c r="Q412" s="201"/>
      <c r="R412" s="201">
        <v>94.63</v>
      </c>
    </row>
    <row r="413" spans="1:18" ht="42" hidden="1" customHeight="1">
      <c r="A413" s="193" t="s">
        <v>1098</v>
      </c>
      <c r="B413" s="193" t="s">
        <v>4564</v>
      </c>
      <c r="C413" s="194" t="s">
        <v>3444</v>
      </c>
      <c r="D413" s="195" t="s">
        <v>1055</v>
      </c>
      <c r="E413" s="195" t="s">
        <v>3828</v>
      </c>
      <c r="F413" s="196" t="s">
        <v>4565</v>
      </c>
      <c r="G413" s="196" t="s">
        <v>3444</v>
      </c>
      <c r="H413" s="196" t="s">
        <v>1701</v>
      </c>
      <c r="I413" s="197" t="s">
        <v>1702</v>
      </c>
      <c r="J413" s="198" t="s">
        <v>1703</v>
      </c>
      <c r="K413" s="198" t="s">
        <v>1704</v>
      </c>
      <c r="L413" s="198" t="s">
        <v>1063</v>
      </c>
      <c r="M413" s="199" t="s">
        <v>1769</v>
      </c>
      <c r="N413" s="196" t="s">
        <v>1284</v>
      </c>
      <c r="O413" s="196" t="s">
        <v>3553</v>
      </c>
      <c r="P413" s="200"/>
      <c r="Q413" s="201"/>
      <c r="R413" s="201">
        <v>8327.35</v>
      </c>
    </row>
    <row r="414" spans="1:18" ht="42" hidden="1" customHeight="1">
      <c r="A414" s="193" t="s">
        <v>2002</v>
      </c>
      <c r="B414" s="193" t="s">
        <v>4566</v>
      </c>
      <c r="C414" s="194" t="s">
        <v>3444</v>
      </c>
      <c r="D414" s="195" t="s">
        <v>1055</v>
      </c>
      <c r="E414" s="195" t="s">
        <v>3828</v>
      </c>
      <c r="F414" s="196" t="s">
        <v>4567</v>
      </c>
      <c r="G414" s="196" t="s">
        <v>3444</v>
      </c>
      <c r="H414" s="196" t="s">
        <v>1701</v>
      </c>
      <c r="I414" s="197" t="s">
        <v>1702</v>
      </c>
      <c r="J414" s="198" t="s">
        <v>1703</v>
      </c>
      <c r="K414" s="198" t="s">
        <v>1704</v>
      </c>
      <c r="L414" s="198" t="s">
        <v>1063</v>
      </c>
      <c r="M414" s="199" t="s">
        <v>1769</v>
      </c>
      <c r="N414" s="196" t="s">
        <v>1284</v>
      </c>
      <c r="O414" s="196" t="s">
        <v>3553</v>
      </c>
      <c r="P414" s="200"/>
      <c r="Q414" s="201"/>
      <c r="R414" s="201">
        <v>27093.279999999999</v>
      </c>
    </row>
    <row r="415" spans="1:18" ht="42" hidden="1" customHeight="1">
      <c r="A415" s="193" t="s">
        <v>2006</v>
      </c>
      <c r="B415" s="193" t="s">
        <v>4568</v>
      </c>
      <c r="C415" s="194" t="s">
        <v>3444</v>
      </c>
      <c r="D415" s="195" t="s">
        <v>1055</v>
      </c>
      <c r="E415" s="195" t="s">
        <v>3828</v>
      </c>
      <c r="F415" s="196" t="s">
        <v>4569</v>
      </c>
      <c r="G415" s="196" t="s">
        <v>3444</v>
      </c>
      <c r="H415" s="196" t="s">
        <v>1701</v>
      </c>
      <c r="I415" s="197" t="s">
        <v>1702</v>
      </c>
      <c r="J415" s="198" t="s">
        <v>1703</v>
      </c>
      <c r="K415" s="198" t="s">
        <v>1704</v>
      </c>
      <c r="L415" s="198" t="s">
        <v>1063</v>
      </c>
      <c r="M415" s="199" t="s">
        <v>1769</v>
      </c>
      <c r="N415" s="196" t="s">
        <v>1284</v>
      </c>
      <c r="O415" s="196" t="s">
        <v>3553</v>
      </c>
      <c r="P415" s="200"/>
      <c r="Q415" s="201"/>
      <c r="R415" s="201">
        <v>17.43</v>
      </c>
    </row>
    <row r="416" spans="1:18" ht="42" hidden="1" customHeight="1">
      <c r="A416" s="193" t="s">
        <v>2009</v>
      </c>
      <c r="B416" s="193" t="s">
        <v>4570</v>
      </c>
      <c r="C416" s="194" t="s">
        <v>3444</v>
      </c>
      <c r="D416" s="195" t="s">
        <v>1055</v>
      </c>
      <c r="E416" s="195" t="s">
        <v>3828</v>
      </c>
      <c r="F416" s="196" t="s">
        <v>4571</v>
      </c>
      <c r="G416" s="196" t="s">
        <v>3444</v>
      </c>
      <c r="H416" s="196" t="s">
        <v>1701</v>
      </c>
      <c r="I416" s="197" t="s">
        <v>1702</v>
      </c>
      <c r="J416" s="198" t="s">
        <v>1703</v>
      </c>
      <c r="K416" s="198" t="s">
        <v>1704</v>
      </c>
      <c r="L416" s="198" t="s">
        <v>1063</v>
      </c>
      <c r="M416" s="199" t="s">
        <v>1769</v>
      </c>
      <c r="N416" s="196" t="s">
        <v>1284</v>
      </c>
      <c r="O416" s="196" t="s">
        <v>3553</v>
      </c>
      <c r="P416" s="200"/>
      <c r="Q416" s="201"/>
      <c r="R416" s="201">
        <v>2782.94</v>
      </c>
    </row>
    <row r="417" spans="1:18" ht="42" hidden="1" customHeight="1">
      <c r="A417" s="193" t="s">
        <v>2011</v>
      </c>
      <c r="B417" s="193" t="s">
        <v>4572</v>
      </c>
      <c r="C417" s="194" t="s">
        <v>3444</v>
      </c>
      <c r="D417" s="195" t="s">
        <v>1055</v>
      </c>
      <c r="E417" s="195" t="s">
        <v>3948</v>
      </c>
      <c r="F417" s="196" t="s">
        <v>4573</v>
      </c>
      <c r="G417" s="196" t="s">
        <v>3444</v>
      </c>
      <c r="H417" s="196" t="s">
        <v>1701</v>
      </c>
      <c r="I417" s="197" t="s">
        <v>1702</v>
      </c>
      <c r="J417" s="198" t="s">
        <v>1703</v>
      </c>
      <c r="K417" s="198" t="s">
        <v>1704</v>
      </c>
      <c r="L417" s="198" t="s">
        <v>1063</v>
      </c>
      <c r="M417" s="199" t="s">
        <v>1769</v>
      </c>
      <c r="N417" s="196" t="s">
        <v>1284</v>
      </c>
      <c r="O417" s="196" t="s">
        <v>3553</v>
      </c>
      <c r="P417" s="200"/>
      <c r="Q417" s="201"/>
      <c r="R417" s="201">
        <v>16227.45</v>
      </c>
    </row>
    <row r="418" spans="1:18" ht="42" hidden="1" customHeight="1">
      <c r="A418" s="193" t="s">
        <v>2014</v>
      </c>
      <c r="B418" s="193" t="s">
        <v>4574</v>
      </c>
      <c r="C418" s="194" t="s">
        <v>3444</v>
      </c>
      <c r="D418" s="195" t="s">
        <v>1055</v>
      </c>
      <c r="E418" s="195" t="s">
        <v>3948</v>
      </c>
      <c r="F418" s="196" t="s">
        <v>4575</v>
      </c>
      <c r="G418" s="196" t="s">
        <v>3444</v>
      </c>
      <c r="H418" s="196" t="s">
        <v>1701</v>
      </c>
      <c r="I418" s="197" t="s">
        <v>1702</v>
      </c>
      <c r="J418" s="198" t="s">
        <v>1703</v>
      </c>
      <c r="K418" s="198" t="s">
        <v>1704</v>
      </c>
      <c r="L418" s="198" t="s">
        <v>1063</v>
      </c>
      <c r="M418" s="199" t="s">
        <v>1769</v>
      </c>
      <c r="N418" s="196" t="s">
        <v>1284</v>
      </c>
      <c r="O418" s="196" t="s">
        <v>3553</v>
      </c>
      <c r="P418" s="200"/>
      <c r="Q418" s="201"/>
      <c r="R418" s="201">
        <v>2115.65</v>
      </c>
    </row>
    <row r="419" spans="1:18" ht="42" hidden="1" customHeight="1">
      <c r="A419" s="193" t="s">
        <v>2019</v>
      </c>
      <c r="B419" s="193" t="s">
        <v>4576</v>
      </c>
      <c r="C419" s="194" t="s">
        <v>3444</v>
      </c>
      <c r="D419" s="195" t="s">
        <v>1055</v>
      </c>
      <c r="E419" s="195" t="s">
        <v>3948</v>
      </c>
      <c r="F419" s="196" t="s">
        <v>4577</v>
      </c>
      <c r="G419" s="196" t="s">
        <v>3444</v>
      </c>
      <c r="H419" s="196" t="s">
        <v>1701</v>
      </c>
      <c r="I419" s="197" t="s">
        <v>1702</v>
      </c>
      <c r="J419" s="198" t="s">
        <v>1703</v>
      </c>
      <c r="K419" s="198" t="s">
        <v>1704</v>
      </c>
      <c r="L419" s="198" t="s">
        <v>1063</v>
      </c>
      <c r="M419" s="199" t="s">
        <v>1769</v>
      </c>
      <c r="N419" s="196" t="s">
        <v>1284</v>
      </c>
      <c r="O419" s="196" t="s">
        <v>3553</v>
      </c>
      <c r="P419" s="200"/>
      <c r="Q419" s="201"/>
      <c r="R419" s="201">
        <v>3.6</v>
      </c>
    </row>
    <row r="420" spans="1:18" ht="42" hidden="1" customHeight="1">
      <c r="A420" s="193" t="s">
        <v>2023</v>
      </c>
      <c r="B420" s="193" t="s">
        <v>4578</v>
      </c>
      <c r="C420" s="194" t="s">
        <v>3444</v>
      </c>
      <c r="D420" s="195" t="s">
        <v>1055</v>
      </c>
      <c r="E420" s="195" t="s">
        <v>3948</v>
      </c>
      <c r="F420" s="196" t="s">
        <v>2493</v>
      </c>
      <c r="G420" s="196" t="s">
        <v>3444</v>
      </c>
      <c r="H420" s="196" t="s">
        <v>1701</v>
      </c>
      <c r="I420" s="197" t="s">
        <v>1702</v>
      </c>
      <c r="J420" s="198" t="s">
        <v>1703</v>
      </c>
      <c r="K420" s="198" t="s">
        <v>1704</v>
      </c>
      <c r="L420" s="198" t="s">
        <v>1063</v>
      </c>
      <c r="M420" s="199" t="s">
        <v>1769</v>
      </c>
      <c r="N420" s="196" t="s">
        <v>1284</v>
      </c>
      <c r="O420" s="196" t="s">
        <v>3553</v>
      </c>
      <c r="P420" s="200"/>
      <c r="Q420" s="201"/>
      <c r="R420" s="201">
        <v>147.08000000000001</v>
      </c>
    </row>
    <row r="421" spans="1:18" ht="42" hidden="1" customHeight="1">
      <c r="A421" s="193" t="s">
        <v>2027</v>
      </c>
      <c r="B421" s="193" t="s">
        <v>4579</v>
      </c>
      <c r="C421" s="194" t="s">
        <v>3444</v>
      </c>
      <c r="D421" s="195" t="s">
        <v>1055</v>
      </c>
      <c r="E421" s="195" t="s">
        <v>3948</v>
      </c>
      <c r="F421" s="196" t="s">
        <v>4580</v>
      </c>
      <c r="G421" s="196" t="s">
        <v>3444</v>
      </c>
      <c r="H421" s="196" t="s">
        <v>1701</v>
      </c>
      <c r="I421" s="197" t="s">
        <v>1702</v>
      </c>
      <c r="J421" s="198" t="s">
        <v>1703</v>
      </c>
      <c r="K421" s="198" t="s">
        <v>1704</v>
      </c>
      <c r="L421" s="198" t="s">
        <v>1063</v>
      </c>
      <c r="M421" s="199" t="s">
        <v>1769</v>
      </c>
      <c r="N421" s="196" t="s">
        <v>1284</v>
      </c>
      <c r="O421" s="196" t="s">
        <v>3553</v>
      </c>
      <c r="P421" s="200"/>
      <c r="Q421" s="201"/>
      <c r="R421" s="201">
        <v>0.57999999999999996</v>
      </c>
    </row>
    <row r="422" spans="1:18" ht="42" hidden="1" customHeight="1">
      <c r="A422" s="193" t="s">
        <v>2031</v>
      </c>
      <c r="B422" s="193" t="s">
        <v>4581</v>
      </c>
      <c r="C422" s="194" t="s">
        <v>3444</v>
      </c>
      <c r="D422" s="195" t="s">
        <v>1055</v>
      </c>
      <c r="E422" s="195" t="s">
        <v>3833</v>
      </c>
      <c r="F422" s="196" t="s">
        <v>4582</v>
      </c>
      <c r="G422" s="196" t="s">
        <v>3444</v>
      </c>
      <c r="H422" s="196" t="s">
        <v>1701</v>
      </c>
      <c r="I422" s="197" t="s">
        <v>1702</v>
      </c>
      <c r="J422" s="198" t="s">
        <v>1703</v>
      </c>
      <c r="K422" s="198" t="s">
        <v>1704</v>
      </c>
      <c r="L422" s="198" t="s">
        <v>1063</v>
      </c>
      <c r="M422" s="199" t="s">
        <v>1769</v>
      </c>
      <c r="N422" s="196" t="s">
        <v>1284</v>
      </c>
      <c r="O422" s="196" t="s">
        <v>3553</v>
      </c>
      <c r="P422" s="200"/>
      <c r="Q422" s="201"/>
      <c r="R422" s="201">
        <v>258647.4</v>
      </c>
    </row>
    <row r="423" spans="1:18" ht="42" hidden="1" customHeight="1">
      <c r="A423" s="193" t="s">
        <v>2035</v>
      </c>
      <c r="B423" s="193" t="s">
        <v>4583</v>
      </c>
      <c r="C423" s="194" t="s">
        <v>3444</v>
      </c>
      <c r="D423" s="195" t="s">
        <v>1055</v>
      </c>
      <c r="E423" s="195" t="s">
        <v>3833</v>
      </c>
      <c r="F423" s="196" t="s">
        <v>4584</v>
      </c>
      <c r="G423" s="196" t="s">
        <v>3444</v>
      </c>
      <c r="H423" s="196" t="s">
        <v>1701</v>
      </c>
      <c r="I423" s="197" t="s">
        <v>1702</v>
      </c>
      <c r="J423" s="198" t="s">
        <v>1703</v>
      </c>
      <c r="K423" s="198" t="s">
        <v>1704</v>
      </c>
      <c r="L423" s="198" t="s">
        <v>1063</v>
      </c>
      <c r="M423" s="199" t="s">
        <v>1769</v>
      </c>
      <c r="N423" s="196" t="s">
        <v>1284</v>
      </c>
      <c r="O423" s="196" t="s">
        <v>3553</v>
      </c>
      <c r="P423" s="200"/>
      <c r="Q423" s="201"/>
      <c r="R423" s="201">
        <v>16.920000000000002</v>
      </c>
    </row>
    <row r="424" spans="1:18" ht="42" hidden="1" customHeight="1">
      <c r="A424" s="193" t="s">
        <v>1357</v>
      </c>
      <c r="B424" s="193" t="s">
        <v>4585</v>
      </c>
      <c r="C424" s="194" t="s">
        <v>3444</v>
      </c>
      <c r="D424" s="195" t="s">
        <v>1055</v>
      </c>
      <c r="E424" s="195" t="s">
        <v>3833</v>
      </c>
      <c r="F424" s="196" t="s">
        <v>4586</v>
      </c>
      <c r="G424" s="196" t="s">
        <v>3444</v>
      </c>
      <c r="H424" s="196" t="s">
        <v>1701</v>
      </c>
      <c r="I424" s="197" t="s">
        <v>1702</v>
      </c>
      <c r="J424" s="198" t="s">
        <v>1703</v>
      </c>
      <c r="K424" s="198" t="s">
        <v>1704</v>
      </c>
      <c r="L424" s="198" t="s">
        <v>1063</v>
      </c>
      <c r="M424" s="199" t="s">
        <v>1769</v>
      </c>
      <c r="N424" s="196" t="s">
        <v>1284</v>
      </c>
      <c r="O424" s="196" t="s">
        <v>3553</v>
      </c>
      <c r="P424" s="200"/>
      <c r="Q424" s="201"/>
      <c r="R424" s="201">
        <v>19246.11</v>
      </c>
    </row>
    <row r="425" spans="1:18" ht="42" hidden="1" customHeight="1">
      <c r="A425" s="193" t="s">
        <v>1364</v>
      </c>
      <c r="B425" s="193" t="s">
        <v>4587</v>
      </c>
      <c r="C425" s="194" t="s">
        <v>3444</v>
      </c>
      <c r="D425" s="195" t="s">
        <v>1055</v>
      </c>
      <c r="E425" s="195" t="s">
        <v>3833</v>
      </c>
      <c r="F425" s="196" t="s">
        <v>4588</v>
      </c>
      <c r="G425" s="196" t="s">
        <v>3444</v>
      </c>
      <c r="H425" s="196" t="s">
        <v>1701</v>
      </c>
      <c r="I425" s="197" t="s">
        <v>1702</v>
      </c>
      <c r="J425" s="198" t="s">
        <v>1703</v>
      </c>
      <c r="K425" s="198" t="s">
        <v>1704</v>
      </c>
      <c r="L425" s="198" t="s">
        <v>1063</v>
      </c>
      <c r="M425" s="199" t="s">
        <v>1769</v>
      </c>
      <c r="N425" s="196" t="s">
        <v>1284</v>
      </c>
      <c r="O425" s="196" t="s">
        <v>3553</v>
      </c>
      <c r="P425" s="200"/>
      <c r="Q425" s="201"/>
      <c r="R425" s="201">
        <v>12991.12</v>
      </c>
    </row>
    <row r="426" spans="1:18" ht="42" hidden="1" customHeight="1">
      <c r="A426" s="193" t="s">
        <v>1368</v>
      </c>
      <c r="B426" s="193" t="s">
        <v>4589</v>
      </c>
      <c r="C426" s="194" t="s">
        <v>3444</v>
      </c>
      <c r="D426" s="195" t="s">
        <v>1055</v>
      </c>
      <c r="E426" s="195" t="s">
        <v>3833</v>
      </c>
      <c r="F426" s="196" t="s">
        <v>4590</v>
      </c>
      <c r="G426" s="196" t="s">
        <v>3444</v>
      </c>
      <c r="H426" s="196" t="s">
        <v>1701</v>
      </c>
      <c r="I426" s="197" t="s">
        <v>1702</v>
      </c>
      <c r="J426" s="198" t="s">
        <v>1703</v>
      </c>
      <c r="K426" s="198" t="s">
        <v>1704</v>
      </c>
      <c r="L426" s="198" t="s">
        <v>1063</v>
      </c>
      <c r="M426" s="199" t="s">
        <v>1769</v>
      </c>
      <c r="N426" s="196" t="s">
        <v>1284</v>
      </c>
      <c r="O426" s="196" t="s">
        <v>3553</v>
      </c>
      <c r="P426" s="200"/>
      <c r="Q426" s="201"/>
      <c r="R426" s="201">
        <v>16.559999999999999</v>
      </c>
    </row>
    <row r="427" spans="1:18" ht="42" hidden="1" customHeight="1">
      <c r="A427" s="193" t="s">
        <v>1372</v>
      </c>
      <c r="B427" s="193" t="s">
        <v>4591</v>
      </c>
      <c r="C427" s="194" t="s">
        <v>3444</v>
      </c>
      <c r="D427" s="195" t="s">
        <v>1055</v>
      </c>
      <c r="E427" s="195" t="s">
        <v>3833</v>
      </c>
      <c r="F427" s="196" t="s">
        <v>3971</v>
      </c>
      <c r="G427" s="196" t="s">
        <v>3444</v>
      </c>
      <c r="H427" s="196" t="s">
        <v>1701</v>
      </c>
      <c r="I427" s="197" t="s">
        <v>1702</v>
      </c>
      <c r="J427" s="198" t="s">
        <v>1703</v>
      </c>
      <c r="K427" s="198" t="s">
        <v>1704</v>
      </c>
      <c r="L427" s="198" t="s">
        <v>1063</v>
      </c>
      <c r="M427" s="199" t="s">
        <v>1769</v>
      </c>
      <c r="N427" s="196" t="s">
        <v>1284</v>
      </c>
      <c r="O427" s="196" t="s">
        <v>3553</v>
      </c>
      <c r="P427" s="200"/>
      <c r="Q427" s="201"/>
      <c r="R427" s="201">
        <v>1696.35</v>
      </c>
    </row>
    <row r="428" spans="1:18" ht="42" hidden="1" customHeight="1">
      <c r="A428" s="193" t="s">
        <v>1376</v>
      </c>
      <c r="B428" s="193" t="s">
        <v>4592</v>
      </c>
      <c r="C428" s="194" t="s">
        <v>3444</v>
      </c>
      <c r="D428" s="195" t="s">
        <v>1055</v>
      </c>
      <c r="E428" s="195" t="s">
        <v>3833</v>
      </c>
      <c r="F428" s="196" t="s">
        <v>4593</v>
      </c>
      <c r="G428" s="196" t="s">
        <v>3444</v>
      </c>
      <c r="H428" s="196" t="s">
        <v>1701</v>
      </c>
      <c r="I428" s="197" t="s">
        <v>1702</v>
      </c>
      <c r="J428" s="198" t="s">
        <v>1703</v>
      </c>
      <c r="K428" s="198" t="s">
        <v>1704</v>
      </c>
      <c r="L428" s="198" t="s">
        <v>1063</v>
      </c>
      <c r="M428" s="199" t="s">
        <v>1769</v>
      </c>
      <c r="N428" s="196" t="s">
        <v>1284</v>
      </c>
      <c r="O428" s="196" t="s">
        <v>3553</v>
      </c>
      <c r="P428" s="200"/>
      <c r="Q428" s="201"/>
      <c r="R428" s="201">
        <v>5246.81</v>
      </c>
    </row>
    <row r="429" spans="1:18" ht="42" hidden="1" customHeight="1">
      <c r="A429" s="193" t="s">
        <v>1380</v>
      </c>
      <c r="B429" s="193" t="s">
        <v>4594</v>
      </c>
      <c r="C429" s="194" t="s">
        <v>3444</v>
      </c>
      <c r="D429" s="195" t="s">
        <v>1055</v>
      </c>
      <c r="E429" s="195" t="s">
        <v>4595</v>
      </c>
      <c r="F429" s="196" t="s">
        <v>4596</v>
      </c>
      <c r="G429" s="196" t="s">
        <v>3440</v>
      </c>
      <c r="H429" s="196" t="s">
        <v>1696</v>
      </c>
      <c r="I429" s="197" t="s">
        <v>1697</v>
      </c>
      <c r="J429" s="198" t="s">
        <v>1690</v>
      </c>
      <c r="K429" s="198" t="s">
        <v>1691</v>
      </c>
      <c r="L429" s="198" t="s">
        <v>1063</v>
      </c>
      <c r="M429" s="199" t="s">
        <v>1769</v>
      </c>
      <c r="N429" s="196" t="s">
        <v>1284</v>
      </c>
      <c r="O429" s="196" t="s">
        <v>3553</v>
      </c>
      <c r="P429" s="200"/>
      <c r="Q429" s="201"/>
      <c r="R429" s="201">
        <v>2054049.47</v>
      </c>
    </row>
    <row r="430" spans="1:18" ht="42" hidden="1" customHeight="1">
      <c r="A430" s="193" t="s">
        <v>1386</v>
      </c>
      <c r="B430" s="193" t="s">
        <v>4597</v>
      </c>
      <c r="C430" s="194" t="s">
        <v>3444</v>
      </c>
      <c r="D430" s="195" t="s">
        <v>1055</v>
      </c>
      <c r="E430" s="195" t="s">
        <v>4598</v>
      </c>
      <c r="F430" s="196" t="s">
        <v>4599</v>
      </c>
      <c r="G430" s="196" t="s">
        <v>3440</v>
      </c>
      <c r="H430" s="196" t="s">
        <v>1077</v>
      </c>
      <c r="I430" s="197" t="s">
        <v>1078</v>
      </c>
      <c r="J430" s="198" t="s">
        <v>1690</v>
      </c>
      <c r="K430" s="198" t="s">
        <v>1691</v>
      </c>
      <c r="L430" s="198" t="s">
        <v>1063</v>
      </c>
      <c r="M430" s="199" t="s">
        <v>1769</v>
      </c>
      <c r="N430" s="196" t="s">
        <v>1284</v>
      </c>
      <c r="O430" s="196" t="s">
        <v>3553</v>
      </c>
      <c r="P430" s="200"/>
      <c r="Q430" s="201"/>
      <c r="R430" s="201">
        <v>152081.06</v>
      </c>
    </row>
    <row r="431" spans="1:18" ht="42" hidden="1" customHeight="1">
      <c r="A431" s="193" t="s">
        <v>2061</v>
      </c>
      <c r="B431" s="193" t="s">
        <v>4600</v>
      </c>
      <c r="C431" s="194" t="s">
        <v>3444</v>
      </c>
      <c r="D431" s="195" t="s">
        <v>1055</v>
      </c>
      <c r="E431" s="195" t="s">
        <v>4601</v>
      </c>
      <c r="F431" s="196" t="s">
        <v>4602</v>
      </c>
      <c r="G431" s="196" t="s">
        <v>3440</v>
      </c>
      <c r="H431" s="196" t="s">
        <v>1077</v>
      </c>
      <c r="I431" s="197" t="s">
        <v>1078</v>
      </c>
      <c r="J431" s="198" t="s">
        <v>1690</v>
      </c>
      <c r="K431" s="198" t="s">
        <v>1691</v>
      </c>
      <c r="L431" s="198" t="s">
        <v>1063</v>
      </c>
      <c r="M431" s="199" t="s">
        <v>1769</v>
      </c>
      <c r="N431" s="196" t="s">
        <v>1284</v>
      </c>
      <c r="O431" s="196" t="s">
        <v>3553</v>
      </c>
      <c r="P431" s="200"/>
      <c r="Q431" s="201"/>
      <c r="R431" s="201">
        <v>172.37</v>
      </c>
    </row>
    <row r="432" spans="1:18" ht="42" hidden="1" customHeight="1">
      <c r="A432" s="193" t="s">
        <v>1104</v>
      </c>
      <c r="B432" s="193" t="s">
        <v>4603</v>
      </c>
      <c r="C432" s="194" t="s">
        <v>3444</v>
      </c>
      <c r="D432" s="195" t="s">
        <v>1055</v>
      </c>
      <c r="E432" s="195" t="s">
        <v>4604</v>
      </c>
      <c r="F432" s="196" t="s">
        <v>4605</v>
      </c>
      <c r="G432" s="196" t="s">
        <v>3440</v>
      </c>
      <c r="H432" s="196" t="s">
        <v>1077</v>
      </c>
      <c r="I432" s="197" t="s">
        <v>1078</v>
      </c>
      <c r="J432" s="198" t="s">
        <v>1690</v>
      </c>
      <c r="K432" s="198" t="s">
        <v>1691</v>
      </c>
      <c r="L432" s="198" t="s">
        <v>1063</v>
      </c>
      <c r="M432" s="199" t="s">
        <v>1769</v>
      </c>
      <c r="N432" s="196" t="s">
        <v>1284</v>
      </c>
      <c r="O432" s="196" t="s">
        <v>3553</v>
      </c>
      <c r="P432" s="200"/>
      <c r="Q432" s="201"/>
      <c r="R432" s="201">
        <v>9476.76</v>
      </c>
    </row>
    <row r="433" spans="1:18" ht="42" hidden="1" customHeight="1">
      <c r="A433" s="193" t="s">
        <v>1392</v>
      </c>
      <c r="B433" s="193" t="s">
        <v>4606</v>
      </c>
      <c r="C433" s="194" t="s">
        <v>3444</v>
      </c>
      <c r="D433" s="195" t="s">
        <v>1055</v>
      </c>
      <c r="E433" s="195" t="s">
        <v>4607</v>
      </c>
      <c r="F433" s="196" t="s">
        <v>4608</v>
      </c>
      <c r="G433" s="196" t="s">
        <v>3440</v>
      </c>
      <c r="H433" s="196" t="s">
        <v>1696</v>
      </c>
      <c r="I433" s="197" t="s">
        <v>1697</v>
      </c>
      <c r="J433" s="198" t="s">
        <v>1690</v>
      </c>
      <c r="K433" s="198" t="s">
        <v>1691</v>
      </c>
      <c r="L433" s="198" t="s">
        <v>1063</v>
      </c>
      <c r="M433" s="199" t="s">
        <v>1769</v>
      </c>
      <c r="N433" s="196" t="s">
        <v>1284</v>
      </c>
      <c r="O433" s="196" t="s">
        <v>3553</v>
      </c>
      <c r="P433" s="200"/>
      <c r="Q433" s="201"/>
      <c r="R433" s="201">
        <v>166719.51999999999</v>
      </c>
    </row>
    <row r="434" spans="1:18" ht="42" hidden="1" customHeight="1">
      <c r="A434" s="193" t="s">
        <v>1399</v>
      </c>
      <c r="B434" s="193" t="s">
        <v>4609</v>
      </c>
      <c r="C434" s="194" t="s">
        <v>3444</v>
      </c>
      <c r="D434" s="195" t="s">
        <v>1055</v>
      </c>
      <c r="E434" s="195" t="s">
        <v>4610</v>
      </c>
      <c r="F434" s="196" t="s">
        <v>4611</v>
      </c>
      <c r="G434" s="196" t="s">
        <v>3440</v>
      </c>
      <c r="H434" s="196" t="s">
        <v>1696</v>
      </c>
      <c r="I434" s="197" t="s">
        <v>1697</v>
      </c>
      <c r="J434" s="198" t="s">
        <v>1690</v>
      </c>
      <c r="K434" s="198" t="s">
        <v>1691</v>
      </c>
      <c r="L434" s="198" t="s">
        <v>1063</v>
      </c>
      <c r="M434" s="199" t="s">
        <v>1769</v>
      </c>
      <c r="N434" s="196" t="s">
        <v>1284</v>
      </c>
      <c r="O434" s="196" t="s">
        <v>3553</v>
      </c>
      <c r="P434" s="200"/>
      <c r="Q434" s="201"/>
      <c r="R434" s="201">
        <v>9209.44</v>
      </c>
    </row>
    <row r="435" spans="1:18" ht="42" hidden="1" customHeight="1">
      <c r="A435" s="193" t="s">
        <v>1406</v>
      </c>
      <c r="B435" s="193" t="s">
        <v>4612</v>
      </c>
      <c r="C435" s="194" t="s">
        <v>3444</v>
      </c>
      <c r="D435" s="195" t="s">
        <v>1055</v>
      </c>
      <c r="E435" s="195" t="s">
        <v>4613</v>
      </c>
      <c r="F435" s="196" t="s">
        <v>4614</v>
      </c>
      <c r="G435" s="196" t="s">
        <v>3440</v>
      </c>
      <c r="H435" s="196" t="s">
        <v>1696</v>
      </c>
      <c r="I435" s="197" t="s">
        <v>1697</v>
      </c>
      <c r="J435" s="198" t="s">
        <v>1690</v>
      </c>
      <c r="K435" s="198" t="s">
        <v>1691</v>
      </c>
      <c r="L435" s="198" t="s">
        <v>1063</v>
      </c>
      <c r="M435" s="199" t="s">
        <v>1769</v>
      </c>
      <c r="N435" s="196" t="s">
        <v>1284</v>
      </c>
      <c r="O435" s="196" t="s">
        <v>3553</v>
      </c>
      <c r="P435" s="200"/>
      <c r="Q435" s="201"/>
      <c r="R435" s="201">
        <v>139.27000000000001</v>
      </c>
    </row>
    <row r="436" spans="1:18" ht="42" hidden="1" customHeight="1">
      <c r="A436" s="193" t="s">
        <v>1410</v>
      </c>
      <c r="B436" s="193" t="s">
        <v>4615</v>
      </c>
      <c r="C436" s="194" t="s">
        <v>3444</v>
      </c>
      <c r="D436" s="195" t="s">
        <v>1055</v>
      </c>
      <c r="E436" s="195" t="s">
        <v>3833</v>
      </c>
      <c r="F436" s="196" t="s">
        <v>4616</v>
      </c>
      <c r="G436" s="196" t="s">
        <v>3444</v>
      </c>
      <c r="H436" s="196" t="s">
        <v>1701</v>
      </c>
      <c r="I436" s="197" t="s">
        <v>1702</v>
      </c>
      <c r="J436" s="198" t="s">
        <v>1703</v>
      </c>
      <c r="K436" s="198" t="s">
        <v>1704</v>
      </c>
      <c r="L436" s="198" t="s">
        <v>1063</v>
      </c>
      <c r="M436" s="199" t="s">
        <v>1769</v>
      </c>
      <c r="N436" s="196" t="s">
        <v>1284</v>
      </c>
      <c r="O436" s="196" t="s">
        <v>3553</v>
      </c>
      <c r="P436" s="200"/>
      <c r="Q436" s="201"/>
      <c r="R436" s="201">
        <v>3571.38</v>
      </c>
    </row>
    <row r="437" spans="1:18" ht="42" hidden="1" customHeight="1">
      <c r="A437" s="193" t="s">
        <v>1414</v>
      </c>
      <c r="B437" s="193" t="s">
        <v>4617</v>
      </c>
      <c r="C437" s="194" t="s">
        <v>3444</v>
      </c>
      <c r="D437" s="195" t="s">
        <v>1055</v>
      </c>
      <c r="E437" s="195" t="s">
        <v>3833</v>
      </c>
      <c r="F437" s="196" t="s">
        <v>4618</v>
      </c>
      <c r="G437" s="196" t="s">
        <v>3444</v>
      </c>
      <c r="H437" s="196" t="s">
        <v>1701</v>
      </c>
      <c r="I437" s="197" t="s">
        <v>1702</v>
      </c>
      <c r="J437" s="198" t="s">
        <v>1703</v>
      </c>
      <c r="K437" s="198" t="s">
        <v>1704</v>
      </c>
      <c r="L437" s="198" t="s">
        <v>1063</v>
      </c>
      <c r="M437" s="199" t="s">
        <v>1769</v>
      </c>
      <c r="N437" s="196" t="s">
        <v>1284</v>
      </c>
      <c r="O437" s="196" t="s">
        <v>3553</v>
      </c>
      <c r="P437" s="200"/>
      <c r="Q437" s="201"/>
      <c r="R437" s="201">
        <v>2.29</v>
      </c>
    </row>
    <row r="438" spans="1:18" ht="42" hidden="1" customHeight="1">
      <c r="A438" s="193" t="s">
        <v>1421</v>
      </c>
      <c r="B438" s="193" t="s">
        <v>4619</v>
      </c>
      <c r="C438" s="194" t="s">
        <v>3444</v>
      </c>
      <c r="D438" s="195" t="s">
        <v>1055</v>
      </c>
      <c r="E438" s="195" t="s">
        <v>3833</v>
      </c>
      <c r="F438" s="196" t="s">
        <v>4620</v>
      </c>
      <c r="G438" s="196" t="s">
        <v>3444</v>
      </c>
      <c r="H438" s="196" t="s">
        <v>1701</v>
      </c>
      <c r="I438" s="197" t="s">
        <v>1702</v>
      </c>
      <c r="J438" s="198" t="s">
        <v>1703</v>
      </c>
      <c r="K438" s="198" t="s">
        <v>1704</v>
      </c>
      <c r="L438" s="198" t="s">
        <v>1063</v>
      </c>
      <c r="M438" s="199" t="s">
        <v>1769</v>
      </c>
      <c r="N438" s="196" t="s">
        <v>1284</v>
      </c>
      <c r="O438" s="196" t="s">
        <v>3553</v>
      </c>
      <c r="P438" s="200"/>
      <c r="Q438" s="201"/>
      <c r="R438" s="201">
        <v>366.84</v>
      </c>
    </row>
    <row r="439" spans="1:18" ht="42" hidden="1" customHeight="1">
      <c r="A439" s="193" t="s">
        <v>1428</v>
      </c>
      <c r="B439" s="193" t="s">
        <v>4621</v>
      </c>
      <c r="C439" s="194" t="s">
        <v>3444</v>
      </c>
      <c r="D439" s="195" t="s">
        <v>1055</v>
      </c>
      <c r="E439" s="195" t="s">
        <v>4622</v>
      </c>
      <c r="F439" s="196" t="s">
        <v>4623</v>
      </c>
      <c r="G439" s="196" t="s">
        <v>3444</v>
      </c>
      <c r="H439" s="196" t="s">
        <v>1696</v>
      </c>
      <c r="I439" s="197" t="s">
        <v>1697</v>
      </c>
      <c r="J439" s="198" t="s">
        <v>1690</v>
      </c>
      <c r="K439" s="198" t="s">
        <v>1691</v>
      </c>
      <c r="L439" s="198" t="s">
        <v>1063</v>
      </c>
      <c r="M439" s="199" t="s">
        <v>1769</v>
      </c>
      <c r="N439" s="196" t="s">
        <v>1284</v>
      </c>
      <c r="O439" s="196" t="s">
        <v>3553</v>
      </c>
      <c r="P439" s="200"/>
      <c r="Q439" s="201"/>
      <c r="R439" s="201">
        <v>1887.34</v>
      </c>
    </row>
    <row r="440" spans="1:18" ht="42" hidden="1" customHeight="1">
      <c r="A440" s="193" t="s">
        <v>2084</v>
      </c>
      <c r="B440" s="193" t="s">
        <v>4624</v>
      </c>
      <c r="C440" s="194" t="s">
        <v>3906</v>
      </c>
      <c r="D440" s="195" t="s">
        <v>1055</v>
      </c>
      <c r="E440" s="195" t="s">
        <v>3838</v>
      </c>
      <c r="F440" s="196" t="s">
        <v>4625</v>
      </c>
      <c r="G440" s="196" t="s">
        <v>3444</v>
      </c>
      <c r="H440" s="196" t="s">
        <v>1716</v>
      </c>
      <c r="I440" s="197" t="s">
        <v>1717</v>
      </c>
      <c r="J440" s="198" t="s">
        <v>1703</v>
      </c>
      <c r="K440" s="198" t="s">
        <v>1704</v>
      </c>
      <c r="L440" s="198" t="s">
        <v>1063</v>
      </c>
      <c r="M440" s="199" t="s">
        <v>1769</v>
      </c>
      <c r="N440" s="196" t="s">
        <v>1284</v>
      </c>
      <c r="O440" s="196" t="s">
        <v>3553</v>
      </c>
      <c r="P440" s="200"/>
      <c r="Q440" s="201"/>
      <c r="R440" s="201">
        <v>17837.740000000002</v>
      </c>
    </row>
    <row r="441" spans="1:18" ht="42" hidden="1" customHeight="1">
      <c r="A441" s="193" t="s">
        <v>2088</v>
      </c>
      <c r="B441" s="193" t="s">
        <v>4626</v>
      </c>
      <c r="C441" s="194" t="s">
        <v>3906</v>
      </c>
      <c r="D441" s="195" t="s">
        <v>1055</v>
      </c>
      <c r="E441" s="195" t="s">
        <v>3838</v>
      </c>
      <c r="F441" s="196" t="s">
        <v>4627</v>
      </c>
      <c r="G441" s="196" t="s">
        <v>3444</v>
      </c>
      <c r="H441" s="196" t="s">
        <v>1716</v>
      </c>
      <c r="I441" s="197" t="s">
        <v>1717</v>
      </c>
      <c r="J441" s="198" t="s">
        <v>1703</v>
      </c>
      <c r="K441" s="198" t="s">
        <v>1704</v>
      </c>
      <c r="L441" s="198" t="s">
        <v>1063</v>
      </c>
      <c r="M441" s="199" t="s">
        <v>1769</v>
      </c>
      <c r="N441" s="196" t="s">
        <v>1284</v>
      </c>
      <c r="O441" s="196" t="s">
        <v>3553</v>
      </c>
      <c r="P441" s="200"/>
      <c r="Q441" s="201"/>
      <c r="R441" s="201">
        <v>1.17</v>
      </c>
    </row>
    <row r="442" spans="1:18" ht="42" hidden="1" customHeight="1">
      <c r="A442" s="193" t="s">
        <v>2092</v>
      </c>
      <c r="B442" s="193" t="s">
        <v>4628</v>
      </c>
      <c r="C442" s="194" t="s">
        <v>3906</v>
      </c>
      <c r="D442" s="195" t="s">
        <v>1055</v>
      </c>
      <c r="E442" s="195" t="s">
        <v>3838</v>
      </c>
      <c r="F442" s="196" t="s">
        <v>4629</v>
      </c>
      <c r="G442" s="196" t="s">
        <v>3444</v>
      </c>
      <c r="H442" s="196" t="s">
        <v>1716</v>
      </c>
      <c r="I442" s="197" t="s">
        <v>1717</v>
      </c>
      <c r="J442" s="198" t="s">
        <v>1703</v>
      </c>
      <c r="K442" s="198" t="s">
        <v>1704</v>
      </c>
      <c r="L442" s="198" t="s">
        <v>1063</v>
      </c>
      <c r="M442" s="199" t="s">
        <v>1769</v>
      </c>
      <c r="N442" s="196" t="s">
        <v>1284</v>
      </c>
      <c r="O442" s="196" t="s">
        <v>3553</v>
      </c>
      <c r="P442" s="200"/>
      <c r="Q442" s="201"/>
      <c r="R442" s="201">
        <v>1327.3</v>
      </c>
    </row>
    <row r="443" spans="1:18" ht="42" hidden="1" customHeight="1">
      <c r="A443" s="193" t="s">
        <v>2096</v>
      </c>
      <c r="B443" s="193" t="s">
        <v>4630</v>
      </c>
      <c r="C443" s="194" t="s">
        <v>3906</v>
      </c>
      <c r="D443" s="195" t="s">
        <v>1055</v>
      </c>
      <c r="E443" s="195" t="s">
        <v>3838</v>
      </c>
      <c r="F443" s="196" t="s">
        <v>4631</v>
      </c>
      <c r="G443" s="196" t="s">
        <v>3444</v>
      </c>
      <c r="H443" s="196" t="s">
        <v>1716</v>
      </c>
      <c r="I443" s="197" t="s">
        <v>1717</v>
      </c>
      <c r="J443" s="198" t="s">
        <v>1703</v>
      </c>
      <c r="K443" s="198" t="s">
        <v>1704</v>
      </c>
      <c r="L443" s="198" t="s">
        <v>1063</v>
      </c>
      <c r="M443" s="199" t="s">
        <v>1769</v>
      </c>
      <c r="N443" s="196" t="s">
        <v>1284</v>
      </c>
      <c r="O443" s="196" t="s">
        <v>3553</v>
      </c>
      <c r="P443" s="200"/>
      <c r="Q443" s="201"/>
      <c r="R443" s="201">
        <v>895.99</v>
      </c>
    </row>
    <row r="444" spans="1:18" ht="42" hidden="1" customHeight="1">
      <c r="A444" s="193" t="s">
        <v>2100</v>
      </c>
      <c r="B444" s="193" t="s">
        <v>4632</v>
      </c>
      <c r="C444" s="194" t="s">
        <v>3906</v>
      </c>
      <c r="D444" s="195" t="s">
        <v>1055</v>
      </c>
      <c r="E444" s="195" t="s">
        <v>3838</v>
      </c>
      <c r="F444" s="196" t="s">
        <v>4633</v>
      </c>
      <c r="G444" s="196" t="s">
        <v>3444</v>
      </c>
      <c r="H444" s="196" t="s">
        <v>1716</v>
      </c>
      <c r="I444" s="197" t="s">
        <v>1717</v>
      </c>
      <c r="J444" s="198" t="s">
        <v>1703</v>
      </c>
      <c r="K444" s="198" t="s">
        <v>1704</v>
      </c>
      <c r="L444" s="198" t="s">
        <v>1063</v>
      </c>
      <c r="M444" s="199" t="s">
        <v>1769</v>
      </c>
      <c r="N444" s="196" t="s">
        <v>1284</v>
      </c>
      <c r="O444" s="196" t="s">
        <v>3553</v>
      </c>
      <c r="P444" s="200"/>
      <c r="Q444" s="201"/>
      <c r="R444" s="201">
        <v>1.1399999999999999</v>
      </c>
    </row>
    <row r="445" spans="1:18" ht="42" hidden="1" customHeight="1">
      <c r="A445" s="193" t="s">
        <v>2104</v>
      </c>
      <c r="B445" s="193" t="s">
        <v>4634</v>
      </c>
      <c r="C445" s="194" t="s">
        <v>3906</v>
      </c>
      <c r="D445" s="195" t="s">
        <v>1055</v>
      </c>
      <c r="E445" s="195" t="s">
        <v>3838</v>
      </c>
      <c r="F445" s="196" t="s">
        <v>4635</v>
      </c>
      <c r="G445" s="196" t="s">
        <v>3444</v>
      </c>
      <c r="H445" s="196" t="s">
        <v>1716</v>
      </c>
      <c r="I445" s="197" t="s">
        <v>1717</v>
      </c>
      <c r="J445" s="198" t="s">
        <v>1703</v>
      </c>
      <c r="K445" s="198" t="s">
        <v>1704</v>
      </c>
      <c r="L445" s="198" t="s">
        <v>1063</v>
      </c>
      <c r="M445" s="199" t="s">
        <v>1769</v>
      </c>
      <c r="N445" s="196" t="s">
        <v>1284</v>
      </c>
      <c r="O445" s="196" t="s">
        <v>3553</v>
      </c>
      <c r="P445" s="200"/>
      <c r="Q445" s="201"/>
      <c r="R445" s="201">
        <v>116.97</v>
      </c>
    </row>
    <row r="446" spans="1:18" ht="42" hidden="1" customHeight="1">
      <c r="A446" s="193" t="s">
        <v>2108</v>
      </c>
      <c r="B446" s="193" t="s">
        <v>4636</v>
      </c>
      <c r="C446" s="194" t="s">
        <v>3906</v>
      </c>
      <c r="D446" s="195" t="s">
        <v>1055</v>
      </c>
      <c r="E446" s="195" t="s">
        <v>3838</v>
      </c>
      <c r="F446" s="196" t="s">
        <v>4637</v>
      </c>
      <c r="G446" s="196" t="s">
        <v>3444</v>
      </c>
      <c r="H446" s="196" t="s">
        <v>1716</v>
      </c>
      <c r="I446" s="197" t="s">
        <v>1717</v>
      </c>
      <c r="J446" s="198" t="s">
        <v>1703</v>
      </c>
      <c r="K446" s="198" t="s">
        <v>1704</v>
      </c>
      <c r="L446" s="198" t="s">
        <v>1063</v>
      </c>
      <c r="M446" s="199" t="s">
        <v>1769</v>
      </c>
      <c r="N446" s="196" t="s">
        <v>1284</v>
      </c>
      <c r="O446" s="196" t="s">
        <v>3553</v>
      </c>
      <c r="P446" s="200"/>
      <c r="Q446" s="201"/>
      <c r="R446" s="201">
        <v>361.87</v>
      </c>
    </row>
    <row r="447" spans="1:18" ht="42" hidden="1" customHeight="1">
      <c r="A447" s="193" t="s">
        <v>2113</v>
      </c>
      <c r="B447" s="193" t="s">
        <v>4638</v>
      </c>
      <c r="C447" s="194" t="s">
        <v>3906</v>
      </c>
      <c r="D447" s="195" t="s">
        <v>1055</v>
      </c>
      <c r="E447" s="195" t="s">
        <v>3838</v>
      </c>
      <c r="F447" s="196" t="s">
        <v>4639</v>
      </c>
      <c r="G447" s="196" t="s">
        <v>3444</v>
      </c>
      <c r="H447" s="196" t="s">
        <v>1716</v>
      </c>
      <c r="I447" s="197" t="s">
        <v>1717</v>
      </c>
      <c r="J447" s="198" t="s">
        <v>1703</v>
      </c>
      <c r="K447" s="198" t="s">
        <v>1704</v>
      </c>
      <c r="L447" s="198" t="s">
        <v>1063</v>
      </c>
      <c r="M447" s="199" t="s">
        <v>1769</v>
      </c>
      <c r="N447" s="196" t="s">
        <v>1284</v>
      </c>
      <c r="O447" s="196" t="s">
        <v>3553</v>
      </c>
      <c r="P447" s="200"/>
      <c r="Q447" s="201"/>
      <c r="R447" s="201">
        <v>246.29</v>
      </c>
    </row>
    <row r="448" spans="1:18" ht="42" hidden="1" customHeight="1">
      <c r="A448" s="193" t="s">
        <v>2120</v>
      </c>
      <c r="B448" s="193" t="s">
        <v>4640</v>
      </c>
      <c r="C448" s="194" t="s">
        <v>3906</v>
      </c>
      <c r="D448" s="195" t="s">
        <v>1055</v>
      </c>
      <c r="E448" s="195" t="s">
        <v>3838</v>
      </c>
      <c r="F448" s="196" t="s">
        <v>4641</v>
      </c>
      <c r="G448" s="196" t="s">
        <v>3444</v>
      </c>
      <c r="H448" s="196" t="s">
        <v>1716</v>
      </c>
      <c r="I448" s="197" t="s">
        <v>1717</v>
      </c>
      <c r="J448" s="198" t="s">
        <v>1703</v>
      </c>
      <c r="K448" s="198" t="s">
        <v>1704</v>
      </c>
      <c r="L448" s="198" t="s">
        <v>1063</v>
      </c>
      <c r="M448" s="199" t="s">
        <v>1769</v>
      </c>
      <c r="N448" s="196" t="s">
        <v>1284</v>
      </c>
      <c r="O448" s="196" t="s">
        <v>3553</v>
      </c>
      <c r="P448" s="200"/>
      <c r="Q448" s="201"/>
      <c r="R448" s="201">
        <v>0.16</v>
      </c>
    </row>
    <row r="449" spans="1:18" ht="42" hidden="1" customHeight="1">
      <c r="A449" s="193" t="s">
        <v>2124</v>
      </c>
      <c r="B449" s="193" t="s">
        <v>4642</v>
      </c>
      <c r="C449" s="194" t="s">
        <v>3906</v>
      </c>
      <c r="D449" s="195" t="s">
        <v>1055</v>
      </c>
      <c r="E449" s="195" t="s">
        <v>3838</v>
      </c>
      <c r="F449" s="196" t="s">
        <v>4643</v>
      </c>
      <c r="G449" s="196" t="s">
        <v>3444</v>
      </c>
      <c r="H449" s="196" t="s">
        <v>1716</v>
      </c>
      <c r="I449" s="197" t="s">
        <v>1717</v>
      </c>
      <c r="J449" s="198" t="s">
        <v>1703</v>
      </c>
      <c r="K449" s="198" t="s">
        <v>1704</v>
      </c>
      <c r="L449" s="198" t="s">
        <v>1063</v>
      </c>
      <c r="M449" s="199" t="s">
        <v>1769</v>
      </c>
      <c r="N449" s="196" t="s">
        <v>1284</v>
      </c>
      <c r="O449" s="196" t="s">
        <v>3553</v>
      </c>
      <c r="P449" s="200"/>
      <c r="Q449" s="201"/>
      <c r="R449" s="201">
        <v>25.3</v>
      </c>
    </row>
    <row r="450" spans="1:18" ht="42" hidden="1" customHeight="1">
      <c r="A450" s="193" t="s">
        <v>2129</v>
      </c>
      <c r="B450" s="193" t="s">
        <v>4644</v>
      </c>
      <c r="C450" s="194" t="s">
        <v>3906</v>
      </c>
      <c r="D450" s="195" t="s">
        <v>1055</v>
      </c>
      <c r="E450" s="195" t="s">
        <v>3833</v>
      </c>
      <c r="F450" s="196" t="s">
        <v>4645</v>
      </c>
      <c r="G450" s="196" t="s">
        <v>3444</v>
      </c>
      <c r="H450" s="196" t="s">
        <v>1701</v>
      </c>
      <c r="I450" s="197" t="s">
        <v>1702</v>
      </c>
      <c r="J450" s="198" t="s">
        <v>1703</v>
      </c>
      <c r="K450" s="198" t="s">
        <v>1704</v>
      </c>
      <c r="L450" s="198" t="s">
        <v>1063</v>
      </c>
      <c r="M450" s="199" t="s">
        <v>1769</v>
      </c>
      <c r="N450" s="196" t="s">
        <v>1284</v>
      </c>
      <c r="O450" s="196" t="s">
        <v>3553</v>
      </c>
      <c r="P450" s="200"/>
      <c r="Q450" s="201"/>
      <c r="R450" s="201">
        <v>12.47</v>
      </c>
    </row>
    <row r="451" spans="1:18" ht="42" hidden="1" customHeight="1">
      <c r="A451" s="193" t="s">
        <v>2134</v>
      </c>
      <c r="B451" s="193" t="s">
        <v>4646</v>
      </c>
      <c r="C451" s="194" t="s">
        <v>3906</v>
      </c>
      <c r="D451" s="195" t="s">
        <v>1055</v>
      </c>
      <c r="E451" s="195" t="s">
        <v>3833</v>
      </c>
      <c r="F451" s="196" t="s">
        <v>4647</v>
      </c>
      <c r="G451" s="196" t="s">
        <v>3444</v>
      </c>
      <c r="H451" s="196" t="s">
        <v>1701</v>
      </c>
      <c r="I451" s="197" t="s">
        <v>1702</v>
      </c>
      <c r="J451" s="198" t="s">
        <v>1703</v>
      </c>
      <c r="K451" s="198" t="s">
        <v>1704</v>
      </c>
      <c r="L451" s="198" t="s">
        <v>1063</v>
      </c>
      <c r="M451" s="199" t="s">
        <v>1769</v>
      </c>
      <c r="N451" s="196" t="s">
        <v>1284</v>
      </c>
      <c r="O451" s="196" t="s">
        <v>3553</v>
      </c>
      <c r="P451" s="200"/>
      <c r="Q451" s="201"/>
      <c r="R451" s="201">
        <v>1097.69</v>
      </c>
    </row>
    <row r="452" spans="1:18" ht="42" hidden="1" customHeight="1">
      <c r="A452" s="193" t="s">
        <v>2138</v>
      </c>
      <c r="B452" s="193" t="s">
        <v>4648</v>
      </c>
      <c r="C452" s="194" t="s">
        <v>3906</v>
      </c>
      <c r="D452" s="195" t="s">
        <v>1055</v>
      </c>
      <c r="E452" s="195" t="s">
        <v>3843</v>
      </c>
      <c r="F452" s="196" t="s">
        <v>4649</v>
      </c>
      <c r="G452" s="196" t="s">
        <v>3444</v>
      </c>
      <c r="H452" s="196" t="s">
        <v>1701</v>
      </c>
      <c r="I452" s="197" t="s">
        <v>1702</v>
      </c>
      <c r="J452" s="198" t="s">
        <v>1703</v>
      </c>
      <c r="K452" s="198" t="s">
        <v>1704</v>
      </c>
      <c r="L452" s="198" t="s">
        <v>1063</v>
      </c>
      <c r="M452" s="199" t="s">
        <v>1769</v>
      </c>
      <c r="N452" s="196" t="s">
        <v>1284</v>
      </c>
      <c r="O452" s="196" t="s">
        <v>3553</v>
      </c>
      <c r="P452" s="200"/>
      <c r="Q452" s="201"/>
      <c r="R452" s="201">
        <v>454862.5</v>
      </c>
    </row>
    <row r="453" spans="1:18" ht="42" hidden="1" customHeight="1">
      <c r="A453" s="193" t="s">
        <v>2141</v>
      </c>
      <c r="B453" s="193" t="s">
        <v>4650</v>
      </c>
      <c r="C453" s="194" t="s">
        <v>3906</v>
      </c>
      <c r="D453" s="195" t="s">
        <v>1055</v>
      </c>
      <c r="E453" s="195" t="s">
        <v>3843</v>
      </c>
      <c r="F453" s="196" t="s">
        <v>4651</v>
      </c>
      <c r="G453" s="196" t="s">
        <v>3444</v>
      </c>
      <c r="H453" s="196" t="s">
        <v>1701</v>
      </c>
      <c r="I453" s="197" t="s">
        <v>1702</v>
      </c>
      <c r="J453" s="198" t="s">
        <v>1703</v>
      </c>
      <c r="K453" s="198" t="s">
        <v>1704</v>
      </c>
      <c r="L453" s="198" t="s">
        <v>1063</v>
      </c>
      <c r="M453" s="199" t="s">
        <v>1769</v>
      </c>
      <c r="N453" s="196" t="s">
        <v>1284</v>
      </c>
      <c r="O453" s="196" t="s">
        <v>3553</v>
      </c>
      <c r="P453" s="200"/>
      <c r="Q453" s="201"/>
      <c r="R453" s="201">
        <v>29.76</v>
      </c>
    </row>
    <row r="454" spans="1:18" ht="42" hidden="1" customHeight="1">
      <c r="A454" s="193" t="s">
        <v>2144</v>
      </c>
      <c r="B454" s="193" t="s">
        <v>4652</v>
      </c>
      <c r="C454" s="194" t="s">
        <v>3906</v>
      </c>
      <c r="D454" s="195" t="s">
        <v>1055</v>
      </c>
      <c r="E454" s="195" t="s">
        <v>3843</v>
      </c>
      <c r="F454" s="196" t="s">
        <v>4653</v>
      </c>
      <c r="G454" s="196" t="s">
        <v>3444</v>
      </c>
      <c r="H454" s="196" t="s">
        <v>1701</v>
      </c>
      <c r="I454" s="197" t="s">
        <v>1702</v>
      </c>
      <c r="J454" s="198" t="s">
        <v>1703</v>
      </c>
      <c r="K454" s="198" t="s">
        <v>1704</v>
      </c>
      <c r="L454" s="198" t="s">
        <v>1063</v>
      </c>
      <c r="M454" s="199" t="s">
        <v>1769</v>
      </c>
      <c r="N454" s="196" t="s">
        <v>1284</v>
      </c>
      <c r="O454" s="196" t="s">
        <v>3553</v>
      </c>
      <c r="P454" s="200"/>
      <c r="Q454" s="201"/>
      <c r="R454" s="201">
        <v>33846.57</v>
      </c>
    </row>
    <row r="455" spans="1:18" ht="42" hidden="1" customHeight="1">
      <c r="A455" s="193" t="s">
        <v>2147</v>
      </c>
      <c r="B455" s="193" t="s">
        <v>4654</v>
      </c>
      <c r="C455" s="194" t="s">
        <v>3906</v>
      </c>
      <c r="D455" s="195" t="s">
        <v>1055</v>
      </c>
      <c r="E455" s="195" t="s">
        <v>3843</v>
      </c>
      <c r="F455" s="196" t="s">
        <v>4481</v>
      </c>
      <c r="G455" s="196" t="s">
        <v>3444</v>
      </c>
      <c r="H455" s="196" t="s">
        <v>1701</v>
      </c>
      <c r="I455" s="197" t="s">
        <v>1702</v>
      </c>
      <c r="J455" s="198" t="s">
        <v>1703</v>
      </c>
      <c r="K455" s="198" t="s">
        <v>1704</v>
      </c>
      <c r="L455" s="198" t="s">
        <v>1063</v>
      </c>
      <c r="M455" s="199" t="s">
        <v>1769</v>
      </c>
      <c r="N455" s="196" t="s">
        <v>1284</v>
      </c>
      <c r="O455" s="196" t="s">
        <v>3553</v>
      </c>
      <c r="P455" s="200"/>
      <c r="Q455" s="201"/>
      <c r="R455" s="201">
        <v>22846.48</v>
      </c>
    </row>
    <row r="456" spans="1:18" ht="42" hidden="1" customHeight="1">
      <c r="A456" s="193" t="s">
        <v>2150</v>
      </c>
      <c r="B456" s="193" t="s">
        <v>4655</v>
      </c>
      <c r="C456" s="194" t="s">
        <v>3906</v>
      </c>
      <c r="D456" s="195" t="s">
        <v>1055</v>
      </c>
      <c r="E456" s="195" t="s">
        <v>3843</v>
      </c>
      <c r="F456" s="196" t="s">
        <v>4656</v>
      </c>
      <c r="G456" s="196" t="s">
        <v>3444</v>
      </c>
      <c r="H456" s="196" t="s">
        <v>1701</v>
      </c>
      <c r="I456" s="197" t="s">
        <v>1702</v>
      </c>
      <c r="J456" s="198" t="s">
        <v>1703</v>
      </c>
      <c r="K456" s="198" t="s">
        <v>1704</v>
      </c>
      <c r="L456" s="198" t="s">
        <v>1063</v>
      </c>
      <c r="M456" s="199" t="s">
        <v>1769</v>
      </c>
      <c r="N456" s="196" t="s">
        <v>1284</v>
      </c>
      <c r="O456" s="196" t="s">
        <v>3553</v>
      </c>
      <c r="P456" s="200"/>
      <c r="Q456" s="201"/>
      <c r="R456" s="201">
        <v>29.11</v>
      </c>
    </row>
    <row r="457" spans="1:18" ht="42" hidden="1" customHeight="1">
      <c r="A457" s="193" t="s">
        <v>2154</v>
      </c>
      <c r="B457" s="193" t="s">
        <v>4657</v>
      </c>
      <c r="C457" s="194" t="s">
        <v>3906</v>
      </c>
      <c r="D457" s="195" t="s">
        <v>1055</v>
      </c>
      <c r="E457" s="195" t="s">
        <v>3843</v>
      </c>
      <c r="F457" s="196" t="s">
        <v>4658</v>
      </c>
      <c r="G457" s="196" t="s">
        <v>3444</v>
      </c>
      <c r="H457" s="196" t="s">
        <v>1701</v>
      </c>
      <c r="I457" s="197" t="s">
        <v>1702</v>
      </c>
      <c r="J457" s="198" t="s">
        <v>1703</v>
      </c>
      <c r="K457" s="198" t="s">
        <v>1704</v>
      </c>
      <c r="L457" s="198" t="s">
        <v>1063</v>
      </c>
      <c r="M457" s="199" t="s">
        <v>1769</v>
      </c>
      <c r="N457" s="196" t="s">
        <v>1284</v>
      </c>
      <c r="O457" s="196" t="s">
        <v>3553</v>
      </c>
      <c r="P457" s="200"/>
      <c r="Q457" s="201"/>
      <c r="R457" s="201">
        <v>2983.19</v>
      </c>
    </row>
    <row r="458" spans="1:18" ht="42" hidden="1" customHeight="1">
      <c r="A458" s="193" t="s">
        <v>2157</v>
      </c>
      <c r="B458" s="193" t="s">
        <v>4659</v>
      </c>
      <c r="C458" s="194" t="s">
        <v>3906</v>
      </c>
      <c r="D458" s="195" t="s">
        <v>1055</v>
      </c>
      <c r="E458" s="195" t="s">
        <v>3843</v>
      </c>
      <c r="F458" s="196" t="s">
        <v>4660</v>
      </c>
      <c r="G458" s="196" t="s">
        <v>3444</v>
      </c>
      <c r="H458" s="196" t="s">
        <v>1701</v>
      </c>
      <c r="I458" s="197" t="s">
        <v>1702</v>
      </c>
      <c r="J458" s="198" t="s">
        <v>1703</v>
      </c>
      <c r="K458" s="198" t="s">
        <v>1704</v>
      </c>
      <c r="L458" s="198" t="s">
        <v>1063</v>
      </c>
      <c r="M458" s="199" t="s">
        <v>1769</v>
      </c>
      <c r="N458" s="196" t="s">
        <v>1284</v>
      </c>
      <c r="O458" s="196" t="s">
        <v>3553</v>
      </c>
      <c r="P458" s="200"/>
      <c r="Q458" s="201"/>
      <c r="R458" s="201">
        <v>9227.11</v>
      </c>
    </row>
    <row r="459" spans="1:18" ht="42" hidden="1" customHeight="1">
      <c r="A459" s="193" t="s">
        <v>2160</v>
      </c>
      <c r="B459" s="193" t="s">
        <v>4661</v>
      </c>
      <c r="C459" s="194" t="s">
        <v>3906</v>
      </c>
      <c r="D459" s="195" t="s">
        <v>1055</v>
      </c>
      <c r="E459" s="195" t="s">
        <v>3843</v>
      </c>
      <c r="F459" s="196" t="s">
        <v>4662</v>
      </c>
      <c r="G459" s="196" t="s">
        <v>3444</v>
      </c>
      <c r="H459" s="196" t="s">
        <v>1701</v>
      </c>
      <c r="I459" s="197" t="s">
        <v>1702</v>
      </c>
      <c r="J459" s="198" t="s">
        <v>1703</v>
      </c>
      <c r="K459" s="198" t="s">
        <v>1704</v>
      </c>
      <c r="L459" s="198" t="s">
        <v>1063</v>
      </c>
      <c r="M459" s="199" t="s">
        <v>1769</v>
      </c>
      <c r="N459" s="196" t="s">
        <v>1284</v>
      </c>
      <c r="O459" s="196" t="s">
        <v>3553</v>
      </c>
      <c r="P459" s="200"/>
      <c r="Q459" s="201"/>
      <c r="R459" s="201">
        <v>21.94</v>
      </c>
    </row>
    <row r="460" spans="1:18" ht="42" hidden="1" customHeight="1">
      <c r="A460" s="193" t="s">
        <v>1691</v>
      </c>
      <c r="B460" s="193" t="s">
        <v>4663</v>
      </c>
      <c r="C460" s="194" t="s">
        <v>3906</v>
      </c>
      <c r="D460" s="195" t="s">
        <v>1055</v>
      </c>
      <c r="E460" s="195" t="s">
        <v>3843</v>
      </c>
      <c r="F460" s="196" t="s">
        <v>2720</v>
      </c>
      <c r="G460" s="196" t="s">
        <v>3444</v>
      </c>
      <c r="H460" s="196" t="s">
        <v>1701</v>
      </c>
      <c r="I460" s="197" t="s">
        <v>1702</v>
      </c>
      <c r="J460" s="198" t="s">
        <v>1703</v>
      </c>
      <c r="K460" s="198" t="s">
        <v>1704</v>
      </c>
      <c r="L460" s="198" t="s">
        <v>1063</v>
      </c>
      <c r="M460" s="199" t="s">
        <v>1769</v>
      </c>
      <c r="N460" s="196" t="s">
        <v>1284</v>
      </c>
      <c r="O460" s="196" t="s">
        <v>3553</v>
      </c>
      <c r="P460" s="200"/>
      <c r="Q460" s="201"/>
      <c r="R460" s="201">
        <v>1930.45</v>
      </c>
    </row>
    <row r="461" spans="1:18" ht="42" hidden="1" customHeight="1">
      <c r="A461" s="193" t="s">
        <v>1080</v>
      </c>
      <c r="B461" s="193" t="s">
        <v>4664</v>
      </c>
      <c r="C461" s="194" t="s">
        <v>3906</v>
      </c>
      <c r="D461" s="195" t="s">
        <v>1055</v>
      </c>
      <c r="E461" s="195" t="s">
        <v>3843</v>
      </c>
      <c r="F461" s="196" t="s">
        <v>4665</v>
      </c>
      <c r="G461" s="196" t="s">
        <v>3444</v>
      </c>
      <c r="H461" s="196" t="s">
        <v>1701</v>
      </c>
      <c r="I461" s="197" t="s">
        <v>1702</v>
      </c>
      <c r="J461" s="198" t="s">
        <v>1703</v>
      </c>
      <c r="K461" s="198" t="s">
        <v>1704</v>
      </c>
      <c r="L461" s="198" t="s">
        <v>1063</v>
      </c>
      <c r="M461" s="199" t="s">
        <v>1769</v>
      </c>
      <c r="N461" s="196" t="s">
        <v>1284</v>
      </c>
      <c r="O461" s="196" t="s">
        <v>3553</v>
      </c>
      <c r="P461" s="200"/>
      <c r="Q461" s="201"/>
      <c r="R461" s="201">
        <v>6280.7</v>
      </c>
    </row>
    <row r="462" spans="1:18" ht="42" hidden="1" customHeight="1">
      <c r="A462" s="193" t="s">
        <v>2168</v>
      </c>
      <c r="B462" s="193" t="s">
        <v>4666</v>
      </c>
      <c r="C462" s="194" t="s">
        <v>3906</v>
      </c>
      <c r="D462" s="195" t="s">
        <v>1055</v>
      </c>
      <c r="E462" s="195" t="s">
        <v>3843</v>
      </c>
      <c r="F462" s="196" t="s">
        <v>4665</v>
      </c>
      <c r="G462" s="196" t="s">
        <v>3444</v>
      </c>
      <c r="H462" s="196" t="s">
        <v>1701</v>
      </c>
      <c r="I462" s="197" t="s">
        <v>1702</v>
      </c>
      <c r="J462" s="198" t="s">
        <v>1703</v>
      </c>
      <c r="K462" s="198" t="s">
        <v>1704</v>
      </c>
      <c r="L462" s="198" t="s">
        <v>1063</v>
      </c>
      <c r="M462" s="199" t="s">
        <v>1769</v>
      </c>
      <c r="N462" s="196" t="s">
        <v>1284</v>
      </c>
      <c r="O462" s="196" t="s">
        <v>3553</v>
      </c>
      <c r="P462" s="200"/>
      <c r="Q462" s="201"/>
      <c r="R462" s="201">
        <v>1930.45</v>
      </c>
    </row>
    <row r="463" spans="1:18" ht="42" hidden="1" customHeight="1">
      <c r="A463" s="193" t="s">
        <v>2171</v>
      </c>
      <c r="B463" s="193" t="s">
        <v>4667</v>
      </c>
      <c r="C463" s="194" t="s">
        <v>3906</v>
      </c>
      <c r="D463" s="195" t="s">
        <v>1055</v>
      </c>
      <c r="E463" s="195" t="s">
        <v>3843</v>
      </c>
      <c r="F463" s="196" t="s">
        <v>4668</v>
      </c>
      <c r="G463" s="196" t="s">
        <v>3444</v>
      </c>
      <c r="H463" s="196" t="s">
        <v>1701</v>
      </c>
      <c r="I463" s="197" t="s">
        <v>1702</v>
      </c>
      <c r="J463" s="198" t="s">
        <v>1703</v>
      </c>
      <c r="K463" s="198" t="s">
        <v>1704</v>
      </c>
      <c r="L463" s="198" t="s">
        <v>1063</v>
      </c>
      <c r="M463" s="199" t="s">
        <v>1769</v>
      </c>
      <c r="N463" s="196" t="s">
        <v>1284</v>
      </c>
      <c r="O463" s="196" t="s">
        <v>3553</v>
      </c>
      <c r="P463" s="200"/>
      <c r="Q463" s="201"/>
      <c r="R463" s="201">
        <v>6280.7</v>
      </c>
    </row>
    <row r="464" spans="1:18" ht="42" hidden="1" customHeight="1">
      <c r="A464" s="193" t="s">
        <v>1432</v>
      </c>
      <c r="B464" s="193" t="s">
        <v>4669</v>
      </c>
      <c r="C464" s="194" t="s">
        <v>3906</v>
      </c>
      <c r="D464" s="195" t="s">
        <v>1055</v>
      </c>
      <c r="E464" s="195" t="s">
        <v>3843</v>
      </c>
      <c r="F464" s="196" t="s">
        <v>4670</v>
      </c>
      <c r="G464" s="196" t="s">
        <v>3444</v>
      </c>
      <c r="H464" s="196" t="s">
        <v>1701</v>
      </c>
      <c r="I464" s="197" t="s">
        <v>1702</v>
      </c>
      <c r="J464" s="198" t="s">
        <v>1703</v>
      </c>
      <c r="K464" s="198" t="s">
        <v>1704</v>
      </c>
      <c r="L464" s="198" t="s">
        <v>1063</v>
      </c>
      <c r="M464" s="199" t="s">
        <v>1769</v>
      </c>
      <c r="N464" s="196" t="s">
        <v>1284</v>
      </c>
      <c r="O464" s="196" t="s">
        <v>3553</v>
      </c>
      <c r="P464" s="200"/>
      <c r="Q464" s="201"/>
      <c r="R464" s="201">
        <v>4.04</v>
      </c>
    </row>
    <row r="465" spans="1:18" ht="42" hidden="1" customHeight="1">
      <c r="A465" s="193" t="s">
        <v>1436</v>
      </c>
      <c r="B465" s="193" t="s">
        <v>4671</v>
      </c>
      <c r="C465" s="194" t="s">
        <v>3906</v>
      </c>
      <c r="D465" s="195" t="s">
        <v>1055</v>
      </c>
      <c r="E465" s="195" t="s">
        <v>3843</v>
      </c>
      <c r="F465" s="196" t="s">
        <v>4672</v>
      </c>
      <c r="G465" s="196" t="s">
        <v>3444</v>
      </c>
      <c r="H465" s="196" t="s">
        <v>1701</v>
      </c>
      <c r="I465" s="197" t="s">
        <v>1702</v>
      </c>
      <c r="J465" s="198" t="s">
        <v>1703</v>
      </c>
      <c r="K465" s="198" t="s">
        <v>1704</v>
      </c>
      <c r="L465" s="198" t="s">
        <v>1063</v>
      </c>
      <c r="M465" s="199" t="s">
        <v>1769</v>
      </c>
      <c r="N465" s="196" t="s">
        <v>1284</v>
      </c>
      <c r="O465" s="196" t="s">
        <v>3553</v>
      </c>
      <c r="P465" s="200"/>
      <c r="Q465" s="201"/>
      <c r="R465" s="201">
        <v>645.14</v>
      </c>
    </row>
    <row r="466" spans="1:18" ht="42" hidden="1" customHeight="1">
      <c r="A466" s="193" t="s">
        <v>2178</v>
      </c>
      <c r="B466" s="193" t="s">
        <v>4673</v>
      </c>
      <c r="C466" s="194" t="s">
        <v>3906</v>
      </c>
      <c r="D466" s="195" t="s">
        <v>1055</v>
      </c>
      <c r="E466" s="195" t="s">
        <v>3907</v>
      </c>
      <c r="F466" s="196" t="s">
        <v>4674</v>
      </c>
      <c r="G466" s="196" t="s">
        <v>3444</v>
      </c>
      <c r="H466" s="196" t="s">
        <v>2274</v>
      </c>
      <c r="I466" s="197" t="s">
        <v>2275</v>
      </c>
      <c r="J466" s="198" t="s">
        <v>1690</v>
      </c>
      <c r="K466" s="198" t="s">
        <v>1691</v>
      </c>
      <c r="L466" s="198" t="s">
        <v>1063</v>
      </c>
      <c r="M466" s="199" t="s">
        <v>1769</v>
      </c>
      <c r="N466" s="196" t="s">
        <v>1284</v>
      </c>
      <c r="O466" s="196" t="s">
        <v>3553</v>
      </c>
      <c r="P466" s="200"/>
      <c r="Q466" s="201"/>
      <c r="R466" s="201">
        <v>5.83</v>
      </c>
    </row>
    <row r="467" spans="1:18" ht="42" hidden="1" customHeight="1">
      <c r="A467" s="193" t="s">
        <v>2182</v>
      </c>
      <c r="B467" s="193" t="s">
        <v>4675</v>
      </c>
      <c r="C467" s="194" t="s">
        <v>3906</v>
      </c>
      <c r="D467" s="195" t="s">
        <v>1055</v>
      </c>
      <c r="E467" s="195" t="s">
        <v>3907</v>
      </c>
      <c r="F467" s="196" t="s">
        <v>4676</v>
      </c>
      <c r="G467" s="196" t="s">
        <v>3444</v>
      </c>
      <c r="H467" s="196" t="s">
        <v>2274</v>
      </c>
      <c r="I467" s="197" t="s">
        <v>2275</v>
      </c>
      <c r="J467" s="198" t="s">
        <v>1690</v>
      </c>
      <c r="K467" s="198" t="s">
        <v>1691</v>
      </c>
      <c r="L467" s="198" t="s">
        <v>1063</v>
      </c>
      <c r="M467" s="199" t="s">
        <v>1769</v>
      </c>
      <c r="N467" s="196" t="s">
        <v>1284</v>
      </c>
      <c r="O467" s="196" t="s">
        <v>3553</v>
      </c>
      <c r="P467" s="200"/>
      <c r="Q467" s="201"/>
      <c r="R467" s="201">
        <v>2459.98</v>
      </c>
    </row>
    <row r="468" spans="1:18" ht="42" hidden="1" customHeight="1">
      <c r="A468" s="193" t="s">
        <v>1704</v>
      </c>
      <c r="B468" s="193" t="s">
        <v>4677</v>
      </c>
      <c r="C468" s="194" t="s">
        <v>3906</v>
      </c>
      <c r="D468" s="195" t="s">
        <v>1055</v>
      </c>
      <c r="E468" s="195" t="s">
        <v>3907</v>
      </c>
      <c r="F468" s="196" t="s">
        <v>4678</v>
      </c>
      <c r="G468" s="196" t="s">
        <v>3444</v>
      </c>
      <c r="H468" s="196" t="s">
        <v>2274</v>
      </c>
      <c r="I468" s="197" t="s">
        <v>2275</v>
      </c>
      <c r="J468" s="198" t="s">
        <v>1690</v>
      </c>
      <c r="K468" s="198" t="s">
        <v>1691</v>
      </c>
      <c r="L468" s="198" t="s">
        <v>1063</v>
      </c>
      <c r="M468" s="199" t="s">
        <v>1769</v>
      </c>
      <c r="N468" s="196" t="s">
        <v>1284</v>
      </c>
      <c r="O468" s="196" t="s">
        <v>3553</v>
      </c>
      <c r="P468" s="200"/>
      <c r="Q468" s="201"/>
      <c r="R468" s="201">
        <v>19029.62</v>
      </c>
    </row>
    <row r="469" spans="1:18" ht="63" hidden="1" customHeight="1">
      <c r="A469" s="193" t="s">
        <v>2187</v>
      </c>
      <c r="B469" s="193" t="s">
        <v>4679</v>
      </c>
      <c r="C469" s="194" t="s">
        <v>3906</v>
      </c>
      <c r="D469" s="195" t="s">
        <v>1055</v>
      </c>
      <c r="E469" s="195" t="s">
        <v>3204</v>
      </c>
      <c r="F469" s="196" t="s">
        <v>4680</v>
      </c>
      <c r="G469" s="196" t="s">
        <v>3444</v>
      </c>
      <c r="H469" s="196" t="s">
        <v>3206</v>
      </c>
      <c r="I469" s="197" t="s">
        <v>2270</v>
      </c>
      <c r="J469" s="198" t="s">
        <v>1690</v>
      </c>
      <c r="K469" s="198" t="s">
        <v>1691</v>
      </c>
      <c r="L469" s="198" t="s">
        <v>1063</v>
      </c>
      <c r="M469" s="199" t="s">
        <v>1769</v>
      </c>
      <c r="N469" s="196" t="s">
        <v>1284</v>
      </c>
      <c r="O469" s="196" t="s">
        <v>3553</v>
      </c>
      <c r="P469" s="200"/>
      <c r="Q469" s="201"/>
      <c r="R469" s="201">
        <v>4467.05</v>
      </c>
    </row>
    <row r="470" spans="1:18" ht="73.5" hidden="1" customHeight="1">
      <c r="A470" s="193" t="s">
        <v>2190</v>
      </c>
      <c r="B470" s="193" t="s">
        <v>4681</v>
      </c>
      <c r="C470" s="194" t="s">
        <v>3906</v>
      </c>
      <c r="D470" s="195" t="s">
        <v>1055</v>
      </c>
      <c r="E470" s="195" t="s">
        <v>3208</v>
      </c>
      <c r="F470" s="196" t="s">
        <v>4682</v>
      </c>
      <c r="G470" s="196" t="s">
        <v>3444</v>
      </c>
      <c r="H470" s="196" t="s">
        <v>3210</v>
      </c>
      <c r="I470" s="197" t="s">
        <v>2270</v>
      </c>
      <c r="J470" s="198" t="s">
        <v>1690</v>
      </c>
      <c r="K470" s="198" t="s">
        <v>1691</v>
      </c>
      <c r="L470" s="198" t="s">
        <v>1063</v>
      </c>
      <c r="M470" s="199" t="s">
        <v>1769</v>
      </c>
      <c r="N470" s="196" t="s">
        <v>1284</v>
      </c>
      <c r="O470" s="196" t="s">
        <v>3553</v>
      </c>
      <c r="P470" s="200"/>
      <c r="Q470" s="201"/>
      <c r="R470" s="201">
        <v>6264</v>
      </c>
    </row>
    <row r="471" spans="1:18" ht="63" hidden="1" customHeight="1">
      <c r="A471" s="193" t="s">
        <v>2194</v>
      </c>
      <c r="B471" s="193" t="s">
        <v>4683</v>
      </c>
      <c r="C471" s="194" t="s">
        <v>3906</v>
      </c>
      <c r="D471" s="195" t="s">
        <v>1055</v>
      </c>
      <c r="E471" s="195" t="s">
        <v>3220</v>
      </c>
      <c r="F471" s="196" t="s">
        <v>4684</v>
      </c>
      <c r="G471" s="196" t="s">
        <v>3444</v>
      </c>
      <c r="H471" s="196" t="s">
        <v>3218</v>
      </c>
      <c r="I471" s="197" t="s">
        <v>2270</v>
      </c>
      <c r="J471" s="198" t="s">
        <v>1690</v>
      </c>
      <c r="K471" s="198" t="s">
        <v>1691</v>
      </c>
      <c r="L471" s="198" t="s">
        <v>1063</v>
      </c>
      <c r="M471" s="199" t="s">
        <v>1769</v>
      </c>
      <c r="N471" s="196" t="s">
        <v>1284</v>
      </c>
      <c r="O471" s="196" t="s">
        <v>3553</v>
      </c>
      <c r="P471" s="200"/>
      <c r="Q471" s="201"/>
      <c r="R471" s="201">
        <v>13920.13</v>
      </c>
    </row>
    <row r="472" spans="1:18" ht="73.5" hidden="1" customHeight="1">
      <c r="A472" s="193" t="s">
        <v>1114</v>
      </c>
      <c r="B472" s="193" t="s">
        <v>4685</v>
      </c>
      <c r="C472" s="194" t="s">
        <v>3906</v>
      </c>
      <c r="D472" s="195" t="s">
        <v>1055</v>
      </c>
      <c r="E472" s="195" t="s">
        <v>3212</v>
      </c>
      <c r="F472" s="196" t="s">
        <v>4686</v>
      </c>
      <c r="G472" s="196" t="s">
        <v>3444</v>
      </c>
      <c r="H472" s="196" t="s">
        <v>3214</v>
      </c>
      <c r="I472" s="197" t="s">
        <v>2270</v>
      </c>
      <c r="J472" s="198" t="s">
        <v>1690</v>
      </c>
      <c r="K472" s="198" t="s">
        <v>1691</v>
      </c>
      <c r="L472" s="198" t="s">
        <v>1063</v>
      </c>
      <c r="M472" s="199" t="s">
        <v>1769</v>
      </c>
      <c r="N472" s="196" t="s">
        <v>1284</v>
      </c>
      <c r="O472" s="196" t="s">
        <v>3553</v>
      </c>
      <c r="P472" s="200"/>
      <c r="Q472" s="201"/>
      <c r="R472" s="201">
        <v>12561.99</v>
      </c>
    </row>
    <row r="473" spans="1:18" ht="73.5" hidden="1" customHeight="1">
      <c r="A473" s="193" t="s">
        <v>1123</v>
      </c>
      <c r="B473" s="193" t="s">
        <v>4687</v>
      </c>
      <c r="C473" s="194" t="s">
        <v>3906</v>
      </c>
      <c r="D473" s="195" t="s">
        <v>1055</v>
      </c>
      <c r="E473" s="195" t="s">
        <v>2266</v>
      </c>
      <c r="F473" s="196" t="s">
        <v>4688</v>
      </c>
      <c r="G473" s="196" t="s">
        <v>3444</v>
      </c>
      <c r="H473" s="196" t="s">
        <v>2269</v>
      </c>
      <c r="I473" s="197" t="s">
        <v>2270</v>
      </c>
      <c r="J473" s="198" t="s">
        <v>1690</v>
      </c>
      <c r="K473" s="198" t="s">
        <v>1691</v>
      </c>
      <c r="L473" s="198" t="s">
        <v>1063</v>
      </c>
      <c r="M473" s="199" t="s">
        <v>1769</v>
      </c>
      <c r="N473" s="196" t="s">
        <v>1284</v>
      </c>
      <c r="O473" s="196" t="s">
        <v>3553</v>
      </c>
      <c r="P473" s="200"/>
      <c r="Q473" s="201"/>
      <c r="R473" s="201">
        <v>20502.439999999999</v>
      </c>
    </row>
    <row r="474" spans="1:18" ht="63" hidden="1" customHeight="1">
      <c r="A474" s="193" t="s">
        <v>1129</v>
      </c>
      <c r="B474" s="193" t="s">
        <v>4689</v>
      </c>
      <c r="C474" s="194" t="s">
        <v>3906</v>
      </c>
      <c r="D474" s="195" t="s">
        <v>1055</v>
      </c>
      <c r="E474" s="195" t="s">
        <v>3216</v>
      </c>
      <c r="F474" s="196" t="s">
        <v>4690</v>
      </c>
      <c r="G474" s="196" t="s">
        <v>3444</v>
      </c>
      <c r="H474" s="196" t="s">
        <v>3218</v>
      </c>
      <c r="I474" s="197" t="s">
        <v>2270</v>
      </c>
      <c r="J474" s="198" t="s">
        <v>1690</v>
      </c>
      <c r="K474" s="198" t="s">
        <v>1691</v>
      </c>
      <c r="L474" s="198" t="s">
        <v>1063</v>
      </c>
      <c r="M474" s="199" t="s">
        <v>1769</v>
      </c>
      <c r="N474" s="196" t="s">
        <v>1284</v>
      </c>
      <c r="O474" s="196" t="s">
        <v>3553</v>
      </c>
      <c r="P474" s="200"/>
      <c r="Q474" s="201"/>
      <c r="R474" s="201">
        <v>12148.65</v>
      </c>
    </row>
    <row r="475" spans="1:18" ht="42" hidden="1" customHeight="1">
      <c r="A475" s="193" t="s">
        <v>1133</v>
      </c>
      <c r="B475" s="193" t="s">
        <v>4691</v>
      </c>
      <c r="C475" s="194" t="s">
        <v>3906</v>
      </c>
      <c r="D475" s="195" t="s">
        <v>1055</v>
      </c>
      <c r="E475" s="195" t="s">
        <v>3201</v>
      </c>
      <c r="F475" s="196" t="s">
        <v>4692</v>
      </c>
      <c r="G475" s="196" t="s">
        <v>3444</v>
      </c>
      <c r="H475" s="196" t="s">
        <v>1077</v>
      </c>
      <c r="I475" s="197" t="s">
        <v>1078</v>
      </c>
      <c r="J475" s="198" t="s">
        <v>1690</v>
      </c>
      <c r="K475" s="198" t="s">
        <v>1691</v>
      </c>
      <c r="L475" s="198" t="s">
        <v>1063</v>
      </c>
      <c r="M475" s="199" t="s">
        <v>1769</v>
      </c>
      <c r="N475" s="196" t="s">
        <v>1284</v>
      </c>
      <c r="O475" s="196" t="s">
        <v>3553</v>
      </c>
      <c r="P475" s="200"/>
      <c r="Q475" s="201"/>
      <c r="R475" s="201">
        <v>8265.4699999999993</v>
      </c>
    </row>
    <row r="476" spans="1:18" ht="42" hidden="1" customHeight="1">
      <c r="A476" s="193" t="s">
        <v>1140</v>
      </c>
      <c r="B476" s="193" t="s">
        <v>4693</v>
      </c>
      <c r="C476" s="194" t="s">
        <v>3906</v>
      </c>
      <c r="D476" s="195" t="s">
        <v>1055</v>
      </c>
      <c r="E476" s="195" t="s">
        <v>3924</v>
      </c>
      <c r="F476" s="196" t="s">
        <v>4694</v>
      </c>
      <c r="G476" s="196" t="s">
        <v>3444</v>
      </c>
      <c r="H476" s="196" t="s">
        <v>1077</v>
      </c>
      <c r="I476" s="197" t="s">
        <v>1078</v>
      </c>
      <c r="J476" s="198" t="s">
        <v>1690</v>
      </c>
      <c r="K476" s="198" t="s">
        <v>1691</v>
      </c>
      <c r="L476" s="198" t="s">
        <v>1063</v>
      </c>
      <c r="M476" s="199" t="s">
        <v>1769</v>
      </c>
      <c r="N476" s="196" t="s">
        <v>1284</v>
      </c>
      <c r="O476" s="196" t="s">
        <v>3553</v>
      </c>
      <c r="P476" s="200"/>
      <c r="Q476" s="201"/>
      <c r="R476" s="201">
        <v>7326.39</v>
      </c>
    </row>
    <row r="477" spans="1:18" ht="73.5" hidden="1" customHeight="1">
      <c r="A477" s="193" t="s">
        <v>1440</v>
      </c>
      <c r="B477" s="193" t="s">
        <v>4695</v>
      </c>
      <c r="C477" s="194" t="s">
        <v>3906</v>
      </c>
      <c r="D477" s="195" t="s">
        <v>1055</v>
      </c>
      <c r="E477" s="195" t="s">
        <v>4696</v>
      </c>
      <c r="F477" s="196" t="s">
        <v>4697</v>
      </c>
      <c r="G477" s="196" t="s">
        <v>3444</v>
      </c>
      <c r="H477" s="196" t="s">
        <v>2269</v>
      </c>
      <c r="I477" s="197" t="s">
        <v>2270</v>
      </c>
      <c r="J477" s="198" t="s">
        <v>1690</v>
      </c>
      <c r="K477" s="198" t="s">
        <v>1691</v>
      </c>
      <c r="L477" s="198" t="s">
        <v>1063</v>
      </c>
      <c r="M477" s="199" t="s">
        <v>1769</v>
      </c>
      <c r="N477" s="196" t="s">
        <v>1284</v>
      </c>
      <c r="O477" s="196" t="s">
        <v>3553</v>
      </c>
      <c r="P477" s="200"/>
      <c r="Q477" s="201"/>
      <c r="R477" s="201">
        <v>11424.6</v>
      </c>
    </row>
    <row r="478" spans="1:18" ht="63" hidden="1" customHeight="1">
      <c r="A478" s="193" t="s">
        <v>1444</v>
      </c>
      <c r="B478" s="193" t="s">
        <v>4698</v>
      </c>
      <c r="C478" s="194" t="s">
        <v>3906</v>
      </c>
      <c r="D478" s="195" t="s">
        <v>1055</v>
      </c>
      <c r="E478" s="195" t="s">
        <v>3927</v>
      </c>
      <c r="F478" s="196" t="s">
        <v>4699</v>
      </c>
      <c r="G478" s="196" t="s">
        <v>3444</v>
      </c>
      <c r="H478" s="196" t="s">
        <v>3218</v>
      </c>
      <c r="I478" s="197" t="s">
        <v>2270</v>
      </c>
      <c r="J478" s="198" t="s">
        <v>1690</v>
      </c>
      <c r="K478" s="198" t="s">
        <v>1691</v>
      </c>
      <c r="L478" s="198" t="s">
        <v>1063</v>
      </c>
      <c r="M478" s="199" t="s">
        <v>1769</v>
      </c>
      <c r="N478" s="196" t="s">
        <v>1284</v>
      </c>
      <c r="O478" s="196" t="s">
        <v>3553</v>
      </c>
      <c r="P478" s="200"/>
      <c r="Q478" s="201"/>
      <c r="R478" s="201">
        <v>4280.72</v>
      </c>
    </row>
    <row r="479" spans="1:18" ht="73.5" hidden="1" customHeight="1">
      <c r="A479" s="193" t="s">
        <v>1790</v>
      </c>
      <c r="B479" s="193" t="s">
        <v>4700</v>
      </c>
      <c r="C479" s="194" t="s">
        <v>3906</v>
      </c>
      <c r="D479" s="195" t="s">
        <v>1055</v>
      </c>
      <c r="E479" s="195" t="s">
        <v>4701</v>
      </c>
      <c r="F479" s="196" t="s">
        <v>4702</v>
      </c>
      <c r="G479" s="196" t="s">
        <v>3444</v>
      </c>
      <c r="H479" s="196" t="s">
        <v>2269</v>
      </c>
      <c r="I479" s="197" t="s">
        <v>2270</v>
      </c>
      <c r="J479" s="198" t="s">
        <v>1690</v>
      </c>
      <c r="K479" s="198" t="s">
        <v>1691</v>
      </c>
      <c r="L479" s="198" t="s">
        <v>1063</v>
      </c>
      <c r="M479" s="199" t="s">
        <v>1769</v>
      </c>
      <c r="N479" s="196" t="s">
        <v>1284</v>
      </c>
      <c r="O479" s="196" t="s">
        <v>3553</v>
      </c>
      <c r="P479" s="200"/>
      <c r="Q479" s="201"/>
      <c r="R479" s="201">
        <v>5537.54</v>
      </c>
    </row>
    <row r="480" spans="1:18" ht="73.5" hidden="1" customHeight="1">
      <c r="A480" s="193" t="s">
        <v>2214</v>
      </c>
      <c r="B480" s="193" t="s">
        <v>4703</v>
      </c>
      <c r="C480" s="194" t="s">
        <v>3906</v>
      </c>
      <c r="D480" s="195" t="s">
        <v>1055</v>
      </c>
      <c r="E480" s="195" t="s">
        <v>4704</v>
      </c>
      <c r="F480" s="196" t="s">
        <v>4705</v>
      </c>
      <c r="G480" s="196" t="s">
        <v>3444</v>
      </c>
      <c r="H480" s="196" t="s">
        <v>2269</v>
      </c>
      <c r="I480" s="197" t="s">
        <v>2270</v>
      </c>
      <c r="J480" s="198" t="s">
        <v>1690</v>
      </c>
      <c r="K480" s="198" t="s">
        <v>1691</v>
      </c>
      <c r="L480" s="198" t="s">
        <v>1063</v>
      </c>
      <c r="M480" s="199" t="s">
        <v>1769</v>
      </c>
      <c r="N480" s="196" t="s">
        <v>1284</v>
      </c>
      <c r="O480" s="196" t="s">
        <v>3553</v>
      </c>
      <c r="P480" s="200"/>
      <c r="Q480" s="201"/>
      <c r="R480" s="201">
        <v>1200</v>
      </c>
    </row>
    <row r="481" spans="1:18" ht="52.5" hidden="1" customHeight="1">
      <c r="A481" s="193" t="s">
        <v>1453</v>
      </c>
      <c r="B481" s="193" t="s">
        <v>4706</v>
      </c>
      <c r="C481" s="194" t="s">
        <v>3906</v>
      </c>
      <c r="D481" s="195" t="s">
        <v>1055</v>
      </c>
      <c r="E481" s="195" t="s">
        <v>4707</v>
      </c>
      <c r="F481" s="196" t="s">
        <v>4708</v>
      </c>
      <c r="G481" s="196" t="s">
        <v>3906</v>
      </c>
      <c r="H481" s="196" t="s">
        <v>1696</v>
      </c>
      <c r="I481" s="197" t="s">
        <v>1697</v>
      </c>
      <c r="J481" s="198" t="s">
        <v>1690</v>
      </c>
      <c r="K481" s="198" t="s">
        <v>1691</v>
      </c>
      <c r="L481" s="198" t="s">
        <v>1063</v>
      </c>
      <c r="M481" s="199" t="s">
        <v>1769</v>
      </c>
      <c r="N481" s="196" t="s">
        <v>1284</v>
      </c>
      <c r="O481" s="196" t="s">
        <v>3553</v>
      </c>
      <c r="P481" s="200"/>
      <c r="Q481" s="201"/>
      <c r="R481" s="201">
        <v>36903.279999999999</v>
      </c>
    </row>
    <row r="482" spans="1:18" ht="63" hidden="1" customHeight="1">
      <c r="A482" s="193" t="s">
        <v>2221</v>
      </c>
      <c r="B482" s="193" t="s">
        <v>4709</v>
      </c>
      <c r="C482" s="194" t="s">
        <v>3906</v>
      </c>
      <c r="D482" s="195" t="s">
        <v>1055</v>
      </c>
      <c r="E482" s="195" t="s">
        <v>4710</v>
      </c>
      <c r="F482" s="196" t="s">
        <v>4711</v>
      </c>
      <c r="G482" s="196" t="s">
        <v>3906</v>
      </c>
      <c r="H482" s="196" t="s">
        <v>1077</v>
      </c>
      <c r="I482" s="197" t="s">
        <v>1078</v>
      </c>
      <c r="J482" s="198" t="s">
        <v>1690</v>
      </c>
      <c r="K482" s="198" t="s">
        <v>1691</v>
      </c>
      <c r="L482" s="198" t="s">
        <v>1063</v>
      </c>
      <c r="M482" s="199" t="s">
        <v>1769</v>
      </c>
      <c r="N482" s="196" t="s">
        <v>1284</v>
      </c>
      <c r="O482" s="196" t="s">
        <v>3553</v>
      </c>
      <c r="P482" s="200"/>
      <c r="Q482" s="201"/>
      <c r="R482" s="201">
        <v>2177.33</v>
      </c>
    </row>
    <row r="483" spans="1:18" ht="42" hidden="1" customHeight="1">
      <c r="A483" s="193" t="s">
        <v>1145</v>
      </c>
      <c r="B483" s="193" t="s">
        <v>4712</v>
      </c>
      <c r="C483" s="194" t="s">
        <v>4001</v>
      </c>
      <c r="D483" s="195" t="s">
        <v>1055</v>
      </c>
      <c r="E483" s="195" t="s">
        <v>4012</v>
      </c>
      <c r="F483" s="196" t="s">
        <v>4713</v>
      </c>
      <c r="G483" s="196" t="s">
        <v>3906</v>
      </c>
      <c r="H483" s="196" t="s">
        <v>1701</v>
      </c>
      <c r="I483" s="197" t="s">
        <v>1702</v>
      </c>
      <c r="J483" s="198" t="s">
        <v>1690</v>
      </c>
      <c r="K483" s="198" t="s">
        <v>1691</v>
      </c>
      <c r="L483" s="198" t="s">
        <v>1063</v>
      </c>
      <c r="M483" s="199" t="s">
        <v>1769</v>
      </c>
      <c r="N483" s="196" t="s">
        <v>1284</v>
      </c>
      <c r="O483" s="196" t="s">
        <v>3553</v>
      </c>
      <c r="P483" s="200"/>
      <c r="Q483" s="201"/>
      <c r="R483" s="201">
        <v>5995</v>
      </c>
    </row>
    <row r="484" spans="1:18" ht="42" hidden="1" customHeight="1">
      <c r="A484" s="193" t="s">
        <v>1150</v>
      </c>
      <c r="B484" s="193" t="s">
        <v>4714</v>
      </c>
      <c r="C484" s="194" t="s">
        <v>4001</v>
      </c>
      <c r="D484" s="195" t="s">
        <v>1055</v>
      </c>
      <c r="E484" s="195" t="s">
        <v>4715</v>
      </c>
      <c r="F484" s="196" t="s">
        <v>4716</v>
      </c>
      <c r="G484" s="196" t="s">
        <v>3906</v>
      </c>
      <c r="H484" s="196" t="s">
        <v>209</v>
      </c>
      <c r="I484" s="197" t="s">
        <v>1149</v>
      </c>
      <c r="J484" s="198" t="s">
        <v>1302</v>
      </c>
      <c r="K484" s="198" t="s">
        <v>1303</v>
      </c>
      <c r="L484" s="198" t="s">
        <v>1063</v>
      </c>
      <c r="M484" s="199" t="s">
        <v>1304</v>
      </c>
      <c r="N484" s="196" t="s">
        <v>1284</v>
      </c>
      <c r="O484" s="196" t="s">
        <v>3553</v>
      </c>
      <c r="P484" s="200" t="s">
        <v>962</v>
      </c>
      <c r="Q484" s="201"/>
      <c r="R484" s="201">
        <v>2904.45</v>
      </c>
    </row>
    <row r="485" spans="1:18" ht="42" hidden="1" customHeight="1">
      <c r="A485" s="193" t="s">
        <v>1467</v>
      </c>
      <c r="B485" s="193" t="s">
        <v>4717</v>
      </c>
      <c r="C485" s="194" t="s">
        <v>4001</v>
      </c>
      <c r="D485" s="195" t="s">
        <v>1055</v>
      </c>
      <c r="E485" s="195" t="s">
        <v>4718</v>
      </c>
      <c r="F485" s="196" t="s">
        <v>4719</v>
      </c>
      <c r="G485" s="196" t="s">
        <v>3906</v>
      </c>
      <c r="H485" s="196" t="s">
        <v>209</v>
      </c>
      <c r="I485" s="197" t="s">
        <v>1149</v>
      </c>
      <c r="J485" s="198" t="s">
        <v>1302</v>
      </c>
      <c r="K485" s="198" t="s">
        <v>1062</v>
      </c>
      <c r="L485" s="198" t="s">
        <v>1063</v>
      </c>
      <c r="M485" s="199" t="s">
        <v>1304</v>
      </c>
      <c r="N485" s="196" t="s">
        <v>1284</v>
      </c>
      <c r="O485" s="196" t="s">
        <v>3553</v>
      </c>
      <c r="P485" s="200" t="s">
        <v>963</v>
      </c>
      <c r="Q485" s="201"/>
      <c r="R485" s="201">
        <v>1192.68</v>
      </c>
    </row>
    <row r="486" spans="1:18" ht="42" hidden="1" customHeight="1">
      <c r="A486" s="193" t="s">
        <v>1473</v>
      </c>
      <c r="B486" s="193" t="s">
        <v>4720</v>
      </c>
      <c r="C486" s="194" t="s">
        <v>4001</v>
      </c>
      <c r="D486" s="195" t="s">
        <v>1055</v>
      </c>
      <c r="E486" s="195" t="s">
        <v>4721</v>
      </c>
      <c r="F486" s="196" t="s">
        <v>4722</v>
      </c>
      <c r="G486" s="196" t="s">
        <v>3906</v>
      </c>
      <c r="H486" s="196" t="s">
        <v>209</v>
      </c>
      <c r="I486" s="197" t="s">
        <v>1149</v>
      </c>
      <c r="J486" s="198" t="s">
        <v>1302</v>
      </c>
      <c r="K486" s="198" t="s">
        <v>1303</v>
      </c>
      <c r="L486" s="198" t="s">
        <v>1063</v>
      </c>
      <c r="M486" s="199" t="s">
        <v>1304</v>
      </c>
      <c r="N486" s="196" t="s">
        <v>1284</v>
      </c>
      <c r="O486" s="196" t="s">
        <v>3553</v>
      </c>
      <c r="P486" s="200" t="s">
        <v>963</v>
      </c>
      <c r="Q486" s="201"/>
      <c r="R486" s="201">
        <v>31959.39</v>
      </c>
    </row>
    <row r="487" spans="1:18" ht="42" hidden="1" customHeight="1">
      <c r="A487" s="193" t="s">
        <v>1476</v>
      </c>
      <c r="B487" s="193" t="s">
        <v>4723</v>
      </c>
      <c r="C487" s="194" t="s">
        <v>4042</v>
      </c>
      <c r="D487" s="195" t="s">
        <v>1055</v>
      </c>
      <c r="E487" s="195" t="s">
        <v>4724</v>
      </c>
      <c r="F487" s="196" t="s">
        <v>4725</v>
      </c>
      <c r="G487" s="196" t="s">
        <v>4001</v>
      </c>
      <c r="H487" s="196" t="s">
        <v>1696</v>
      </c>
      <c r="I487" s="197" t="s">
        <v>1697</v>
      </c>
      <c r="J487" s="198" t="s">
        <v>1690</v>
      </c>
      <c r="K487" s="198" t="s">
        <v>1691</v>
      </c>
      <c r="L487" s="198" t="s">
        <v>1063</v>
      </c>
      <c r="M487" s="199" t="s">
        <v>1769</v>
      </c>
      <c r="N487" s="196" t="s">
        <v>1284</v>
      </c>
      <c r="O487" s="196" t="s">
        <v>3553</v>
      </c>
      <c r="P487" s="200"/>
      <c r="Q487" s="201"/>
      <c r="R487" s="201">
        <v>15034</v>
      </c>
    </row>
    <row r="488" spans="1:18" ht="42" hidden="1" customHeight="1">
      <c r="A488" s="193" t="s">
        <v>1154</v>
      </c>
      <c r="B488" s="193" t="s">
        <v>4726</v>
      </c>
      <c r="C488" s="194" t="s">
        <v>4042</v>
      </c>
      <c r="D488" s="195" t="s">
        <v>1055</v>
      </c>
      <c r="E488" s="195" t="s">
        <v>4012</v>
      </c>
      <c r="F488" s="196" t="s">
        <v>4727</v>
      </c>
      <c r="G488" s="196" t="s">
        <v>4001</v>
      </c>
      <c r="H488" s="196" t="s">
        <v>1701</v>
      </c>
      <c r="I488" s="197" t="s">
        <v>1702</v>
      </c>
      <c r="J488" s="198" t="s">
        <v>1690</v>
      </c>
      <c r="K488" s="198" t="s">
        <v>1691</v>
      </c>
      <c r="L488" s="198" t="s">
        <v>1063</v>
      </c>
      <c r="M488" s="199" t="s">
        <v>1769</v>
      </c>
      <c r="N488" s="196" t="s">
        <v>1284</v>
      </c>
      <c r="O488" s="196" t="s">
        <v>3553</v>
      </c>
      <c r="P488" s="200"/>
      <c r="Q488" s="201"/>
      <c r="R488" s="201">
        <v>2246</v>
      </c>
    </row>
    <row r="489" spans="1:18" ht="52.5" hidden="1" customHeight="1">
      <c r="A489" s="193" t="s">
        <v>1484</v>
      </c>
      <c r="B489" s="193" t="s">
        <v>4728</v>
      </c>
      <c r="C489" s="194" t="s">
        <v>4042</v>
      </c>
      <c r="D489" s="195" t="s">
        <v>1055</v>
      </c>
      <c r="E489" s="195" t="s">
        <v>4729</v>
      </c>
      <c r="F489" s="196" t="s">
        <v>4730</v>
      </c>
      <c r="G489" s="196" t="s">
        <v>4042</v>
      </c>
      <c r="H489" s="196" t="s">
        <v>1418</v>
      </c>
      <c r="I489" s="197" t="s">
        <v>1419</v>
      </c>
      <c r="J489" s="198" t="s">
        <v>1302</v>
      </c>
      <c r="K489" s="198" t="s">
        <v>1062</v>
      </c>
      <c r="L489" s="198" t="s">
        <v>1063</v>
      </c>
      <c r="M489" s="199" t="s">
        <v>1304</v>
      </c>
      <c r="N489" s="196" t="s">
        <v>1284</v>
      </c>
      <c r="O489" s="196" t="s">
        <v>3553</v>
      </c>
      <c r="P489" s="200" t="s">
        <v>3314</v>
      </c>
      <c r="Q489" s="201"/>
      <c r="R489" s="201">
        <v>9226.19</v>
      </c>
    </row>
    <row r="490" spans="1:18" ht="52.5" hidden="1" customHeight="1">
      <c r="A490" s="193" t="s">
        <v>1491</v>
      </c>
      <c r="B490" s="193" t="s">
        <v>4731</v>
      </c>
      <c r="C490" s="194" t="s">
        <v>4042</v>
      </c>
      <c r="D490" s="195" t="s">
        <v>1055</v>
      </c>
      <c r="E490" s="195" t="s">
        <v>4732</v>
      </c>
      <c r="F490" s="196" t="s">
        <v>4733</v>
      </c>
      <c r="G490" s="196" t="s">
        <v>4042</v>
      </c>
      <c r="H490" s="196" t="s">
        <v>1418</v>
      </c>
      <c r="I490" s="197" t="s">
        <v>1419</v>
      </c>
      <c r="J490" s="198" t="s">
        <v>1302</v>
      </c>
      <c r="K490" s="198" t="s">
        <v>1062</v>
      </c>
      <c r="L490" s="198" t="s">
        <v>1063</v>
      </c>
      <c r="M490" s="199" t="s">
        <v>1304</v>
      </c>
      <c r="N490" s="196" t="s">
        <v>1284</v>
      </c>
      <c r="O490" s="196" t="s">
        <v>3553</v>
      </c>
      <c r="P490" s="200" t="s">
        <v>3314</v>
      </c>
      <c r="Q490" s="201"/>
      <c r="R490" s="201">
        <v>3770</v>
      </c>
    </row>
    <row r="491" spans="1:18" ht="42">
      <c r="A491" s="193" t="s">
        <v>1496</v>
      </c>
      <c r="B491" s="193" t="s">
        <v>4734</v>
      </c>
      <c r="C491" s="194" t="s">
        <v>4042</v>
      </c>
      <c r="D491" s="195" t="s">
        <v>1055</v>
      </c>
      <c r="E491" s="195" t="s">
        <v>4735</v>
      </c>
      <c r="F491" s="196" t="s">
        <v>4736</v>
      </c>
      <c r="G491" s="196" t="s">
        <v>4042</v>
      </c>
      <c r="H491" s="196" t="s">
        <v>4737</v>
      </c>
      <c r="I491" s="197" t="s">
        <v>4738</v>
      </c>
      <c r="J491" s="198" t="s">
        <v>1239</v>
      </c>
      <c r="K491" s="198" t="s">
        <v>1062</v>
      </c>
      <c r="L491" s="198" t="s">
        <v>1063</v>
      </c>
      <c r="M491" s="199" t="s">
        <v>1064</v>
      </c>
      <c r="N491" s="196" t="s">
        <v>1284</v>
      </c>
      <c r="O491" s="196" t="s">
        <v>3553</v>
      </c>
      <c r="P491" s="200" t="s">
        <v>4739</v>
      </c>
      <c r="Q491" s="192">
        <v>1</v>
      </c>
      <c r="R491" s="201">
        <v>12600</v>
      </c>
    </row>
    <row r="492" spans="1:18" ht="52.5" hidden="1" customHeight="1">
      <c r="A492" s="193" t="s">
        <v>1503</v>
      </c>
      <c r="B492" s="193" t="s">
        <v>4740</v>
      </c>
      <c r="C492" s="194" t="s">
        <v>4042</v>
      </c>
      <c r="D492" s="195" t="s">
        <v>1055</v>
      </c>
      <c r="E492" s="195" t="s">
        <v>4741</v>
      </c>
      <c r="F492" s="196" t="s">
        <v>4742</v>
      </c>
      <c r="G492" s="196" t="s">
        <v>4042</v>
      </c>
      <c r="H492" s="196" t="s">
        <v>1335</v>
      </c>
      <c r="I492" s="197" t="s">
        <v>1336</v>
      </c>
      <c r="J492" s="198" t="s">
        <v>1239</v>
      </c>
      <c r="K492" s="198" t="s">
        <v>1062</v>
      </c>
      <c r="L492" s="198" t="s">
        <v>1063</v>
      </c>
      <c r="M492" s="199" t="s">
        <v>1064</v>
      </c>
      <c r="N492" s="196" t="s">
        <v>1284</v>
      </c>
      <c r="O492" s="196" t="s">
        <v>3553</v>
      </c>
      <c r="P492" s="200" t="s">
        <v>1337</v>
      </c>
      <c r="Q492" s="201"/>
      <c r="R492" s="201">
        <v>48871.15</v>
      </c>
    </row>
    <row r="493" spans="1:18" ht="42" hidden="1" customHeight="1">
      <c r="A493" s="193" t="s">
        <v>1162</v>
      </c>
      <c r="B493" s="193" t="s">
        <v>4743</v>
      </c>
      <c r="C493" s="194" t="s">
        <v>4042</v>
      </c>
      <c r="D493" s="195" t="s">
        <v>1055</v>
      </c>
      <c r="E493" s="195" t="s">
        <v>4744</v>
      </c>
      <c r="F493" s="196" t="s">
        <v>4745</v>
      </c>
      <c r="G493" s="196" t="s">
        <v>4042</v>
      </c>
      <c r="H493" s="196" t="s">
        <v>307</v>
      </c>
      <c r="I493" s="197" t="s">
        <v>1348</v>
      </c>
      <c r="J493" s="198" t="s">
        <v>1079</v>
      </c>
      <c r="K493" s="198" t="s">
        <v>1062</v>
      </c>
      <c r="L493" s="198" t="s">
        <v>1063</v>
      </c>
      <c r="M493" s="199" t="s">
        <v>1064</v>
      </c>
      <c r="N493" s="196" t="s">
        <v>1284</v>
      </c>
      <c r="O493" s="196" t="s">
        <v>3553</v>
      </c>
      <c r="P493" s="200" t="s">
        <v>1349</v>
      </c>
      <c r="Q493" s="201"/>
      <c r="R493" s="201">
        <v>118080</v>
      </c>
    </row>
    <row r="494" spans="1:18" ht="52.5">
      <c r="A494" s="193" t="s">
        <v>1172</v>
      </c>
      <c r="B494" s="193" t="s">
        <v>4746</v>
      </c>
      <c r="C494" s="194" t="s">
        <v>4042</v>
      </c>
      <c r="D494" s="195" t="s">
        <v>1055</v>
      </c>
      <c r="E494" s="195" t="s">
        <v>4747</v>
      </c>
      <c r="F494" s="196" t="s">
        <v>4748</v>
      </c>
      <c r="G494" s="196" t="s">
        <v>4042</v>
      </c>
      <c r="H494" s="196" t="s">
        <v>1639</v>
      </c>
      <c r="I494" s="197" t="s">
        <v>1640</v>
      </c>
      <c r="J494" s="198" t="s">
        <v>1239</v>
      </c>
      <c r="K494" s="198" t="s">
        <v>1062</v>
      </c>
      <c r="L494" s="198" t="s">
        <v>1063</v>
      </c>
      <c r="M494" s="199" t="s">
        <v>1064</v>
      </c>
      <c r="N494" s="196" t="s">
        <v>1284</v>
      </c>
      <c r="O494" s="196" t="s">
        <v>3553</v>
      </c>
      <c r="P494" s="200" t="s">
        <v>1641</v>
      </c>
      <c r="Q494" s="192">
        <v>1</v>
      </c>
      <c r="R494" s="201">
        <v>1068</v>
      </c>
    </row>
    <row r="495" spans="1:18" ht="42" hidden="1" customHeight="1">
      <c r="A495" s="193" t="s">
        <v>1515</v>
      </c>
      <c r="B495" s="193" t="s">
        <v>4749</v>
      </c>
      <c r="C495" s="194" t="s">
        <v>4042</v>
      </c>
      <c r="D495" s="195" t="s">
        <v>1055</v>
      </c>
      <c r="E495" s="195" t="s">
        <v>4750</v>
      </c>
      <c r="F495" s="196" t="s">
        <v>4751</v>
      </c>
      <c r="G495" s="196" t="s">
        <v>4042</v>
      </c>
      <c r="H495" s="196" t="s">
        <v>1361</v>
      </c>
      <c r="I495" s="197" t="s">
        <v>1362</v>
      </c>
      <c r="J495" s="198" t="s">
        <v>1239</v>
      </c>
      <c r="K495" s="198" t="s">
        <v>1062</v>
      </c>
      <c r="L495" s="198" t="s">
        <v>1063</v>
      </c>
      <c r="M495" s="199" t="s">
        <v>1064</v>
      </c>
      <c r="N495" s="196" t="s">
        <v>1284</v>
      </c>
      <c r="O495" s="196" t="s">
        <v>3553</v>
      </c>
      <c r="P495" s="200" t="s">
        <v>4752</v>
      </c>
      <c r="Q495" s="201"/>
      <c r="R495" s="201">
        <v>37424.5</v>
      </c>
    </row>
    <row r="496" spans="1:18" ht="52.5">
      <c r="A496" s="193" t="s">
        <v>1522</v>
      </c>
      <c r="B496" s="193" t="s">
        <v>4753</v>
      </c>
      <c r="C496" s="194" t="s">
        <v>4042</v>
      </c>
      <c r="D496" s="195" t="s">
        <v>1055</v>
      </c>
      <c r="E496" s="195" t="s">
        <v>4754</v>
      </c>
      <c r="F496" s="196" t="s">
        <v>4755</v>
      </c>
      <c r="G496" s="196" t="s">
        <v>4042</v>
      </c>
      <c r="H496" s="196" t="s">
        <v>1324</v>
      </c>
      <c r="I496" s="197" t="s">
        <v>1325</v>
      </c>
      <c r="J496" s="198" t="s">
        <v>1079</v>
      </c>
      <c r="K496" s="198" t="s">
        <v>1062</v>
      </c>
      <c r="L496" s="198" t="s">
        <v>1063</v>
      </c>
      <c r="M496" s="199" t="s">
        <v>1064</v>
      </c>
      <c r="N496" s="196" t="s">
        <v>1284</v>
      </c>
      <c r="O496" s="196" t="s">
        <v>3553</v>
      </c>
      <c r="P496" s="200" t="s">
        <v>4756</v>
      </c>
      <c r="Q496" s="192">
        <v>1</v>
      </c>
      <c r="R496" s="201">
        <v>14886</v>
      </c>
    </row>
    <row r="497" spans="1:18" ht="42">
      <c r="A497" s="193" t="s">
        <v>1179</v>
      </c>
      <c r="B497" s="193" t="s">
        <v>4757</v>
      </c>
      <c r="C497" s="194" t="s">
        <v>4042</v>
      </c>
      <c r="D497" s="195" t="s">
        <v>1055</v>
      </c>
      <c r="E497" s="195" t="s">
        <v>4758</v>
      </c>
      <c r="F497" s="196" t="s">
        <v>4759</v>
      </c>
      <c r="G497" s="196" t="s">
        <v>4042</v>
      </c>
      <c r="H497" s="196" t="s">
        <v>1324</v>
      </c>
      <c r="I497" s="197" t="s">
        <v>1325</v>
      </c>
      <c r="J497" s="198" t="s">
        <v>1239</v>
      </c>
      <c r="K497" s="198" t="s">
        <v>1062</v>
      </c>
      <c r="L497" s="198" t="s">
        <v>1063</v>
      </c>
      <c r="M497" s="199" t="s">
        <v>1064</v>
      </c>
      <c r="N497" s="196" t="s">
        <v>1284</v>
      </c>
      <c r="O497" s="196" t="s">
        <v>3553</v>
      </c>
      <c r="P497" s="200" t="s">
        <v>1331</v>
      </c>
      <c r="Q497" s="192">
        <v>1</v>
      </c>
      <c r="R497" s="201">
        <v>2551</v>
      </c>
    </row>
    <row r="498" spans="1:18" ht="42">
      <c r="A498" s="193" t="s">
        <v>1531</v>
      </c>
      <c r="B498" s="193" t="s">
        <v>4760</v>
      </c>
      <c r="C498" s="194" t="s">
        <v>4042</v>
      </c>
      <c r="D498" s="195" t="s">
        <v>1055</v>
      </c>
      <c r="E498" s="195" t="s">
        <v>4761</v>
      </c>
      <c r="F498" s="196" t="s">
        <v>4762</v>
      </c>
      <c r="G498" s="196" t="s">
        <v>4042</v>
      </c>
      <c r="H498" s="196" t="s">
        <v>1324</v>
      </c>
      <c r="I498" s="197" t="s">
        <v>1325</v>
      </c>
      <c r="J498" s="198" t="s">
        <v>1079</v>
      </c>
      <c r="K498" s="198" t="s">
        <v>1062</v>
      </c>
      <c r="L498" s="198" t="s">
        <v>1063</v>
      </c>
      <c r="M498" s="199" t="s">
        <v>1064</v>
      </c>
      <c r="N498" s="196" t="s">
        <v>1284</v>
      </c>
      <c r="O498" s="196" t="s">
        <v>3553</v>
      </c>
      <c r="P498" s="200" t="s">
        <v>1326</v>
      </c>
      <c r="Q498" s="192">
        <v>1</v>
      </c>
      <c r="R498" s="201">
        <v>9036</v>
      </c>
    </row>
    <row r="499" spans="1:18" ht="42" hidden="1" customHeight="1">
      <c r="A499" s="193" t="s">
        <v>1538</v>
      </c>
      <c r="B499" s="193" t="s">
        <v>4763</v>
      </c>
      <c r="C499" s="194" t="s">
        <v>4042</v>
      </c>
      <c r="D499" s="195" t="s">
        <v>1055</v>
      </c>
      <c r="E499" s="195" t="s">
        <v>4764</v>
      </c>
      <c r="F499" s="196" t="s">
        <v>4765</v>
      </c>
      <c r="G499" s="196" t="s">
        <v>4042</v>
      </c>
      <c r="H499" s="196" t="s">
        <v>1309</v>
      </c>
      <c r="I499" s="197" t="s">
        <v>1310</v>
      </c>
      <c r="J499" s="198" t="s">
        <v>1302</v>
      </c>
      <c r="K499" s="198" t="s">
        <v>1303</v>
      </c>
      <c r="L499" s="198" t="s">
        <v>1063</v>
      </c>
      <c r="M499" s="199" t="s">
        <v>1304</v>
      </c>
      <c r="N499" s="196" t="s">
        <v>1284</v>
      </c>
      <c r="O499" s="196" t="s">
        <v>3553</v>
      </c>
      <c r="P499" s="200"/>
      <c r="Q499" s="201"/>
      <c r="R499" s="201">
        <v>38500</v>
      </c>
    </row>
    <row r="500" spans="1:18" ht="42" hidden="1" customHeight="1">
      <c r="A500" s="193" t="s">
        <v>1542</v>
      </c>
      <c r="B500" s="193" t="s">
        <v>4766</v>
      </c>
      <c r="C500" s="194" t="s">
        <v>4042</v>
      </c>
      <c r="D500" s="195" t="s">
        <v>1055</v>
      </c>
      <c r="E500" s="195" t="s">
        <v>4767</v>
      </c>
      <c r="F500" s="196" t="s">
        <v>4768</v>
      </c>
      <c r="G500" s="196" t="s">
        <v>4042</v>
      </c>
      <c r="H500" s="196" t="s">
        <v>1309</v>
      </c>
      <c r="I500" s="197" t="s">
        <v>1310</v>
      </c>
      <c r="J500" s="198" t="s">
        <v>1302</v>
      </c>
      <c r="K500" s="198" t="s">
        <v>1303</v>
      </c>
      <c r="L500" s="198" t="s">
        <v>1063</v>
      </c>
      <c r="M500" s="199" t="s">
        <v>1304</v>
      </c>
      <c r="N500" s="196" t="s">
        <v>1284</v>
      </c>
      <c r="O500" s="196" t="s">
        <v>3553</v>
      </c>
      <c r="P500" s="200"/>
      <c r="Q500" s="201"/>
      <c r="R500" s="201">
        <v>75127.960000000006</v>
      </c>
    </row>
    <row r="501" spans="1:18" ht="42" hidden="1">
      <c r="A501" s="193" t="s">
        <v>1545</v>
      </c>
      <c r="B501" s="193" t="s">
        <v>4769</v>
      </c>
      <c r="C501" s="194" t="s">
        <v>4042</v>
      </c>
      <c r="D501" s="195" t="s">
        <v>1055</v>
      </c>
      <c r="E501" s="195" t="s">
        <v>4770</v>
      </c>
      <c r="F501" s="196" t="s">
        <v>4771</v>
      </c>
      <c r="G501" s="196" t="s">
        <v>4042</v>
      </c>
      <c r="H501" s="196" t="s">
        <v>1300</v>
      </c>
      <c r="I501" s="197" t="s">
        <v>1301</v>
      </c>
      <c r="J501" s="198" t="s">
        <v>1302</v>
      </c>
      <c r="K501" s="198" t="s">
        <v>1303</v>
      </c>
      <c r="L501" s="198" t="s">
        <v>1063</v>
      </c>
      <c r="M501" s="199" t="s">
        <v>1304</v>
      </c>
      <c r="N501" s="196" t="s">
        <v>1284</v>
      </c>
      <c r="O501" s="196" t="s">
        <v>3553</v>
      </c>
      <c r="P501" s="200" t="s">
        <v>2816</v>
      </c>
      <c r="Q501" s="201"/>
      <c r="R501" s="201">
        <v>7777</v>
      </c>
    </row>
    <row r="502" spans="1:18" ht="42" hidden="1">
      <c r="A502" s="193" t="s">
        <v>1551</v>
      </c>
      <c r="B502" s="193" t="s">
        <v>4772</v>
      </c>
      <c r="C502" s="194" t="s">
        <v>4042</v>
      </c>
      <c r="D502" s="195" t="s">
        <v>1055</v>
      </c>
      <c r="E502" s="195" t="s">
        <v>4773</v>
      </c>
      <c r="F502" s="196" t="s">
        <v>4774</v>
      </c>
      <c r="G502" s="196" t="s">
        <v>4042</v>
      </c>
      <c r="H502" s="196" t="s">
        <v>1300</v>
      </c>
      <c r="I502" s="197" t="s">
        <v>1301</v>
      </c>
      <c r="J502" s="198" t="s">
        <v>1302</v>
      </c>
      <c r="K502" s="198" t="s">
        <v>1303</v>
      </c>
      <c r="L502" s="198" t="s">
        <v>1063</v>
      </c>
      <c r="M502" s="199" t="s">
        <v>1304</v>
      </c>
      <c r="N502" s="196" t="s">
        <v>1284</v>
      </c>
      <c r="O502" s="196" t="s">
        <v>3553</v>
      </c>
      <c r="P502" s="200" t="s">
        <v>2816</v>
      </c>
      <c r="Q502" s="201"/>
      <c r="R502" s="201">
        <v>21000</v>
      </c>
    </row>
    <row r="503" spans="1:18" ht="42" hidden="1" customHeight="1">
      <c r="A503" s="193" t="s">
        <v>1556</v>
      </c>
      <c r="B503" s="193" t="s">
        <v>4775</v>
      </c>
      <c r="C503" s="194" t="s">
        <v>4042</v>
      </c>
      <c r="D503" s="195" t="s">
        <v>1055</v>
      </c>
      <c r="E503" s="195" t="s">
        <v>4776</v>
      </c>
      <c r="F503" s="196" t="s">
        <v>4777</v>
      </c>
      <c r="G503" s="196" t="s">
        <v>4042</v>
      </c>
      <c r="H503" s="196" t="s">
        <v>1448</v>
      </c>
      <c r="I503" s="197" t="s">
        <v>1449</v>
      </c>
      <c r="J503" s="198" t="s">
        <v>1450</v>
      </c>
      <c r="K503" s="198" t="s">
        <v>1062</v>
      </c>
      <c r="L503" s="198" t="s">
        <v>1063</v>
      </c>
      <c r="M503" s="199" t="s">
        <v>1451</v>
      </c>
      <c r="N503" s="196" t="s">
        <v>1284</v>
      </c>
      <c r="O503" s="196" t="s">
        <v>3553</v>
      </c>
      <c r="P503" s="200" t="s">
        <v>1452</v>
      </c>
      <c r="Q503" s="201"/>
      <c r="R503" s="201">
        <v>79405.8</v>
      </c>
    </row>
    <row r="504" spans="1:18" ht="42">
      <c r="A504" s="193" t="s">
        <v>1563</v>
      </c>
      <c r="B504" s="193" t="s">
        <v>4778</v>
      </c>
      <c r="C504" s="194" t="s">
        <v>4042</v>
      </c>
      <c r="D504" s="195" t="s">
        <v>1055</v>
      </c>
      <c r="E504" s="195" t="s">
        <v>4779</v>
      </c>
      <c r="F504" s="196" t="s">
        <v>4780</v>
      </c>
      <c r="G504" s="196" t="s">
        <v>4042</v>
      </c>
      <c r="H504" s="196" t="s">
        <v>1646</v>
      </c>
      <c r="I504" s="197" t="s">
        <v>1647</v>
      </c>
      <c r="J504" s="198" t="s">
        <v>1239</v>
      </c>
      <c r="K504" s="198" t="s">
        <v>1062</v>
      </c>
      <c r="L504" s="198" t="s">
        <v>1063</v>
      </c>
      <c r="M504" s="199" t="s">
        <v>1064</v>
      </c>
      <c r="N504" s="196" t="s">
        <v>1284</v>
      </c>
      <c r="O504" s="196" t="s">
        <v>3553</v>
      </c>
      <c r="P504" s="200" t="s">
        <v>1648</v>
      </c>
      <c r="Q504" s="192">
        <v>1</v>
      </c>
      <c r="R504" s="201">
        <v>9315</v>
      </c>
    </row>
    <row r="505" spans="1:18" ht="52.5" hidden="1" customHeight="1">
      <c r="A505" s="193" t="s">
        <v>1570</v>
      </c>
      <c r="B505" s="193" t="s">
        <v>4781</v>
      </c>
      <c r="C505" s="194" t="s">
        <v>4042</v>
      </c>
      <c r="D505" s="195" t="s">
        <v>1055</v>
      </c>
      <c r="E505" s="195" t="s">
        <v>4782</v>
      </c>
      <c r="F505" s="196" t="s">
        <v>4783</v>
      </c>
      <c r="G505" s="196" t="s">
        <v>4042</v>
      </c>
      <c r="H505" s="196" t="s">
        <v>1652</v>
      </c>
      <c r="I505" s="197" t="s">
        <v>1653</v>
      </c>
      <c r="J505" s="198" t="s">
        <v>1239</v>
      </c>
      <c r="K505" s="198" t="s">
        <v>1062</v>
      </c>
      <c r="L505" s="198" t="s">
        <v>1063</v>
      </c>
      <c r="M505" s="199" t="s">
        <v>1064</v>
      </c>
      <c r="N505" s="196" t="s">
        <v>1284</v>
      </c>
      <c r="O505" s="196" t="s">
        <v>3553</v>
      </c>
      <c r="P505" s="200" t="s">
        <v>1654</v>
      </c>
      <c r="Q505" s="201"/>
      <c r="R505" s="201">
        <v>18375.93</v>
      </c>
    </row>
    <row r="506" spans="1:18" ht="52.5" hidden="1" customHeight="1">
      <c r="A506" s="193" t="s">
        <v>1574</v>
      </c>
      <c r="B506" s="193" t="s">
        <v>4784</v>
      </c>
      <c r="C506" s="194" t="s">
        <v>4042</v>
      </c>
      <c r="D506" s="195" t="s">
        <v>1214</v>
      </c>
      <c r="E506" s="195" t="s">
        <v>4785</v>
      </c>
      <c r="F506" s="196" t="s">
        <v>4784</v>
      </c>
      <c r="G506" s="196" t="s">
        <v>4042</v>
      </c>
      <c r="H506" s="196" t="s">
        <v>1470</v>
      </c>
      <c r="I506" s="197" t="s">
        <v>1471</v>
      </c>
      <c r="J506" s="198" t="s">
        <v>1239</v>
      </c>
      <c r="K506" s="198" t="s">
        <v>1062</v>
      </c>
      <c r="L506" s="198" t="s">
        <v>1063</v>
      </c>
      <c r="M506" s="199" t="s">
        <v>1064</v>
      </c>
      <c r="N506" s="196" t="s">
        <v>1284</v>
      </c>
      <c r="O506" s="196" t="s">
        <v>3553</v>
      </c>
      <c r="P506" s="200" t="s">
        <v>1472</v>
      </c>
      <c r="Q506" s="201"/>
      <c r="R506" s="201">
        <v>5435</v>
      </c>
    </row>
    <row r="507" spans="1:18" ht="42">
      <c r="A507" s="193" t="s">
        <v>1184</v>
      </c>
      <c r="B507" s="193" t="s">
        <v>4786</v>
      </c>
      <c r="C507" s="194" t="s">
        <v>4042</v>
      </c>
      <c r="D507" s="195" t="s">
        <v>1055</v>
      </c>
      <c r="E507" s="195" t="s">
        <v>4787</v>
      </c>
      <c r="F507" s="196" t="s">
        <v>4788</v>
      </c>
      <c r="G507" s="196" t="s">
        <v>4042</v>
      </c>
      <c r="H507" s="196" t="s">
        <v>4789</v>
      </c>
      <c r="I507" s="197" t="s">
        <v>4790</v>
      </c>
      <c r="J507" s="198" t="s">
        <v>1169</v>
      </c>
      <c r="K507" s="198" t="s">
        <v>1062</v>
      </c>
      <c r="L507" s="198" t="s">
        <v>1063</v>
      </c>
      <c r="M507" s="199" t="s">
        <v>1170</v>
      </c>
      <c r="N507" s="196" t="s">
        <v>1284</v>
      </c>
      <c r="O507" s="196" t="s">
        <v>3553</v>
      </c>
      <c r="P507" s="200" t="s">
        <v>4791</v>
      </c>
      <c r="Q507" s="192">
        <v>1</v>
      </c>
      <c r="R507" s="201">
        <v>66000</v>
      </c>
    </row>
    <row r="508" spans="1:18" ht="52.5" hidden="1" customHeight="1">
      <c r="A508" s="193" t="s">
        <v>1192</v>
      </c>
      <c r="B508" s="193" t="s">
        <v>4792</v>
      </c>
      <c r="C508" s="194" t="s">
        <v>4042</v>
      </c>
      <c r="D508" s="195" t="s">
        <v>1214</v>
      </c>
      <c r="E508" s="195" t="s">
        <v>4793</v>
      </c>
      <c r="F508" s="196" t="s">
        <v>4792</v>
      </c>
      <c r="G508" s="196" t="s">
        <v>4042</v>
      </c>
      <c r="H508" s="196" t="s">
        <v>4794</v>
      </c>
      <c r="I508" s="197" t="s">
        <v>4795</v>
      </c>
      <c r="J508" s="198" t="s">
        <v>1079</v>
      </c>
      <c r="K508" s="198" t="s">
        <v>1062</v>
      </c>
      <c r="L508" s="198" t="s">
        <v>1063</v>
      </c>
      <c r="M508" s="199" t="s">
        <v>1064</v>
      </c>
      <c r="N508" s="196" t="s">
        <v>1284</v>
      </c>
      <c r="O508" s="196" t="s">
        <v>3553</v>
      </c>
      <c r="P508" s="200" t="s">
        <v>4796</v>
      </c>
      <c r="Q508" s="201"/>
      <c r="R508" s="201">
        <v>3860</v>
      </c>
    </row>
    <row r="509" spans="1:18" ht="42">
      <c r="A509" s="193" t="s">
        <v>1198</v>
      </c>
      <c r="B509" s="193" t="s">
        <v>4797</v>
      </c>
      <c r="C509" s="194" t="s">
        <v>4042</v>
      </c>
      <c r="D509" s="195" t="s">
        <v>1055</v>
      </c>
      <c r="E509" s="195" t="s">
        <v>4798</v>
      </c>
      <c r="F509" s="196" t="s">
        <v>4799</v>
      </c>
      <c r="G509" s="196" t="s">
        <v>4042</v>
      </c>
      <c r="H509" s="196" t="s">
        <v>1403</v>
      </c>
      <c r="I509" s="197" t="s">
        <v>1404</v>
      </c>
      <c r="J509" s="198" t="s">
        <v>1079</v>
      </c>
      <c r="K509" s="198" t="s">
        <v>1062</v>
      </c>
      <c r="L509" s="198" t="s">
        <v>1063</v>
      </c>
      <c r="M509" s="199" t="s">
        <v>1064</v>
      </c>
      <c r="N509" s="196" t="s">
        <v>1284</v>
      </c>
      <c r="O509" s="196" t="s">
        <v>3553</v>
      </c>
      <c r="P509" s="200" t="s">
        <v>3123</v>
      </c>
      <c r="Q509" s="192">
        <v>1</v>
      </c>
      <c r="R509" s="201">
        <v>16000</v>
      </c>
    </row>
    <row r="510" spans="1:18" ht="42">
      <c r="A510" s="193" t="s">
        <v>1205</v>
      </c>
      <c r="B510" s="193" t="s">
        <v>4800</v>
      </c>
      <c r="C510" s="194" t="s">
        <v>4042</v>
      </c>
      <c r="D510" s="195" t="s">
        <v>1055</v>
      </c>
      <c r="E510" s="195" t="s">
        <v>4801</v>
      </c>
      <c r="F510" s="196" t="s">
        <v>4802</v>
      </c>
      <c r="G510" s="196" t="s">
        <v>4042</v>
      </c>
      <c r="H510" s="196" t="s">
        <v>1396</v>
      </c>
      <c r="I510" s="197" t="s">
        <v>1397</v>
      </c>
      <c r="J510" s="198" t="s">
        <v>1079</v>
      </c>
      <c r="K510" s="198" t="s">
        <v>1062</v>
      </c>
      <c r="L510" s="198" t="s">
        <v>1063</v>
      </c>
      <c r="M510" s="199" t="s">
        <v>1064</v>
      </c>
      <c r="N510" s="196" t="s">
        <v>1284</v>
      </c>
      <c r="O510" s="196" t="s">
        <v>3553</v>
      </c>
      <c r="P510" s="200" t="s">
        <v>3120</v>
      </c>
      <c r="Q510" s="192">
        <v>1</v>
      </c>
      <c r="R510" s="201">
        <v>16000</v>
      </c>
    </row>
    <row r="511" spans="1:18" ht="42" hidden="1" customHeight="1">
      <c r="A511" s="193" t="s">
        <v>1212</v>
      </c>
      <c r="B511" s="193" t="s">
        <v>4803</v>
      </c>
      <c r="C511" s="194" t="s">
        <v>4042</v>
      </c>
      <c r="D511" s="195" t="s">
        <v>1055</v>
      </c>
      <c r="E511" s="195" t="s">
        <v>4804</v>
      </c>
      <c r="F511" s="196" t="s">
        <v>4805</v>
      </c>
      <c r="G511" s="196" t="s">
        <v>4042</v>
      </c>
      <c r="H511" s="196" t="s">
        <v>1354</v>
      </c>
      <c r="I511" s="197" t="s">
        <v>1355</v>
      </c>
      <c r="J511" s="198" t="s">
        <v>1239</v>
      </c>
      <c r="K511" s="198" t="s">
        <v>1062</v>
      </c>
      <c r="L511" s="198" t="s">
        <v>1063</v>
      </c>
      <c r="M511" s="199" t="s">
        <v>1064</v>
      </c>
      <c r="N511" s="196" t="s">
        <v>1284</v>
      </c>
      <c r="O511" s="196" t="s">
        <v>3553</v>
      </c>
      <c r="P511" s="200" t="s">
        <v>1356</v>
      </c>
      <c r="Q511" s="201"/>
      <c r="R511" s="201">
        <v>44833.33</v>
      </c>
    </row>
    <row r="512" spans="1:18" ht="42" hidden="1" customHeight="1">
      <c r="A512" s="193" t="s">
        <v>1219</v>
      </c>
      <c r="B512" s="193" t="s">
        <v>4806</v>
      </c>
      <c r="C512" s="194" t="s">
        <v>3469</v>
      </c>
      <c r="D512" s="195" t="s">
        <v>1055</v>
      </c>
      <c r="E512" s="195" t="s">
        <v>4807</v>
      </c>
      <c r="F512" s="196" t="s">
        <v>4808</v>
      </c>
      <c r="G512" s="196" t="s">
        <v>4042</v>
      </c>
      <c r="H512" s="196" t="s">
        <v>657</v>
      </c>
      <c r="I512" s="197" t="s">
        <v>1384</v>
      </c>
      <c r="J512" s="198" t="s">
        <v>1239</v>
      </c>
      <c r="K512" s="198" t="s">
        <v>1062</v>
      </c>
      <c r="L512" s="198" t="s">
        <v>1063</v>
      </c>
      <c r="M512" s="199" t="s">
        <v>1064</v>
      </c>
      <c r="N512" s="196" t="s">
        <v>1284</v>
      </c>
      <c r="O512" s="196" t="s">
        <v>3553</v>
      </c>
      <c r="P512" s="200" t="s">
        <v>1385</v>
      </c>
      <c r="Q512" s="201"/>
      <c r="R512" s="201">
        <v>8789.6</v>
      </c>
    </row>
    <row r="513" spans="1:18" ht="42" hidden="1" customHeight="1">
      <c r="A513" s="193" t="s">
        <v>1603</v>
      </c>
      <c r="B513" s="193" t="s">
        <v>4809</v>
      </c>
      <c r="C513" s="194" t="s">
        <v>3466</v>
      </c>
      <c r="D513" s="195" t="s">
        <v>1055</v>
      </c>
      <c r="E513" s="195" t="s">
        <v>4810</v>
      </c>
      <c r="F513" s="196" t="s">
        <v>4811</v>
      </c>
      <c r="G513" s="196" t="s">
        <v>3469</v>
      </c>
      <c r="H513" s="196" t="s">
        <v>1077</v>
      </c>
      <c r="I513" s="197" t="s">
        <v>1078</v>
      </c>
      <c r="J513" s="198" t="s">
        <v>1690</v>
      </c>
      <c r="K513" s="198" t="s">
        <v>1691</v>
      </c>
      <c r="L513" s="198" t="s">
        <v>1063</v>
      </c>
      <c r="M513" s="199" t="s">
        <v>1769</v>
      </c>
      <c r="N513" s="196" t="s">
        <v>1284</v>
      </c>
      <c r="O513" s="196" t="s">
        <v>3553</v>
      </c>
      <c r="P513" s="200"/>
      <c r="Q513" s="201"/>
      <c r="R513" s="201">
        <v>59.03</v>
      </c>
    </row>
    <row r="514" spans="1:18" ht="42" hidden="1" customHeight="1">
      <c r="A514" s="193" t="s">
        <v>1606</v>
      </c>
      <c r="B514" s="193" t="s">
        <v>4812</v>
      </c>
      <c r="C514" s="194" t="s">
        <v>3466</v>
      </c>
      <c r="D514" s="195" t="s">
        <v>1055</v>
      </c>
      <c r="E514" s="195" t="s">
        <v>4813</v>
      </c>
      <c r="F514" s="196" t="s">
        <v>4814</v>
      </c>
      <c r="G514" s="196" t="s">
        <v>3469</v>
      </c>
      <c r="H514" s="196" t="s">
        <v>1077</v>
      </c>
      <c r="I514" s="197" t="s">
        <v>1078</v>
      </c>
      <c r="J514" s="198" t="s">
        <v>1690</v>
      </c>
      <c r="K514" s="198" t="s">
        <v>1691</v>
      </c>
      <c r="L514" s="198" t="s">
        <v>1063</v>
      </c>
      <c r="M514" s="199" t="s">
        <v>1769</v>
      </c>
      <c r="N514" s="196" t="s">
        <v>1284</v>
      </c>
      <c r="O514" s="196" t="s">
        <v>3553</v>
      </c>
      <c r="P514" s="200"/>
      <c r="Q514" s="201"/>
      <c r="R514" s="201">
        <v>3738.94</v>
      </c>
    </row>
    <row r="515" spans="1:18" ht="42" hidden="1" customHeight="1">
      <c r="A515" s="193" t="s">
        <v>1225</v>
      </c>
      <c r="B515" s="193" t="s">
        <v>4815</v>
      </c>
      <c r="C515" s="194" t="s">
        <v>3466</v>
      </c>
      <c r="D515" s="195" t="s">
        <v>1055</v>
      </c>
      <c r="E515" s="195" t="s">
        <v>4816</v>
      </c>
      <c r="F515" s="196" t="s">
        <v>4817</v>
      </c>
      <c r="G515" s="196" t="s">
        <v>3469</v>
      </c>
      <c r="H515" s="196" t="s">
        <v>1077</v>
      </c>
      <c r="I515" s="197" t="s">
        <v>1078</v>
      </c>
      <c r="J515" s="198" t="s">
        <v>1690</v>
      </c>
      <c r="K515" s="198" t="s">
        <v>1691</v>
      </c>
      <c r="L515" s="198" t="s">
        <v>1063</v>
      </c>
      <c r="M515" s="199" t="s">
        <v>1769</v>
      </c>
      <c r="N515" s="196" t="s">
        <v>1284</v>
      </c>
      <c r="O515" s="196" t="s">
        <v>3553</v>
      </c>
      <c r="P515" s="200"/>
      <c r="Q515" s="201"/>
      <c r="R515" s="201">
        <v>61964.77</v>
      </c>
    </row>
    <row r="516" spans="1:18" ht="42" hidden="1" customHeight="1">
      <c r="A516" s="193" t="s">
        <v>1233</v>
      </c>
      <c r="B516" s="193" t="s">
        <v>4818</v>
      </c>
      <c r="C516" s="194" t="s">
        <v>3466</v>
      </c>
      <c r="D516" s="195" t="s">
        <v>1055</v>
      </c>
      <c r="E516" s="195" t="s">
        <v>4819</v>
      </c>
      <c r="F516" s="196" t="s">
        <v>4820</v>
      </c>
      <c r="G516" s="196" t="s">
        <v>3469</v>
      </c>
      <c r="H516" s="196" t="s">
        <v>1696</v>
      </c>
      <c r="I516" s="197" t="s">
        <v>1697</v>
      </c>
      <c r="J516" s="198" t="s">
        <v>1690</v>
      </c>
      <c r="K516" s="198" t="s">
        <v>1691</v>
      </c>
      <c r="L516" s="198" t="s">
        <v>1063</v>
      </c>
      <c r="M516" s="199" t="s">
        <v>1769</v>
      </c>
      <c r="N516" s="196" t="s">
        <v>1284</v>
      </c>
      <c r="O516" s="196" t="s">
        <v>3553</v>
      </c>
      <c r="P516" s="200"/>
      <c r="Q516" s="201"/>
      <c r="R516" s="201">
        <v>35077.9</v>
      </c>
    </row>
    <row r="517" spans="1:18" ht="42" hidden="1" customHeight="1">
      <c r="A517" s="193" t="s">
        <v>1616</v>
      </c>
      <c r="B517" s="193" t="s">
        <v>4821</v>
      </c>
      <c r="C517" s="194" t="s">
        <v>3466</v>
      </c>
      <c r="D517" s="195" t="s">
        <v>1055</v>
      </c>
      <c r="E517" s="195" t="s">
        <v>4822</v>
      </c>
      <c r="F517" s="196" t="s">
        <v>4823</v>
      </c>
      <c r="G517" s="196" t="s">
        <v>3469</v>
      </c>
      <c r="H517" s="196" t="s">
        <v>1696</v>
      </c>
      <c r="I517" s="197" t="s">
        <v>1697</v>
      </c>
      <c r="J517" s="198" t="s">
        <v>1690</v>
      </c>
      <c r="K517" s="198" t="s">
        <v>1691</v>
      </c>
      <c r="L517" s="198" t="s">
        <v>1063</v>
      </c>
      <c r="M517" s="199" t="s">
        <v>1769</v>
      </c>
      <c r="N517" s="196" t="s">
        <v>1284</v>
      </c>
      <c r="O517" s="196" t="s">
        <v>3553</v>
      </c>
      <c r="P517" s="200"/>
      <c r="Q517" s="201"/>
      <c r="R517" s="201">
        <v>1496.32</v>
      </c>
    </row>
    <row r="518" spans="1:18" ht="42" hidden="1" customHeight="1">
      <c r="A518" s="193" t="s">
        <v>2326</v>
      </c>
      <c r="B518" s="193" t="s">
        <v>4824</v>
      </c>
      <c r="C518" s="194" t="s">
        <v>3466</v>
      </c>
      <c r="D518" s="195" t="s">
        <v>1055</v>
      </c>
      <c r="E518" s="195" t="s">
        <v>4825</v>
      </c>
      <c r="F518" s="196" t="s">
        <v>4826</v>
      </c>
      <c r="G518" s="196" t="s">
        <v>3469</v>
      </c>
      <c r="H518" s="196" t="s">
        <v>1696</v>
      </c>
      <c r="I518" s="197" t="s">
        <v>1697</v>
      </c>
      <c r="J518" s="198" t="s">
        <v>1690</v>
      </c>
      <c r="K518" s="198" t="s">
        <v>1691</v>
      </c>
      <c r="L518" s="198" t="s">
        <v>1063</v>
      </c>
      <c r="M518" s="199" t="s">
        <v>1769</v>
      </c>
      <c r="N518" s="196" t="s">
        <v>1284</v>
      </c>
      <c r="O518" s="196" t="s">
        <v>3553</v>
      </c>
      <c r="P518" s="200"/>
      <c r="Q518" s="201"/>
      <c r="R518" s="201">
        <v>34.86</v>
      </c>
    </row>
    <row r="519" spans="1:18" ht="42" hidden="1" customHeight="1">
      <c r="A519" s="193" t="s">
        <v>1620</v>
      </c>
      <c r="B519" s="193" t="s">
        <v>4827</v>
      </c>
      <c r="C519" s="194" t="s">
        <v>3466</v>
      </c>
      <c r="D519" s="195" t="s">
        <v>1055</v>
      </c>
      <c r="E519" s="195" t="s">
        <v>4828</v>
      </c>
      <c r="F519" s="196" t="s">
        <v>4829</v>
      </c>
      <c r="G519" s="196" t="s">
        <v>3469</v>
      </c>
      <c r="H519" s="196" t="s">
        <v>1077</v>
      </c>
      <c r="I519" s="197" t="s">
        <v>1078</v>
      </c>
      <c r="J519" s="198" t="s">
        <v>1690</v>
      </c>
      <c r="K519" s="198" t="s">
        <v>1691</v>
      </c>
      <c r="L519" s="198" t="s">
        <v>1063</v>
      </c>
      <c r="M519" s="199" t="s">
        <v>1769</v>
      </c>
      <c r="N519" s="196" t="s">
        <v>1284</v>
      </c>
      <c r="O519" s="196" t="s">
        <v>3553</v>
      </c>
      <c r="P519" s="200"/>
      <c r="Q519" s="201"/>
      <c r="R519" s="201">
        <v>3632.15</v>
      </c>
    </row>
    <row r="520" spans="1:18" ht="42" hidden="1" customHeight="1">
      <c r="A520" s="193" t="s">
        <v>2331</v>
      </c>
      <c r="B520" s="193" t="s">
        <v>4830</v>
      </c>
      <c r="C520" s="194" t="s">
        <v>3471</v>
      </c>
      <c r="D520" s="195" t="s">
        <v>1055</v>
      </c>
      <c r="E520" s="195" t="s">
        <v>4831</v>
      </c>
      <c r="F520" s="196" t="s">
        <v>4832</v>
      </c>
      <c r="G520" s="196" t="s">
        <v>3466</v>
      </c>
      <c r="H520" s="196" t="s">
        <v>1696</v>
      </c>
      <c r="I520" s="197" t="s">
        <v>1697</v>
      </c>
      <c r="J520" s="198" t="s">
        <v>1690</v>
      </c>
      <c r="K520" s="198" t="s">
        <v>1691</v>
      </c>
      <c r="L520" s="198" t="s">
        <v>1063</v>
      </c>
      <c r="M520" s="199" t="s">
        <v>1769</v>
      </c>
      <c r="N520" s="196" t="s">
        <v>1284</v>
      </c>
      <c r="O520" s="196" t="s">
        <v>3553</v>
      </c>
      <c r="P520" s="200"/>
      <c r="Q520" s="201"/>
      <c r="R520" s="201">
        <v>10000</v>
      </c>
    </row>
    <row r="521" spans="1:18" ht="63" hidden="1" customHeight="1">
      <c r="A521" s="193" t="s">
        <v>2334</v>
      </c>
      <c r="B521" s="193" t="s">
        <v>4833</v>
      </c>
      <c r="C521" s="194" t="s">
        <v>3471</v>
      </c>
      <c r="D521" s="195" t="s">
        <v>1055</v>
      </c>
      <c r="E521" s="195" t="s">
        <v>4834</v>
      </c>
      <c r="F521" s="196" t="s">
        <v>4835</v>
      </c>
      <c r="G521" s="196" t="s">
        <v>3466</v>
      </c>
      <c r="H521" s="196" t="s">
        <v>1077</v>
      </c>
      <c r="I521" s="197" t="s">
        <v>1078</v>
      </c>
      <c r="J521" s="198" t="s">
        <v>1690</v>
      </c>
      <c r="K521" s="198" t="s">
        <v>1691</v>
      </c>
      <c r="L521" s="198" t="s">
        <v>1063</v>
      </c>
      <c r="M521" s="199" t="s">
        <v>1769</v>
      </c>
      <c r="N521" s="196" t="s">
        <v>1284</v>
      </c>
      <c r="O521" s="196" t="s">
        <v>3553</v>
      </c>
      <c r="P521" s="200"/>
      <c r="Q521" s="201"/>
      <c r="R521" s="201">
        <v>39139.230000000003</v>
      </c>
    </row>
    <row r="522" spans="1:18" ht="42" hidden="1" customHeight="1">
      <c r="A522" s="193" t="s">
        <v>2337</v>
      </c>
      <c r="B522" s="193" t="s">
        <v>4836</v>
      </c>
      <c r="C522" s="194" t="s">
        <v>3471</v>
      </c>
      <c r="D522" s="195" t="s">
        <v>1055</v>
      </c>
      <c r="E522" s="195" t="s">
        <v>4837</v>
      </c>
      <c r="F522" s="196" t="s">
        <v>4838</v>
      </c>
      <c r="G522" s="196" t="s">
        <v>3471</v>
      </c>
      <c r="H522" s="196" t="s">
        <v>4839</v>
      </c>
      <c r="I522" s="197" t="s">
        <v>4840</v>
      </c>
      <c r="J522" s="198" t="s">
        <v>1110</v>
      </c>
      <c r="K522" s="198" t="s">
        <v>1062</v>
      </c>
      <c r="L522" s="198" t="s">
        <v>1063</v>
      </c>
      <c r="M522" s="199" t="s">
        <v>1111</v>
      </c>
      <c r="N522" s="196" t="s">
        <v>1284</v>
      </c>
      <c r="O522" s="196" t="s">
        <v>3553</v>
      </c>
      <c r="P522" s="200" t="s">
        <v>4841</v>
      </c>
      <c r="Q522" s="201"/>
      <c r="R522" s="201">
        <v>28863</v>
      </c>
    </row>
    <row r="523" spans="1:18" ht="42" hidden="1" customHeight="1">
      <c r="A523" s="193" t="s">
        <v>2340</v>
      </c>
      <c r="B523" s="193" t="s">
        <v>4842</v>
      </c>
      <c r="C523" s="194" t="s">
        <v>3471</v>
      </c>
      <c r="D523" s="195" t="s">
        <v>1055</v>
      </c>
      <c r="E523" s="195" t="s">
        <v>4843</v>
      </c>
      <c r="F523" s="196" t="s">
        <v>4844</v>
      </c>
      <c r="G523" s="196" t="s">
        <v>3471</v>
      </c>
      <c r="H523" s="196" t="s">
        <v>4839</v>
      </c>
      <c r="I523" s="197" t="s">
        <v>4840</v>
      </c>
      <c r="J523" s="198" t="s">
        <v>1110</v>
      </c>
      <c r="K523" s="198" t="s">
        <v>1062</v>
      </c>
      <c r="L523" s="198" t="s">
        <v>1063</v>
      </c>
      <c r="M523" s="199" t="s">
        <v>1111</v>
      </c>
      <c r="N523" s="196" t="s">
        <v>1284</v>
      </c>
      <c r="O523" s="196" t="s">
        <v>3553</v>
      </c>
      <c r="P523" s="200" t="s">
        <v>4841</v>
      </c>
      <c r="Q523" s="201"/>
      <c r="R523" s="201">
        <v>6583</v>
      </c>
    </row>
    <row r="524" spans="1:18" ht="42" hidden="1" customHeight="1">
      <c r="A524" s="193" t="s">
        <v>2343</v>
      </c>
      <c r="B524" s="193" t="s">
        <v>4845</v>
      </c>
      <c r="C524" s="194" t="s">
        <v>3471</v>
      </c>
      <c r="D524" s="195" t="s">
        <v>1055</v>
      </c>
      <c r="E524" s="195" t="s">
        <v>4846</v>
      </c>
      <c r="F524" s="196" t="s">
        <v>4847</v>
      </c>
      <c r="G524" s="196" t="s">
        <v>3471</v>
      </c>
      <c r="H524" s="196" t="s">
        <v>1</v>
      </c>
      <c r="I524" s="197" t="s">
        <v>1549</v>
      </c>
      <c r="J524" s="198" t="s">
        <v>1110</v>
      </c>
      <c r="K524" s="198" t="s">
        <v>1062</v>
      </c>
      <c r="L524" s="198" t="s">
        <v>1063</v>
      </c>
      <c r="M524" s="199" t="s">
        <v>1111</v>
      </c>
      <c r="N524" s="196" t="s">
        <v>1284</v>
      </c>
      <c r="O524" s="196" t="s">
        <v>3553</v>
      </c>
      <c r="P524" s="200" t="s">
        <v>2894</v>
      </c>
      <c r="Q524" s="201"/>
      <c r="R524" s="201">
        <v>27490</v>
      </c>
    </row>
    <row r="525" spans="1:18" ht="42" hidden="1" customHeight="1">
      <c r="A525" s="193" t="s">
        <v>1624</v>
      </c>
      <c r="B525" s="193" t="s">
        <v>4848</v>
      </c>
      <c r="C525" s="194" t="s">
        <v>3471</v>
      </c>
      <c r="D525" s="195" t="s">
        <v>1055</v>
      </c>
      <c r="E525" s="195" t="s">
        <v>4849</v>
      </c>
      <c r="F525" s="196" t="s">
        <v>4850</v>
      </c>
      <c r="G525" s="196" t="s">
        <v>3471</v>
      </c>
      <c r="H525" s="196" t="s">
        <v>1</v>
      </c>
      <c r="I525" s="197" t="s">
        <v>1549</v>
      </c>
      <c r="J525" s="198" t="s">
        <v>1110</v>
      </c>
      <c r="K525" s="198" t="s">
        <v>1062</v>
      </c>
      <c r="L525" s="198" t="s">
        <v>1063</v>
      </c>
      <c r="M525" s="199" t="s">
        <v>1111</v>
      </c>
      <c r="N525" s="196" t="s">
        <v>1284</v>
      </c>
      <c r="O525" s="196" t="s">
        <v>3553</v>
      </c>
      <c r="P525" s="200" t="s">
        <v>2894</v>
      </c>
      <c r="Q525" s="201"/>
      <c r="R525" s="201">
        <v>27490</v>
      </c>
    </row>
    <row r="526" spans="1:18" ht="42" hidden="1" customHeight="1">
      <c r="A526" s="193" t="s">
        <v>2348</v>
      </c>
      <c r="B526" s="193" t="s">
        <v>4851</v>
      </c>
      <c r="C526" s="194" t="s">
        <v>3471</v>
      </c>
      <c r="D526" s="195" t="s">
        <v>1055</v>
      </c>
      <c r="E526" s="195" t="s">
        <v>4852</v>
      </c>
      <c r="F526" s="196" t="s">
        <v>4853</v>
      </c>
      <c r="G526" s="196" t="s">
        <v>3471</v>
      </c>
      <c r="H526" s="196" t="s">
        <v>1</v>
      </c>
      <c r="I526" s="197" t="s">
        <v>1549</v>
      </c>
      <c r="J526" s="198" t="s">
        <v>1110</v>
      </c>
      <c r="K526" s="198" t="s">
        <v>1062</v>
      </c>
      <c r="L526" s="198" t="s">
        <v>1063</v>
      </c>
      <c r="M526" s="199" t="s">
        <v>1111</v>
      </c>
      <c r="N526" s="196" t="s">
        <v>1284</v>
      </c>
      <c r="O526" s="196" t="s">
        <v>3553</v>
      </c>
      <c r="P526" s="200" t="s">
        <v>1555</v>
      </c>
      <c r="Q526" s="201"/>
      <c r="R526" s="201">
        <v>4062</v>
      </c>
    </row>
    <row r="527" spans="1:18" ht="42" hidden="1" customHeight="1">
      <c r="A527" s="193" t="s">
        <v>2351</v>
      </c>
      <c r="B527" s="193" t="s">
        <v>4854</v>
      </c>
      <c r="C527" s="194" t="s">
        <v>3471</v>
      </c>
      <c r="D527" s="195" t="s">
        <v>1055</v>
      </c>
      <c r="E527" s="195" t="s">
        <v>4855</v>
      </c>
      <c r="F527" s="196" t="s">
        <v>4856</v>
      </c>
      <c r="G527" s="196" t="s">
        <v>3471</v>
      </c>
      <c r="H527" s="196" t="s">
        <v>1</v>
      </c>
      <c r="I527" s="197" t="s">
        <v>1549</v>
      </c>
      <c r="J527" s="198" t="s">
        <v>1110</v>
      </c>
      <c r="K527" s="198" t="s">
        <v>1062</v>
      </c>
      <c r="L527" s="198" t="s">
        <v>1063</v>
      </c>
      <c r="M527" s="199" t="s">
        <v>1111</v>
      </c>
      <c r="N527" s="196" t="s">
        <v>1284</v>
      </c>
      <c r="O527" s="196" t="s">
        <v>3553</v>
      </c>
      <c r="P527" s="200" t="s">
        <v>1555</v>
      </c>
      <c r="Q527" s="201"/>
      <c r="R527" s="201">
        <v>15300</v>
      </c>
    </row>
    <row r="528" spans="1:18" ht="42" hidden="1" customHeight="1">
      <c r="A528" s="193" t="s">
        <v>2354</v>
      </c>
      <c r="B528" s="193" t="s">
        <v>4857</v>
      </c>
      <c r="C528" s="194" t="s">
        <v>3471</v>
      </c>
      <c r="D528" s="195" t="s">
        <v>1055</v>
      </c>
      <c r="E528" s="195" t="s">
        <v>4858</v>
      </c>
      <c r="F528" s="196" t="s">
        <v>4859</v>
      </c>
      <c r="G528" s="196" t="s">
        <v>3471</v>
      </c>
      <c r="H528" s="196" t="s">
        <v>1535</v>
      </c>
      <c r="I528" s="197" t="s">
        <v>1536</v>
      </c>
      <c r="J528" s="198" t="s">
        <v>1110</v>
      </c>
      <c r="K528" s="198" t="s">
        <v>1062</v>
      </c>
      <c r="L528" s="198" t="s">
        <v>1063</v>
      </c>
      <c r="M528" s="199" t="s">
        <v>1111</v>
      </c>
      <c r="N528" s="196" t="s">
        <v>1284</v>
      </c>
      <c r="O528" s="196" t="s">
        <v>3553</v>
      </c>
      <c r="P528" s="200" t="s">
        <v>1537</v>
      </c>
      <c r="Q528" s="201"/>
      <c r="R528" s="201">
        <v>2280</v>
      </c>
    </row>
    <row r="529" spans="1:18" ht="42" hidden="1" customHeight="1">
      <c r="A529" s="193" t="s">
        <v>2357</v>
      </c>
      <c r="B529" s="193" t="s">
        <v>4860</v>
      </c>
      <c r="C529" s="194" t="s">
        <v>3471</v>
      </c>
      <c r="D529" s="195" t="s">
        <v>1055</v>
      </c>
      <c r="E529" s="195" t="s">
        <v>4861</v>
      </c>
      <c r="F529" s="196" t="s">
        <v>4862</v>
      </c>
      <c r="G529" s="196" t="s">
        <v>3471</v>
      </c>
      <c r="H529" s="196" t="s">
        <v>1535</v>
      </c>
      <c r="I529" s="197" t="s">
        <v>1536</v>
      </c>
      <c r="J529" s="198" t="s">
        <v>1110</v>
      </c>
      <c r="K529" s="198" t="s">
        <v>1062</v>
      </c>
      <c r="L529" s="198" t="s">
        <v>1063</v>
      </c>
      <c r="M529" s="199" t="s">
        <v>1111</v>
      </c>
      <c r="N529" s="196" t="s">
        <v>1284</v>
      </c>
      <c r="O529" s="196" t="s">
        <v>3553</v>
      </c>
      <c r="P529" s="200" t="s">
        <v>1537</v>
      </c>
      <c r="Q529" s="201"/>
      <c r="R529" s="201">
        <v>20846</v>
      </c>
    </row>
    <row r="530" spans="1:18" ht="42" hidden="1" customHeight="1">
      <c r="A530" s="193" t="s">
        <v>1631</v>
      </c>
      <c r="B530" s="193" t="s">
        <v>4863</v>
      </c>
      <c r="C530" s="194" t="s">
        <v>3471</v>
      </c>
      <c r="D530" s="195" t="s">
        <v>1055</v>
      </c>
      <c r="E530" s="195" t="s">
        <v>4864</v>
      </c>
      <c r="F530" s="196" t="s">
        <v>4865</v>
      </c>
      <c r="G530" s="196" t="s">
        <v>3471</v>
      </c>
      <c r="H530" s="196" t="s">
        <v>1567</v>
      </c>
      <c r="I530" s="197" t="s">
        <v>1568</v>
      </c>
      <c r="J530" s="198" t="s">
        <v>1096</v>
      </c>
      <c r="K530" s="198" t="s">
        <v>1062</v>
      </c>
      <c r="L530" s="198" t="s">
        <v>1063</v>
      </c>
      <c r="M530" s="199" t="s">
        <v>1064</v>
      </c>
      <c r="N530" s="196" t="s">
        <v>1284</v>
      </c>
      <c r="O530" s="196" t="s">
        <v>3553</v>
      </c>
      <c r="P530" s="200" t="s">
        <v>1569</v>
      </c>
      <c r="Q530" s="201"/>
      <c r="R530" s="201">
        <v>37050</v>
      </c>
    </row>
    <row r="531" spans="1:18" ht="42" hidden="1" customHeight="1">
      <c r="A531" s="193" t="s">
        <v>1635</v>
      </c>
      <c r="B531" s="193" t="s">
        <v>4866</v>
      </c>
      <c r="C531" s="194" t="s">
        <v>3471</v>
      </c>
      <c r="D531" s="195" t="s">
        <v>1055</v>
      </c>
      <c r="E531" s="195" t="s">
        <v>4867</v>
      </c>
      <c r="F531" s="196" t="s">
        <v>4868</v>
      </c>
      <c r="G531" s="196" t="s">
        <v>3471</v>
      </c>
      <c r="H531" s="196" t="s">
        <v>1567</v>
      </c>
      <c r="I531" s="197" t="s">
        <v>1568</v>
      </c>
      <c r="J531" s="198" t="s">
        <v>1096</v>
      </c>
      <c r="K531" s="198" t="s">
        <v>1062</v>
      </c>
      <c r="L531" s="198" t="s">
        <v>1063</v>
      </c>
      <c r="M531" s="199" t="s">
        <v>1064</v>
      </c>
      <c r="N531" s="196" t="s">
        <v>1284</v>
      </c>
      <c r="O531" s="196" t="s">
        <v>3553</v>
      </c>
      <c r="P531" s="200" t="s">
        <v>1569</v>
      </c>
      <c r="Q531" s="201"/>
      <c r="R531" s="201">
        <v>37050</v>
      </c>
    </row>
    <row r="532" spans="1:18" ht="42" hidden="1" customHeight="1">
      <c r="A532" s="193" t="s">
        <v>1642</v>
      </c>
      <c r="B532" s="193" t="s">
        <v>4869</v>
      </c>
      <c r="C532" s="194" t="s">
        <v>3471</v>
      </c>
      <c r="D532" s="195" t="s">
        <v>1055</v>
      </c>
      <c r="E532" s="195" t="s">
        <v>4870</v>
      </c>
      <c r="F532" s="196" t="s">
        <v>4871</v>
      </c>
      <c r="G532" s="196" t="s">
        <v>3471</v>
      </c>
      <c r="H532" s="196" t="s">
        <v>1525</v>
      </c>
      <c r="I532" s="197" t="s">
        <v>1526</v>
      </c>
      <c r="J532" s="198" t="s">
        <v>1110</v>
      </c>
      <c r="K532" s="198" t="s">
        <v>1062</v>
      </c>
      <c r="L532" s="198" t="s">
        <v>1063</v>
      </c>
      <c r="M532" s="199" t="s">
        <v>1111</v>
      </c>
      <c r="N532" s="196" t="s">
        <v>1284</v>
      </c>
      <c r="O532" s="196" t="s">
        <v>3553</v>
      </c>
      <c r="P532" s="200" t="s">
        <v>1527</v>
      </c>
      <c r="Q532" s="201"/>
      <c r="R532" s="201">
        <v>32710</v>
      </c>
    </row>
    <row r="533" spans="1:18" ht="42" hidden="1" customHeight="1">
      <c r="A533" s="193" t="s">
        <v>1241</v>
      </c>
      <c r="B533" s="193" t="s">
        <v>4872</v>
      </c>
      <c r="C533" s="194" t="s">
        <v>3471</v>
      </c>
      <c r="D533" s="195" t="s">
        <v>1055</v>
      </c>
      <c r="E533" s="195" t="s">
        <v>4873</v>
      </c>
      <c r="F533" s="196" t="s">
        <v>4874</v>
      </c>
      <c r="G533" s="196" t="s">
        <v>3471</v>
      </c>
      <c r="H533" s="196" t="s">
        <v>3395</v>
      </c>
      <c r="I533" s="197" t="s">
        <v>4205</v>
      </c>
      <c r="J533" s="198" t="s">
        <v>1110</v>
      </c>
      <c r="K533" s="198" t="s">
        <v>1062</v>
      </c>
      <c r="L533" s="198" t="s">
        <v>1063</v>
      </c>
      <c r="M533" s="199" t="s">
        <v>1111</v>
      </c>
      <c r="N533" s="196" t="s">
        <v>1284</v>
      </c>
      <c r="O533" s="196" t="s">
        <v>3553</v>
      </c>
      <c r="P533" s="200" t="s">
        <v>4206</v>
      </c>
      <c r="Q533" s="201"/>
      <c r="R533" s="201">
        <v>11377</v>
      </c>
    </row>
    <row r="534" spans="1:18" ht="42" hidden="1" customHeight="1">
      <c r="A534" s="193" t="s">
        <v>1655</v>
      </c>
      <c r="B534" s="193" t="s">
        <v>4875</v>
      </c>
      <c r="C534" s="194" t="s">
        <v>3471</v>
      </c>
      <c r="D534" s="195" t="s">
        <v>1055</v>
      </c>
      <c r="E534" s="195" t="s">
        <v>4876</v>
      </c>
      <c r="F534" s="196" t="s">
        <v>4877</v>
      </c>
      <c r="G534" s="196" t="s">
        <v>3471</v>
      </c>
      <c r="H534" s="196" t="s">
        <v>3395</v>
      </c>
      <c r="I534" s="197" t="s">
        <v>4205</v>
      </c>
      <c r="J534" s="198" t="s">
        <v>1110</v>
      </c>
      <c r="K534" s="198" t="s">
        <v>1062</v>
      </c>
      <c r="L534" s="198" t="s">
        <v>1063</v>
      </c>
      <c r="M534" s="199" t="s">
        <v>1111</v>
      </c>
      <c r="N534" s="196" t="s">
        <v>1284</v>
      </c>
      <c r="O534" s="196" t="s">
        <v>3553</v>
      </c>
      <c r="P534" s="200" t="s">
        <v>4206</v>
      </c>
      <c r="Q534" s="201"/>
      <c r="R534" s="201">
        <v>6780</v>
      </c>
    </row>
    <row r="535" spans="1:18" ht="42" hidden="1" customHeight="1">
      <c r="A535" s="193" t="s">
        <v>1659</v>
      </c>
      <c r="B535" s="193" t="s">
        <v>4878</v>
      </c>
      <c r="C535" s="194" t="s">
        <v>3471</v>
      </c>
      <c r="D535" s="195" t="s">
        <v>1055</v>
      </c>
      <c r="E535" s="195" t="s">
        <v>4879</v>
      </c>
      <c r="F535" s="196" t="s">
        <v>4880</v>
      </c>
      <c r="G535" s="196" t="s">
        <v>3471</v>
      </c>
      <c r="H535" s="196" t="s">
        <v>2978</v>
      </c>
      <c r="I535" s="197" t="s">
        <v>2979</v>
      </c>
      <c r="J535" s="198" t="s">
        <v>1110</v>
      </c>
      <c r="K535" s="198" t="s">
        <v>1062</v>
      </c>
      <c r="L535" s="198" t="s">
        <v>1063</v>
      </c>
      <c r="M535" s="199" t="s">
        <v>1111</v>
      </c>
      <c r="N535" s="196" t="s">
        <v>1284</v>
      </c>
      <c r="O535" s="196" t="s">
        <v>3553</v>
      </c>
      <c r="P535" s="200" t="s">
        <v>4210</v>
      </c>
      <c r="Q535" s="201"/>
      <c r="R535" s="201">
        <v>13692</v>
      </c>
    </row>
    <row r="536" spans="1:18" ht="42" hidden="1" customHeight="1">
      <c r="A536" s="193" t="s">
        <v>2375</v>
      </c>
      <c r="B536" s="193" t="s">
        <v>4881</v>
      </c>
      <c r="C536" s="194" t="s">
        <v>3471</v>
      </c>
      <c r="D536" s="195" t="s">
        <v>1055</v>
      </c>
      <c r="E536" s="195" t="s">
        <v>4882</v>
      </c>
      <c r="F536" s="196" t="s">
        <v>4883</v>
      </c>
      <c r="G536" s="196" t="s">
        <v>3471</v>
      </c>
      <c r="H536" s="196" t="s">
        <v>501</v>
      </c>
      <c r="I536" s="197" t="s">
        <v>1583</v>
      </c>
      <c r="J536" s="198" t="s">
        <v>1110</v>
      </c>
      <c r="K536" s="198" t="s">
        <v>1062</v>
      </c>
      <c r="L536" s="198" t="s">
        <v>1063</v>
      </c>
      <c r="M536" s="199" t="s">
        <v>1111</v>
      </c>
      <c r="N536" s="196" t="s">
        <v>1284</v>
      </c>
      <c r="O536" s="196" t="s">
        <v>3553</v>
      </c>
      <c r="P536" s="200" t="s">
        <v>1584</v>
      </c>
      <c r="Q536" s="201"/>
      <c r="R536" s="201">
        <v>1478</v>
      </c>
    </row>
    <row r="537" spans="1:18" ht="42" hidden="1" customHeight="1">
      <c r="A537" s="193" t="s">
        <v>2377</v>
      </c>
      <c r="B537" s="193" t="s">
        <v>4884</v>
      </c>
      <c r="C537" s="194" t="s">
        <v>3471</v>
      </c>
      <c r="D537" s="195" t="s">
        <v>1055</v>
      </c>
      <c r="E537" s="195" t="s">
        <v>4885</v>
      </c>
      <c r="F537" s="196" t="s">
        <v>4886</v>
      </c>
      <c r="G537" s="196" t="s">
        <v>3471</v>
      </c>
      <c r="H537" s="196" t="s">
        <v>501</v>
      </c>
      <c r="I537" s="197" t="s">
        <v>1583</v>
      </c>
      <c r="J537" s="198" t="s">
        <v>1110</v>
      </c>
      <c r="K537" s="198" t="s">
        <v>1062</v>
      </c>
      <c r="L537" s="198" t="s">
        <v>1063</v>
      </c>
      <c r="M537" s="199" t="s">
        <v>1111</v>
      </c>
      <c r="N537" s="196" t="s">
        <v>1284</v>
      </c>
      <c r="O537" s="196" t="s">
        <v>3553</v>
      </c>
      <c r="P537" s="200" t="s">
        <v>1584</v>
      </c>
      <c r="Q537" s="201"/>
      <c r="R537" s="201">
        <v>969.5</v>
      </c>
    </row>
    <row r="538" spans="1:18" ht="42" hidden="1" customHeight="1">
      <c r="A538" s="193" t="s">
        <v>2293</v>
      </c>
      <c r="B538" s="193" t="s">
        <v>4887</v>
      </c>
      <c r="C538" s="194" t="s">
        <v>3471</v>
      </c>
      <c r="D538" s="195" t="s">
        <v>1055</v>
      </c>
      <c r="E538" s="195" t="s">
        <v>4888</v>
      </c>
      <c r="F538" s="196" t="s">
        <v>4889</v>
      </c>
      <c r="G538" s="196" t="s">
        <v>3471</v>
      </c>
      <c r="H538" s="196" t="s">
        <v>501</v>
      </c>
      <c r="I538" s="197" t="s">
        <v>1583</v>
      </c>
      <c r="J538" s="198" t="s">
        <v>1110</v>
      </c>
      <c r="K538" s="198" t="s">
        <v>1062</v>
      </c>
      <c r="L538" s="198" t="s">
        <v>1063</v>
      </c>
      <c r="M538" s="199" t="s">
        <v>1111</v>
      </c>
      <c r="N538" s="196" t="s">
        <v>1284</v>
      </c>
      <c r="O538" s="196" t="s">
        <v>3553</v>
      </c>
      <c r="P538" s="200" t="s">
        <v>1584</v>
      </c>
      <c r="Q538" s="201"/>
      <c r="R538" s="201">
        <v>1335</v>
      </c>
    </row>
    <row r="539" spans="1:18" ht="42" hidden="1" customHeight="1">
      <c r="A539" s="193" t="s">
        <v>2384</v>
      </c>
      <c r="B539" s="193" t="s">
        <v>4890</v>
      </c>
      <c r="C539" s="194" t="s">
        <v>3471</v>
      </c>
      <c r="D539" s="195" t="s">
        <v>1055</v>
      </c>
      <c r="E539" s="195" t="s">
        <v>4891</v>
      </c>
      <c r="F539" s="196" t="s">
        <v>4892</v>
      </c>
      <c r="G539" s="196" t="s">
        <v>3471</v>
      </c>
      <c r="H539" s="196" t="s">
        <v>501</v>
      </c>
      <c r="I539" s="197" t="s">
        <v>1583</v>
      </c>
      <c r="J539" s="198" t="s">
        <v>1110</v>
      </c>
      <c r="K539" s="198" t="s">
        <v>1062</v>
      </c>
      <c r="L539" s="198" t="s">
        <v>1063</v>
      </c>
      <c r="M539" s="199" t="s">
        <v>1111</v>
      </c>
      <c r="N539" s="196" t="s">
        <v>1284</v>
      </c>
      <c r="O539" s="196" t="s">
        <v>3553</v>
      </c>
      <c r="P539" s="200" t="s">
        <v>1584</v>
      </c>
      <c r="Q539" s="201"/>
      <c r="R539" s="201">
        <v>969.5</v>
      </c>
    </row>
    <row r="540" spans="1:18" ht="42" hidden="1" customHeight="1">
      <c r="A540" s="193" t="s">
        <v>2388</v>
      </c>
      <c r="B540" s="193" t="s">
        <v>4893</v>
      </c>
      <c r="C540" s="194" t="s">
        <v>3471</v>
      </c>
      <c r="D540" s="195" t="s">
        <v>1055</v>
      </c>
      <c r="E540" s="195" t="s">
        <v>4894</v>
      </c>
      <c r="F540" s="196" t="s">
        <v>4895</v>
      </c>
      <c r="G540" s="196" t="s">
        <v>3471</v>
      </c>
      <c r="H540" s="196" t="s">
        <v>501</v>
      </c>
      <c r="I540" s="197" t="s">
        <v>1583</v>
      </c>
      <c r="J540" s="198" t="s">
        <v>1110</v>
      </c>
      <c r="K540" s="198" t="s">
        <v>1062</v>
      </c>
      <c r="L540" s="198" t="s">
        <v>1063</v>
      </c>
      <c r="M540" s="199" t="s">
        <v>1111</v>
      </c>
      <c r="N540" s="196" t="s">
        <v>1284</v>
      </c>
      <c r="O540" s="196" t="s">
        <v>3553</v>
      </c>
      <c r="P540" s="200" t="s">
        <v>1584</v>
      </c>
      <c r="Q540" s="201"/>
      <c r="R540" s="201">
        <v>1478</v>
      </c>
    </row>
    <row r="541" spans="1:18" ht="42" hidden="1" customHeight="1">
      <c r="A541" s="193" t="s">
        <v>2393</v>
      </c>
      <c r="B541" s="193" t="s">
        <v>4896</v>
      </c>
      <c r="C541" s="194" t="s">
        <v>3471</v>
      </c>
      <c r="D541" s="195" t="s">
        <v>1055</v>
      </c>
      <c r="E541" s="195" t="s">
        <v>4897</v>
      </c>
      <c r="F541" s="196" t="s">
        <v>4898</v>
      </c>
      <c r="G541" s="196" t="s">
        <v>3471</v>
      </c>
      <c r="H541" s="196" t="s">
        <v>501</v>
      </c>
      <c r="I541" s="197" t="s">
        <v>1583</v>
      </c>
      <c r="J541" s="198" t="s">
        <v>1110</v>
      </c>
      <c r="K541" s="198" t="s">
        <v>1062</v>
      </c>
      <c r="L541" s="198" t="s">
        <v>1063</v>
      </c>
      <c r="M541" s="199" t="s">
        <v>1111</v>
      </c>
      <c r="N541" s="196" t="s">
        <v>1284</v>
      </c>
      <c r="O541" s="196" t="s">
        <v>3553</v>
      </c>
      <c r="P541" s="200" t="s">
        <v>1584</v>
      </c>
      <c r="Q541" s="201"/>
      <c r="R541" s="201">
        <v>2363</v>
      </c>
    </row>
    <row r="542" spans="1:18" ht="42" hidden="1" customHeight="1">
      <c r="A542" s="193" t="s">
        <v>2397</v>
      </c>
      <c r="B542" s="193" t="s">
        <v>4899</v>
      </c>
      <c r="C542" s="194" t="s">
        <v>3471</v>
      </c>
      <c r="D542" s="195" t="s">
        <v>1055</v>
      </c>
      <c r="E542" s="195" t="s">
        <v>4900</v>
      </c>
      <c r="F542" s="196" t="s">
        <v>4901</v>
      </c>
      <c r="G542" s="196" t="s">
        <v>3471</v>
      </c>
      <c r="H542" s="196" t="s">
        <v>501</v>
      </c>
      <c r="I542" s="197" t="s">
        <v>1583</v>
      </c>
      <c r="J542" s="198" t="s">
        <v>1110</v>
      </c>
      <c r="K542" s="198" t="s">
        <v>1062</v>
      </c>
      <c r="L542" s="198" t="s">
        <v>1063</v>
      </c>
      <c r="M542" s="199" t="s">
        <v>1111</v>
      </c>
      <c r="N542" s="196" t="s">
        <v>1284</v>
      </c>
      <c r="O542" s="196" t="s">
        <v>3553</v>
      </c>
      <c r="P542" s="200" t="s">
        <v>1584</v>
      </c>
      <c r="Q542" s="201"/>
      <c r="R542" s="201">
        <v>769</v>
      </c>
    </row>
    <row r="543" spans="1:18" ht="42" hidden="1" customHeight="1">
      <c r="A543" s="193" t="s">
        <v>2401</v>
      </c>
      <c r="B543" s="193" t="s">
        <v>4902</v>
      </c>
      <c r="C543" s="194" t="s">
        <v>3471</v>
      </c>
      <c r="D543" s="195" t="s">
        <v>1055</v>
      </c>
      <c r="E543" s="195" t="s">
        <v>4903</v>
      </c>
      <c r="F543" s="196" t="s">
        <v>4904</v>
      </c>
      <c r="G543" s="196" t="s">
        <v>3471</v>
      </c>
      <c r="H543" s="196" t="s">
        <v>501</v>
      </c>
      <c r="I543" s="197" t="s">
        <v>1583</v>
      </c>
      <c r="J543" s="198" t="s">
        <v>1110</v>
      </c>
      <c r="K543" s="198" t="s">
        <v>1062</v>
      </c>
      <c r="L543" s="198" t="s">
        <v>1063</v>
      </c>
      <c r="M543" s="199" t="s">
        <v>1111</v>
      </c>
      <c r="N543" s="196" t="s">
        <v>1284</v>
      </c>
      <c r="O543" s="196" t="s">
        <v>3553</v>
      </c>
      <c r="P543" s="200" t="s">
        <v>1584</v>
      </c>
      <c r="Q543" s="201"/>
      <c r="R543" s="201">
        <v>1478</v>
      </c>
    </row>
    <row r="544" spans="1:18" ht="42" hidden="1" customHeight="1">
      <c r="A544" s="193" t="s">
        <v>2405</v>
      </c>
      <c r="B544" s="193" t="s">
        <v>4905</v>
      </c>
      <c r="C544" s="194" t="s">
        <v>3471</v>
      </c>
      <c r="D544" s="195" t="s">
        <v>1055</v>
      </c>
      <c r="E544" s="195" t="s">
        <v>4906</v>
      </c>
      <c r="F544" s="196" t="s">
        <v>4907</v>
      </c>
      <c r="G544" s="196" t="s">
        <v>3471</v>
      </c>
      <c r="H544" s="196" t="s">
        <v>501</v>
      </c>
      <c r="I544" s="197" t="s">
        <v>1583</v>
      </c>
      <c r="J544" s="198" t="s">
        <v>1110</v>
      </c>
      <c r="K544" s="198" t="s">
        <v>1062</v>
      </c>
      <c r="L544" s="198" t="s">
        <v>1063</v>
      </c>
      <c r="M544" s="199" t="s">
        <v>1111</v>
      </c>
      <c r="N544" s="196" t="s">
        <v>1284</v>
      </c>
      <c r="O544" s="196" t="s">
        <v>3553</v>
      </c>
      <c r="P544" s="200" t="s">
        <v>1584</v>
      </c>
      <c r="Q544" s="201"/>
      <c r="R544" s="201">
        <v>1335</v>
      </c>
    </row>
    <row r="545" spans="1:18" ht="42" hidden="1" customHeight="1">
      <c r="A545" s="193" t="s">
        <v>2409</v>
      </c>
      <c r="B545" s="193" t="s">
        <v>4908</v>
      </c>
      <c r="C545" s="194" t="s">
        <v>3471</v>
      </c>
      <c r="D545" s="195" t="s">
        <v>1055</v>
      </c>
      <c r="E545" s="195" t="s">
        <v>4909</v>
      </c>
      <c r="F545" s="196" t="s">
        <v>4910</v>
      </c>
      <c r="G545" s="196" t="s">
        <v>3471</v>
      </c>
      <c r="H545" s="196" t="s">
        <v>1999</v>
      </c>
      <c r="I545" s="197" t="s">
        <v>2000</v>
      </c>
      <c r="J545" s="198" t="s">
        <v>1110</v>
      </c>
      <c r="K545" s="198" t="s">
        <v>1062</v>
      </c>
      <c r="L545" s="198" t="s">
        <v>1063</v>
      </c>
      <c r="M545" s="199" t="s">
        <v>1111</v>
      </c>
      <c r="N545" s="196" t="s">
        <v>1284</v>
      </c>
      <c r="O545" s="196" t="s">
        <v>3553</v>
      </c>
      <c r="P545" s="200" t="s">
        <v>2001</v>
      </c>
      <c r="Q545" s="201"/>
      <c r="R545" s="201">
        <v>4425</v>
      </c>
    </row>
    <row r="546" spans="1:18" ht="42" hidden="1" customHeight="1">
      <c r="A546" s="193" t="s">
        <v>2411</v>
      </c>
      <c r="B546" s="193" t="s">
        <v>4911</v>
      </c>
      <c r="C546" s="194" t="s">
        <v>3471</v>
      </c>
      <c r="D546" s="195" t="s">
        <v>1055</v>
      </c>
      <c r="E546" s="195" t="s">
        <v>4912</v>
      </c>
      <c r="F546" s="196" t="s">
        <v>3696</v>
      </c>
      <c r="G546" s="196" t="s">
        <v>3471</v>
      </c>
      <c r="H546" s="196" t="s">
        <v>1094</v>
      </c>
      <c r="I546" s="197" t="s">
        <v>1095</v>
      </c>
      <c r="J546" s="198" t="s">
        <v>1110</v>
      </c>
      <c r="K546" s="198" t="s">
        <v>1062</v>
      </c>
      <c r="L546" s="198" t="s">
        <v>1063</v>
      </c>
      <c r="M546" s="199" t="s">
        <v>1111</v>
      </c>
      <c r="N546" s="196" t="s">
        <v>1284</v>
      </c>
      <c r="O546" s="196" t="s">
        <v>3553</v>
      </c>
      <c r="P546" s="200" t="s">
        <v>2984</v>
      </c>
      <c r="Q546" s="201"/>
      <c r="R546" s="201">
        <v>15330</v>
      </c>
    </row>
    <row r="547" spans="1:18" ht="42">
      <c r="A547" s="193" t="s">
        <v>2414</v>
      </c>
      <c r="B547" s="193" t="s">
        <v>4913</v>
      </c>
      <c r="C547" s="194" t="s">
        <v>3471</v>
      </c>
      <c r="D547" s="195" t="s">
        <v>1055</v>
      </c>
      <c r="E547" s="195" t="s">
        <v>4914</v>
      </c>
      <c r="F547" s="196" t="s">
        <v>4915</v>
      </c>
      <c r="G547" s="196" t="s">
        <v>3471</v>
      </c>
      <c r="H547" s="196" t="s">
        <v>4161</v>
      </c>
      <c r="I547" s="197" t="s">
        <v>4162</v>
      </c>
      <c r="J547" s="198" t="s">
        <v>1110</v>
      </c>
      <c r="K547" s="198" t="s">
        <v>1062</v>
      </c>
      <c r="L547" s="198" t="s">
        <v>1063</v>
      </c>
      <c r="M547" s="199" t="s">
        <v>1111</v>
      </c>
      <c r="N547" s="196" t="s">
        <v>1284</v>
      </c>
      <c r="O547" s="196" t="s">
        <v>3553</v>
      </c>
      <c r="P547" s="200" t="s">
        <v>4916</v>
      </c>
      <c r="Q547" s="192">
        <v>1</v>
      </c>
      <c r="R547" s="201">
        <v>19940</v>
      </c>
    </row>
    <row r="548" spans="1:18" ht="42" hidden="1" customHeight="1">
      <c r="A548" s="193" t="s">
        <v>2418</v>
      </c>
      <c r="B548" s="193" t="s">
        <v>4917</v>
      </c>
      <c r="C548" s="194" t="s">
        <v>3471</v>
      </c>
      <c r="D548" s="195" t="s">
        <v>1055</v>
      </c>
      <c r="E548" s="195" t="s">
        <v>4918</v>
      </c>
      <c r="F548" s="196" t="s">
        <v>4919</v>
      </c>
      <c r="G548" s="196" t="s">
        <v>3471</v>
      </c>
      <c r="H548" s="196" t="s">
        <v>4920</v>
      </c>
      <c r="I548" s="197" t="s">
        <v>4921</v>
      </c>
      <c r="J548" s="198" t="s">
        <v>1110</v>
      </c>
      <c r="K548" s="198" t="s">
        <v>1062</v>
      </c>
      <c r="L548" s="198" t="s">
        <v>1063</v>
      </c>
      <c r="M548" s="199" t="s">
        <v>1111</v>
      </c>
      <c r="N548" s="196" t="s">
        <v>1284</v>
      </c>
      <c r="O548" s="196" t="s">
        <v>3553</v>
      </c>
      <c r="P548" s="200" t="s">
        <v>4922</v>
      </c>
      <c r="Q548" s="201"/>
      <c r="R548" s="201">
        <v>8100</v>
      </c>
    </row>
    <row r="549" spans="1:18" ht="42" hidden="1" customHeight="1">
      <c r="A549" s="193" t="s">
        <v>1249</v>
      </c>
      <c r="B549" s="193" t="s">
        <v>4923</v>
      </c>
      <c r="C549" s="194" t="s">
        <v>3471</v>
      </c>
      <c r="D549" s="195" t="s">
        <v>1055</v>
      </c>
      <c r="E549" s="195" t="s">
        <v>4924</v>
      </c>
      <c r="F549" s="196" t="s">
        <v>4925</v>
      </c>
      <c r="G549" s="196" t="s">
        <v>3471</v>
      </c>
      <c r="H549" s="196" t="s">
        <v>643</v>
      </c>
      <c r="I549" s="197" t="s">
        <v>3011</v>
      </c>
      <c r="J549" s="198" t="s">
        <v>1110</v>
      </c>
      <c r="K549" s="198" t="s">
        <v>1062</v>
      </c>
      <c r="L549" s="198" t="s">
        <v>1063</v>
      </c>
      <c r="M549" s="199" t="s">
        <v>1111</v>
      </c>
      <c r="N549" s="196" t="s">
        <v>1284</v>
      </c>
      <c r="O549" s="196" t="s">
        <v>3553</v>
      </c>
      <c r="P549" s="200" t="s">
        <v>3012</v>
      </c>
      <c r="Q549" s="201"/>
      <c r="R549" s="201">
        <v>17600</v>
      </c>
    </row>
    <row r="550" spans="1:18" ht="42" hidden="1" customHeight="1">
      <c r="A550" s="193" t="s">
        <v>1258</v>
      </c>
      <c r="B550" s="193" t="s">
        <v>4926</v>
      </c>
      <c r="C550" s="194" t="s">
        <v>3471</v>
      </c>
      <c r="D550" s="195" t="s">
        <v>1055</v>
      </c>
      <c r="E550" s="195" t="s">
        <v>4927</v>
      </c>
      <c r="F550" s="196" t="s">
        <v>4928</v>
      </c>
      <c r="G550" s="196" t="s">
        <v>3471</v>
      </c>
      <c r="H550" s="196" t="s">
        <v>1560</v>
      </c>
      <c r="I550" s="197" t="s">
        <v>1561</v>
      </c>
      <c r="J550" s="198" t="s">
        <v>1110</v>
      </c>
      <c r="K550" s="198" t="s">
        <v>1062</v>
      </c>
      <c r="L550" s="198" t="s">
        <v>1063</v>
      </c>
      <c r="M550" s="199" t="s">
        <v>1111</v>
      </c>
      <c r="N550" s="196" t="s">
        <v>1284</v>
      </c>
      <c r="O550" s="196" t="s">
        <v>3553</v>
      </c>
      <c r="P550" s="200" t="s">
        <v>2942</v>
      </c>
      <c r="Q550" s="201"/>
      <c r="R550" s="201">
        <v>207920</v>
      </c>
    </row>
    <row r="551" spans="1:18" ht="42" hidden="1" customHeight="1">
      <c r="A551" s="193" t="s">
        <v>1263</v>
      </c>
      <c r="B551" s="193" t="s">
        <v>4929</v>
      </c>
      <c r="C551" s="194" t="s">
        <v>3471</v>
      </c>
      <c r="D551" s="195" t="s">
        <v>1055</v>
      </c>
      <c r="E551" s="195" t="s">
        <v>4930</v>
      </c>
      <c r="F551" s="196" t="s">
        <v>4931</v>
      </c>
      <c r="G551" s="196" t="s">
        <v>3471</v>
      </c>
      <c r="H551" s="196" t="s">
        <v>4932</v>
      </c>
      <c r="I551" s="197" t="s">
        <v>4933</v>
      </c>
      <c r="J551" s="198" t="s">
        <v>1110</v>
      </c>
      <c r="K551" s="198" t="s">
        <v>1062</v>
      </c>
      <c r="L551" s="198" t="s">
        <v>1063</v>
      </c>
      <c r="M551" s="199" t="s">
        <v>1111</v>
      </c>
      <c r="N551" s="196" t="s">
        <v>1284</v>
      </c>
      <c r="O551" s="196" t="s">
        <v>3553</v>
      </c>
      <c r="P551" s="200" t="s">
        <v>4934</v>
      </c>
      <c r="Q551" s="201"/>
      <c r="R551" s="201">
        <v>16860.25</v>
      </c>
    </row>
    <row r="552" spans="1:18" ht="42" hidden="1" customHeight="1">
      <c r="A552" s="193" t="s">
        <v>1269</v>
      </c>
      <c r="B552" s="193" t="s">
        <v>4935</v>
      </c>
      <c r="C552" s="194" t="s">
        <v>3471</v>
      </c>
      <c r="D552" s="195" t="s">
        <v>1055</v>
      </c>
      <c r="E552" s="195" t="s">
        <v>4936</v>
      </c>
      <c r="F552" s="196" t="s">
        <v>4937</v>
      </c>
      <c r="G552" s="196" t="s">
        <v>3471</v>
      </c>
      <c r="H552" s="196" t="s">
        <v>2907</v>
      </c>
      <c r="I552" s="197" t="s">
        <v>2908</v>
      </c>
      <c r="J552" s="198" t="s">
        <v>1110</v>
      </c>
      <c r="K552" s="198" t="s">
        <v>1062</v>
      </c>
      <c r="L552" s="198" t="s">
        <v>1063</v>
      </c>
      <c r="M552" s="199" t="s">
        <v>1111</v>
      </c>
      <c r="N552" s="196" t="s">
        <v>1284</v>
      </c>
      <c r="O552" s="196" t="s">
        <v>3553</v>
      </c>
      <c r="P552" s="200" t="s">
        <v>2913</v>
      </c>
      <c r="Q552" s="201"/>
      <c r="R552" s="201">
        <v>15161.6</v>
      </c>
    </row>
    <row r="553" spans="1:18" ht="42" hidden="1" customHeight="1">
      <c r="A553" s="193" t="s">
        <v>2432</v>
      </c>
      <c r="B553" s="193" t="s">
        <v>4938</v>
      </c>
      <c r="C553" s="194" t="s">
        <v>3471</v>
      </c>
      <c r="D553" s="195" t="s">
        <v>1055</v>
      </c>
      <c r="E553" s="195" t="s">
        <v>4939</v>
      </c>
      <c r="F553" s="196" t="s">
        <v>4940</v>
      </c>
      <c r="G553" s="196" t="s">
        <v>3471</v>
      </c>
      <c r="H553" s="196" t="s">
        <v>3417</v>
      </c>
      <c r="I553" s="197" t="s">
        <v>4941</v>
      </c>
      <c r="J553" s="198" t="s">
        <v>1096</v>
      </c>
      <c r="K553" s="198" t="s">
        <v>1062</v>
      </c>
      <c r="L553" s="198" t="s">
        <v>1063</v>
      </c>
      <c r="M553" s="199" t="s">
        <v>1064</v>
      </c>
      <c r="N553" s="196" t="s">
        <v>1284</v>
      </c>
      <c r="O553" s="196" t="s">
        <v>3553</v>
      </c>
      <c r="P553" s="200" t="s">
        <v>4942</v>
      </c>
      <c r="Q553" s="201"/>
      <c r="R553" s="201">
        <v>47539</v>
      </c>
    </row>
    <row r="554" spans="1:18" ht="42" hidden="1" customHeight="1">
      <c r="A554" s="193" t="s">
        <v>2435</v>
      </c>
      <c r="B554" s="193" t="s">
        <v>4943</v>
      </c>
      <c r="C554" s="194" t="s">
        <v>3471</v>
      </c>
      <c r="D554" s="195" t="s">
        <v>1055</v>
      </c>
      <c r="E554" s="195" t="s">
        <v>4012</v>
      </c>
      <c r="F554" s="196" t="s">
        <v>4944</v>
      </c>
      <c r="G554" s="196" t="s">
        <v>3471</v>
      </c>
      <c r="H554" s="196" t="s">
        <v>1701</v>
      </c>
      <c r="I554" s="197" t="s">
        <v>1702</v>
      </c>
      <c r="J554" s="198" t="s">
        <v>1690</v>
      </c>
      <c r="K554" s="198" t="s">
        <v>1691</v>
      </c>
      <c r="L554" s="198" t="s">
        <v>1063</v>
      </c>
      <c r="M554" s="199" t="s">
        <v>1769</v>
      </c>
      <c r="N554" s="196" t="s">
        <v>1284</v>
      </c>
      <c r="O554" s="196" t="s">
        <v>3553</v>
      </c>
      <c r="P554" s="200"/>
      <c r="Q554" s="201"/>
      <c r="R554" s="201">
        <v>5850</v>
      </c>
    </row>
    <row r="555" spans="1:18" ht="42" hidden="1" customHeight="1">
      <c r="A555" s="193" t="s">
        <v>2438</v>
      </c>
      <c r="B555" s="193" t="s">
        <v>4945</v>
      </c>
      <c r="C555" s="194" t="s">
        <v>3471</v>
      </c>
      <c r="D555" s="195" t="s">
        <v>1055</v>
      </c>
      <c r="E555" s="195" t="s">
        <v>4946</v>
      </c>
      <c r="F555" s="196" t="s">
        <v>4947</v>
      </c>
      <c r="G555" s="196" t="s">
        <v>3471</v>
      </c>
      <c r="H555" s="196" t="s">
        <v>1077</v>
      </c>
      <c r="I555" s="197" t="s">
        <v>1078</v>
      </c>
      <c r="J555" s="198" t="s">
        <v>1690</v>
      </c>
      <c r="K555" s="198" t="s">
        <v>1691</v>
      </c>
      <c r="L555" s="198" t="s">
        <v>1063</v>
      </c>
      <c r="M555" s="199" t="s">
        <v>1769</v>
      </c>
      <c r="N555" s="196" t="s">
        <v>1284</v>
      </c>
      <c r="O555" s="196" t="s">
        <v>3553</v>
      </c>
      <c r="P555" s="200"/>
      <c r="Q555" s="201"/>
      <c r="R555" s="201">
        <v>11534.37</v>
      </c>
    </row>
    <row r="556" spans="1:18" ht="42">
      <c r="A556" s="193" t="s">
        <v>2442</v>
      </c>
      <c r="B556" s="193" t="s">
        <v>4948</v>
      </c>
      <c r="C556" s="194" t="s">
        <v>3471</v>
      </c>
      <c r="D556" s="195" t="s">
        <v>1055</v>
      </c>
      <c r="E556" s="195" t="s">
        <v>4159</v>
      </c>
      <c r="F556" s="196" t="s">
        <v>4949</v>
      </c>
      <c r="G556" s="196" t="s">
        <v>3471</v>
      </c>
      <c r="H556" s="196" t="s">
        <v>4161</v>
      </c>
      <c r="I556" s="197" t="s">
        <v>4162</v>
      </c>
      <c r="J556" s="198" t="s">
        <v>1110</v>
      </c>
      <c r="K556" s="198" t="s">
        <v>1062</v>
      </c>
      <c r="L556" s="198" t="s">
        <v>1063</v>
      </c>
      <c r="M556" s="199" t="s">
        <v>1111</v>
      </c>
      <c r="N556" s="196" t="s">
        <v>1284</v>
      </c>
      <c r="O556" s="196" t="s">
        <v>3553</v>
      </c>
      <c r="P556" s="200" t="s">
        <v>4163</v>
      </c>
      <c r="Q556" s="192">
        <v>1</v>
      </c>
      <c r="R556" s="201">
        <v>29450</v>
      </c>
    </row>
    <row r="557" spans="1:18" ht="42" hidden="1" customHeight="1">
      <c r="A557" s="193" t="s">
        <v>2446</v>
      </c>
      <c r="B557" s="193" t="s">
        <v>4950</v>
      </c>
      <c r="C557" s="194" t="s">
        <v>3471</v>
      </c>
      <c r="D557" s="195" t="s">
        <v>1055</v>
      </c>
      <c r="E557" s="195" t="s">
        <v>4951</v>
      </c>
      <c r="F557" s="196" t="s">
        <v>4952</v>
      </c>
      <c r="G557" s="196" t="s">
        <v>3471</v>
      </c>
      <c r="H557" s="196" t="s">
        <v>4953</v>
      </c>
      <c r="I557" s="197" t="s">
        <v>4954</v>
      </c>
      <c r="J557" s="198" t="s">
        <v>1110</v>
      </c>
      <c r="K557" s="198" t="s">
        <v>1062</v>
      </c>
      <c r="L557" s="198" t="s">
        <v>1063</v>
      </c>
      <c r="M557" s="199" t="s">
        <v>1111</v>
      </c>
      <c r="N557" s="196" t="s">
        <v>1284</v>
      </c>
      <c r="O557" s="196" t="s">
        <v>3553</v>
      </c>
      <c r="P557" s="200" t="s">
        <v>4955</v>
      </c>
      <c r="Q557" s="201"/>
      <c r="R557" s="201">
        <v>28596.799999999999</v>
      </c>
    </row>
    <row r="558" spans="1:18" ht="42" hidden="1" customHeight="1">
      <c r="A558" s="193" t="s">
        <v>2448</v>
      </c>
      <c r="B558" s="193" t="s">
        <v>4956</v>
      </c>
      <c r="C558" s="194" t="s">
        <v>3471</v>
      </c>
      <c r="D558" s="195" t="s">
        <v>1055</v>
      </c>
      <c r="E558" s="195" t="s">
        <v>4957</v>
      </c>
      <c r="F558" s="196" t="s">
        <v>4958</v>
      </c>
      <c r="G558" s="196" t="s">
        <v>3471</v>
      </c>
      <c r="H558" s="196" t="s">
        <v>7</v>
      </c>
      <c r="I558" s="197" t="s">
        <v>1202</v>
      </c>
      <c r="J558" s="198" t="s">
        <v>1110</v>
      </c>
      <c r="K558" s="198" t="s">
        <v>1062</v>
      </c>
      <c r="L558" s="198" t="s">
        <v>1063</v>
      </c>
      <c r="M558" s="199" t="s">
        <v>1111</v>
      </c>
      <c r="N558" s="196" t="s">
        <v>1284</v>
      </c>
      <c r="O558" s="196" t="s">
        <v>3553</v>
      </c>
      <c r="P558" s="200" t="s">
        <v>3001</v>
      </c>
      <c r="Q558" s="201"/>
      <c r="R558" s="201">
        <v>22697.7</v>
      </c>
    </row>
    <row r="559" spans="1:18" ht="42" hidden="1" customHeight="1">
      <c r="A559" s="193" t="s">
        <v>2451</v>
      </c>
      <c r="B559" s="193" t="s">
        <v>4959</v>
      </c>
      <c r="C559" s="194" t="s">
        <v>3471</v>
      </c>
      <c r="D559" s="195" t="s">
        <v>1055</v>
      </c>
      <c r="E559" s="195" t="s">
        <v>4960</v>
      </c>
      <c r="F559" s="196" t="s">
        <v>4961</v>
      </c>
      <c r="G559" s="196" t="s">
        <v>3471</v>
      </c>
      <c r="H559" s="196" t="s">
        <v>2978</v>
      </c>
      <c r="I559" s="197" t="s">
        <v>2979</v>
      </c>
      <c r="J559" s="198" t="s">
        <v>1110</v>
      </c>
      <c r="K559" s="198" t="s">
        <v>1062</v>
      </c>
      <c r="L559" s="198" t="s">
        <v>1063</v>
      </c>
      <c r="M559" s="199" t="s">
        <v>1111</v>
      </c>
      <c r="N559" s="196" t="s">
        <v>1284</v>
      </c>
      <c r="O559" s="196" t="s">
        <v>3553</v>
      </c>
      <c r="P559" s="200" t="s">
        <v>2980</v>
      </c>
      <c r="Q559" s="201"/>
      <c r="R559" s="201">
        <v>79426</v>
      </c>
    </row>
    <row r="560" spans="1:18" ht="42" hidden="1" customHeight="1">
      <c r="A560" s="193" t="s">
        <v>1690</v>
      </c>
      <c r="B560" s="193" t="s">
        <v>4962</v>
      </c>
      <c r="C560" s="194" t="s">
        <v>3471</v>
      </c>
      <c r="D560" s="195" t="s">
        <v>1055</v>
      </c>
      <c r="E560" s="195" t="s">
        <v>4963</v>
      </c>
      <c r="F560" s="196" t="s">
        <v>4964</v>
      </c>
      <c r="G560" s="196" t="s">
        <v>3471</v>
      </c>
      <c r="H560" s="196" t="s">
        <v>1519</v>
      </c>
      <c r="I560" s="197" t="s">
        <v>1520</v>
      </c>
      <c r="J560" s="198" t="s">
        <v>1110</v>
      </c>
      <c r="K560" s="198" t="s">
        <v>1062</v>
      </c>
      <c r="L560" s="198" t="s">
        <v>1063</v>
      </c>
      <c r="M560" s="199" t="s">
        <v>1111</v>
      </c>
      <c r="N560" s="196" t="s">
        <v>1284</v>
      </c>
      <c r="O560" s="196" t="s">
        <v>3553</v>
      </c>
      <c r="P560" s="200" t="s">
        <v>1521</v>
      </c>
      <c r="Q560" s="201"/>
      <c r="R560" s="201">
        <v>5512</v>
      </c>
    </row>
    <row r="561" spans="1:18" ht="52.5" hidden="1" customHeight="1">
      <c r="A561" s="193" t="s">
        <v>2460</v>
      </c>
      <c r="B561" s="193" t="s">
        <v>4965</v>
      </c>
      <c r="C561" s="194" t="s">
        <v>4165</v>
      </c>
      <c r="D561" s="195" t="s">
        <v>1055</v>
      </c>
      <c r="E561" s="195" t="s">
        <v>4966</v>
      </c>
      <c r="F561" s="196" t="s">
        <v>4967</v>
      </c>
      <c r="G561" s="196" t="s">
        <v>3471</v>
      </c>
      <c r="H561" s="196" t="s">
        <v>2800</v>
      </c>
      <c r="I561" s="197" t="s">
        <v>2801</v>
      </c>
      <c r="J561" s="198" t="s">
        <v>1239</v>
      </c>
      <c r="K561" s="198" t="s">
        <v>1062</v>
      </c>
      <c r="L561" s="198" t="s">
        <v>1063</v>
      </c>
      <c r="M561" s="199" t="s">
        <v>1064</v>
      </c>
      <c r="N561" s="196" t="s">
        <v>1284</v>
      </c>
      <c r="O561" s="196" t="s">
        <v>3553</v>
      </c>
      <c r="P561" s="200" t="s">
        <v>2802</v>
      </c>
      <c r="Q561" s="201"/>
      <c r="R561" s="201">
        <v>26440</v>
      </c>
    </row>
    <row r="562" spans="1:18" ht="42">
      <c r="A562" s="193" t="s">
        <v>1703</v>
      </c>
      <c r="B562" s="193" t="s">
        <v>4968</v>
      </c>
      <c r="C562" s="194" t="s">
        <v>4165</v>
      </c>
      <c r="D562" s="195" t="s">
        <v>1055</v>
      </c>
      <c r="E562" s="195" t="s">
        <v>4175</v>
      </c>
      <c r="F562" s="196" t="s">
        <v>4969</v>
      </c>
      <c r="G562" s="196" t="s">
        <v>3471</v>
      </c>
      <c r="H562" s="196" t="s">
        <v>4121</v>
      </c>
      <c r="I562" s="197" t="s">
        <v>4122</v>
      </c>
      <c r="J562" s="198" t="s">
        <v>1079</v>
      </c>
      <c r="K562" s="198" t="s">
        <v>1062</v>
      </c>
      <c r="L562" s="198" t="s">
        <v>1063</v>
      </c>
      <c r="M562" s="199" t="s">
        <v>1064</v>
      </c>
      <c r="N562" s="196" t="s">
        <v>1284</v>
      </c>
      <c r="O562" s="196" t="s">
        <v>3553</v>
      </c>
      <c r="P562" s="200" t="s">
        <v>4177</v>
      </c>
      <c r="Q562" s="192">
        <v>1</v>
      </c>
      <c r="R562" s="201">
        <v>46256</v>
      </c>
    </row>
    <row r="563" spans="1:18" ht="42">
      <c r="A563" s="193" t="s">
        <v>2471</v>
      </c>
      <c r="B563" s="193" t="s">
        <v>4970</v>
      </c>
      <c r="C563" s="194" t="s">
        <v>4165</v>
      </c>
      <c r="D563" s="195" t="s">
        <v>1055</v>
      </c>
      <c r="E563" s="195" t="s">
        <v>4971</v>
      </c>
      <c r="F563" s="196" t="s">
        <v>4972</v>
      </c>
      <c r="G563" s="196" t="s">
        <v>3471</v>
      </c>
      <c r="H563" s="196" t="s">
        <v>917</v>
      </c>
      <c r="I563" s="197" t="s">
        <v>4181</v>
      </c>
      <c r="J563" s="198" t="s">
        <v>1203</v>
      </c>
      <c r="K563" s="198" t="s">
        <v>1062</v>
      </c>
      <c r="L563" s="198" t="s">
        <v>1063</v>
      </c>
      <c r="M563" s="199" t="s">
        <v>1064</v>
      </c>
      <c r="N563" s="196" t="s">
        <v>1284</v>
      </c>
      <c r="O563" s="196" t="s">
        <v>3553</v>
      </c>
      <c r="P563" s="200" t="s">
        <v>4973</v>
      </c>
      <c r="Q563" s="192">
        <v>1</v>
      </c>
      <c r="R563" s="201">
        <v>57242</v>
      </c>
    </row>
    <row r="564" spans="1:18" ht="42" hidden="1" customHeight="1">
      <c r="A564" s="193" t="s">
        <v>1880</v>
      </c>
      <c r="B564" s="193" t="s">
        <v>4974</v>
      </c>
      <c r="C564" s="194" t="s">
        <v>4165</v>
      </c>
      <c r="D564" s="195" t="s">
        <v>1055</v>
      </c>
      <c r="E564" s="195" t="s">
        <v>3838</v>
      </c>
      <c r="F564" s="196" t="s">
        <v>4975</v>
      </c>
      <c r="G564" s="196" t="s">
        <v>3471</v>
      </c>
      <c r="H564" s="196" t="s">
        <v>1716</v>
      </c>
      <c r="I564" s="197" t="s">
        <v>1717</v>
      </c>
      <c r="J564" s="198" t="s">
        <v>1703</v>
      </c>
      <c r="K564" s="198" t="s">
        <v>1704</v>
      </c>
      <c r="L564" s="198" t="s">
        <v>1063</v>
      </c>
      <c r="M564" s="199" t="s">
        <v>1769</v>
      </c>
      <c r="N564" s="196" t="s">
        <v>1284</v>
      </c>
      <c r="O564" s="196" t="s">
        <v>3553</v>
      </c>
      <c r="P564" s="200"/>
      <c r="Q564" s="201"/>
      <c r="R564" s="201">
        <v>0.86</v>
      </c>
    </row>
    <row r="565" spans="1:18" ht="42" hidden="1" customHeight="1">
      <c r="A565" s="193" t="s">
        <v>2480</v>
      </c>
      <c r="B565" s="193" t="s">
        <v>4976</v>
      </c>
      <c r="C565" s="194" t="s">
        <v>4165</v>
      </c>
      <c r="D565" s="195" t="s">
        <v>1055</v>
      </c>
      <c r="E565" s="195" t="s">
        <v>3838</v>
      </c>
      <c r="F565" s="196" t="s">
        <v>4977</v>
      </c>
      <c r="G565" s="196" t="s">
        <v>3471</v>
      </c>
      <c r="H565" s="196" t="s">
        <v>1716</v>
      </c>
      <c r="I565" s="197" t="s">
        <v>1717</v>
      </c>
      <c r="J565" s="198" t="s">
        <v>1703</v>
      </c>
      <c r="K565" s="198" t="s">
        <v>1704</v>
      </c>
      <c r="L565" s="198" t="s">
        <v>1063</v>
      </c>
      <c r="M565" s="199" t="s">
        <v>1769</v>
      </c>
      <c r="N565" s="196" t="s">
        <v>1284</v>
      </c>
      <c r="O565" s="196" t="s">
        <v>3553</v>
      </c>
      <c r="P565" s="200"/>
      <c r="Q565" s="201"/>
      <c r="R565" s="201">
        <v>75.709999999999994</v>
      </c>
    </row>
    <row r="566" spans="1:18" ht="63" hidden="1" customHeight="1">
      <c r="A566" s="193" t="s">
        <v>2485</v>
      </c>
      <c r="B566" s="193" t="s">
        <v>4978</v>
      </c>
      <c r="C566" s="194" t="s">
        <v>3484</v>
      </c>
      <c r="D566" s="195" t="s">
        <v>1055</v>
      </c>
      <c r="E566" s="195" t="s">
        <v>4979</v>
      </c>
      <c r="F566" s="196" t="s">
        <v>4980</v>
      </c>
      <c r="G566" s="196" t="s">
        <v>4165</v>
      </c>
      <c r="H566" s="196" t="s">
        <v>1077</v>
      </c>
      <c r="I566" s="197" t="s">
        <v>1078</v>
      </c>
      <c r="J566" s="198" t="s">
        <v>1690</v>
      </c>
      <c r="K566" s="198" t="s">
        <v>1691</v>
      </c>
      <c r="L566" s="198" t="s">
        <v>1063</v>
      </c>
      <c r="M566" s="199" t="s">
        <v>1769</v>
      </c>
      <c r="N566" s="196" t="s">
        <v>1284</v>
      </c>
      <c r="O566" s="196" t="s">
        <v>3553</v>
      </c>
      <c r="P566" s="200"/>
      <c r="Q566" s="201"/>
      <c r="R566" s="201">
        <v>19193.759999999998</v>
      </c>
    </row>
    <row r="567" spans="1:18" ht="42" hidden="1" customHeight="1">
      <c r="A567" s="193" t="s">
        <v>2488</v>
      </c>
      <c r="B567" s="193" t="s">
        <v>4981</v>
      </c>
      <c r="C567" s="194" t="s">
        <v>3484</v>
      </c>
      <c r="D567" s="195" t="s">
        <v>1055</v>
      </c>
      <c r="E567" s="195" t="s">
        <v>4982</v>
      </c>
      <c r="F567" s="196" t="s">
        <v>4983</v>
      </c>
      <c r="G567" s="196" t="s">
        <v>4165</v>
      </c>
      <c r="H567" s="196" t="s">
        <v>1999</v>
      </c>
      <c r="I567" s="197" t="s">
        <v>2000</v>
      </c>
      <c r="J567" s="198" t="s">
        <v>1110</v>
      </c>
      <c r="K567" s="198" t="s">
        <v>1062</v>
      </c>
      <c r="L567" s="198" t="s">
        <v>1063</v>
      </c>
      <c r="M567" s="199" t="s">
        <v>1111</v>
      </c>
      <c r="N567" s="196" t="s">
        <v>1284</v>
      </c>
      <c r="O567" s="196" t="s">
        <v>3553</v>
      </c>
      <c r="P567" s="200" t="s">
        <v>2001</v>
      </c>
      <c r="Q567" s="201"/>
      <c r="R567" s="201">
        <v>3450</v>
      </c>
    </row>
    <row r="568" spans="1:18" ht="42" hidden="1" customHeight="1">
      <c r="A568" s="193" t="s">
        <v>2492</v>
      </c>
      <c r="B568" s="193" t="s">
        <v>4984</v>
      </c>
      <c r="C568" s="194" t="s">
        <v>3484</v>
      </c>
      <c r="D568" s="195" t="s">
        <v>1055</v>
      </c>
      <c r="E568" s="195" t="s">
        <v>4985</v>
      </c>
      <c r="F568" s="196" t="s">
        <v>4986</v>
      </c>
      <c r="G568" s="196" t="s">
        <v>4165</v>
      </c>
      <c r="H568" s="196" t="s">
        <v>1560</v>
      </c>
      <c r="I568" s="197" t="s">
        <v>1561</v>
      </c>
      <c r="J568" s="198" t="s">
        <v>1110</v>
      </c>
      <c r="K568" s="198" t="s">
        <v>1062</v>
      </c>
      <c r="L568" s="198" t="s">
        <v>1063</v>
      </c>
      <c r="M568" s="199" t="s">
        <v>1111</v>
      </c>
      <c r="N568" s="196" t="s">
        <v>1284</v>
      </c>
      <c r="O568" s="196" t="s">
        <v>3553</v>
      </c>
      <c r="P568" s="200" t="s">
        <v>2942</v>
      </c>
      <c r="Q568" s="201"/>
      <c r="R568" s="201">
        <v>165600</v>
      </c>
    </row>
    <row r="569" spans="1:18" ht="42" hidden="1" customHeight="1">
      <c r="A569" s="193" t="s">
        <v>2496</v>
      </c>
      <c r="B569" s="193" t="s">
        <v>4987</v>
      </c>
      <c r="C569" s="194" t="s">
        <v>3484</v>
      </c>
      <c r="D569" s="195" t="s">
        <v>1055</v>
      </c>
      <c r="E569" s="195" t="s">
        <v>4988</v>
      </c>
      <c r="F569" s="196" t="s">
        <v>4989</v>
      </c>
      <c r="G569" s="196" t="s">
        <v>4165</v>
      </c>
      <c r="H569" s="196" t="s">
        <v>643</v>
      </c>
      <c r="I569" s="197" t="s">
        <v>3011</v>
      </c>
      <c r="J569" s="198" t="s">
        <v>1110</v>
      </c>
      <c r="K569" s="198" t="s">
        <v>1062</v>
      </c>
      <c r="L569" s="198" t="s">
        <v>1063</v>
      </c>
      <c r="M569" s="199" t="s">
        <v>1111</v>
      </c>
      <c r="N569" s="196" t="s">
        <v>1284</v>
      </c>
      <c r="O569" s="196" t="s">
        <v>3553</v>
      </c>
      <c r="P569" s="200" t="s">
        <v>3012</v>
      </c>
      <c r="Q569" s="201"/>
      <c r="R569" s="201">
        <v>24000</v>
      </c>
    </row>
    <row r="570" spans="1:18" ht="42" hidden="1" customHeight="1">
      <c r="A570" s="193" t="s">
        <v>1061</v>
      </c>
      <c r="B570" s="193" t="s">
        <v>4990</v>
      </c>
      <c r="C570" s="194" t="s">
        <v>3484</v>
      </c>
      <c r="D570" s="195" t="s">
        <v>1055</v>
      </c>
      <c r="E570" s="195" t="s">
        <v>4991</v>
      </c>
      <c r="F570" s="196" t="s">
        <v>4992</v>
      </c>
      <c r="G570" s="196" t="s">
        <v>4165</v>
      </c>
      <c r="H570" s="196" t="s">
        <v>501</v>
      </c>
      <c r="I570" s="197" t="s">
        <v>1583</v>
      </c>
      <c r="J570" s="198" t="s">
        <v>1110</v>
      </c>
      <c r="K570" s="198" t="s">
        <v>1062</v>
      </c>
      <c r="L570" s="198" t="s">
        <v>1063</v>
      </c>
      <c r="M570" s="199" t="s">
        <v>1111</v>
      </c>
      <c r="N570" s="196" t="s">
        <v>1284</v>
      </c>
      <c r="O570" s="196" t="s">
        <v>3553</v>
      </c>
      <c r="P570" s="200" t="s">
        <v>1584</v>
      </c>
      <c r="Q570" s="201"/>
      <c r="R570" s="201">
        <v>1959</v>
      </c>
    </row>
    <row r="571" spans="1:18" ht="42" hidden="1" customHeight="1">
      <c r="A571" s="193" t="s">
        <v>2499</v>
      </c>
      <c r="B571" s="193" t="s">
        <v>4993</v>
      </c>
      <c r="C571" s="194" t="s">
        <v>3484</v>
      </c>
      <c r="D571" s="195" t="s">
        <v>1055</v>
      </c>
      <c r="E571" s="195" t="s">
        <v>4994</v>
      </c>
      <c r="F571" s="196" t="s">
        <v>4995</v>
      </c>
      <c r="G571" s="196" t="s">
        <v>4165</v>
      </c>
      <c r="H571" s="196" t="s">
        <v>501</v>
      </c>
      <c r="I571" s="197" t="s">
        <v>1583</v>
      </c>
      <c r="J571" s="198" t="s">
        <v>1110</v>
      </c>
      <c r="K571" s="198" t="s">
        <v>1062</v>
      </c>
      <c r="L571" s="198" t="s">
        <v>1063</v>
      </c>
      <c r="M571" s="199" t="s">
        <v>1111</v>
      </c>
      <c r="N571" s="196" t="s">
        <v>1284</v>
      </c>
      <c r="O571" s="196" t="s">
        <v>3553</v>
      </c>
      <c r="P571" s="200" t="s">
        <v>1584</v>
      </c>
      <c r="Q571" s="201"/>
      <c r="R571" s="201">
        <v>1598.5</v>
      </c>
    </row>
    <row r="572" spans="1:18" ht="42" hidden="1" customHeight="1">
      <c r="A572" s="193" t="s">
        <v>1302</v>
      </c>
      <c r="B572" s="193" t="s">
        <v>4996</v>
      </c>
      <c r="C572" s="194" t="s">
        <v>3484</v>
      </c>
      <c r="D572" s="195" t="s">
        <v>1055</v>
      </c>
      <c r="E572" s="195" t="s">
        <v>4997</v>
      </c>
      <c r="F572" s="196" t="s">
        <v>4998</v>
      </c>
      <c r="G572" s="196" t="s">
        <v>4165</v>
      </c>
      <c r="H572" s="196" t="s">
        <v>501</v>
      </c>
      <c r="I572" s="197" t="s">
        <v>1583</v>
      </c>
      <c r="J572" s="198" t="s">
        <v>1110</v>
      </c>
      <c r="K572" s="198" t="s">
        <v>1062</v>
      </c>
      <c r="L572" s="198" t="s">
        <v>1063</v>
      </c>
      <c r="M572" s="199" t="s">
        <v>1111</v>
      </c>
      <c r="N572" s="196" t="s">
        <v>1284</v>
      </c>
      <c r="O572" s="196" t="s">
        <v>3553</v>
      </c>
      <c r="P572" s="200" t="s">
        <v>1584</v>
      </c>
      <c r="Q572" s="201"/>
      <c r="R572" s="201">
        <v>1478</v>
      </c>
    </row>
    <row r="573" spans="1:18" ht="42" hidden="1" customHeight="1">
      <c r="A573" s="193" t="s">
        <v>1121</v>
      </c>
      <c r="B573" s="193" t="s">
        <v>4999</v>
      </c>
      <c r="C573" s="194" t="s">
        <v>3484</v>
      </c>
      <c r="D573" s="195" t="s">
        <v>1055</v>
      </c>
      <c r="E573" s="195" t="s">
        <v>5000</v>
      </c>
      <c r="F573" s="196" t="s">
        <v>5001</v>
      </c>
      <c r="G573" s="196" t="s">
        <v>4165</v>
      </c>
      <c r="H573" s="196" t="s">
        <v>501</v>
      </c>
      <c r="I573" s="197" t="s">
        <v>1583</v>
      </c>
      <c r="J573" s="198" t="s">
        <v>1110</v>
      </c>
      <c r="K573" s="198" t="s">
        <v>1062</v>
      </c>
      <c r="L573" s="198" t="s">
        <v>1063</v>
      </c>
      <c r="M573" s="199" t="s">
        <v>1111</v>
      </c>
      <c r="N573" s="196" t="s">
        <v>1284</v>
      </c>
      <c r="O573" s="196" t="s">
        <v>3553</v>
      </c>
      <c r="P573" s="200" t="s">
        <v>1584</v>
      </c>
      <c r="Q573" s="201"/>
      <c r="R573" s="201">
        <v>769</v>
      </c>
    </row>
    <row r="574" spans="1:18" ht="42" hidden="1" customHeight="1">
      <c r="A574" s="193" t="s">
        <v>1239</v>
      </c>
      <c r="B574" s="193" t="s">
        <v>5002</v>
      </c>
      <c r="C574" s="194" t="s">
        <v>3484</v>
      </c>
      <c r="D574" s="195" t="s">
        <v>1055</v>
      </c>
      <c r="E574" s="195" t="s">
        <v>5003</v>
      </c>
      <c r="F574" s="196" t="s">
        <v>5004</v>
      </c>
      <c r="G574" s="196" t="s">
        <v>4165</v>
      </c>
      <c r="H574" s="196" t="s">
        <v>501</v>
      </c>
      <c r="I574" s="197" t="s">
        <v>1583</v>
      </c>
      <c r="J574" s="198" t="s">
        <v>1110</v>
      </c>
      <c r="K574" s="198" t="s">
        <v>1062</v>
      </c>
      <c r="L574" s="198" t="s">
        <v>1063</v>
      </c>
      <c r="M574" s="199" t="s">
        <v>1111</v>
      </c>
      <c r="N574" s="196" t="s">
        <v>1284</v>
      </c>
      <c r="O574" s="196" t="s">
        <v>3553</v>
      </c>
      <c r="P574" s="200" t="s">
        <v>1584</v>
      </c>
      <c r="Q574" s="201"/>
      <c r="R574" s="201">
        <v>3098</v>
      </c>
    </row>
    <row r="575" spans="1:18" ht="42" hidden="1" customHeight="1">
      <c r="A575" s="193" t="s">
        <v>1079</v>
      </c>
      <c r="B575" s="193" t="s">
        <v>5005</v>
      </c>
      <c r="C575" s="194" t="s">
        <v>3484</v>
      </c>
      <c r="D575" s="195" t="s">
        <v>1055</v>
      </c>
      <c r="E575" s="195" t="s">
        <v>5006</v>
      </c>
      <c r="F575" s="196" t="s">
        <v>5007</v>
      </c>
      <c r="G575" s="196" t="s">
        <v>4165</v>
      </c>
      <c r="H575" s="196" t="s">
        <v>501</v>
      </c>
      <c r="I575" s="197" t="s">
        <v>1583</v>
      </c>
      <c r="J575" s="198" t="s">
        <v>1110</v>
      </c>
      <c r="K575" s="198" t="s">
        <v>1062</v>
      </c>
      <c r="L575" s="198" t="s">
        <v>1063</v>
      </c>
      <c r="M575" s="199" t="s">
        <v>1111</v>
      </c>
      <c r="N575" s="196" t="s">
        <v>1284</v>
      </c>
      <c r="O575" s="196" t="s">
        <v>3553</v>
      </c>
      <c r="P575" s="200" t="s">
        <v>1584</v>
      </c>
      <c r="Q575" s="201"/>
      <c r="R575" s="201">
        <v>1459</v>
      </c>
    </row>
    <row r="576" spans="1:18" ht="42" hidden="1" customHeight="1">
      <c r="A576" s="193" t="s">
        <v>2518</v>
      </c>
      <c r="B576" s="193" t="s">
        <v>5008</v>
      </c>
      <c r="C576" s="194" t="s">
        <v>3484</v>
      </c>
      <c r="D576" s="195" t="s">
        <v>1055</v>
      </c>
      <c r="E576" s="195" t="s">
        <v>5009</v>
      </c>
      <c r="F576" s="196" t="s">
        <v>5007</v>
      </c>
      <c r="G576" s="196" t="s">
        <v>4165</v>
      </c>
      <c r="H576" s="196" t="s">
        <v>1</v>
      </c>
      <c r="I576" s="197" t="s">
        <v>1549</v>
      </c>
      <c r="J576" s="198" t="s">
        <v>1110</v>
      </c>
      <c r="K576" s="198" t="s">
        <v>1062</v>
      </c>
      <c r="L576" s="198" t="s">
        <v>1063</v>
      </c>
      <c r="M576" s="199" t="s">
        <v>1111</v>
      </c>
      <c r="N576" s="196" t="s">
        <v>1284</v>
      </c>
      <c r="O576" s="196" t="s">
        <v>3553</v>
      </c>
      <c r="P576" s="200" t="s">
        <v>1555</v>
      </c>
      <c r="Q576" s="201"/>
      <c r="R576" s="201">
        <v>2708</v>
      </c>
    </row>
    <row r="577" spans="1:18" ht="42" hidden="1" customHeight="1">
      <c r="A577" s="193" t="s">
        <v>2520</v>
      </c>
      <c r="B577" s="193" t="s">
        <v>5010</v>
      </c>
      <c r="C577" s="194" t="s">
        <v>3484</v>
      </c>
      <c r="D577" s="195" t="s">
        <v>1055</v>
      </c>
      <c r="E577" s="195" t="s">
        <v>5011</v>
      </c>
      <c r="F577" s="196" t="s">
        <v>5012</v>
      </c>
      <c r="G577" s="196" t="s">
        <v>4165</v>
      </c>
      <c r="H577" s="196" t="s">
        <v>1525</v>
      </c>
      <c r="I577" s="197" t="s">
        <v>1526</v>
      </c>
      <c r="J577" s="198" t="s">
        <v>1110</v>
      </c>
      <c r="K577" s="198" t="s">
        <v>1062</v>
      </c>
      <c r="L577" s="198" t="s">
        <v>1063</v>
      </c>
      <c r="M577" s="199" t="s">
        <v>1111</v>
      </c>
      <c r="N577" s="196" t="s">
        <v>1284</v>
      </c>
      <c r="O577" s="196" t="s">
        <v>3553</v>
      </c>
      <c r="P577" s="200" t="s">
        <v>1527</v>
      </c>
      <c r="Q577" s="201"/>
      <c r="R577" s="201">
        <v>61265</v>
      </c>
    </row>
    <row r="578" spans="1:18" ht="42" hidden="1" customHeight="1">
      <c r="A578" s="193" t="s">
        <v>2522</v>
      </c>
      <c r="B578" s="193" t="s">
        <v>5013</v>
      </c>
      <c r="C578" s="194" t="s">
        <v>3484</v>
      </c>
      <c r="D578" s="195" t="s">
        <v>1055</v>
      </c>
      <c r="E578" s="195" t="s">
        <v>5014</v>
      </c>
      <c r="F578" s="196" t="s">
        <v>5012</v>
      </c>
      <c r="G578" s="196" t="s">
        <v>4165</v>
      </c>
      <c r="H578" s="196" t="s">
        <v>1</v>
      </c>
      <c r="I578" s="197" t="s">
        <v>1549</v>
      </c>
      <c r="J578" s="198" t="s">
        <v>1110</v>
      </c>
      <c r="K578" s="198" t="s">
        <v>1062</v>
      </c>
      <c r="L578" s="198" t="s">
        <v>1063</v>
      </c>
      <c r="M578" s="199" t="s">
        <v>1111</v>
      </c>
      <c r="N578" s="196" t="s">
        <v>1284</v>
      </c>
      <c r="O578" s="196" t="s">
        <v>3553</v>
      </c>
      <c r="P578" s="200" t="s">
        <v>1555</v>
      </c>
      <c r="Q578" s="201"/>
      <c r="R578" s="201">
        <v>21420</v>
      </c>
    </row>
    <row r="579" spans="1:18" ht="42" hidden="1" customHeight="1">
      <c r="A579" s="193" t="s">
        <v>2526</v>
      </c>
      <c r="B579" s="193" t="s">
        <v>5015</v>
      </c>
      <c r="C579" s="194" t="s">
        <v>3484</v>
      </c>
      <c r="D579" s="195" t="s">
        <v>1055</v>
      </c>
      <c r="E579" s="195" t="s">
        <v>5016</v>
      </c>
      <c r="F579" s="196" t="s">
        <v>5017</v>
      </c>
      <c r="G579" s="196" t="s">
        <v>4165</v>
      </c>
      <c r="H579" s="196" t="s">
        <v>1</v>
      </c>
      <c r="I579" s="197" t="s">
        <v>1549</v>
      </c>
      <c r="J579" s="198" t="s">
        <v>1110</v>
      </c>
      <c r="K579" s="198" t="s">
        <v>1062</v>
      </c>
      <c r="L579" s="198" t="s">
        <v>1063</v>
      </c>
      <c r="M579" s="199" t="s">
        <v>1111</v>
      </c>
      <c r="N579" s="196" t="s">
        <v>1284</v>
      </c>
      <c r="O579" s="196" t="s">
        <v>3553</v>
      </c>
      <c r="P579" s="200" t="s">
        <v>2894</v>
      </c>
      <c r="Q579" s="201"/>
      <c r="R579" s="201">
        <v>1099.5999999999999</v>
      </c>
    </row>
    <row r="580" spans="1:18" ht="42" hidden="1" customHeight="1">
      <c r="A580" s="193" t="s">
        <v>2532</v>
      </c>
      <c r="B580" s="193" t="s">
        <v>5018</v>
      </c>
      <c r="C580" s="194" t="s">
        <v>3484</v>
      </c>
      <c r="D580" s="195" t="s">
        <v>1055</v>
      </c>
      <c r="E580" s="195" t="s">
        <v>5019</v>
      </c>
      <c r="F580" s="196" t="s">
        <v>5020</v>
      </c>
      <c r="G580" s="196" t="s">
        <v>4165</v>
      </c>
      <c r="H580" s="196" t="s">
        <v>1</v>
      </c>
      <c r="I580" s="197" t="s">
        <v>1549</v>
      </c>
      <c r="J580" s="198" t="s">
        <v>1110</v>
      </c>
      <c r="K580" s="198" t="s">
        <v>1062</v>
      </c>
      <c r="L580" s="198" t="s">
        <v>1063</v>
      </c>
      <c r="M580" s="199" t="s">
        <v>1111</v>
      </c>
      <c r="N580" s="196" t="s">
        <v>1284</v>
      </c>
      <c r="O580" s="196" t="s">
        <v>3553</v>
      </c>
      <c r="P580" s="200" t="s">
        <v>2894</v>
      </c>
      <c r="Q580" s="201"/>
      <c r="R580" s="201">
        <v>1205.5999999999999</v>
      </c>
    </row>
    <row r="581" spans="1:18" ht="42" hidden="1" customHeight="1">
      <c r="A581" s="193" t="s">
        <v>1812</v>
      </c>
      <c r="B581" s="193" t="s">
        <v>5021</v>
      </c>
      <c r="C581" s="194" t="s">
        <v>3484</v>
      </c>
      <c r="D581" s="195" t="s">
        <v>1055</v>
      </c>
      <c r="E581" s="195" t="s">
        <v>4200</v>
      </c>
      <c r="F581" s="196" t="s">
        <v>5017</v>
      </c>
      <c r="G581" s="196" t="s">
        <v>4165</v>
      </c>
      <c r="H581" s="196" t="s">
        <v>1525</v>
      </c>
      <c r="I581" s="197" t="s">
        <v>1526</v>
      </c>
      <c r="J581" s="198" t="s">
        <v>1110</v>
      </c>
      <c r="K581" s="198" t="s">
        <v>1062</v>
      </c>
      <c r="L581" s="198" t="s">
        <v>1063</v>
      </c>
      <c r="M581" s="199" t="s">
        <v>1111</v>
      </c>
      <c r="N581" s="196" t="s">
        <v>1284</v>
      </c>
      <c r="O581" s="196" t="s">
        <v>3553</v>
      </c>
      <c r="P581" s="200" t="s">
        <v>1527</v>
      </c>
      <c r="Q581" s="201"/>
      <c r="R581" s="201">
        <v>52283</v>
      </c>
    </row>
    <row r="582" spans="1:18" ht="42" hidden="1" customHeight="1">
      <c r="A582" s="193" t="s">
        <v>2540</v>
      </c>
      <c r="B582" s="193" t="s">
        <v>5022</v>
      </c>
      <c r="C582" s="194" t="s">
        <v>3484</v>
      </c>
      <c r="D582" s="195" t="s">
        <v>1055</v>
      </c>
      <c r="E582" s="195" t="s">
        <v>5023</v>
      </c>
      <c r="F582" s="196" t="s">
        <v>4201</v>
      </c>
      <c r="G582" s="196" t="s">
        <v>4165</v>
      </c>
      <c r="H582" s="196" t="s">
        <v>1519</v>
      </c>
      <c r="I582" s="197" t="s">
        <v>1520</v>
      </c>
      <c r="J582" s="198" t="s">
        <v>1110</v>
      </c>
      <c r="K582" s="198" t="s">
        <v>1062</v>
      </c>
      <c r="L582" s="198" t="s">
        <v>1063</v>
      </c>
      <c r="M582" s="199" t="s">
        <v>1111</v>
      </c>
      <c r="N582" s="196" t="s">
        <v>1284</v>
      </c>
      <c r="O582" s="196" t="s">
        <v>3553</v>
      </c>
      <c r="P582" s="200" t="s">
        <v>1521</v>
      </c>
      <c r="Q582" s="201"/>
      <c r="R582" s="201">
        <v>2750</v>
      </c>
    </row>
    <row r="583" spans="1:18" ht="42" hidden="1" customHeight="1">
      <c r="A583" s="193" t="s">
        <v>2543</v>
      </c>
      <c r="B583" s="193" t="s">
        <v>5024</v>
      </c>
      <c r="C583" s="194" t="s">
        <v>3484</v>
      </c>
      <c r="D583" s="195" t="s">
        <v>1055</v>
      </c>
      <c r="E583" s="195" t="s">
        <v>5025</v>
      </c>
      <c r="F583" s="196" t="s">
        <v>5026</v>
      </c>
      <c r="G583" s="196" t="s">
        <v>4165</v>
      </c>
      <c r="H583" s="196" t="s">
        <v>1519</v>
      </c>
      <c r="I583" s="197" t="s">
        <v>1520</v>
      </c>
      <c r="J583" s="198" t="s">
        <v>1110</v>
      </c>
      <c r="K583" s="198" t="s">
        <v>1062</v>
      </c>
      <c r="L583" s="198" t="s">
        <v>1063</v>
      </c>
      <c r="M583" s="199" t="s">
        <v>1111</v>
      </c>
      <c r="N583" s="196" t="s">
        <v>1284</v>
      </c>
      <c r="O583" s="196" t="s">
        <v>3553</v>
      </c>
      <c r="P583" s="200" t="s">
        <v>1521</v>
      </c>
      <c r="Q583" s="201"/>
      <c r="R583" s="201">
        <v>1945</v>
      </c>
    </row>
    <row r="584" spans="1:18" ht="42" hidden="1" customHeight="1">
      <c r="A584" s="193" t="s">
        <v>2547</v>
      </c>
      <c r="B584" s="193" t="s">
        <v>5027</v>
      </c>
      <c r="C584" s="194" t="s">
        <v>3484</v>
      </c>
      <c r="D584" s="195" t="s">
        <v>1055</v>
      </c>
      <c r="E584" s="195" t="s">
        <v>5028</v>
      </c>
      <c r="F584" s="196" t="s">
        <v>5029</v>
      </c>
      <c r="G584" s="196" t="s">
        <v>4165</v>
      </c>
      <c r="H584" s="196" t="s">
        <v>1519</v>
      </c>
      <c r="I584" s="197" t="s">
        <v>1520</v>
      </c>
      <c r="J584" s="198" t="s">
        <v>1110</v>
      </c>
      <c r="K584" s="198" t="s">
        <v>1062</v>
      </c>
      <c r="L584" s="198" t="s">
        <v>1063</v>
      </c>
      <c r="M584" s="199" t="s">
        <v>1111</v>
      </c>
      <c r="N584" s="196" t="s">
        <v>1284</v>
      </c>
      <c r="O584" s="196" t="s">
        <v>3553</v>
      </c>
      <c r="P584" s="200" t="s">
        <v>1521</v>
      </c>
      <c r="Q584" s="201"/>
      <c r="R584" s="201">
        <v>2415</v>
      </c>
    </row>
    <row r="585" spans="1:18" ht="42" hidden="1" customHeight="1">
      <c r="A585" s="193" t="s">
        <v>2552</v>
      </c>
      <c r="B585" s="193" t="s">
        <v>5030</v>
      </c>
      <c r="C585" s="194" t="s">
        <v>3484</v>
      </c>
      <c r="D585" s="195" t="s">
        <v>1055</v>
      </c>
      <c r="E585" s="195" t="s">
        <v>5031</v>
      </c>
      <c r="F585" s="196" t="s">
        <v>5032</v>
      </c>
      <c r="G585" s="196" t="s">
        <v>4165</v>
      </c>
      <c r="H585" s="196" t="s">
        <v>1519</v>
      </c>
      <c r="I585" s="197" t="s">
        <v>1520</v>
      </c>
      <c r="J585" s="198" t="s">
        <v>1110</v>
      </c>
      <c r="K585" s="198" t="s">
        <v>1062</v>
      </c>
      <c r="L585" s="198" t="s">
        <v>1063</v>
      </c>
      <c r="M585" s="199" t="s">
        <v>1111</v>
      </c>
      <c r="N585" s="196" t="s">
        <v>1284</v>
      </c>
      <c r="O585" s="196" t="s">
        <v>3553</v>
      </c>
      <c r="P585" s="200" t="s">
        <v>1521</v>
      </c>
      <c r="Q585" s="201"/>
      <c r="R585" s="201">
        <v>4066.5</v>
      </c>
    </row>
    <row r="586" spans="1:18" ht="42" hidden="1" customHeight="1">
      <c r="A586" s="193" t="s">
        <v>2554</v>
      </c>
      <c r="B586" s="193" t="s">
        <v>5033</v>
      </c>
      <c r="C586" s="194" t="s">
        <v>3484</v>
      </c>
      <c r="D586" s="195" t="s">
        <v>1055</v>
      </c>
      <c r="E586" s="195" t="s">
        <v>4203</v>
      </c>
      <c r="F586" s="196" t="s">
        <v>5034</v>
      </c>
      <c r="G586" s="196" t="s">
        <v>4165</v>
      </c>
      <c r="H586" s="196" t="s">
        <v>3395</v>
      </c>
      <c r="I586" s="197" t="s">
        <v>4205</v>
      </c>
      <c r="J586" s="198" t="s">
        <v>1110</v>
      </c>
      <c r="K586" s="198" t="s">
        <v>1062</v>
      </c>
      <c r="L586" s="198" t="s">
        <v>1063</v>
      </c>
      <c r="M586" s="199" t="s">
        <v>1111</v>
      </c>
      <c r="N586" s="196" t="s">
        <v>1284</v>
      </c>
      <c r="O586" s="196" t="s">
        <v>3553</v>
      </c>
      <c r="P586" s="200" t="s">
        <v>4206</v>
      </c>
      <c r="Q586" s="201"/>
      <c r="R586" s="201">
        <v>1739</v>
      </c>
    </row>
    <row r="587" spans="1:18" ht="42" hidden="1" customHeight="1">
      <c r="A587" s="193" t="s">
        <v>2557</v>
      </c>
      <c r="B587" s="193" t="s">
        <v>5035</v>
      </c>
      <c r="C587" s="194" t="s">
        <v>3484</v>
      </c>
      <c r="D587" s="195" t="s">
        <v>1055</v>
      </c>
      <c r="E587" s="195" t="s">
        <v>5036</v>
      </c>
      <c r="F587" s="196" t="s">
        <v>5037</v>
      </c>
      <c r="G587" s="196" t="s">
        <v>4165</v>
      </c>
      <c r="H587" s="196" t="s">
        <v>2978</v>
      </c>
      <c r="I587" s="197" t="s">
        <v>2979</v>
      </c>
      <c r="J587" s="198" t="s">
        <v>1110</v>
      </c>
      <c r="K587" s="198" t="s">
        <v>1062</v>
      </c>
      <c r="L587" s="198" t="s">
        <v>1063</v>
      </c>
      <c r="M587" s="199" t="s">
        <v>1111</v>
      </c>
      <c r="N587" s="196" t="s">
        <v>1284</v>
      </c>
      <c r="O587" s="196" t="s">
        <v>3553</v>
      </c>
      <c r="P587" s="200" t="s">
        <v>4210</v>
      </c>
      <c r="Q587" s="201"/>
      <c r="R587" s="201">
        <v>6833</v>
      </c>
    </row>
    <row r="588" spans="1:18" ht="42" hidden="1" customHeight="1">
      <c r="A588" s="193" t="s">
        <v>2559</v>
      </c>
      <c r="B588" s="193" t="s">
        <v>5038</v>
      </c>
      <c r="C588" s="194" t="s">
        <v>3484</v>
      </c>
      <c r="D588" s="195" t="s">
        <v>1055</v>
      </c>
      <c r="E588" s="195" t="s">
        <v>4012</v>
      </c>
      <c r="F588" s="196" t="s">
        <v>5039</v>
      </c>
      <c r="G588" s="196" t="s">
        <v>3484</v>
      </c>
      <c r="H588" s="196" t="s">
        <v>1701</v>
      </c>
      <c r="I588" s="197" t="s">
        <v>1702</v>
      </c>
      <c r="J588" s="198" t="s">
        <v>1690</v>
      </c>
      <c r="K588" s="198" t="s">
        <v>1691</v>
      </c>
      <c r="L588" s="198" t="s">
        <v>1063</v>
      </c>
      <c r="M588" s="199" t="s">
        <v>1769</v>
      </c>
      <c r="N588" s="196" t="s">
        <v>1284</v>
      </c>
      <c r="O588" s="196" t="s">
        <v>3553</v>
      </c>
      <c r="P588" s="200"/>
      <c r="Q588" s="201"/>
      <c r="R588" s="201">
        <v>6396</v>
      </c>
    </row>
    <row r="589" spans="1:18" ht="52.5" hidden="1" customHeight="1">
      <c r="A589" s="193" t="s">
        <v>2563</v>
      </c>
      <c r="B589" s="193" t="s">
        <v>5040</v>
      </c>
      <c r="C589" s="194" t="s">
        <v>3494</v>
      </c>
      <c r="D589" s="195" t="s">
        <v>1055</v>
      </c>
      <c r="E589" s="195" t="s">
        <v>5041</v>
      </c>
      <c r="F589" s="196" t="s">
        <v>5042</v>
      </c>
      <c r="G589" s="196" t="s">
        <v>3494</v>
      </c>
      <c r="H589" s="196" t="s">
        <v>1077</v>
      </c>
      <c r="I589" s="197" t="s">
        <v>1078</v>
      </c>
      <c r="J589" s="198" t="s">
        <v>1690</v>
      </c>
      <c r="K589" s="198" t="s">
        <v>1691</v>
      </c>
      <c r="L589" s="198" t="s">
        <v>1063</v>
      </c>
      <c r="M589" s="199" t="s">
        <v>1769</v>
      </c>
      <c r="N589" s="196" t="s">
        <v>1284</v>
      </c>
      <c r="O589" s="196" t="s">
        <v>3553</v>
      </c>
      <c r="P589" s="200"/>
      <c r="Q589" s="201"/>
      <c r="R589" s="201">
        <v>113000</v>
      </c>
    </row>
    <row r="590" spans="1:18" ht="42" hidden="1" customHeight="1">
      <c r="A590" s="193" t="s">
        <v>2253</v>
      </c>
      <c r="B590" s="193" t="s">
        <v>5043</v>
      </c>
      <c r="C590" s="194" t="s">
        <v>3494</v>
      </c>
      <c r="D590" s="195" t="s">
        <v>1055</v>
      </c>
      <c r="E590" s="195" t="s">
        <v>5044</v>
      </c>
      <c r="F590" s="196" t="s">
        <v>5045</v>
      </c>
      <c r="G590" s="196" t="s">
        <v>3494</v>
      </c>
      <c r="H590" s="196" t="s">
        <v>1696</v>
      </c>
      <c r="I590" s="197" t="s">
        <v>1697</v>
      </c>
      <c r="J590" s="198" t="s">
        <v>1690</v>
      </c>
      <c r="K590" s="198" t="s">
        <v>1691</v>
      </c>
      <c r="L590" s="198" t="s">
        <v>1063</v>
      </c>
      <c r="M590" s="199" t="s">
        <v>1769</v>
      </c>
      <c r="N590" s="196" t="s">
        <v>1284</v>
      </c>
      <c r="O590" s="196" t="s">
        <v>3553</v>
      </c>
      <c r="P590" s="200"/>
      <c r="Q590" s="201"/>
      <c r="R590" s="201">
        <v>30000</v>
      </c>
    </row>
    <row r="591" spans="1:18" ht="42" hidden="1" customHeight="1">
      <c r="A591" s="193" t="s">
        <v>2569</v>
      </c>
      <c r="B591" s="193" t="s">
        <v>5046</v>
      </c>
      <c r="C591" s="194" t="s">
        <v>3494</v>
      </c>
      <c r="D591" s="195" t="s">
        <v>1055</v>
      </c>
      <c r="E591" s="195" t="s">
        <v>5047</v>
      </c>
      <c r="F591" s="196" t="s">
        <v>5048</v>
      </c>
      <c r="G591" s="196" t="s">
        <v>3494</v>
      </c>
      <c r="H591" s="196" t="s">
        <v>1696</v>
      </c>
      <c r="I591" s="197" t="s">
        <v>1697</v>
      </c>
      <c r="J591" s="198" t="s">
        <v>1690</v>
      </c>
      <c r="K591" s="198" t="s">
        <v>1691</v>
      </c>
      <c r="L591" s="198" t="s">
        <v>1063</v>
      </c>
      <c r="M591" s="199" t="s">
        <v>1769</v>
      </c>
      <c r="N591" s="196" t="s">
        <v>1284</v>
      </c>
      <c r="O591" s="196" t="s">
        <v>3553</v>
      </c>
      <c r="P591" s="200"/>
      <c r="Q591" s="201"/>
      <c r="R591" s="201">
        <v>686500</v>
      </c>
    </row>
    <row r="592" spans="1:18" ht="52.5" hidden="1" customHeight="1">
      <c r="A592" s="193" t="s">
        <v>2573</v>
      </c>
      <c r="B592" s="193" t="s">
        <v>5049</v>
      </c>
      <c r="C592" s="194" t="s">
        <v>3494</v>
      </c>
      <c r="D592" s="195" t="s">
        <v>1055</v>
      </c>
      <c r="E592" s="195" t="s">
        <v>5050</v>
      </c>
      <c r="F592" s="196" t="s">
        <v>5051</v>
      </c>
      <c r="G592" s="196" t="s">
        <v>3494</v>
      </c>
      <c r="H592" s="196" t="s">
        <v>1077</v>
      </c>
      <c r="I592" s="197" t="s">
        <v>1078</v>
      </c>
      <c r="J592" s="198" t="s">
        <v>1690</v>
      </c>
      <c r="K592" s="198" t="s">
        <v>1691</v>
      </c>
      <c r="L592" s="198" t="s">
        <v>1063</v>
      </c>
      <c r="M592" s="199" t="s">
        <v>1769</v>
      </c>
      <c r="N592" s="196" t="s">
        <v>1284</v>
      </c>
      <c r="O592" s="196" t="s">
        <v>3553</v>
      </c>
      <c r="P592" s="200"/>
      <c r="Q592" s="201"/>
      <c r="R592" s="201">
        <v>1034000</v>
      </c>
    </row>
    <row r="593" spans="1:18" ht="42" hidden="1" customHeight="1">
      <c r="A593" s="193" t="s">
        <v>1062</v>
      </c>
      <c r="B593" s="193" t="s">
        <v>5052</v>
      </c>
      <c r="C593" s="194" t="s">
        <v>3494</v>
      </c>
      <c r="D593" s="195" t="s">
        <v>1055</v>
      </c>
      <c r="E593" s="195" t="s">
        <v>5053</v>
      </c>
      <c r="F593" s="196" t="s">
        <v>1672</v>
      </c>
      <c r="G593" s="196" t="s">
        <v>3494</v>
      </c>
      <c r="H593" s="196" t="s">
        <v>2132</v>
      </c>
      <c r="I593" s="197" t="s">
        <v>2133</v>
      </c>
      <c r="J593" s="198" t="s">
        <v>1690</v>
      </c>
      <c r="K593" s="198" t="s">
        <v>1691</v>
      </c>
      <c r="L593" s="198" t="s">
        <v>1063</v>
      </c>
      <c r="M593" s="199" t="s">
        <v>1769</v>
      </c>
      <c r="N593" s="196" t="s">
        <v>1284</v>
      </c>
      <c r="O593" s="196" t="s">
        <v>3553</v>
      </c>
      <c r="P593" s="200"/>
      <c r="Q593" s="201"/>
      <c r="R593" s="201">
        <v>10000</v>
      </c>
    </row>
    <row r="594" spans="1:18" ht="42" hidden="1" customHeight="1">
      <c r="A594" s="193" t="s">
        <v>2579</v>
      </c>
      <c r="B594" s="193" t="s">
        <v>5054</v>
      </c>
      <c r="C594" s="194" t="s">
        <v>3487</v>
      </c>
      <c r="D594" s="195" t="s">
        <v>1055</v>
      </c>
      <c r="E594" s="195" t="s">
        <v>5055</v>
      </c>
      <c r="F594" s="196" t="s">
        <v>5056</v>
      </c>
      <c r="G594" s="196" t="s">
        <v>3494</v>
      </c>
      <c r="H594" s="196" t="s">
        <v>1696</v>
      </c>
      <c r="I594" s="197" t="s">
        <v>1697</v>
      </c>
      <c r="J594" s="198" t="s">
        <v>1690</v>
      </c>
      <c r="K594" s="198" t="s">
        <v>1691</v>
      </c>
      <c r="L594" s="198" t="s">
        <v>1063</v>
      </c>
      <c r="M594" s="199" t="s">
        <v>1769</v>
      </c>
      <c r="N594" s="196" t="s">
        <v>1284</v>
      </c>
      <c r="O594" s="196" t="s">
        <v>3553</v>
      </c>
      <c r="P594" s="200"/>
      <c r="Q594" s="201"/>
      <c r="R594" s="201">
        <v>32765.279999999999</v>
      </c>
    </row>
    <row r="595" spans="1:18" ht="42" hidden="1" customHeight="1">
      <c r="A595" s="193" t="s">
        <v>2583</v>
      </c>
      <c r="B595" s="193" t="s">
        <v>5057</v>
      </c>
      <c r="C595" s="194" t="s">
        <v>3487</v>
      </c>
      <c r="D595" s="195" t="s">
        <v>1055</v>
      </c>
      <c r="E595" s="195" t="s">
        <v>5058</v>
      </c>
      <c r="F595" s="196" t="s">
        <v>4143</v>
      </c>
      <c r="G595" s="196" t="s">
        <v>3494</v>
      </c>
      <c r="H595" s="196" t="s">
        <v>1077</v>
      </c>
      <c r="I595" s="197" t="s">
        <v>1078</v>
      </c>
      <c r="J595" s="198" t="s">
        <v>1690</v>
      </c>
      <c r="K595" s="198" t="s">
        <v>1691</v>
      </c>
      <c r="L595" s="198" t="s">
        <v>1063</v>
      </c>
      <c r="M595" s="199" t="s">
        <v>1769</v>
      </c>
      <c r="N595" s="196" t="s">
        <v>1284</v>
      </c>
      <c r="O595" s="196" t="s">
        <v>3553</v>
      </c>
      <c r="P595" s="200"/>
      <c r="Q595" s="201"/>
      <c r="R595" s="201">
        <v>101561.09</v>
      </c>
    </row>
    <row r="596" spans="1:18" ht="42" hidden="1" customHeight="1">
      <c r="A596" s="193" t="s">
        <v>1303</v>
      </c>
      <c r="B596" s="193" t="s">
        <v>5059</v>
      </c>
      <c r="C596" s="194" t="s">
        <v>3487</v>
      </c>
      <c r="D596" s="195" t="s">
        <v>1055</v>
      </c>
      <c r="E596" s="195" t="s">
        <v>5060</v>
      </c>
      <c r="F596" s="196" t="s">
        <v>5061</v>
      </c>
      <c r="G596" s="196" t="s">
        <v>3487</v>
      </c>
      <c r="H596" s="196" t="s">
        <v>1696</v>
      </c>
      <c r="I596" s="197" t="s">
        <v>1697</v>
      </c>
      <c r="J596" s="198" t="s">
        <v>1690</v>
      </c>
      <c r="K596" s="198" t="s">
        <v>1691</v>
      </c>
      <c r="L596" s="198" t="s">
        <v>1063</v>
      </c>
      <c r="M596" s="199" t="s">
        <v>1769</v>
      </c>
      <c r="N596" s="196" t="s">
        <v>1284</v>
      </c>
      <c r="O596" s="196" t="s">
        <v>3553</v>
      </c>
      <c r="P596" s="200"/>
      <c r="Q596" s="201"/>
      <c r="R596" s="201">
        <v>79951.8</v>
      </c>
    </row>
    <row r="597" spans="1:18" ht="42" hidden="1" customHeight="1">
      <c r="A597" s="193" t="s">
        <v>2590</v>
      </c>
      <c r="B597" s="193" t="s">
        <v>5062</v>
      </c>
      <c r="C597" s="194" t="s">
        <v>3487</v>
      </c>
      <c r="D597" s="195" t="s">
        <v>1055</v>
      </c>
      <c r="E597" s="195" t="s">
        <v>5063</v>
      </c>
      <c r="F597" s="196" t="s">
        <v>5064</v>
      </c>
      <c r="G597" s="196" t="s">
        <v>3487</v>
      </c>
      <c r="H597" s="196" t="s">
        <v>1077</v>
      </c>
      <c r="I597" s="197" t="s">
        <v>1078</v>
      </c>
      <c r="J597" s="198" t="s">
        <v>1690</v>
      </c>
      <c r="K597" s="198" t="s">
        <v>1691</v>
      </c>
      <c r="L597" s="198" t="s">
        <v>1063</v>
      </c>
      <c r="M597" s="199" t="s">
        <v>1769</v>
      </c>
      <c r="N597" s="196" t="s">
        <v>1284</v>
      </c>
      <c r="O597" s="196" t="s">
        <v>3553</v>
      </c>
      <c r="P597" s="200"/>
      <c r="Q597" s="201"/>
      <c r="R597" s="201">
        <v>39564.57</v>
      </c>
    </row>
    <row r="598" spans="1:18" ht="42" hidden="1" customHeight="1">
      <c r="A598" s="193" t="s">
        <v>2594</v>
      </c>
      <c r="B598" s="193" t="s">
        <v>5065</v>
      </c>
      <c r="C598" s="194" t="s">
        <v>3487</v>
      </c>
      <c r="D598" s="195" t="s">
        <v>1055</v>
      </c>
      <c r="E598" s="195" t="s">
        <v>5066</v>
      </c>
      <c r="F598" s="196" t="s">
        <v>5067</v>
      </c>
      <c r="G598" s="196" t="s">
        <v>3487</v>
      </c>
      <c r="H598" s="196" t="s">
        <v>1696</v>
      </c>
      <c r="I598" s="197" t="s">
        <v>1697</v>
      </c>
      <c r="J598" s="198" t="s">
        <v>1690</v>
      </c>
      <c r="K598" s="198" t="s">
        <v>1691</v>
      </c>
      <c r="L598" s="198" t="s">
        <v>1063</v>
      </c>
      <c r="M598" s="199" t="s">
        <v>1769</v>
      </c>
      <c r="N598" s="196" t="s">
        <v>1284</v>
      </c>
      <c r="O598" s="196" t="s">
        <v>3553</v>
      </c>
      <c r="P598" s="200"/>
      <c r="Q598" s="201"/>
      <c r="R598" s="201">
        <v>23581.9</v>
      </c>
    </row>
    <row r="599" spans="1:18" ht="52.5" hidden="1" customHeight="1">
      <c r="A599" s="193" t="s">
        <v>2598</v>
      </c>
      <c r="B599" s="193" t="s">
        <v>5068</v>
      </c>
      <c r="C599" s="194" t="s">
        <v>3487</v>
      </c>
      <c r="D599" s="195" t="s">
        <v>1055</v>
      </c>
      <c r="E599" s="195" t="s">
        <v>5069</v>
      </c>
      <c r="F599" s="196" t="s">
        <v>5070</v>
      </c>
      <c r="G599" s="196" t="s">
        <v>3487</v>
      </c>
      <c r="H599" s="196" t="s">
        <v>3115</v>
      </c>
      <c r="I599" s="197" t="s">
        <v>3116</v>
      </c>
      <c r="J599" s="198" t="s">
        <v>1690</v>
      </c>
      <c r="K599" s="198" t="s">
        <v>1691</v>
      </c>
      <c r="L599" s="198" t="s">
        <v>1063</v>
      </c>
      <c r="M599" s="199" t="s">
        <v>1769</v>
      </c>
      <c r="N599" s="196" t="s">
        <v>1284</v>
      </c>
      <c r="O599" s="196" t="s">
        <v>3553</v>
      </c>
      <c r="P599" s="200"/>
      <c r="Q599" s="201"/>
      <c r="R599" s="201">
        <v>5000</v>
      </c>
    </row>
    <row r="600" spans="1:18" ht="52.5" hidden="1" customHeight="1">
      <c r="A600" s="193" t="s">
        <v>2601</v>
      </c>
      <c r="B600" s="193" t="s">
        <v>5071</v>
      </c>
      <c r="C600" s="194" t="s">
        <v>3487</v>
      </c>
      <c r="D600" s="195" t="s">
        <v>1055</v>
      </c>
      <c r="E600" s="195" t="s">
        <v>5072</v>
      </c>
      <c r="F600" s="196" t="s">
        <v>5073</v>
      </c>
      <c r="G600" s="196" t="s">
        <v>3487</v>
      </c>
      <c r="H600" s="196" t="s">
        <v>3115</v>
      </c>
      <c r="I600" s="197" t="s">
        <v>3116</v>
      </c>
      <c r="J600" s="198" t="s">
        <v>1690</v>
      </c>
      <c r="K600" s="198" t="s">
        <v>1691</v>
      </c>
      <c r="L600" s="198" t="s">
        <v>1063</v>
      </c>
      <c r="M600" s="199" t="s">
        <v>1769</v>
      </c>
      <c r="N600" s="196" t="s">
        <v>1284</v>
      </c>
      <c r="O600" s="196" t="s">
        <v>3553</v>
      </c>
      <c r="P600" s="200"/>
      <c r="Q600" s="201"/>
      <c r="R600" s="201">
        <v>7422.94</v>
      </c>
    </row>
    <row r="601" spans="1:18" ht="42" hidden="1" customHeight="1">
      <c r="A601" s="193" t="s">
        <v>2605</v>
      </c>
      <c r="B601" s="193" t="s">
        <v>5074</v>
      </c>
      <c r="C601" s="194" t="s">
        <v>3487</v>
      </c>
      <c r="D601" s="195" t="s">
        <v>1055</v>
      </c>
      <c r="E601" s="195" t="s">
        <v>4300</v>
      </c>
      <c r="F601" s="196" t="s">
        <v>1673</v>
      </c>
      <c r="G601" s="196" t="s">
        <v>3487</v>
      </c>
      <c r="H601" s="196" t="s">
        <v>2132</v>
      </c>
      <c r="I601" s="197" t="s">
        <v>2133</v>
      </c>
      <c r="J601" s="198" t="s">
        <v>1690</v>
      </c>
      <c r="K601" s="198" t="s">
        <v>1691</v>
      </c>
      <c r="L601" s="198" t="s">
        <v>1063</v>
      </c>
      <c r="M601" s="199" t="s">
        <v>1769</v>
      </c>
      <c r="N601" s="196" t="s">
        <v>1284</v>
      </c>
      <c r="O601" s="196" t="s">
        <v>3553</v>
      </c>
      <c r="P601" s="200"/>
      <c r="Q601" s="201"/>
      <c r="R601" s="201">
        <v>16043.86</v>
      </c>
    </row>
    <row r="602" spans="1:18" ht="42" hidden="1" customHeight="1">
      <c r="A602" s="193" t="s">
        <v>2607</v>
      </c>
      <c r="B602" s="193" t="s">
        <v>5075</v>
      </c>
      <c r="C602" s="194" t="s">
        <v>3487</v>
      </c>
      <c r="D602" s="195" t="s">
        <v>1055</v>
      </c>
      <c r="E602" s="195" t="s">
        <v>4302</v>
      </c>
      <c r="F602" s="196" t="s">
        <v>5076</v>
      </c>
      <c r="G602" s="196" t="s">
        <v>3487</v>
      </c>
      <c r="H602" s="196" t="s">
        <v>1701</v>
      </c>
      <c r="I602" s="197" t="s">
        <v>1702</v>
      </c>
      <c r="J602" s="198" t="s">
        <v>2674</v>
      </c>
      <c r="K602" s="198" t="s">
        <v>2030</v>
      </c>
      <c r="L602" s="198" t="s">
        <v>1063</v>
      </c>
      <c r="M602" s="199" t="s">
        <v>1064</v>
      </c>
      <c r="N602" s="196" t="s">
        <v>1284</v>
      </c>
      <c r="O602" s="196" t="s">
        <v>3553</v>
      </c>
      <c r="P602" s="200"/>
      <c r="Q602" s="201"/>
      <c r="R602" s="201">
        <v>55957</v>
      </c>
    </row>
    <row r="603" spans="1:18" ht="52.5" hidden="1" customHeight="1">
      <c r="A603" s="193" t="s">
        <v>2610</v>
      </c>
      <c r="B603" s="193" t="s">
        <v>5077</v>
      </c>
      <c r="C603" s="194" t="s">
        <v>3494</v>
      </c>
      <c r="D603" s="195" t="s">
        <v>1181</v>
      </c>
      <c r="E603" s="195" t="s">
        <v>5078</v>
      </c>
      <c r="F603" s="196" t="s">
        <v>5077</v>
      </c>
      <c r="G603" s="196" t="s">
        <v>3494</v>
      </c>
      <c r="H603" s="196" t="s">
        <v>3351</v>
      </c>
      <c r="I603" s="197" t="s">
        <v>3352</v>
      </c>
      <c r="J603" s="198" t="s">
        <v>1063</v>
      </c>
      <c r="K603" s="198" t="s">
        <v>1063</v>
      </c>
      <c r="L603" s="198" t="s">
        <v>1790</v>
      </c>
      <c r="M603" s="199" t="s">
        <v>1678</v>
      </c>
      <c r="N603" s="196" t="s">
        <v>1284</v>
      </c>
      <c r="O603" s="196" t="s">
        <v>3553</v>
      </c>
      <c r="P603" s="200"/>
      <c r="Q603" s="201">
        <v>17500.66</v>
      </c>
      <c r="R603" s="201"/>
    </row>
    <row r="604" spans="1:18" ht="52.5" hidden="1" customHeight="1">
      <c r="A604" s="193" t="s">
        <v>2618</v>
      </c>
      <c r="B604" s="193" t="s">
        <v>5079</v>
      </c>
      <c r="C604" s="194" t="s">
        <v>3530</v>
      </c>
      <c r="D604" s="195" t="s">
        <v>1055</v>
      </c>
      <c r="E604" s="195" t="s">
        <v>5080</v>
      </c>
      <c r="F604" s="196" t="s">
        <v>5081</v>
      </c>
      <c r="G604" s="196" t="s">
        <v>3487</v>
      </c>
      <c r="H604" s="196" t="s">
        <v>1077</v>
      </c>
      <c r="I604" s="197" t="s">
        <v>1078</v>
      </c>
      <c r="J604" s="198" t="s">
        <v>1690</v>
      </c>
      <c r="K604" s="198" t="s">
        <v>1691</v>
      </c>
      <c r="L604" s="198" t="s">
        <v>1063</v>
      </c>
      <c r="M604" s="199" t="s">
        <v>1769</v>
      </c>
      <c r="N604" s="196" t="s">
        <v>1284</v>
      </c>
      <c r="O604" s="196" t="s">
        <v>3553</v>
      </c>
      <c r="P604" s="200"/>
      <c r="Q604" s="201"/>
      <c r="R604" s="201">
        <v>10000</v>
      </c>
    </row>
    <row r="605" spans="1:18" ht="42" hidden="1" customHeight="1">
      <c r="A605" s="193" t="s">
        <v>2622</v>
      </c>
      <c r="B605" s="193" t="s">
        <v>5082</v>
      </c>
      <c r="C605" s="194" t="s">
        <v>3530</v>
      </c>
      <c r="D605" s="195" t="s">
        <v>1055</v>
      </c>
      <c r="E605" s="195" t="s">
        <v>4012</v>
      </c>
      <c r="F605" s="196" t="s">
        <v>5083</v>
      </c>
      <c r="G605" s="196" t="s">
        <v>3487</v>
      </c>
      <c r="H605" s="196" t="s">
        <v>1701</v>
      </c>
      <c r="I605" s="197" t="s">
        <v>1702</v>
      </c>
      <c r="J605" s="198" t="s">
        <v>1690</v>
      </c>
      <c r="K605" s="198" t="s">
        <v>1691</v>
      </c>
      <c r="L605" s="198" t="s">
        <v>1063</v>
      </c>
      <c r="M605" s="199" t="s">
        <v>1769</v>
      </c>
      <c r="N605" s="196" t="s">
        <v>1284</v>
      </c>
      <c r="O605" s="196" t="s">
        <v>3553</v>
      </c>
      <c r="P605" s="200"/>
      <c r="Q605" s="201"/>
      <c r="R605" s="201">
        <v>164973</v>
      </c>
    </row>
    <row r="606" spans="1:18" ht="42" hidden="1" customHeight="1">
      <c r="A606" s="193" t="s">
        <v>2624</v>
      </c>
      <c r="B606" s="193" t="s">
        <v>5084</v>
      </c>
      <c r="C606" s="194" t="s">
        <v>3530</v>
      </c>
      <c r="D606" s="195" t="s">
        <v>1055</v>
      </c>
      <c r="E606" s="195" t="s">
        <v>4012</v>
      </c>
      <c r="F606" s="196" t="s">
        <v>5085</v>
      </c>
      <c r="G606" s="196" t="s">
        <v>3487</v>
      </c>
      <c r="H606" s="196" t="s">
        <v>1701</v>
      </c>
      <c r="I606" s="197" t="s">
        <v>1702</v>
      </c>
      <c r="J606" s="198" t="s">
        <v>1690</v>
      </c>
      <c r="K606" s="198" t="s">
        <v>1691</v>
      </c>
      <c r="L606" s="198" t="s">
        <v>1063</v>
      </c>
      <c r="M606" s="199" t="s">
        <v>1769</v>
      </c>
      <c r="N606" s="196" t="s">
        <v>1284</v>
      </c>
      <c r="O606" s="196" t="s">
        <v>3553</v>
      </c>
      <c r="P606" s="200"/>
      <c r="Q606" s="201"/>
      <c r="R606" s="201">
        <v>8894</v>
      </c>
    </row>
    <row r="607" spans="1:18" ht="42" hidden="1" customHeight="1">
      <c r="A607" s="193" t="s">
        <v>2627</v>
      </c>
      <c r="B607" s="193" t="s">
        <v>5086</v>
      </c>
      <c r="C607" s="194" t="s">
        <v>3530</v>
      </c>
      <c r="D607" s="195" t="s">
        <v>1055</v>
      </c>
      <c r="E607" s="195" t="s">
        <v>4012</v>
      </c>
      <c r="F607" s="196" t="s">
        <v>5087</v>
      </c>
      <c r="G607" s="196" t="s">
        <v>3487</v>
      </c>
      <c r="H607" s="196" t="s">
        <v>1701</v>
      </c>
      <c r="I607" s="197" t="s">
        <v>1702</v>
      </c>
      <c r="J607" s="198" t="s">
        <v>1690</v>
      </c>
      <c r="K607" s="198" t="s">
        <v>1691</v>
      </c>
      <c r="L607" s="198" t="s">
        <v>1063</v>
      </c>
      <c r="M607" s="199" t="s">
        <v>1769</v>
      </c>
      <c r="N607" s="196" t="s">
        <v>1284</v>
      </c>
      <c r="O607" s="196" t="s">
        <v>3553</v>
      </c>
      <c r="P607" s="200"/>
      <c r="Q607" s="201"/>
      <c r="R607" s="201">
        <v>71</v>
      </c>
    </row>
    <row r="608" spans="1:18" ht="52.5" hidden="1" customHeight="1">
      <c r="A608" s="193" t="s">
        <v>4248</v>
      </c>
      <c r="B608" s="193" t="s">
        <v>5088</v>
      </c>
      <c r="C608" s="194" t="s">
        <v>3530</v>
      </c>
      <c r="D608" s="195" t="s">
        <v>1055</v>
      </c>
      <c r="E608" s="195" t="s">
        <v>5089</v>
      </c>
      <c r="F608" s="196" t="s">
        <v>5090</v>
      </c>
      <c r="G608" s="196" t="s">
        <v>3487</v>
      </c>
      <c r="H608" s="196" t="s">
        <v>1077</v>
      </c>
      <c r="I608" s="197" t="s">
        <v>1078</v>
      </c>
      <c r="J608" s="198" t="s">
        <v>1690</v>
      </c>
      <c r="K608" s="198" t="s">
        <v>1691</v>
      </c>
      <c r="L608" s="198" t="s">
        <v>1063</v>
      </c>
      <c r="M608" s="199" t="s">
        <v>1769</v>
      </c>
      <c r="N608" s="196" t="s">
        <v>1284</v>
      </c>
      <c r="O608" s="196" t="s">
        <v>3553</v>
      </c>
      <c r="P608" s="200"/>
      <c r="Q608" s="201"/>
      <c r="R608" s="201">
        <v>15000</v>
      </c>
    </row>
    <row r="609" spans="1:18" ht="63" hidden="1" customHeight="1">
      <c r="A609" s="193" t="s">
        <v>2632</v>
      </c>
      <c r="B609" s="193" t="s">
        <v>5091</v>
      </c>
      <c r="C609" s="194" t="s">
        <v>3530</v>
      </c>
      <c r="D609" s="195" t="s">
        <v>1055</v>
      </c>
      <c r="E609" s="195" t="s">
        <v>5092</v>
      </c>
      <c r="F609" s="196" t="s">
        <v>5093</v>
      </c>
      <c r="G609" s="196" t="s">
        <v>3487</v>
      </c>
      <c r="H609" s="196" t="s">
        <v>1077</v>
      </c>
      <c r="I609" s="197" t="s">
        <v>1078</v>
      </c>
      <c r="J609" s="198" t="s">
        <v>1690</v>
      </c>
      <c r="K609" s="198" t="s">
        <v>1691</v>
      </c>
      <c r="L609" s="198" t="s">
        <v>1063</v>
      </c>
      <c r="M609" s="199" t="s">
        <v>1769</v>
      </c>
      <c r="N609" s="196" t="s">
        <v>1284</v>
      </c>
      <c r="O609" s="196" t="s">
        <v>3553</v>
      </c>
      <c r="P609" s="200"/>
      <c r="Q609" s="201"/>
      <c r="R609" s="201">
        <v>3569.53</v>
      </c>
    </row>
    <row r="610" spans="1:18" ht="52.5" hidden="1" customHeight="1">
      <c r="A610" s="193" t="s">
        <v>4255</v>
      </c>
      <c r="B610" s="193" t="s">
        <v>5094</v>
      </c>
      <c r="C610" s="194" t="s">
        <v>3530</v>
      </c>
      <c r="D610" s="195" t="s">
        <v>1055</v>
      </c>
      <c r="E610" s="195" t="s">
        <v>5095</v>
      </c>
      <c r="F610" s="196" t="s">
        <v>5096</v>
      </c>
      <c r="G610" s="196" t="s">
        <v>3487</v>
      </c>
      <c r="H610" s="196" t="s">
        <v>1696</v>
      </c>
      <c r="I610" s="197" t="s">
        <v>1697</v>
      </c>
      <c r="J610" s="198" t="s">
        <v>1690</v>
      </c>
      <c r="K610" s="198" t="s">
        <v>1691</v>
      </c>
      <c r="L610" s="198" t="s">
        <v>1063</v>
      </c>
      <c r="M610" s="199" t="s">
        <v>1769</v>
      </c>
      <c r="N610" s="196" t="s">
        <v>1284</v>
      </c>
      <c r="O610" s="196" t="s">
        <v>3553</v>
      </c>
      <c r="P610" s="200"/>
      <c r="Q610" s="201"/>
      <c r="R610" s="201">
        <v>29735.65</v>
      </c>
    </row>
    <row r="611" spans="1:18" ht="63" hidden="1" customHeight="1">
      <c r="A611" s="193" t="s">
        <v>2635</v>
      </c>
      <c r="B611" s="193" t="s">
        <v>5097</v>
      </c>
      <c r="C611" s="194" t="s">
        <v>3530</v>
      </c>
      <c r="D611" s="195" t="s">
        <v>1055</v>
      </c>
      <c r="E611" s="195" t="s">
        <v>5098</v>
      </c>
      <c r="F611" s="196" t="s">
        <v>5099</v>
      </c>
      <c r="G611" s="196" t="s">
        <v>3487</v>
      </c>
      <c r="H611" s="196" t="s">
        <v>1077</v>
      </c>
      <c r="I611" s="197" t="s">
        <v>1078</v>
      </c>
      <c r="J611" s="198" t="s">
        <v>1690</v>
      </c>
      <c r="K611" s="198" t="s">
        <v>1691</v>
      </c>
      <c r="L611" s="198" t="s">
        <v>1063</v>
      </c>
      <c r="M611" s="199" t="s">
        <v>1769</v>
      </c>
      <c r="N611" s="196" t="s">
        <v>1284</v>
      </c>
      <c r="O611" s="196" t="s">
        <v>3553</v>
      </c>
      <c r="P611" s="200"/>
      <c r="Q611" s="201"/>
      <c r="R611" s="201">
        <v>26804.75</v>
      </c>
    </row>
    <row r="612" spans="1:18" ht="42" hidden="1" customHeight="1">
      <c r="A612" s="193" t="s">
        <v>2636</v>
      </c>
      <c r="B612" s="193" t="s">
        <v>4324</v>
      </c>
      <c r="C612" s="194" t="s">
        <v>3487</v>
      </c>
      <c r="D612" s="195" t="s">
        <v>1214</v>
      </c>
      <c r="E612" s="195" t="s">
        <v>4325</v>
      </c>
      <c r="F612" s="196" t="s">
        <v>5100</v>
      </c>
      <c r="G612" s="196" t="s">
        <v>3487</v>
      </c>
      <c r="H612" s="196" t="s">
        <v>3524</v>
      </c>
      <c r="I612" s="197" t="s">
        <v>2133</v>
      </c>
      <c r="J612" s="198" t="s">
        <v>1690</v>
      </c>
      <c r="K612" s="198" t="s">
        <v>1691</v>
      </c>
      <c r="L612" s="198" t="s">
        <v>1063</v>
      </c>
      <c r="M612" s="199" t="s">
        <v>1769</v>
      </c>
      <c r="N612" s="196" t="s">
        <v>1284</v>
      </c>
      <c r="O612" s="196" t="s">
        <v>3553</v>
      </c>
      <c r="P612" s="200"/>
      <c r="Q612" s="201">
        <v>998560.38</v>
      </c>
      <c r="R612" s="201"/>
    </row>
    <row r="613" spans="1:18" ht="42" hidden="1" customHeight="1">
      <c r="A613" s="193" t="s">
        <v>2641</v>
      </c>
      <c r="B613" s="193" t="s">
        <v>5101</v>
      </c>
      <c r="C613" s="194" t="s">
        <v>3530</v>
      </c>
      <c r="D613" s="195" t="s">
        <v>1055</v>
      </c>
      <c r="E613" s="195" t="s">
        <v>5102</v>
      </c>
      <c r="F613" s="196" t="s">
        <v>5103</v>
      </c>
      <c r="G613" s="196" t="s">
        <v>3530</v>
      </c>
      <c r="H613" s="196" t="s">
        <v>1696</v>
      </c>
      <c r="I613" s="197" t="s">
        <v>1697</v>
      </c>
      <c r="J613" s="198" t="s">
        <v>1690</v>
      </c>
      <c r="K613" s="198" t="s">
        <v>1691</v>
      </c>
      <c r="L613" s="198" t="s">
        <v>1063</v>
      </c>
      <c r="M613" s="199" t="s">
        <v>1769</v>
      </c>
      <c r="N613" s="196" t="s">
        <v>1284</v>
      </c>
      <c r="O613" s="196" t="s">
        <v>3553</v>
      </c>
      <c r="P613" s="200"/>
      <c r="Q613" s="201"/>
      <c r="R613" s="201">
        <v>19580</v>
      </c>
    </row>
    <row r="614" spans="1:18" ht="42" hidden="1">
      <c r="A614" s="193" t="s">
        <v>2645</v>
      </c>
      <c r="B614" s="193" t="s">
        <v>5104</v>
      </c>
      <c r="C614" s="194" t="s">
        <v>3530</v>
      </c>
      <c r="D614" s="195" t="s">
        <v>1055</v>
      </c>
      <c r="E614" s="195" t="s">
        <v>4365</v>
      </c>
      <c r="F614" s="196" t="s">
        <v>5105</v>
      </c>
      <c r="G614" s="196" t="s">
        <v>3530</v>
      </c>
      <c r="H614" s="196" t="s">
        <v>1560</v>
      </c>
      <c r="I614" s="197" t="s">
        <v>1561</v>
      </c>
      <c r="J614" s="198" t="s">
        <v>1110</v>
      </c>
      <c r="K614" s="198" t="s">
        <v>1062</v>
      </c>
      <c r="L614" s="198" t="s">
        <v>1063</v>
      </c>
      <c r="M614" s="199" t="s">
        <v>1111</v>
      </c>
      <c r="N614" s="196" t="s">
        <v>1284</v>
      </c>
      <c r="O614" s="196" t="s">
        <v>3553</v>
      </c>
      <c r="P614" s="200" t="s">
        <v>1562</v>
      </c>
      <c r="Q614" s="201"/>
      <c r="R614" s="201">
        <v>90347.45</v>
      </c>
    </row>
    <row r="615" spans="1:18" ht="42" hidden="1" customHeight="1">
      <c r="A615" s="193" t="s">
        <v>2211</v>
      </c>
      <c r="B615" s="193" t="s">
        <v>5106</v>
      </c>
      <c r="C615" s="194" t="s">
        <v>3530</v>
      </c>
      <c r="D615" s="195" t="s">
        <v>1055</v>
      </c>
      <c r="E615" s="195" t="s">
        <v>4012</v>
      </c>
      <c r="F615" s="196" t="s">
        <v>5107</v>
      </c>
      <c r="G615" s="196" t="s">
        <v>3530</v>
      </c>
      <c r="H615" s="196" t="s">
        <v>1701</v>
      </c>
      <c r="I615" s="197" t="s">
        <v>1702</v>
      </c>
      <c r="J615" s="198" t="s">
        <v>1690</v>
      </c>
      <c r="K615" s="198" t="s">
        <v>1691</v>
      </c>
      <c r="L615" s="198" t="s">
        <v>1063</v>
      </c>
      <c r="M615" s="199" t="s">
        <v>1769</v>
      </c>
      <c r="N615" s="196" t="s">
        <v>1284</v>
      </c>
      <c r="O615" s="196" t="s">
        <v>3553</v>
      </c>
      <c r="P615" s="200"/>
      <c r="Q615" s="201"/>
      <c r="R615" s="201">
        <v>9655</v>
      </c>
    </row>
    <row r="616" spans="1:18" ht="42" hidden="1" customHeight="1">
      <c r="A616" s="193" t="s">
        <v>2652</v>
      </c>
      <c r="B616" s="193" t="s">
        <v>5108</v>
      </c>
      <c r="C616" s="194" t="s">
        <v>3530</v>
      </c>
      <c r="D616" s="195" t="s">
        <v>1055</v>
      </c>
      <c r="E616" s="195" t="s">
        <v>4012</v>
      </c>
      <c r="F616" s="196" t="s">
        <v>5109</v>
      </c>
      <c r="G616" s="196" t="s">
        <v>3530</v>
      </c>
      <c r="H616" s="196" t="s">
        <v>1701</v>
      </c>
      <c r="I616" s="197" t="s">
        <v>1702</v>
      </c>
      <c r="J616" s="198" t="s">
        <v>1690</v>
      </c>
      <c r="K616" s="198" t="s">
        <v>1691</v>
      </c>
      <c r="L616" s="198" t="s">
        <v>1063</v>
      </c>
      <c r="M616" s="199" t="s">
        <v>1769</v>
      </c>
      <c r="N616" s="196" t="s">
        <v>1284</v>
      </c>
      <c r="O616" s="196" t="s">
        <v>3553</v>
      </c>
      <c r="P616" s="200"/>
      <c r="Q616" s="201"/>
      <c r="R616" s="201">
        <v>534</v>
      </c>
    </row>
    <row r="617" spans="1:18">
      <c r="Q617" s="134">
        <f>SUBTOTAL(9,Q52:Q563)</f>
        <v>33</v>
      </c>
      <c r="R617" s="134">
        <f>SUBTOTAL(9,R52:R563)</f>
        <v>694394.04</v>
      </c>
    </row>
  </sheetData>
  <autoFilter ref="A1:R616">
    <filterColumn colId="7">
      <filters>
        <filter val="Индивидуальный предприниматель Горбунов Василий Константинович"/>
        <filter val="Индивидуальный предприниматель Митюгин Александр Викторович"/>
        <filter val="Индивидуальный предприниматель Преловская Марина Владимировна"/>
        <filter val="ИП Рубан Е.А."/>
        <filter val="ИП Черепенников Сергей Валерьевич"/>
        <filter val="ИП Ширыкалова Эльза Петровна"/>
        <filter val="Иркутское областное управление инкассации - филиал Российского объединения инкассации (РОСИНКАС)"/>
        <filter val="МУФП &quot;Иркутская Аптека&quot;"/>
        <filter val="ОАО &quot;Дезирс&quot;"/>
        <filter val="ООО &quot;Автошинторг&quot;"/>
        <filter val="ООО &quot;Бумажная Мануфактура&quot;"/>
        <filter val="ООО &quot;Водотеплотех&quot;"/>
        <filter val="ООО &quot;Гарант- Специалист&quot;"/>
        <filter val="ООО &quot;ДезМастер&quot;"/>
        <filter val="ООО &quot;Доминанта&quot;"/>
        <filter val="ООО &quot;Иркутск-АВТОВАЗ&quot;"/>
        <filter val="ООО &quot;Компания Киль-Иркутск&quot;"/>
        <filter val="ООО &quot;РБК&quot;"/>
        <filter val="ООО ОА &quot;СЭЙВ&quot;"/>
        <filter val="ООО ЦТО &quot;Сэйв-сервис&quot;"/>
        <filter val="ООО ШИК &quot;УЗОРОВ&quot;"/>
        <filter val="Посуда Сервис ООО"/>
        <filter val="Филиал Восточносибирский ООО &quot;ДНС Ритейл&quot;"/>
        <filter val="Филиал ОСАО РЕСО-Гарантия г. Иркутск"/>
      </filters>
    </filterColumn>
    <filterColumn colId="9">
      <filters>
        <filter val="221"/>
        <filter val="223"/>
        <filter val="224"/>
        <filter val="225"/>
        <filter val="226"/>
        <filter val="291"/>
        <filter val="292"/>
        <filter val="293"/>
        <filter val="296"/>
        <filter val="297"/>
        <filter val="310"/>
        <filter val="341"/>
        <filter val="343"/>
        <filter val="344"/>
        <filter val="345"/>
        <filter val="346"/>
      </filters>
    </filterColumn>
    <filterColumn colId="15">
      <filters>
        <filter val="№ 01/2021 от 01.01.2021"/>
        <filter val="№ 040/2021 от 26.01.2021"/>
        <filter val="№ 08546-1 от 01.01.2021"/>
        <filter val="№ 08546-1 ОТП от 01.01.2021"/>
        <filter val="№ 1 от 11.01.2021"/>
        <filter val="№ 1-03/2020 от 17.03.2021"/>
        <filter val="№ 1-04/21 от 22.04.2021"/>
        <filter val="№ 125 от 01.01.2021"/>
        <filter val="№ 13 от 18.03.2021"/>
        <filter val="№ 18 от 30.03.2021"/>
        <filter val="№ 21-104 от 21.04.2021"/>
        <filter val="№ 288 от 01.03.2021"/>
        <filter val="№ 289 от 01.03.2021"/>
        <filter val="№ 3331 от 11.01.2021"/>
        <filter val="№ 3-52 от 11.01.2021"/>
        <filter val="№ 3-696 от 11.01.2021"/>
        <filter val="№ 471И/21 от 01.03.2021"/>
        <filter val="№ 47-2020-147/1 от 24.12.2020"/>
        <filter val="№ 497 от 05.04.2021"/>
        <filter val="№ 5 от 25.03.2021"/>
        <filter val="№ 55/21 от 17.03.2021"/>
        <filter val="№ 5-6 от 11.01.2021"/>
        <filter val="№ 6 от 06.04.2021"/>
        <filter val="№ 6075/Т-21 от 30.03.2021"/>
        <filter val="№ 638000048505 от 11.01.2021"/>
        <filter val="№ 6997-ИО от 01.01.2021"/>
        <filter val="№ БМ395 от 20.04.2021"/>
        <filter val="№ НК5-002212 от 02.04.2021"/>
        <filter val="№ НК5-002711 от 21.04.2021"/>
        <filter val="№ НК5-002714 от 21.04.2021"/>
        <filter val="№ РБ-9850 от 26.03.2021"/>
        <filter val="№ СДО-03/2021-23 от 15.03.2021"/>
        <filter val="№ ТМ-015/18 от 13.03.2018"/>
        <filter val="№ ТО-4/21 от 17.01.2021"/>
      </filters>
    </filterColumn>
  </autoFilter>
  <pageMargins left="0.7" right="0.7" top="0.75" bottom="0.75" header="0.3" footer="0.3"/>
</worksheet>
</file>

<file path=xl/worksheets/sheet7.xml><?xml version="1.0" encoding="utf-8"?>
<worksheet xmlns="http://schemas.openxmlformats.org/spreadsheetml/2006/main" xmlns:r="http://schemas.openxmlformats.org/officeDocument/2006/relationships">
  <sheetPr filterMode="1"/>
  <dimension ref="A1:R616"/>
  <sheetViews>
    <sheetView topLeftCell="A121" workbookViewId="0">
      <selection activeCell="Q469" sqref="Q469"/>
    </sheetView>
  </sheetViews>
  <sheetFormatPr defaultRowHeight="15"/>
  <cols>
    <col min="1" max="1" width="4.5703125" style="134" customWidth="1"/>
    <col min="2" max="2" width="6.28515625" style="134" customWidth="1"/>
    <col min="3" max="4" width="9.140625" style="134"/>
    <col min="5" max="5" width="32.140625" style="134" customWidth="1"/>
    <col min="6" max="7" width="9.140625" style="134"/>
    <col min="8" max="8" width="29.85546875" style="134" customWidth="1"/>
    <col min="9" max="16384" width="9.140625" style="134"/>
  </cols>
  <sheetData>
    <row r="1" spans="1:18" customFormat="1">
      <c r="A1" s="203" t="s">
        <v>1276</v>
      </c>
      <c r="B1" s="203" t="s">
        <v>1065</v>
      </c>
      <c r="C1" s="204" t="s">
        <v>1663</v>
      </c>
      <c r="D1" s="204" t="s">
        <v>1664</v>
      </c>
      <c r="E1" s="204" t="s">
        <v>1665</v>
      </c>
      <c r="F1" s="205"/>
      <c r="G1" s="205"/>
      <c r="H1" s="205"/>
      <c r="I1" s="205"/>
      <c r="J1" s="204" t="s">
        <v>1666</v>
      </c>
      <c r="K1" s="204" t="s">
        <v>1667</v>
      </c>
      <c r="L1" s="204" t="s">
        <v>1668</v>
      </c>
      <c r="M1" s="204" t="s">
        <v>1669</v>
      </c>
      <c r="N1" s="205" t="s">
        <v>1670</v>
      </c>
      <c r="O1" s="205" t="s">
        <v>1671</v>
      </c>
      <c r="P1" s="205" t="s">
        <v>1672</v>
      </c>
      <c r="Q1" s="205" t="s">
        <v>1673</v>
      </c>
      <c r="R1" s="205" t="s">
        <v>1286</v>
      </c>
    </row>
    <row r="2" spans="1:18" s="9" customFormat="1" ht="52.5" hidden="1">
      <c r="A2" s="225" t="s">
        <v>1276</v>
      </c>
      <c r="B2" s="225" t="s">
        <v>5205</v>
      </c>
      <c r="C2" s="226" t="s">
        <v>5206</v>
      </c>
      <c r="D2" s="227" t="s">
        <v>1055</v>
      </c>
      <c r="E2" s="227" t="s">
        <v>5207</v>
      </c>
      <c r="F2" s="228" t="s">
        <v>5208</v>
      </c>
      <c r="G2" s="228" t="s">
        <v>5209</v>
      </c>
      <c r="H2" s="228" t="s">
        <v>1077</v>
      </c>
      <c r="I2" s="229" t="s">
        <v>1078</v>
      </c>
      <c r="J2" s="230" t="s">
        <v>1690</v>
      </c>
      <c r="K2" s="230" t="s">
        <v>1691</v>
      </c>
      <c r="L2" s="230" t="s">
        <v>1063</v>
      </c>
      <c r="M2" s="231" t="s">
        <v>3490</v>
      </c>
      <c r="N2" s="228" t="s">
        <v>1665</v>
      </c>
      <c r="O2" s="228" t="s">
        <v>1685</v>
      </c>
      <c r="P2" s="232"/>
      <c r="Q2" s="233"/>
      <c r="R2" s="233">
        <v>1443.48</v>
      </c>
    </row>
    <row r="3" spans="1:18" s="9" customFormat="1" ht="42" hidden="1">
      <c r="A3" s="225" t="s">
        <v>1065</v>
      </c>
      <c r="B3" s="225" t="s">
        <v>5210</v>
      </c>
      <c r="C3" s="226" t="s">
        <v>5211</v>
      </c>
      <c r="D3" s="227" t="s">
        <v>1055</v>
      </c>
      <c r="E3" s="227" t="s">
        <v>5212</v>
      </c>
      <c r="F3" s="228" t="s">
        <v>5213</v>
      </c>
      <c r="G3" s="228" t="s">
        <v>5211</v>
      </c>
      <c r="H3" s="228" t="s">
        <v>1701</v>
      </c>
      <c r="I3" s="229" t="s">
        <v>1702</v>
      </c>
      <c r="J3" s="230" t="s">
        <v>1690</v>
      </c>
      <c r="K3" s="230" t="s">
        <v>1691</v>
      </c>
      <c r="L3" s="230" t="s">
        <v>1063</v>
      </c>
      <c r="M3" s="231" t="s">
        <v>1722</v>
      </c>
      <c r="N3" s="228" t="s">
        <v>1665</v>
      </c>
      <c r="O3" s="228" t="s">
        <v>1723</v>
      </c>
      <c r="P3" s="232"/>
      <c r="Q3" s="233"/>
      <c r="R3" s="233">
        <v>121</v>
      </c>
    </row>
    <row r="4" spans="1:18" s="9" customFormat="1" ht="42" hidden="1">
      <c r="A4" s="225" t="s">
        <v>1663</v>
      </c>
      <c r="B4" s="225" t="s">
        <v>5214</v>
      </c>
      <c r="C4" s="226" t="s">
        <v>5211</v>
      </c>
      <c r="D4" s="227" t="s">
        <v>1055</v>
      </c>
      <c r="E4" s="227" t="s">
        <v>5215</v>
      </c>
      <c r="F4" s="228" t="s">
        <v>5216</v>
      </c>
      <c r="G4" s="228" t="s">
        <v>5211</v>
      </c>
      <c r="H4" s="228" t="s">
        <v>1701</v>
      </c>
      <c r="I4" s="229" t="s">
        <v>1702</v>
      </c>
      <c r="J4" s="230" t="s">
        <v>1690</v>
      </c>
      <c r="K4" s="230" t="s">
        <v>1691</v>
      </c>
      <c r="L4" s="230" t="s">
        <v>1063</v>
      </c>
      <c r="M4" s="231" t="s">
        <v>3490</v>
      </c>
      <c r="N4" s="228" t="s">
        <v>1665</v>
      </c>
      <c r="O4" s="228" t="s">
        <v>1685</v>
      </c>
      <c r="P4" s="232"/>
      <c r="Q4" s="233"/>
      <c r="R4" s="233">
        <v>164</v>
      </c>
    </row>
    <row r="5" spans="1:18" s="9" customFormat="1" ht="52.5" hidden="1">
      <c r="A5" s="225" t="s">
        <v>1664</v>
      </c>
      <c r="B5" s="225" t="s">
        <v>5217</v>
      </c>
      <c r="C5" s="226" t="s">
        <v>5218</v>
      </c>
      <c r="D5" s="227" t="s">
        <v>1055</v>
      </c>
      <c r="E5" s="227" t="s">
        <v>5219</v>
      </c>
      <c r="F5" s="228" t="s">
        <v>5220</v>
      </c>
      <c r="G5" s="228" t="s">
        <v>5211</v>
      </c>
      <c r="H5" s="228" t="s">
        <v>1701</v>
      </c>
      <c r="I5" s="229" t="s">
        <v>1702</v>
      </c>
      <c r="J5" s="230" t="s">
        <v>1703</v>
      </c>
      <c r="K5" s="230" t="s">
        <v>1704</v>
      </c>
      <c r="L5" s="230" t="s">
        <v>1063</v>
      </c>
      <c r="M5" s="231" t="s">
        <v>1692</v>
      </c>
      <c r="N5" s="228" t="s">
        <v>1665</v>
      </c>
      <c r="O5" s="228" t="s">
        <v>1679</v>
      </c>
      <c r="P5" s="232"/>
      <c r="Q5" s="233"/>
      <c r="R5" s="233">
        <v>28074.53</v>
      </c>
    </row>
    <row r="6" spans="1:18" s="9" customFormat="1" ht="52.5" hidden="1">
      <c r="A6" s="225" t="s">
        <v>1665</v>
      </c>
      <c r="B6" s="225" t="s">
        <v>5221</v>
      </c>
      <c r="C6" s="226" t="s">
        <v>5218</v>
      </c>
      <c r="D6" s="227" t="s">
        <v>1055</v>
      </c>
      <c r="E6" s="227" t="s">
        <v>5222</v>
      </c>
      <c r="F6" s="228" t="s">
        <v>5223</v>
      </c>
      <c r="G6" s="228" t="s">
        <v>5211</v>
      </c>
      <c r="H6" s="228" t="s">
        <v>1701</v>
      </c>
      <c r="I6" s="229" t="s">
        <v>1702</v>
      </c>
      <c r="J6" s="230" t="s">
        <v>1703</v>
      </c>
      <c r="K6" s="230" t="s">
        <v>1704</v>
      </c>
      <c r="L6" s="230" t="s">
        <v>1063</v>
      </c>
      <c r="M6" s="231" t="s">
        <v>1692</v>
      </c>
      <c r="N6" s="228" t="s">
        <v>1665</v>
      </c>
      <c r="O6" s="228" t="s">
        <v>1685</v>
      </c>
      <c r="P6" s="232"/>
      <c r="Q6" s="233"/>
      <c r="R6" s="233">
        <v>4219.21</v>
      </c>
    </row>
    <row r="7" spans="1:18" s="9" customFormat="1" ht="52.5" hidden="1">
      <c r="A7" s="225" t="s">
        <v>1705</v>
      </c>
      <c r="B7" s="225" t="s">
        <v>5224</v>
      </c>
      <c r="C7" s="226" t="s">
        <v>5218</v>
      </c>
      <c r="D7" s="227" t="s">
        <v>1055</v>
      </c>
      <c r="E7" s="227" t="s">
        <v>5225</v>
      </c>
      <c r="F7" s="228" t="s">
        <v>5226</v>
      </c>
      <c r="G7" s="228" t="s">
        <v>5211</v>
      </c>
      <c r="H7" s="228" t="s">
        <v>1716</v>
      </c>
      <c r="I7" s="229" t="s">
        <v>1717</v>
      </c>
      <c r="J7" s="230" t="s">
        <v>1703</v>
      </c>
      <c r="K7" s="230" t="s">
        <v>1704</v>
      </c>
      <c r="L7" s="230" t="s">
        <v>1063</v>
      </c>
      <c r="M7" s="231" t="s">
        <v>1692</v>
      </c>
      <c r="N7" s="228" t="s">
        <v>1665</v>
      </c>
      <c r="O7" s="228" t="s">
        <v>1685</v>
      </c>
      <c r="P7" s="232"/>
      <c r="Q7" s="233"/>
      <c r="R7" s="233">
        <v>290.95</v>
      </c>
    </row>
    <row r="8" spans="1:18" s="9" customFormat="1" ht="52.5" hidden="1">
      <c r="A8" s="225" t="s">
        <v>1284</v>
      </c>
      <c r="B8" s="225" t="s">
        <v>5227</v>
      </c>
      <c r="C8" s="226" t="s">
        <v>5218</v>
      </c>
      <c r="D8" s="227" t="s">
        <v>1055</v>
      </c>
      <c r="E8" s="227" t="s">
        <v>5228</v>
      </c>
      <c r="F8" s="228" t="s">
        <v>5229</v>
      </c>
      <c r="G8" s="228" t="s">
        <v>5211</v>
      </c>
      <c r="H8" s="228" t="s">
        <v>1701</v>
      </c>
      <c r="I8" s="229" t="s">
        <v>1702</v>
      </c>
      <c r="J8" s="230" t="s">
        <v>1703</v>
      </c>
      <c r="K8" s="230" t="s">
        <v>1704</v>
      </c>
      <c r="L8" s="230" t="s">
        <v>1063</v>
      </c>
      <c r="M8" s="231" t="s">
        <v>1692</v>
      </c>
      <c r="N8" s="228" t="s">
        <v>1665</v>
      </c>
      <c r="O8" s="228" t="s">
        <v>1685</v>
      </c>
      <c r="P8" s="232"/>
      <c r="Q8" s="233"/>
      <c r="R8" s="233">
        <v>7420.01</v>
      </c>
    </row>
    <row r="9" spans="1:18" s="9" customFormat="1" ht="52.5" hidden="1">
      <c r="A9" s="225" t="s">
        <v>1712</v>
      </c>
      <c r="B9" s="225" t="s">
        <v>5230</v>
      </c>
      <c r="C9" s="226" t="s">
        <v>5218</v>
      </c>
      <c r="D9" s="227" t="s">
        <v>1055</v>
      </c>
      <c r="E9" s="227" t="s">
        <v>5219</v>
      </c>
      <c r="F9" s="228" t="s">
        <v>5231</v>
      </c>
      <c r="G9" s="228" t="s">
        <v>5211</v>
      </c>
      <c r="H9" s="228" t="s">
        <v>1701</v>
      </c>
      <c r="I9" s="229" t="s">
        <v>1702</v>
      </c>
      <c r="J9" s="230" t="s">
        <v>1703</v>
      </c>
      <c r="K9" s="230" t="s">
        <v>1704</v>
      </c>
      <c r="L9" s="230" t="s">
        <v>1063</v>
      </c>
      <c r="M9" s="231" t="s">
        <v>1692</v>
      </c>
      <c r="N9" s="228" t="s">
        <v>1665</v>
      </c>
      <c r="O9" s="228" t="s">
        <v>1685</v>
      </c>
      <c r="P9" s="232"/>
      <c r="Q9" s="233"/>
      <c r="R9" s="233">
        <v>308.52</v>
      </c>
    </row>
    <row r="10" spans="1:18" s="9" customFormat="1" ht="52.5" hidden="1">
      <c r="A10" s="225" t="s">
        <v>1718</v>
      </c>
      <c r="B10" s="225" t="s">
        <v>5232</v>
      </c>
      <c r="C10" s="226" t="s">
        <v>5233</v>
      </c>
      <c r="D10" s="227" t="s">
        <v>1055</v>
      </c>
      <c r="E10" s="227" t="s">
        <v>5234</v>
      </c>
      <c r="F10" s="228" t="s">
        <v>5235</v>
      </c>
      <c r="G10" s="228" t="s">
        <v>5236</v>
      </c>
      <c r="H10" s="228" t="s">
        <v>1077</v>
      </c>
      <c r="I10" s="229" t="s">
        <v>1078</v>
      </c>
      <c r="J10" s="230" t="s">
        <v>1690</v>
      </c>
      <c r="K10" s="230" t="s">
        <v>1691</v>
      </c>
      <c r="L10" s="230" t="s">
        <v>1063</v>
      </c>
      <c r="M10" s="231" t="s">
        <v>3490</v>
      </c>
      <c r="N10" s="228" t="s">
        <v>1665</v>
      </c>
      <c r="O10" s="228" t="s">
        <v>1685</v>
      </c>
      <c r="P10" s="232"/>
      <c r="Q10" s="233"/>
      <c r="R10" s="233">
        <v>1941.96</v>
      </c>
    </row>
    <row r="11" spans="1:18" s="9" customFormat="1" ht="52.5" hidden="1">
      <c r="A11" s="225" t="s">
        <v>1666</v>
      </c>
      <c r="B11" s="225" t="s">
        <v>5237</v>
      </c>
      <c r="C11" s="226" t="s">
        <v>5238</v>
      </c>
      <c r="D11" s="227" t="s">
        <v>1055</v>
      </c>
      <c r="E11" s="227" t="s">
        <v>5239</v>
      </c>
      <c r="F11" s="228" t="s">
        <v>5240</v>
      </c>
      <c r="G11" s="228" t="s">
        <v>5241</v>
      </c>
      <c r="H11" s="228" t="s">
        <v>5242</v>
      </c>
      <c r="I11" s="229" t="s">
        <v>1684</v>
      </c>
      <c r="J11" s="230" t="s">
        <v>1063</v>
      </c>
      <c r="K11" s="230" t="s">
        <v>1063</v>
      </c>
      <c r="L11" s="230" t="s">
        <v>1538</v>
      </c>
      <c r="M11" s="231" t="s">
        <v>1678</v>
      </c>
      <c r="N11" s="228" t="s">
        <v>1665</v>
      </c>
      <c r="O11" s="228" t="s">
        <v>1685</v>
      </c>
      <c r="P11" s="232"/>
      <c r="Q11" s="233"/>
      <c r="R11" s="233">
        <v>1250</v>
      </c>
    </row>
    <row r="12" spans="1:18" s="224" customFormat="1" ht="42" hidden="1">
      <c r="A12" s="215" t="s">
        <v>5894</v>
      </c>
      <c r="B12" s="215" t="s">
        <v>5243</v>
      </c>
      <c r="C12" s="216" t="s">
        <v>5244</v>
      </c>
      <c r="D12" s="217" t="s">
        <v>1055</v>
      </c>
      <c r="E12" s="217" t="s">
        <v>5245</v>
      </c>
      <c r="F12" s="218" t="s">
        <v>5246</v>
      </c>
      <c r="G12" s="218" t="s">
        <v>3530</v>
      </c>
      <c r="H12" s="218" t="s">
        <v>719</v>
      </c>
      <c r="I12" s="219" t="s">
        <v>4259</v>
      </c>
      <c r="J12" s="220" t="s">
        <v>2740</v>
      </c>
      <c r="K12" s="220" t="s">
        <v>2617</v>
      </c>
      <c r="L12" s="220" t="s">
        <v>1063</v>
      </c>
      <c r="M12" s="221" t="s">
        <v>1064</v>
      </c>
      <c r="N12" s="218" t="s">
        <v>1065</v>
      </c>
      <c r="O12" s="218" t="s">
        <v>3553</v>
      </c>
      <c r="P12" s="222"/>
      <c r="Q12" s="223"/>
      <c r="R12" s="223">
        <v>3129.6</v>
      </c>
    </row>
    <row r="13" spans="1:18" s="224" customFormat="1" ht="63" hidden="1">
      <c r="A13" s="215" t="s">
        <v>1065</v>
      </c>
      <c r="B13" s="215" t="s">
        <v>5247</v>
      </c>
      <c r="C13" s="216" t="s">
        <v>5244</v>
      </c>
      <c r="D13" s="217" t="s">
        <v>1055</v>
      </c>
      <c r="E13" s="217" t="s">
        <v>5248</v>
      </c>
      <c r="F13" s="218" t="s">
        <v>5249</v>
      </c>
      <c r="G13" s="218" t="s">
        <v>5244</v>
      </c>
      <c r="H13" s="218" t="s">
        <v>1077</v>
      </c>
      <c r="I13" s="219" t="s">
        <v>1078</v>
      </c>
      <c r="J13" s="220" t="s">
        <v>1690</v>
      </c>
      <c r="K13" s="220" t="s">
        <v>1691</v>
      </c>
      <c r="L13" s="220" t="s">
        <v>1063</v>
      </c>
      <c r="M13" s="221" t="s">
        <v>1769</v>
      </c>
      <c r="N13" s="218" t="s">
        <v>1065</v>
      </c>
      <c r="O13" s="218" t="s">
        <v>3553</v>
      </c>
      <c r="P13" s="222"/>
      <c r="Q13" s="223"/>
      <c r="R13" s="223">
        <v>9874.43</v>
      </c>
    </row>
    <row r="14" spans="1:18" s="224" customFormat="1" ht="52.5" hidden="1">
      <c r="A14" s="215" t="s">
        <v>1663</v>
      </c>
      <c r="B14" s="215" t="s">
        <v>5250</v>
      </c>
      <c r="C14" s="216" t="s">
        <v>5251</v>
      </c>
      <c r="D14" s="217" t="s">
        <v>1181</v>
      </c>
      <c r="E14" s="217" t="s">
        <v>5252</v>
      </c>
      <c r="F14" s="218" t="s">
        <v>5250</v>
      </c>
      <c r="G14" s="218" t="s">
        <v>5244</v>
      </c>
      <c r="H14" s="218" t="s">
        <v>5253</v>
      </c>
      <c r="I14" s="219" t="s">
        <v>1078</v>
      </c>
      <c r="J14" s="220" t="s">
        <v>1063</v>
      </c>
      <c r="K14" s="220" t="s">
        <v>1063</v>
      </c>
      <c r="L14" s="220" t="s">
        <v>1790</v>
      </c>
      <c r="M14" s="221" t="s">
        <v>1678</v>
      </c>
      <c r="N14" s="218" t="s">
        <v>1065</v>
      </c>
      <c r="O14" s="218" t="s">
        <v>3553</v>
      </c>
      <c r="P14" s="222"/>
      <c r="Q14" s="223">
        <v>800</v>
      </c>
      <c r="R14" s="223"/>
    </row>
    <row r="15" spans="1:18" s="224" customFormat="1" ht="52.5" hidden="1">
      <c r="A15" s="215" t="s">
        <v>1664</v>
      </c>
      <c r="B15" s="215" t="s">
        <v>5254</v>
      </c>
      <c r="C15" s="216" t="s">
        <v>5244</v>
      </c>
      <c r="D15" s="217" t="s">
        <v>1181</v>
      </c>
      <c r="E15" s="217" t="s">
        <v>1806</v>
      </c>
      <c r="F15" s="218" t="s">
        <v>5254</v>
      </c>
      <c r="G15" s="218" t="s">
        <v>5244</v>
      </c>
      <c r="H15" s="218" t="s">
        <v>1807</v>
      </c>
      <c r="I15" s="219" t="s">
        <v>1808</v>
      </c>
      <c r="J15" s="220" t="s">
        <v>1063</v>
      </c>
      <c r="K15" s="220" t="s">
        <v>1063</v>
      </c>
      <c r="L15" s="220" t="s">
        <v>1790</v>
      </c>
      <c r="M15" s="221" t="s">
        <v>1678</v>
      </c>
      <c r="N15" s="218" t="s">
        <v>1065</v>
      </c>
      <c r="O15" s="218" t="s">
        <v>3553</v>
      </c>
      <c r="P15" s="222"/>
      <c r="Q15" s="223">
        <v>6495</v>
      </c>
      <c r="R15" s="223"/>
    </row>
    <row r="16" spans="1:18" s="224" customFormat="1" ht="63" hidden="1">
      <c r="A16" s="215" t="s">
        <v>1665</v>
      </c>
      <c r="B16" s="215" t="s">
        <v>5255</v>
      </c>
      <c r="C16" s="216" t="s">
        <v>5244</v>
      </c>
      <c r="D16" s="217" t="s">
        <v>1181</v>
      </c>
      <c r="E16" s="217" t="s">
        <v>5256</v>
      </c>
      <c r="F16" s="218" t="s">
        <v>5255</v>
      </c>
      <c r="G16" s="218" t="s">
        <v>5244</v>
      </c>
      <c r="H16" s="218" t="s">
        <v>1835</v>
      </c>
      <c r="I16" s="219" t="s">
        <v>1836</v>
      </c>
      <c r="J16" s="220" t="s">
        <v>1063</v>
      </c>
      <c r="K16" s="220" t="s">
        <v>1063</v>
      </c>
      <c r="L16" s="220" t="s">
        <v>1790</v>
      </c>
      <c r="M16" s="221" t="s">
        <v>1678</v>
      </c>
      <c r="N16" s="218" t="s">
        <v>1065</v>
      </c>
      <c r="O16" s="218" t="s">
        <v>3553</v>
      </c>
      <c r="P16" s="222"/>
      <c r="Q16" s="223">
        <v>32380.97</v>
      </c>
      <c r="R16" s="223"/>
    </row>
    <row r="17" spans="1:18" s="224" customFormat="1" ht="52.5" hidden="1">
      <c r="A17" s="215" t="s">
        <v>1705</v>
      </c>
      <c r="B17" s="215" t="s">
        <v>5257</v>
      </c>
      <c r="C17" s="216" t="s">
        <v>5258</v>
      </c>
      <c r="D17" s="217" t="s">
        <v>1181</v>
      </c>
      <c r="E17" s="217" t="s">
        <v>5259</v>
      </c>
      <c r="F17" s="218" t="s">
        <v>5257</v>
      </c>
      <c r="G17" s="218" t="s">
        <v>5258</v>
      </c>
      <c r="H17" s="218" t="s">
        <v>5260</v>
      </c>
      <c r="I17" s="219" t="s">
        <v>1078</v>
      </c>
      <c r="J17" s="220" t="s">
        <v>1063</v>
      </c>
      <c r="K17" s="220" t="s">
        <v>1063</v>
      </c>
      <c r="L17" s="220" t="s">
        <v>1790</v>
      </c>
      <c r="M17" s="221" t="s">
        <v>1678</v>
      </c>
      <c r="N17" s="218" t="s">
        <v>1065</v>
      </c>
      <c r="O17" s="218" t="s">
        <v>3553</v>
      </c>
      <c r="P17" s="222"/>
      <c r="Q17" s="223">
        <v>5200</v>
      </c>
      <c r="R17" s="223"/>
    </row>
    <row r="18" spans="1:18" s="224" customFormat="1" ht="52.5" hidden="1">
      <c r="A18" s="215" t="s">
        <v>1284</v>
      </c>
      <c r="B18" s="215" t="s">
        <v>5261</v>
      </c>
      <c r="C18" s="216" t="s">
        <v>5258</v>
      </c>
      <c r="D18" s="217" t="s">
        <v>1181</v>
      </c>
      <c r="E18" s="217" t="s">
        <v>5262</v>
      </c>
      <c r="F18" s="218" t="s">
        <v>5261</v>
      </c>
      <c r="G18" s="218" t="s">
        <v>5258</v>
      </c>
      <c r="H18" s="218" t="s">
        <v>5263</v>
      </c>
      <c r="I18" s="219" t="s">
        <v>1078</v>
      </c>
      <c r="J18" s="220" t="s">
        <v>1063</v>
      </c>
      <c r="K18" s="220" t="s">
        <v>1063</v>
      </c>
      <c r="L18" s="220" t="s">
        <v>1790</v>
      </c>
      <c r="M18" s="221" t="s">
        <v>1678</v>
      </c>
      <c r="N18" s="218" t="s">
        <v>1065</v>
      </c>
      <c r="O18" s="218" t="s">
        <v>3553</v>
      </c>
      <c r="P18" s="222"/>
      <c r="Q18" s="223">
        <v>7150</v>
      </c>
      <c r="R18" s="223"/>
    </row>
    <row r="19" spans="1:18" s="224" customFormat="1" ht="52.5" hidden="1">
      <c r="A19" s="215" t="s">
        <v>1712</v>
      </c>
      <c r="B19" s="215" t="s">
        <v>2233</v>
      </c>
      <c r="C19" s="216" t="s">
        <v>5258</v>
      </c>
      <c r="D19" s="217" t="s">
        <v>1181</v>
      </c>
      <c r="E19" s="217" t="s">
        <v>5264</v>
      </c>
      <c r="F19" s="218" t="s">
        <v>2233</v>
      </c>
      <c r="G19" s="218" t="s">
        <v>5258</v>
      </c>
      <c r="H19" s="218" t="s">
        <v>4310</v>
      </c>
      <c r="I19" s="219" t="s">
        <v>4311</v>
      </c>
      <c r="J19" s="220" t="s">
        <v>1063</v>
      </c>
      <c r="K19" s="220" t="s">
        <v>1063</v>
      </c>
      <c r="L19" s="220" t="s">
        <v>1790</v>
      </c>
      <c r="M19" s="221" t="s">
        <v>1678</v>
      </c>
      <c r="N19" s="218" t="s">
        <v>1065</v>
      </c>
      <c r="O19" s="218" t="s">
        <v>3553</v>
      </c>
      <c r="P19" s="222"/>
      <c r="Q19" s="223">
        <v>207118</v>
      </c>
      <c r="R19" s="223"/>
    </row>
    <row r="20" spans="1:18" s="224" customFormat="1" ht="52.5" hidden="1">
      <c r="A20" s="215" t="s">
        <v>1718</v>
      </c>
      <c r="B20" s="215" t="s">
        <v>5265</v>
      </c>
      <c r="C20" s="216" t="s">
        <v>5266</v>
      </c>
      <c r="D20" s="217" t="s">
        <v>1181</v>
      </c>
      <c r="E20" s="217" t="s">
        <v>5267</v>
      </c>
      <c r="F20" s="218" t="s">
        <v>5265</v>
      </c>
      <c r="G20" s="218" t="s">
        <v>5266</v>
      </c>
      <c r="H20" s="218" t="s">
        <v>5268</v>
      </c>
      <c r="I20" s="219" t="s">
        <v>1078</v>
      </c>
      <c r="J20" s="220" t="s">
        <v>1063</v>
      </c>
      <c r="K20" s="220" t="s">
        <v>1063</v>
      </c>
      <c r="L20" s="220" t="s">
        <v>1790</v>
      </c>
      <c r="M20" s="221" t="s">
        <v>1678</v>
      </c>
      <c r="N20" s="218" t="s">
        <v>1065</v>
      </c>
      <c r="O20" s="218" t="s">
        <v>3553</v>
      </c>
      <c r="P20" s="222"/>
      <c r="Q20" s="223">
        <v>16480</v>
      </c>
      <c r="R20" s="223"/>
    </row>
    <row r="21" spans="1:18" s="224" customFormat="1" ht="52.5" hidden="1">
      <c r="A21" s="215" t="s">
        <v>1666</v>
      </c>
      <c r="B21" s="215" t="s">
        <v>5269</v>
      </c>
      <c r="C21" s="216" t="s">
        <v>5266</v>
      </c>
      <c r="D21" s="217" t="s">
        <v>1181</v>
      </c>
      <c r="E21" s="217" t="s">
        <v>5270</v>
      </c>
      <c r="F21" s="218" t="s">
        <v>5269</v>
      </c>
      <c r="G21" s="218" t="s">
        <v>5266</v>
      </c>
      <c r="H21" s="218" t="s">
        <v>5271</v>
      </c>
      <c r="I21" s="219" t="s">
        <v>1078</v>
      </c>
      <c r="J21" s="220" t="s">
        <v>1063</v>
      </c>
      <c r="K21" s="220" t="s">
        <v>1063</v>
      </c>
      <c r="L21" s="220" t="s">
        <v>1790</v>
      </c>
      <c r="M21" s="221" t="s">
        <v>1678</v>
      </c>
      <c r="N21" s="218" t="s">
        <v>1065</v>
      </c>
      <c r="O21" s="218" t="s">
        <v>3553</v>
      </c>
      <c r="P21" s="222"/>
      <c r="Q21" s="223">
        <v>154</v>
      </c>
      <c r="R21" s="223"/>
    </row>
    <row r="22" spans="1:18" s="224" customFormat="1" ht="52.5" hidden="1">
      <c r="A22" s="215" t="s">
        <v>1667</v>
      </c>
      <c r="B22" s="215" t="s">
        <v>5272</v>
      </c>
      <c r="C22" s="216" t="s">
        <v>5266</v>
      </c>
      <c r="D22" s="217" t="s">
        <v>1181</v>
      </c>
      <c r="E22" s="217" t="s">
        <v>5273</v>
      </c>
      <c r="F22" s="218" t="s">
        <v>5272</v>
      </c>
      <c r="G22" s="218" t="s">
        <v>5266</v>
      </c>
      <c r="H22" s="218" t="s">
        <v>2044</v>
      </c>
      <c r="I22" s="219" t="s">
        <v>2045</v>
      </c>
      <c r="J22" s="220" t="s">
        <v>1063</v>
      </c>
      <c r="K22" s="220" t="s">
        <v>1063</v>
      </c>
      <c r="L22" s="220" t="s">
        <v>1790</v>
      </c>
      <c r="M22" s="221" t="s">
        <v>1678</v>
      </c>
      <c r="N22" s="218" t="s">
        <v>1065</v>
      </c>
      <c r="O22" s="218" t="s">
        <v>3553</v>
      </c>
      <c r="P22" s="222"/>
      <c r="Q22" s="223">
        <v>36698</v>
      </c>
      <c r="R22" s="223"/>
    </row>
    <row r="23" spans="1:18" s="224" customFormat="1" ht="52.5" hidden="1">
      <c r="A23" s="215" t="s">
        <v>1668</v>
      </c>
      <c r="B23" s="215" t="s">
        <v>5274</v>
      </c>
      <c r="C23" s="216" t="s">
        <v>5266</v>
      </c>
      <c r="D23" s="217" t="s">
        <v>1181</v>
      </c>
      <c r="E23" s="217" t="s">
        <v>5275</v>
      </c>
      <c r="F23" s="218" t="s">
        <v>5274</v>
      </c>
      <c r="G23" s="218" t="s">
        <v>5266</v>
      </c>
      <c r="H23" s="218" t="s">
        <v>2192</v>
      </c>
      <c r="I23" s="219" t="s">
        <v>2193</v>
      </c>
      <c r="J23" s="220" t="s">
        <v>1063</v>
      </c>
      <c r="K23" s="220" t="s">
        <v>1063</v>
      </c>
      <c r="L23" s="220" t="s">
        <v>1790</v>
      </c>
      <c r="M23" s="221" t="s">
        <v>1678</v>
      </c>
      <c r="N23" s="218" t="s">
        <v>1065</v>
      </c>
      <c r="O23" s="218" t="s">
        <v>3553</v>
      </c>
      <c r="P23" s="222"/>
      <c r="Q23" s="223">
        <v>24740</v>
      </c>
      <c r="R23" s="223"/>
    </row>
    <row r="24" spans="1:18" s="224" customFormat="1" ht="52.5" hidden="1">
      <c r="A24" s="215" t="s">
        <v>1669</v>
      </c>
      <c r="B24" s="215" t="s">
        <v>5276</v>
      </c>
      <c r="C24" s="216" t="s">
        <v>5277</v>
      </c>
      <c r="D24" s="217" t="s">
        <v>1181</v>
      </c>
      <c r="E24" s="217" t="s">
        <v>5278</v>
      </c>
      <c r="F24" s="218" t="s">
        <v>5276</v>
      </c>
      <c r="G24" s="218" t="s">
        <v>5277</v>
      </c>
      <c r="H24" s="218" t="s">
        <v>5279</v>
      </c>
      <c r="I24" s="219" t="s">
        <v>1078</v>
      </c>
      <c r="J24" s="220" t="s">
        <v>1063</v>
      </c>
      <c r="K24" s="220" t="s">
        <v>1063</v>
      </c>
      <c r="L24" s="220" t="s">
        <v>1790</v>
      </c>
      <c r="M24" s="221" t="s">
        <v>1678</v>
      </c>
      <c r="N24" s="218" t="s">
        <v>1065</v>
      </c>
      <c r="O24" s="218" t="s">
        <v>3553</v>
      </c>
      <c r="P24" s="222"/>
      <c r="Q24" s="223">
        <v>2000</v>
      </c>
      <c r="R24" s="223"/>
    </row>
    <row r="25" spans="1:18" s="224" customFormat="1" ht="52.5" hidden="1">
      <c r="A25" s="215" t="s">
        <v>1670</v>
      </c>
      <c r="B25" s="215" t="s">
        <v>5280</v>
      </c>
      <c r="C25" s="216" t="s">
        <v>5277</v>
      </c>
      <c r="D25" s="217" t="s">
        <v>1181</v>
      </c>
      <c r="E25" s="217" t="s">
        <v>5281</v>
      </c>
      <c r="F25" s="218" t="s">
        <v>5280</v>
      </c>
      <c r="G25" s="218" t="s">
        <v>5277</v>
      </c>
      <c r="H25" s="218" t="s">
        <v>5282</v>
      </c>
      <c r="I25" s="219" t="s">
        <v>1078</v>
      </c>
      <c r="J25" s="220" t="s">
        <v>1063</v>
      </c>
      <c r="K25" s="220" t="s">
        <v>1063</v>
      </c>
      <c r="L25" s="220" t="s">
        <v>1790</v>
      </c>
      <c r="M25" s="221" t="s">
        <v>1678</v>
      </c>
      <c r="N25" s="218" t="s">
        <v>1065</v>
      </c>
      <c r="O25" s="218" t="s">
        <v>3553</v>
      </c>
      <c r="P25" s="222"/>
      <c r="Q25" s="223">
        <v>1850</v>
      </c>
      <c r="R25" s="223"/>
    </row>
    <row r="26" spans="1:18" s="224" customFormat="1" ht="52.5" hidden="1">
      <c r="A26" s="215" t="s">
        <v>1671</v>
      </c>
      <c r="B26" s="215" t="s">
        <v>5283</v>
      </c>
      <c r="C26" s="216" t="s">
        <v>5277</v>
      </c>
      <c r="D26" s="217" t="s">
        <v>1181</v>
      </c>
      <c r="E26" s="217" t="s">
        <v>1806</v>
      </c>
      <c r="F26" s="218" t="s">
        <v>5283</v>
      </c>
      <c r="G26" s="218" t="s">
        <v>5277</v>
      </c>
      <c r="H26" s="218" t="s">
        <v>1807</v>
      </c>
      <c r="I26" s="219" t="s">
        <v>1808</v>
      </c>
      <c r="J26" s="220" t="s">
        <v>1063</v>
      </c>
      <c r="K26" s="220" t="s">
        <v>1063</v>
      </c>
      <c r="L26" s="220" t="s">
        <v>1790</v>
      </c>
      <c r="M26" s="221" t="s">
        <v>1678</v>
      </c>
      <c r="N26" s="218" t="s">
        <v>1065</v>
      </c>
      <c r="O26" s="218" t="s">
        <v>3553</v>
      </c>
      <c r="P26" s="222"/>
      <c r="Q26" s="223">
        <v>3564</v>
      </c>
      <c r="R26" s="223"/>
    </row>
    <row r="27" spans="1:18" s="224" customFormat="1" ht="42" hidden="1">
      <c r="A27" s="215" t="s">
        <v>1672</v>
      </c>
      <c r="B27" s="215" t="s">
        <v>5284</v>
      </c>
      <c r="C27" s="216" t="s">
        <v>5285</v>
      </c>
      <c r="D27" s="217" t="s">
        <v>1055</v>
      </c>
      <c r="E27" s="217" t="s">
        <v>5286</v>
      </c>
      <c r="F27" s="218" t="s">
        <v>5287</v>
      </c>
      <c r="G27" s="218" t="s">
        <v>5285</v>
      </c>
      <c r="H27" s="218" t="s">
        <v>692</v>
      </c>
      <c r="I27" s="219" t="s">
        <v>4263</v>
      </c>
      <c r="J27" s="220" t="s">
        <v>2616</v>
      </c>
      <c r="K27" s="220" t="s">
        <v>2617</v>
      </c>
      <c r="L27" s="220" t="s">
        <v>1063</v>
      </c>
      <c r="M27" s="221" t="s">
        <v>1064</v>
      </c>
      <c r="N27" s="218" t="s">
        <v>1065</v>
      </c>
      <c r="O27" s="218" t="s">
        <v>3553</v>
      </c>
      <c r="P27" s="222"/>
      <c r="Q27" s="223"/>
      <c r="R27" s="223">
        <v>7815</v>
      </c>
    </row>
    <row r="28" spans="1:18" s="224" customFormat="1" ht="52.5" hidden="1">
      <c r="A28" s="215" t="s">
        <v>1673</v>
      </c>
      <c r="B28" s="215" t="s">
        <v>5288</v>
      </c>
      <c r="C28" s="216" t="s">
        <v>5289</v>
      </c>
      <c r="D28" s="217" t="s">
        <v>1055</v>
      </c>
      <c r="E28" s="217" t="s">
        <v>5290</v>
      </c>
      <c r="F28" s="218" t="s">
        <v>5291</v>
      </c>
      <c r="G28" s="218" t="s">
        <v>5285</v>
      </c>
      <c r="H28" s="218" t="s">
        <v>692</v>
      </c>
      <c r="I28" s="219" t="s">
        <v>4263</v>
      </c>
      <c r="J28" s="220" t="s">
        <v>2740</v>
      </c>
      <c r="K28" s="220" t="s">
        <v>2617</v>
      </c>
      <c r="L28" s="220" t="s">
        <v>1063</v>
      </c>
      <c r="M28" s="221" t="s">
        <v>1064</v>
      </c>
      <c r="N28" s="218" t="s">
        <v>1065</v>
      </c>
      <c r="O28" s="218" t="s">
        <v>3553</v>
      </c>
      <c r="P28" s="222"/>
      <c r="Q28" s="223"/>
      <c r="R28" s="223">
        <v>12510</v>
      </c>
    </row>
    <row r="29" spans="1:18" s="224" customFormat="1" ht="52.5" hidden="1">
      <c r="A29" s="215" t="s">
        <v>1286</v>
      </c>
      <c r="B29" s="215" t="s">
        <v>5292</v>
      </c>
      <c r="C29" s="216" t="s">
        <v>5289</v>
      </c>
      <c r="D29" s="217" t="s">
        <v>1055</v>
      </c>
      <c r="E29" s="217" t="s">
        <v>5290</v>
      </c>
      <c r="F29" s="218" t="s">
        <v>5293</v>
      </c>
      <c r="G29" s="218" t="s">
        <v>5289</v>
      </c>
      <c r="H29" s="218" t="s">
        <v>692</v>
      </c>
      <c r="I29" s="219" t="s">
        <v>4263</v>
      </c>
      <c r="J29" s="220" t="s">
        <v>2740</v>
      </c>
      <c r="K29" s="220" t="s">
        <v>2617</v>
      </c>
      <c r="L29" s="220" t="s">
        <v>1063</v>
      </c>
      <c r="M29" s="221" t="s">
        <v>1064</v>
      </c>
      <c r="N29" s="218" t="s">
        <v>1065</v>
      </c>
      <c r="O29" s="218" t="s">
        <v>3553</v>
      </c>
      <c r="P29" s="222"/>
      <c r="Q29" s="223"/>
      <c r="R29" s="223">
        <v>200</v>
      </c>
    </row>
    <row r="30" spans="1:18" s="224" customFormat="1" ht="52.5" hidden="1">
      <c r="A30" s="215" t="s">
        <v>1292</v>
      </c>
      <c r="B30" s="215" t="s">
        <v>2507</v>
      </c>
      <c r="C30" s="216" t="s">
        <v>5285</v>
      </c>
      <c r="D30" s="217" t="s">
        <v>1181</v>
      </c>
      <c r="E30" s="217" t="s">
        <v>5294</v>
      </c>
      <c r="F30" s="218" t="s">
        <v>2507</v>
      </c>
      <c r="G30" s="218" t="s">
        <v>5285</v>
      </c>
      <c r="H30" s="218" t="s">
        <v>2050</v>
      </c>
      <c r="I30" s="219" t="s">
        <v>2048</v>
      </c>
      <c r="J30" s="220" t="s">
        <v>1063</v>
      </c>
      <c r="K30" s="220" t="s">
        <v>1063</v>
      </c>
      <c r="L30" s="220" t="s">
        <v>1790</v>
      </c>
      <c r="M30" s="221" t="s">
        <v>1678</v>
      </c>
      <c r="N30" s="218" t="s">
        <v>1065</v>
      </c>
      <c r="O30" s="218" t="s">
        <v>3553</v>
      </c>
      <c r="P30" s="222"/>
      <c r="Q30" s="223">
        <v>28865</v>
      </c>
      <c r="R30" s="223"/>
    </row>
    <row r="31" spans="1:18" s="224" customFormat="1" ht="52.5" hidden="1">
      <c r="A31" s="215" t="s">
        <v>1829</v>
      </c>
      <c r="B31" s="215" t="s">
        <v>2457</v>
      </c>
      <c r="C31" s="216" t="s">
        <v>5285</v>
      </c>
      <c r="D31" s="217" t="s">
        <v>1181</v>
      </c>
      <c r="E31" s="217" t="s">
        <v>5295</v>
      </c>
      <c r="F31" s="218" t="s">
        <v>2457</v>
      </c>
      <c r="G31" s="218" t="s">
        <v>5285</v>
      </c>
      <c r="H31" s="218" t="s">
        <v>2050</v>
      </c>
      <c r="I31" s="219" t="s">
        <v>2048</v>
      </c>
      <c r="J31" s="220" t="s">
        <v>1063</v>
      </c>
      <c r="K31" s="220" t="s">
        <v>1063</v>
      </c>
      <c r="L31" s="220" t="s">
        <v>1790</v>
      </c>
      <c r="M31" s="221" t="s">
        <v>1678</v>
      </c>
      <c r="N31" s="218" t="s">
        <v>1065</v>
      </c>
      <c r="O31" s="218" t="s">
        <v>3553</v>
      </c>
      <c r="P31" s="222"/>
      <c r="Q31" s="223">
        <v>4000</v>
      </c>
      <c r="R31" s="223"/>
    </row>
    <row r="32" spans="1:18" s="224" customFormat="1" ht="52.5" hidden="1">
      <c r="A32" s="215" t="s">
        <v>1296</v>
      </c>
      <c r="B32" s="215" t="s">
        <v>5296</v>
      </c>
      <c r="C32" s="216" t="s">
        <v>5297</v>
      </c>
      <c r="D32" s="217" t="s">
        <v>1181</v>
      </c>
      <c r="E32" s="217" t="s">
        <v>5298</v>
      </c>
      <c r="F32" s="218" t="s">
        <v>5296</v>
      </c>
      <c r="G32" s="218" t="s">
        <v>5285</v>
      </c>
      <c r="H32" s="218" t="s">
        <v>5299</v>
      </c>
      <c r="I32" s="219" t="s">
        <v>1078</v>
      </c>
      <c r="J32" s="220" t="s">
        <v>1063</v>
      </c>
      <c r="K32" s="220" t="s">
        <v>1063</v>
      </c>
      <c r="L32" s="220" t="s">
        <v>1790</v>
      </c>
      <c r="M32" s="221" t="s">
        <v>1678</v>
      </c>
      <c r="N32" s="218" t="s">
        <v>1065</v>
      </c>
      <c r="O32" s="218" t="s">
        <v>3553</v>
      </c>
      <c r="P32" s="222"/>
      <c r="Q32" s="223">
        <v>2000</v>
      </c>
      <c r="R32" s="223"/>
    </row>
    <row r="33" spans="1:18" s="224" customFormat="1" ht="52.5" hidden="1">
      <c r="A33" s="215" t="s">
        <v>1305</v>
      </c>
      <c r="B33" s="215" t="s">
        <v>5300</v>
      </c>
      <c r="C33" s="216" t="s">
        <v>5297</v>
      </c>
      <c r="D33" s="217" t="s">
        <v>1181</v>
      </c>
      <c r="E33" s="217" t="s">
        <v>5301</v>
      </c>
      <c r="F33" s="218" t="s">
        <v>5300</v>
      </c>
      <c r="G33" s="218" t="s">
        <v>5285</v>
      </c>
      <c r="H33" s="218" t="s">
        <v>5302</v>
      </c>
      <c r="I33" s="219" t="s">
        <v>1078</v>
      </c>
      <c r="J33" s="220" t="s">
        <v>1063</v>
      </c>
      <c r="K33" s="220" t="s">
        <v>1063</v>
      </c>
      <c r="L33" s="220" t="s">
        <v>1790</v>
      </c>
      <c r="M33" s="221" t="s">
        <v>1678</v>
      </c>
      <c r="N33" s="218" t="s">
        <v>1065</v>
      </c>
      <c r="O33" s="218" t="s">
        <v>3553</v>
      </c>
      <c r="P33" s="222"/>
      <c r="Q33" s="223">
        <v>5400</v>
      </c>
      <c r="R33" s="223"/>
    </row>
    <row r="34" spans="1:18" s="224" customFormat="1" ht="52.5" hidden="1">
      <c r="A34" s="215" t="s">
        <v>1311</v>
      </c>
      <c r="B34" s="215" t="s">
        <v>5303</v>
      </c>
      <c r="C34" s="216" t="s">
        <v>5289</v>
      </c>
      <c r="D34" s="217" t="s">
        <v>1181</v>
      </c>
      <c r="E34" s="217" t="s">
        <v>4335</v>
      </c>
      <c r="F34" s="218" t="s">
        <v>5303</v>
      </c>
      <c r="G34" s="218" t="s">
        <v>5289</v>
      </c>
      <c r="H34" s="218" t="s">
        <v>1683</v>
      </c>
      <c r="I34" s="219" t="s">
        <v>1684</v>
      </c>
      <c r="J34" s="220" t="s">
        <v>1063</v>
      </c>
      <c r="K34" s="220" t="s">
        <v>1063</v>
      </c>
      <c r="L34" s="220" t="s">
        <v>1790</v>
      </c>
      <c r="M34" s="221" t="s">
        <v>1678</v>
      </c>
      <c r="N34" s="218" t="s">
        <v>1664</v>
      </c>
      <c r="O34" s="218" t="s">
        <v>1828</v>
      </c>
      <c r="P34" s="222"/>
      <c r="Q34" s="223">
        <v>63941</v>
      </c>
      <c r="R34" s="223"/>
    </row>
    <row r="35" spans="1:18" s="224" customFormat="1" ht="52.5" hidden="1">
      <c r="A35" s="215" t="s">
        <v>1842</v>
      </c>
      <c r="B35" s="215" t="s">
        <v>5304</v>
      </c>
      <c r="C35" s="216" t="s">
        <v>5289</v>
      </c>
      <c r="D35" s="217" t="s">
        <v>1181</v>
      </c>
      <c r="E35" s="217" t="s">
        <v>5305</v>
      </c>
      <c r="F35" s="218" t="s">
        <v>5304</v>
      </c>
      <c r="G35" s="218" t="s">
        <v>5289</v>
      </c>
      <c r="H35" s="218" t="s">
        <v>5306</v>
      </c>
      <c r="I35" s="219" t="s">
        <v>1078</v>
      </c>
      <c r="J35" s="220" t="s">
        <v>1063</v>
      </c>
      <c r="K35" s="220" t="s">
        <v>1063</v>
      </c>
      <c r="L35" s="220" t="s">
        <v>1790</v>
      </c>
      <c r="M35" s="221" t="s">
        <v>1678</v>
      </c>
      <c r="N35" s="218" t="s">
        <v>1065</v>
      </c>
      <c r="O35" s="218" t="s">
        <v>3553</v>
      </c>
      <c r="P35" s="222"/>
      <c r="Q35" s="223">
        <v>11800</v>
      </c>
      <c r="R35" s="223"/>
    </row>
    <row r="36" spans="1:18" s="224" customFormat="1" ht="52.5" hidden="1">
      <c r="A36" s="215" t="s">
        <v>1845</v>
      </c>
      <c r="B36" s="215" t="s">
        <v>5307</v>
      </c>
      <c r="C36" s="216" t="s">
        <v>5289</v>
      </c>
      <c r="D36" s="217" t="s">
        <v>1181</v>
      </c>
      <c r="E36" s="217" t="s">
        <v>1806</v>
      </c>
      <c r="F36" s="218" t="s">
        <v>5307</v>
      </c>
      <c r="G36" s="218" t="s">
        <v>5289</v>
      </c>
      <c r="H36" s="218" t="s">
        <v>1807</v>
      </c>
      <c r="I36" s="219" t="s">
        <v>1808</v>
      </c>
      <c r="J36" s="220" t="s">
        <v>1063</v>
      </c>
      <c r="K36" s="220" t="s">
        <v>1063</v>
      </c>
      <c r="L36" s="220" t="s">
        <v>1790</v>
      </c>
      <c r="M36" s="221" t="s">
        <v>1678</v>
      </c>
      <c r="N36" s="218" t="s">
        <v>1065</v>
      </c>
      <c r="O36" s="218" t="s">
        <v>3553</v>
      </c>
      <c r="P36" s="222"/>
      <c r="Q36" s="223">
        <v>10041</v>
      </c>
      <c r="R36" s="223"/>
    </row>
    <row r="37" spans="1:18" s="224" customFormat="1" ht="63" hidden="1">
      <c r="A37" s="215" t="s">
        <v>1848</v>
      </c>
      <c r="B37" s="215" t="s">
        <v>5308</v>
      </c>
      <c r="C37" s="216" t="s">
        <v>5289</v>
      </c>
      <c r="D37" s="217" t="s">
        <v>1181</v>
      </c>
      <c r="E37" s="217" t="s">
        <v>5309</v>
      </c>
      <c r="F37" s="218" t="s">
        <v>5308</v>
      </c>
      <c r="G37" s="218" t="s">
        <v>5289</v>
      </c>
      <c r="H37" s="218" t="s">
        <v>1835</v>
      </c>
      <c r="I37" s="219" t="s">
        <v>1836</v>
      </c>
      <c r="J37" s="220" t="s">
        <v>1063</v>
      </c>
      <c r="K37" s="220" t="s">
        <v>1063</v>
      </c>
      <c r="L37" s="220" t="s">
        <v>1790</v>
      </c>
      <c r="M37" s="221" t="s">
        <v>1678</v>
      </c>
      <c r="N37" s="218" t="s">
        <v>1065</v>
      </c>
      <c r="O37" s="218" t="s">
        <v>3553</v>
      </c>
      <c r="P37" s="222"/>
      <c r="Q37" s="223">
        <v>29203.88</v>
      </c>
      <c r="R37" s="223"/>
    </row>
    <row r="38" spans="1:18" s="224" customFormat="1" ht="52.5" hidden="1">
      <c r="A38" s="215" t="s">
        <v>1674</v>
      </c>
      <c r="B38" s="215" t="s">
        <v>1896</v>
      </c>
      <c r="C38" s="216" t="s">
        <v>5289</v>
      </c>
      <c r="D38" s="217" t="s">
        <v>1181</v>
      </c>
      <c r="E38" s="217" t="s">
        <v>5310</v>
      </c>
      <c r="F38" s="218" t="s">
        <v>1896</v>
      </c>
      <c r="G38" s="218" t="s">
        <v>5289</v>
      </c>
      <c r="H38" s="218" t="s">
        <v>1788</v>
      </c>
      <c r="I38" s="219" t="s">
        <v>1789</v>
      </c>
      <c r="J38" s="220" t="s">
        <v>1063</v>
      </c>
      <c r="K38" s="220" t="s">
        <v>1063</v>
      </c>
      <c r="L38" s="220" t="s">
        <v>1790</v>
      </c>
      <c r="M38" s="221" t="s">
        <v>1678</v>
      </c>
      <c r="N38" s="218" t="s">
        <v>1065</v>
      </c>
      <c r="O38" s="218" t="s">
        <v>3553</v>
      </c>
      <c r="P38" s="222"/>
      <c r="Q38" s="223">
        <v>86429.5</v>
      </c>
      <c r="R38" s="223"/>
    </row>
    <row r="39" spans="1:18" s="224" customFormat="1" ht="52.5" hidden="1">
      <c r="A39" s="215" t="s">
        <v>1853</v>
      </c>
      <c r="B39" s="215" t="s">
        <v>5311</v>
      </c>
      <c r="C39" s="216" t="s">
        <v>5289</v>
      </c>
      <c r="D39" s="217" t="s">
        <v>1181</v>
      </c>
      <c r="E39" s="217" t="s">
        <v>5312</v>
      </c>
      <c r="F39" s="218" t="s">
        <v>5311</v>
      </c>
      <c r="G39" s="218" t="s">
        <v>5289</v>
      </c>
      <c r="H39" s="218" t="s">
        <v>5313</v>
      </c>
      <c r="I39" s="219" t="s">
        <v>5314</v>
      </c>
      <c r="J39" s="220" t="s">
        <v>1063</v>
      </c>
      <c r="K39" s="220" t="s">
        <v>1063</v>
      </c>
      <c r="L39" s="220" t="s">
        <v>1790</v>
      </c>
      <c r="M39" s="221" t="s">
        <v>1678</v>
      </c>
      <c r="N39" s="218" t="s">
        <v>1065</v>
      </c>
      <c r="O39" s="218" t="s">
        <v>3553</v>
      </c>
      <c r="P39" s="222"/>
      <c r="Q39" s="223">
        <v>21166</v>
      </c>
      <c r="R39" s="223"/>
    </row>
    <row r="40" spans="1:18" s="224" customFormat="1" ht="52.5" hidden="1">
      <c r="A40" s="215" t="s">
        <v>1860</v>
      </c>
      <c r="B40" s="215" t="s">
        <v>5315</v>
      </c>
      <c r="C40" s="216" t="s">
        <v>5289</v>
      </c>
      <c r="D40" s="217" t="s">
        <v>1181</v>
      </c>
      <c r="E40" s="217" t="s">
        <v>4389</v>
      </c>
      <c r="F40" s="218" t="s">
        <v>5315</v>
      </c>
      <c r="G40" s="218" t="s">
        <v>5289</v>
      </c>
      <c r="H40" s="218" t="s">
        <v>4390</v>
      </c>
      <c r="I40" s="219" t="s">
        <v>4391</v>
      </c>
      <c r="J40" s="220" t="s">
        <v>1063</v>
      </c>
      <c r="K40" s="220" t="s">
        <v>1063</v>
      </c>
      <c r="L40" s="220" t="s">
        <v>1790</v>
      </c>
      <c r="M40" s="221" t="s">
        <v>1678</v>
      </c>
      <c r="N40" s="218" t="s">
        <v>1065</v>
      </c>
      <c r="O40" s="218" t="s">
        <v>3553</v>
      </c>
      <c r="P40" s="222"/>
      <c r="Q40" s="223">
        <v>6251.76</v>
      </c>
      <c r="R40" s="223"/>
    </row>
    <row r="41" spans="1:18" s="224" customFormat="1" ht="42" hidden="1">
      <c r="A41" s="215" t="s">
        <v>1864</v>
      </c>
      <c r="B41" s="215" t="s">
        <v>5316</v>
      </c>
      <c r="C41" s="216" t="s">
        <v>5206</v>
      </c>
      <c r="D41" s="217" t="s">
        <v>1055</v>
      </c>
      <c r="E41" s="217" t="s">
        <v>5317</v>
      </c>
      <c r="F41" s="218" t="s">
        <v>1829</v>
      </c>
      <c r="G41" s="218" t="s">
        <v>5209</v>
      </c>
      <c r="H41" s="218" t="s">
        <v>2132</v>
      </c>
      <c r="I41" s="219" t="s">
        <v>2133</v>
      </c>
      <c r="J41" s="220" t="s">
        <v>1690</v>
      </c>
      <c r="K41" s="220" t="s">
        <v>1691</v>
      </c>
      <c r="L41" s="220" t="s">
        <v>1063</v>
      </c>
      <c r="M41" s="221" t="s">
        <v>1769</v>
      </c>
      <c r="N41" s="218" t="s">
        <v>1065</v>
      </c>
      <c r="O41" s="218" t="s">
        <v>3553</v>
      </c>
      <c r="P41" s="222"/>
      <c r="Q41" s="223"/>
      <c r="R41" s="223">
        <v>3950.37</v>
      </c>
    </row>
    <row r="42" spans="1:18" s="224" customFormat="1" ht="42" hidden="1">
      <c r="A42" s="215" t="s">
        <v>1868</v>
      </c>
      <c r="B42" s="215" t="s">
        <v>5318</v>
      </c>
      <c r="C42" s="216" t="s">
        <v>5206</v>
      </c>
      <c r="D42" s="217" t="s">
        <v>1055</v>
      </c>
      <c r="E42" s="217" t="s">
        <v>5319</v>
      </c>
      <c r="F42" s="218" t="s">
        <v>5320</v>
      </c>
      <c r="G42" s="218" t="s">
        <v>5209</v>
      </c>
      <c r="H42" s="218" t="s">
        <v>1696</v>
      </c>
      <c r="I42" s="219" t="s">
        <v>1697</v>
      </c>
      <c r="J42" s="220" t="s">
        <v>1690</v>
      </c>
      <c r="K42" s="220" t="s">
        <v>1691</v>
      </c>
      <c r="L42" s="220" t="s">
        <v>1063</v>
      </c>
      <c r="M42" s="221" t="s">
        <v>1769</v>
      </c>
      <c r="N42" s="218" t="s">
        <v>1065</v>
      </c>
      <c r="O42" s="218" t="s">
        <v>3553</v>
      </c>
      <c r="P42" s="222"/>
      <c r="Q42" s="223"/>
      <c r="R42" s="223">
        <v>335993.65</v>
      </c>
    </row>
    <row r="43" spans="1:18" s="224" customFormat="1" ht="42" hidden="1">
      <c r="A43" s="215" t="s">
        <v>1870</v>
      </c>
      <c r="B43" s="215" t="s">
        <v>5321</v>
      </c>
      <c r="C43" s="216" t="s">
        <v>5206</v>
      </c>
      <c r="D43" s="217" t="s">
        <v>1055</v>
      </c>
      <c r="E43" s="217" t="s">
        <v>5322</v>
      </c>
      <c r="F43" s="218" t="s">
        <v>5323</v>
      </c>
      <c r="G43" s="218" t="s">
        <v>5209</v>
      </c>
      <c r="H43" s="218" t="s">
        <v>1696</v>
      </c>
      <c r="I43" s="219" t="s">
        <v>1697</v>
      </c>
      <c r="J43" s="220" t="s">
        <v>1690</v>
      </c>
      <c r="K43" s="220" t="s">
        <v>1691</v>
      </c>
      <c r="L43" s="220" t="s">
        <v>1063</v>
      </c>
      <c r="M43" s="221" t="s">
        <v>1769</v>
      </c>
      <c r="N43" s="218" t="s">
        <v>1664</v>
      </c>
      <c r="O43" s="218" t="s">
        <v>1828</v>
      </c>
      <c r="P43" s="222"/>
      <c r="Q43" s="223"/>
      <c r="R43" s="223">
        <v>6531.42</v>
      </c>
    </row>
    <row r="44" spans="1:18" s="224" customFormat="1" ht="52.5" hidden="1">
      <c r="A44" s="215" t="s">
        <v>1874</v>
      </c>
      <c r="B44" s="215" t="s">
        <v>5324</v>
      </c>
      <c r="C44" s="216" t="s">
        <v>5206</v>
      </c>
      <c r="D44" s="217" t="s">
        <v>1055</v>
      </c>
      <c r="E44" s="217" t="s">
        <v>5325</v>
      </c>
      <c r="F44" s="218" t="s">
        <v>5326</v>
      </c>
      <c r="G44" s="218" t="s">
        <v>5209</v>
      </c>
      <c r="H44" s="218" t="s">
        <v>1077</v>
      </c>
      <c r="I44" s="219" t="s">
        <v>1078</v>
      </c>
      <c r="J44" s="220" t="s">
        <v>1690</v>
      </c>
      <c r="K44" s="220" t="s">
        <v>1691</v>
      </c>
      <c r="L44" s="220" t="s">
        <v>1063</v>
      </c>
      <c r="M44" s="221" t="s">
        <v>1769</v>
      </c>
      <c r="N44" s="218" t="s">
        <v>1664</v>
      </c>
      <c r="O44" s="218" t="s">
        <v>1828</v>
      </c>
      <c r="P44" s="222"/>
      <c r="Q44" s="223"/>
      <c r="R44" s="223">
        <v>35748.769999999997</v>
      </c>
    </row>
    <row r="45" spans="1:18" s="224" customFormat="1" ht="42" hidden="1">
      <c r="A45" s="215" t="s">
        <v>1879</v>
      </c>
      <c r="B45" s="215" t="s">
        <v>5327</v>
      </c>
      <c r="C45" s="216" t="s">
        <v>5206</v>
      </c>
      <c r="D45" s="217" t="s">
        <v>1055</v>
      </c>
      <c r="E45" s="217" t="s">
        <v>5328</v>
      </c>
      <c r="F45" s="218" t="s">
        <v>5329</v>
      </c>
      <c r="G45" s="218" t="s">
        <v>5209</v>
      </c>
      <c r="H45" s="218" t="s">
        <v>1696</v>
      </c>
      <c r="I45" s="219" t="s">
        <v>1697</v>
      </c>
      <c r="J45" s="220" t="s">
        <v>1690</v>
      </c>
      <c r="K45" s="220" t="s">
        <v>1691</v>
      </c>
      <c r="L45" s="220" t="s">
        <v>1063</v>
      </c>
      <c r="M45" s="221" t="s">
        <v>1769</v>
      </c>
      <c r="N45" s="218" t="s">
        <v>1065</v>
      </c>
      <c r="O45" s="218" t="s">
        <v>1112</v>
      </c>
      <c r="P45" s="222"/>
      <c r="Q45" s="223"/>
      <c r="R45" s="223">
        <v>9799.17</v>
      </c>
    </row>
    <row r="46" spans="1:18" s="224" customFormat="1" ht="52.5" hidden="1">
      <c r="A46" s="215" t="s">
        <v>1884</v>
      </c>
      <c r="B46" s="215" t="s">
        <v>5330</v>
      </c>
      <c r="C46" s="216" t="s">
        <v>5206</v>
      </c>
      <c r="D46" s="217" t="s">
        <v>1055</v>
      </c>
      <c r="E46" s="217" t="s">
        <v>5331</v>
      </c>
      <c r="F46" s="218" t="s">
        <v>5332</v>
      </c>
      <c r="G46" s="218" t="s">
        <v>5209</v>
      </c>
      <c r="H46" s="218" t="s">
        <v>1077</v>
      </c>
      <c r="I46" s="219" t="s">
        <v>1078</v>
      </c>
      <c r="J46" s="220" t="s">
        <v>1690</v>
      </c>
      <c r="K46" s="220" t="s">
        <v>1691</v>
      </c>
      <c r="L46" s="220" t="s">
        <v>1063</v>
      </c>
      <c r="M46" s="221" t="s">
        <v>1769</v>
      </c>
      <c r="N46" s="218" t="s">
        <v>1065</v>
      </c>
      <c r="O46" s="218" t="s">
        <v>1112</v>
      </c>
      <c r="P46" s="222"/>
      <c r="Q46" s="223"/>
      <c r="R46" s="223">
        <v>26641.98</v>
      </c>
    </row>
    <row r="47" spans="1:18" s="224" customFormat="1" ht="42" hidden="1">
      <c r="A47" s="215" t="s">
        <v>1887</v>
      </c>
      <c r="B47" s="215" t="s">
        <v>5333</v>
      </c>
      <c r="C47" s="216" t="s">
        <v>5206</v>
      </c>
      <c r="D47" s="217" t="s">
        <v>1055</v>
      </c>
      <c r="E47" s="217" t="s">
        <v>5334</v>
      </c>
      <c r="F47" s="218" t="s">
        <v>5335</v>
      </c>
      <c r="G47" s="218" t="s">
        <v>5209</v>
      </c>
      <c r="H47" s="218" t="s">
        <v>1696</v>
      </c>
      <c r="I47" s="219" t="s">
        <v>1697</v>
      </c>
      <c r="J47" s="220" t="s">
        <v>1690</v>
      </c>
      <c r="K47" s="220" t="s">
        <v>1691</v>
      </c>
      <c r="L47" s="220" t="s">
        <v>1063</v>
      </c>
      <c r="M47" s="221" t="s">
        <v>1769</v>
      </c>
      <c r="N47" s="218" t="s">
        <v>1065</v>
      </c>
      <c r="O47" s="218" t="s">
        <v>3553</v>
      </c>
      <c r="P47" s="222"/>
      <c r="Q47" s="223"/>
      <c r="R47" s="223">
        <v>298.25</v>
      </c>
    </row>
    <row r="48" spans="1:18" s="224" customFormat="1" ht="63" hidden="1">
      <c r="A48" s="215" t="s">
        <v>1892</v>
      </c>
      <c r="B48" s="215" t="s">
        <v>5336</v>
      </c>
      <c r="C48" s="216" t="s">
        <v>5206</v>
      </c>
      <c r="D48" s="217" t="s">
        <v>1055</v>
      </c>
      <c r="E48" s="217" t="s">
        <v>5337</v>
      </c>
      <c r="F48" s="218" t="s">
        <v>5338</v>
      </c>
      <c r="G48" s="218" t="s">
        <v>5209</v>
      </c>
      <c r="H48" s="218" t="s">
        <v>1077</v>
      </c>
      <c r="I48" s="219" t="s">
        <v>1078</v>
      </c>
      <c r="J48" s="220" t="s">
        <v>2211</v>
      </c>
      <c r="K48" s="220" t="s">
        <v>1691</v>
      </c>
      <c r="L48" s="220" t="s">
        <v>1063</v>
      </c>
      <c r="M48" s="221" t="s">
        <v>1769</v>
      </c>
      <c r="N48" s="218" t="s">
        <v>1065</v>
      </c>
      <c r="O48" s="218" t="s">
        <v>3553</v>
      </c>
      <c r="P48" s="222"/>
      <c r="Q48" s="223"/>
      <c r="R48" s="223">
        <v>422.75</v>
      </c>
    </row>
    <row r="49" spans="1:18" s="224" customFormat="1" ht="63" hidden="1">
      <c r="A49" s="215" t="s">
        <v>1896</v>
      </c>
      <c r="B49" s="215" t="s">
        <v>5339</v>
      </c>
      <c r="C49" s="216" t="s">
        <v>5206</v>
      </c>
      <c r="D49" s="217" t="s">
        <v>1055</v>
      </c>
      <c r="E49" s="217" t="s">
        <v>5340</v>
      </c>
      <c r="F49" s="218" t="s">
        <v>5341</v>
      </c>
      <c r="G49" s="218" t="s">
        <v>5209</v>
      </c>
      <c r="H49" s="218" t="s">
        <v>1077</v>
      </c>
      <c r="I49" s="219" t="s">
        <v>1078</v>
      </c>
      <c r="J49" s="220" t="s">
        <v>2211</v>
      </c>
      <c r="K49" s="220" t="s">
        <v>1691</v>
      </c>
      <c r="L49" s="220" t="s">
        <v>1063</v>
      </c>
      <c r="M49" s="221" t="s">
        <v>1769</v>
      </c>
      <c r="N49" s="218" t="s">
        <v>1065</v>
      </c>
      <c r="O49" s="218" t="s">
        <v>1112</v>
      </c>
      <c r="P49" s="222"/>
      <c r="Q49" s="223"/>
      <c r="R49" s="223">
        <v>285.39999999999998</v>
      </c>
    </row>
    <row r="50" spans="1:18" s="224" customFormat="1" ht="52.5" hidden="1">
      <c r="A50" s="215" t="s">
        <v>1900</v>
      </c>
      <c r="B50" s="215" t="s">
        <v>5342</v>
      </c>
      <c r="C50" s="216" t="s">
        <v>5206</v>
      </c>
      <c r="D50" s="217" t="s">
        <v>1055</v>
      </c>
      <c r="E50" s="217" t="s">
        <v>5343</v>
      </c>
      <c r="F50" s="218" t="s">
        <v>5344</v>
      </c>
      <c r="G50" s="218" t="s">
        <v>5209</v>
      </c>
      <c r="H50" s="218" t="s">
        <v>1696</v>
      </c>
      <c r="I50" s="219" t="s">
        <v>1697</v>
      </c>
      <c r="J50" s="220" t="s">
        <v>2211</v>
      </c>
      <c r="K50" s="220" t="s">
        <v>1691</v>
      </c>
      <c r="L50" s="220" t="s">
        <v>1063</v>
      </c>
      <c r="M50" s="221" t="s">
        <v>1769</v>
      </c>
      <c r="N50" s="218" t="s">
        <v>1065</v>
      </c>
      <c r="O50" s="218" t="s">
        <v>3553</v>
      </c>
      <c r="P50" s="222"/>
      <c r="Q50" s="223"/>
      <c r="R50" s="223">
        <v>8</v>
      </c>
    </row>
    <row r="51" spans="1:18" s="224" customFormat="1" ht="52.5" hidden="1">
      <c r="A51" s="215" t="s">
        <v>1904</v>
      </c>
      <c r="B51" s="215" t="s">
        <v>5345</v>
      </c>
      <c r="C51" s="216" t="s">
        <v>5206</v>
      </c>
      <c r="D51" s="217" t="s">
        <v>1055</v>
      </c>
      <c r="E51" s="217" t="s">
        <v>5346</v>
      </c>
      <c r="F51" s="218" t="s">
        <v>5347</v>
      </c>
      <c r="G51" s="218" t="s">
        <v>5209</v>
      </c>
      <c r="H51" s="218" t="s">
        <v>1696</v>
      </c>
      <c r="I51" s="219" t="s">
        <v>1697</v>
      </c>
      <c r="J51" s="220" t="s">
        <v>2211</v>
      </c>
      <c r="K51" s="220" t="s">
        <v>1691</v>
      </c>
      <c r="L51" s="220" t="s">
        <v>1063</v>
      </c>
      <c r="M51" s="221" t="s">
        <v>1769</v>
      </c>
      <c r="N51" s="218" t="s">
        <v>1664</v>
      </c>
      <c r="O51" s="218" t="s">
        <v>1828</v>
      </c>
      <c r="P51" s="222"/>
      <c r="Q51" s="223"/>
      <c r="R51" s="223">
        <v>3209.71</v>
      </c>
    </row>
    <row r="52" spans="1:18" s="224" customFormat="1" ht="52.5" hidden="1">
      <c r="A52" s="215" t="s">
        <v>1908</v>
      </c>
      <c r="B52" s="215" t="s">
        <v>5348</v>
      </c>
      <c r="C52" s="216" t="s">
        <v>5206</v>
      </c>
      <c r="D52" s="217" t="s">
        <v>1055</v>
      </c>
      <c r="E52" s="217" t="s">
        <v>5349</v>
      </c>
      <c r="F52" s="218" t="s">
        <v>5350</v>
      </c>
      <c r="G52" s="218" t="s">
        <v>5209</v>
      </c>
      <c r="H52" s="218" t="s">
        <v>1696</v>
      </c>
      <c r="I52" s="219" t="s">
        <v>1697</v>
      </c>
      <c r="J52" s="220" t="s">
        <v>2211</v>
      </c>
      <c r="K52" s="220" t="s">
        <v>1691</v>
      </c>
      <c r="L52" s="220" t="s">
        <v>1063</v>
      </c>
      <c r="M52" s="221" t="s">
        <v>1769</v>
      </c>
      <c r="N52" s="218" t="s">
        <v>1065</v>
      </c>
      <c r="O52" s="218" t="s">
        <v>3553</v>
      </c>
      <c r="P52" s="222"/>
      <c r="Q52" s="223"/>
      <c r="R52" s="223">
        <v>116.68</v>
      </c>
    </row>
    <row r="53" spans="1:18" s="224" customFormat="1" ht="52.5" hidden="1">
      <c r="A53" s="215" t="s">
        <v>1912</v>
      </c>
      <c r="B53" s="215" t="s">
        <v>5351</v>
      </c>
      <c r="C53" s="216" t="s">
        <v>5206</v>
      </c>
      <c r="D53" s="217" t="s">
        <v>1055</v>
      </c>
      <c r="E53" s="217" t="s">
        <v>5352</v>
      </c>
      <c r="F53" s="218" t="s">
        <v>5353</v>
      </c>
      <c r="G53" s="218" t="s">
        <v>5209</v>
      </c>
      <c r="H53" s="218" t="s">
        <v>1696</v>
      </c>
      <c r="I53" s="219" t="s">
        <v>1697</v>
      </c>
      <c r="J53" s="220" t="s">
        <v>2211</v>
      </c>
      <c r="K53" s="220" t="s">
        <v>1691</v>
      </c>
      <c r="L53" s="220" t="s">
        <v>1063</v>
      </c>
      <c r="M53" s="221" t="s">
        <v>1769</v>
      </c>
      <c r="N53" s="218" t="s">
        <v>1065</v>
      </c>
      <c r="O53" s="218" t="s">
        <v>3553</v>
      </c>
      <c r="P53" s="222"/>
      <c r="Q53" s="223"/>
      <c r="R53" s="223">
        <v>169.08</v>
      </c>
    </row>
    <row r="54" spans="1:18" s="224" customFormat="1" ht="63" hidden="1">
      <c r="A54" s="215" t="s">
        <v>1916</v>
      </c>
      <c r="B54" s="215" t="s">
        <v>5354</v>
      </c>
      <c r="C54" s="216" t="s">
        <v>5206</v>
      </c>
      <c r="D54" s="217" t="s">
        <v>1055</v>
      </c>
      <c r="E54" s="217" t="s">
        <v>5355</v>
      </c>
      <c r="F54" s="218" t="s">
        <v>5356</v>
      </c>
      <c r="G54" s="218" t="s">
        <v>5209</v>
      </c>
      <c r="H54" s="218" t="s">
        <v>1077</v>
      </c>
      <c r="I54" s="219" t="s">
        <v>1078</v>
      </c>
      <c r="J54" s="220" t="s">
        <v>2211</v>
      </c>
      <c r="K54" s="220" t="s">
        <v>1691</v>
      </c>
      <c r="L54" s="220" t="s">
        <v>1063</v>
      </c>
      <c r="M54" s="221" t="s">
        <v>1769</v>
      </c>
      <c r="N54" s="218" t="s">
        <v>1065</v>
      </c>
      <c r="O54" s="218" t="s">
        <v>3553</v>
      </c>
      <c r="P54" s="222"/>
      <c r="Q54" s="223"/>
      <c r="R54" s="223">
        <v>79.7</v>
      </c>
    </row>
    <row r="55" spans="1:18" s="224" customFormat="1" ht="63" hidden="1">
      <c r="A55" s="215" t="s">
        <v>1919</v>
      </c>
      <c r="B55" s="215" t="s">
        <v>5357</v>
      </c>
      <c r="C55" s="216" t="s">
        <v>5206</v>
      </c>
      <c r="D55" s="217" t="s">
        <v>1055</v>
      </c>
      <c r="E55" s="217" t="s">
        <v>5358</v>
      </c>
      <c r="F55" s="218" t="s">
        <v>5359</v>
      </c>
      <c r="G55" s="218" t="s">
        <v>5209</v>
      </c>
      <c r="H55" s="218" t="s">
        <v>1077</v>
      </c>
      <c r="I55" s="219" t="s">
        <v>1078</v>
      </c>
      <c r="J55" s="220" t="s">
        <v>2211</v>
      </c>
      <c r="K55" s="220" t="s">
        <v>1691</v>
      </c>
      <c r="L55" s="220" t="s">
        <v>1063</v>
      </c>
      <c r="M55" s="221" t="s">
        <v>1769</v>
      </c>
      <c r="N55" s="218" t="s">
        <v>1065</v>
      </c>
      <c r="O55" s="218" t="s">
        <v>3553</v>
      </c>
      <c r="P55" s="222"/>
      <c r="Q55" s="223"/>
      <c r="R55" s="223">
        <v>79.44</v>
      </c>
    </row>
    <row r="56" spans="1:18" s="224" customFormat="1" ht="42" hidden="1">
      <c r="A56" s="215" t="s">
        <v>1921</v>
      </c>
      <c r="B56" s="215" t="s">
        <v>5360</v>
      </c>
      <c r="C56" s="216" t="s">
        <v>5206</v>
      </c>
      <c r="D56" s="217" t="s">
        <v>1055</v>
      </c>
      <c r="E56" s="217" t="s">
        <v>4012</v>
      </c>
      <c r="F56" s="218" t="s">
        <v>5361</v>
      </c>
      <c r="G56" s="218" t="s">
        <v>5209</v>
      </c>
      <c r="H56" s="218" t="s">
        <v>1701</v>
      </c>
      <c r="I56" s="219" t="s">
        <v>1702</v>
      </c>
      <c r="J56" s="220" t="s">
        <v>1690</v>
      </c>
      <c r="K56" s="220" t="s">
        <v>1691</v>
      </c>
      <c r="L56" s="220" t="s">
        <v>1063</v>
      </c>
      <c r="M56" s="221" t="s">
        <v>1769</v>
      </c>
      <c r="N56" s="218" t="s">
        <v>1664</v>
      </c>
      <c r="O56" s="218" t="s">
        <v>1828</v>
      </c>
      <c r="P56" s="222"/>
      <c r="Q56" s="223"/>
      <c r="R56" s="223">
        <v>12294</v>
      </c>
    </row>
    <row r="57" spans="1:18" s="224" customFormat="1" ht="42" hidden="1">
      <c r="A57" s="215" t="s">
        <v>1926</v>
      </c>
      <c r="B57" s="215" t="s">
        <v>5362</v>
      </c>
      <c r="C57" s="216" t="s">
        <v>5206</v>
      </c>
      <c r="D57" s="217" t="s">
        <v>1055</v>
      </c>
      <c r="E57" s="217" t="s">
        <v>4012</v>
      </c>
      <c r="F57" s="218" t="s">
        <v>5363</v>
      </c>
      <c r="G57" s="218" t="s">
        <v>5209</v>
      </c>
      <c r="H57" s="218" t="s">
        <v>1701</v>
      </c>
      <c r="I57" s="219" t="s">
        <v>1702</v>
      </c>
      <c r="J57" s="220" t="s">
        <v>1690</v>
      </c>
      <c r="K57" s="220" t="s">
        <v>1691</v>
      </c>
      <c r="L57" s="220" t="s">
        <v>1063</v>
      </c>
      <c r="M57" s="221" t="s">
        <v>1769</v>
      </c>
      <c r="N57" s="218" t="s">
        <v>1065</v>
      </c>
      <c r="O57" s="218" t="s">
        <v>3553</v>
      </c>
      <c r="P57" s="222"/>
      <c r="Q57" s="223"/>
      <c r="R57" s="223">
        <v>165337</v>
      </c>
    </row>
    <row r="58" spans="1:18" s="224" customFormat="1" ht="42" hidden="1">
      <c r="A58" s="215" t="s">
        <v>1315</v>
      </c>
      <c r="B58" s="215" t="s">
        <v>5364</v>
      </c>
      <c r="C58" s="216" t="s">
        <v>5206</v>
      </c>
      <c r="D58" s="217" t="s">
        <v>1055</v>
      </c>
      <c r="E58" s="217" t="s">
        <v>4012</v>
      </c>
      <c r="F58" s="218" t="s">
        <v>5365</v>
      </c>
      <c r="G58" s="218" t="s">
        <v>5209</v>
      </c>
      <c r="H58" s="218" t="s">
        <v>1701</v>
      </c>
      <c r="I58" s="219" t="s">
        <v>1702</v>
      </c>
      <c r="J58" s="220" t="s">
        <v>1690</v>
      </c>
      <c r="K58" s="220" t="s">
        <v>1691</v>
      </c>
      <c r="L58" s="220" t="s">
        <v>1063</v>
      </c>
      <c r="M58" s="221" t="s">
        <v>1769</v>
      </c>
      <c r="N58" s="218" t="s">
        <v>1065</v>
      </c>
      <c r="O58" s="218" t="s">
        <v>1112</v>
      </c>
      <c r="P58" s="222"/>
      <c r="Q58" s="223"/>
      <c r="R58" s="223">
        <v>5095</v>
      </c>
    </row>
    <row r="59" spans="1:18" s="224" customFormat="1" ht="42" hidden="1">
      <c r="A59" s="215" t="s">
        <v>1320</v>
      </c>
      <c r="B59" s="215" t="s">
        <v>5366</v>
      </c>
      <c r="C59" s="216" t="s">
        <v>5206</v>
      </c>
      <c r="D59" s="217" t="s">
        <v>1055</v>
      </c>
      <c r="E59" s="217" t="s">
        <v>5367</v>
      </c>
      <c r="F59" s="218" t="s">
        <v>5368</v>
      </c>
      <c r="G59" s="218" t="s">
        <v>5209</v>
      </c>
      <c r="H59" s="218" t="s">
        <v>1701</v>
      </c>
      <c r="I59" s="219" t="s">
        <v>1702</v>
      </c>
      <c r="J59" s="220" t="s">
        <v>2211</v>
      </c>
      <c r="K59" s="220" t="s">
        <v>1691</v>
      </c>
      <c r="L59" s="220" t="s">
        <v>1063</v>
      </c>
      <c r="M59" s="221" t="s">
        <v>1769</v>
      </c>
      <c r="N59" s="218" t="s">
        <v>1664</v>
      </c>
      <c r="O59" s="218" t="s">
        <v>1828</v>
      </c>
      <c r="P59" s="222"/>
      <c r="Q59" s="223"/>
      <c r="R59" s="223">
        <v>479</v>
      </c>
    </row>
    <row r="60" spans="1:18" s="224" customFormat="1" ht="42" hidden="1">
      <c r="A60" s="215" t="s">
        <v>1327</v>
      </c>
      <c r="B60" s="215" t="s">
        <v>5369</v>
      </c>
      <c r="C60" s="216" t="s">
        <v>5206</v>
      </c>
      <c r="D60" s="217" t="s">
        <v>1055</v>
      </c>
      <c r="E60" s="217" t="s">
        <v>5367</v>
      </c>
      <c r="F60" s="218" t="s">
        <v>5370</v>
      </c>
      <c r="G60" s="218" t="s">
        <v>5209</v>
      </c>
      <c r="H60" s="218" t="s">
        <v>1701</v>
      </c>
      <c r="I60" s="219" t="s">
        <v>1702</v>
      </c>
      <c r="J60" s="220" t="s">
        <v>2211</v>
      </c>
      <c r="K60" s="220" t="s">
        <v>1691</v>
      </c>
      <c r="L60" s="220" t="s">
        <v>1063</v>
      </c>
      <c r="M60" s="221" t="s">
        <v>1769</v>
      </c>
      <c r="N60" s="218" t="s">
        <v>1065</v>
      </c>
      <c r="O60" s="218" t="s">
        <v>3553</v>
      </c>
      <c r="P60" s="222"/>
      <c r="Q60" s="223"/>
      <c r="R60" s="223">
        <v>61</v>
      </c>
    </row>
    <row r="61" spans="1:18" s="224" customFormat="1" ht="42" hidden="1">
      <c r="A61" s="215" t="s">
        <v>1052</v>
      </c>
      <c r="B61" s="215" t="s">
        <v>5371</v>
      </c>
      <c r="C61" s="216" t="s">
        <v>5206</v>
      </c>
      <c r="D61" s="217" t="s">
        <v>1055</v>
      </c>
      <c r="E61" s="217" t="s">
        <v>5367</v>
      </c>
      <c r="F61" s="218" t="s">
        <v>5372</v>
      </c>
      <c r="G61" s="218" t="s">
        <v>5209</v>
      </c>
      <c r="H61" s="218" t="s">
        <v>1701</v>
      </c>
      <c r="I61" s="219" t="s">
        <v>1702</v>
      </c>
      <c r="J61" s="220" t="s">
        <v>2211</v>
      </c>
      <c r="K61" s="220" t="s">
        <v>1691</v>
      </c>
      <c r="L61" s="220" t="s">
        <v>1063</v>
      </c>
      <c r="M61" s="221" t="s">
        <v>1769</v>
      </c>
      <c r="N61" s="218" t="s">
        <v>1065</v>
      </c>
      <c r="O61" s="218" t="s">
        <v>1112</v>
      </c>
      <c r="P61" s="222"/>
      <c r="Q61" s="223"/>
      <c r="R61" s="223">
        <v>7</v>
      </c>
    </row>
    <row r="62" spans="1:18" s="224" customFormat="1" ht="42" hidden="1">
      <c r="A62" s="215" t="s">
        <v>1068</v>
      </c>
      <c r="B62" s="215" t="s">
        <v>5373</v>
      </c>
      <c r="C62" s="216" t="s">
        <v>5206</v>
      </c>
      <c r="D62" s="217" t="s">
        <v>1055</v>
      </c>
      <c r="E62" s="217" t="s">
        <v>5367</v>
      </c>
      <c r="F62" s="218" t="s">
        <v>5374</v>
      </c>
      <c r="G62" s="218" t="s">
        <v>5209</v>
      </c>
      <c r="H62" s="218" t="s">
        <v>1701</v>
      </c>
      <c r="I62" s="219" t="s">
        <v>1702</v>
      </c>
      <c r="J62" s="220" t="s">
        <v>2211</v>
      </c>
      <c r="K62" s="220" t="s">
        <v>1691</v>
      </c>
      <c r="L62" s="220" t="s">
        <v>1063</v>
      </c>
      <c r="M62" s="221" t="s">
        <v>1769</v>
      </c>
      <c r="N62" s="218" t="s">
        <v>1065</v>
      </c>
      <c r="O62" s="218" t="s">
        <v>3553</v>
      </c>
      <c r="P62" s="222"/>
      <c r="Q62" s="223"/>
      <c r="R62" s="223">
        <v>36</v>
      </c>
    </row>
    <row r="63" spans="1:18" s="224" customFormat="1" ht="42" hidden="1">
      <c r="A63" s="215" t="s">
        <v>1344</v>
      </c>
      <c r="B63" s="215" t="s">
        <v>5375</v>
      </c>
      <c r="C63" s="216" t="s">
        <v>5206</v>
      </c>
      <c r="D63" s="217" t="s">
        <v>1055</v>
      </c>
      <c r="E63" s="217" t="s">
        <v>5367</v>
      </c>
      <c r="F63" s="218" t="s">
        <v>5376</v>
      </c>
      <c r="G63" s="218" t="s">
        <v>5209</v>
      </c>
      <c r="H63" s="218" t="s">
        <v>1701</v>
      </c>
      <c r="I63" s="219" t="s">
        <v>1702</v>
      </c>
      <c r="J63" s="220" t="s">
        <v>2211</v>
      </c>
      <c r="K63" s="220" t="s">
        <v>1691</v>
      </c>
      <c r="L63" s="220" t="s">
        <v>1063</v>
      </c>
      <c r="M63" s="221" t="s">
        <v>1769</v>
      </c>
      <c r="N63" s="218" t="s">
        <v>1065</v>
      </c>
      <c r="O63" s="218" t="s">
        <v>3553</v>
      </c>
      <c r="P63" s="222"/>
      <c r="Q63" s="223"/>
      <c r="R63" s="223">
        <v>30</v>
      </c>
    </row>
    <row r="64" spans="1:18" s="224" customFormat="1" ht="52.5" hidden="1">
      <c r="A64" s="215" t="s">
        <v>1350</v>
      </c>
      <c r="B64" s="215" t="s">
        <v>5377</v>
      </c>
      <c r="C64" s="216" t="s">
        <v>5209</v>
      </c>
      <c r="D64" s="217" t="s">
        <v>1181</v>
      </c>
      <c r="E64" s="217" t="s">
        <v>5378</v>
      </c>
      <c r="F64" s="218" t="s">
        <v>5377</v>
      </c>
      <c r="G64" s="218" t="s">
        <v>5209</v>
      </c>
      <c r="H64" s="218" t="s">
        <v>5379</v>
      </c>
      <c r="I64" s="219" t="s">
        <v>1078</v>
      </c>
      <c r="J64" s="220" t="s">
        <v>1063</v>
      </c>
      <c r="K64" s="220" t="s">
        <v>1063</v>
      </c>
      <c r="L64" s="220" t="s">
        <v>1790</v>
      </c>
      <c r="M64" s="221" t="s">
        <v>1678</v>
      </c>
      <c r="N64" s="218" t="s">
        <v>1065</v>
      </c>
      <c r="O64" s="218" t="s">
        <v>3553</v>
      </c>
      <c r="P64" s="222"/>
      <c r="Q64" s="223">
        <v>4750</v>
      </c>
      <c r="R64" s="223"/>
    </row>
    <row r="65" spans="1:18" s="224" customFormat="1" ht="52.5" hidden="1">
      <c r="A65" s="215" t="s">
        <v>1958</v>
      </c>
      <c r="B65" s="215" t="s">
        <v>3294</v>
      </c>
      <c r="C65" s="216" t="s">
        <v>5209</v>
      </c>
      <c r="D65" s="217" t="s">
        <v>1181</v>
      </c>
      <c r="E65" s="217" t="s">
        <v>5380</v>
      </c>
      <c r="F65" s="218" t="s">
        <v>3294</v>
      </c>
      <c r="G65" s="218" t="s">
        <v>5209</v>
      </c>
      <c r="H65" s="218" t="s">
        <v>5381</v>
      </c>
      <c r="I65" s="219" t="s">
        <v>5382</v>
      </c>
      <c r="J65" s="220" t="s">
        <v>1063</v>
      </c>
      <c r="K65" s="220" t="s">
        <v>1063</v>
      </c>
      <c r="L65" s="220" t="s">
        <v>1790</v>
      </c>
      <c r="M65" s="221" t="s">
        <v>1678</v>
      </c>
      <c r="N65" s="218" t="s">
        <v>1065</v>
      </c>
      <c r="O65" s="218" t="s">
        <v>3553</v>
      </c>
      <c r="P65" s="222"/>
      <c r="Q65" s="223">
        <v>49628</v>
      </c>
      <c r="R65" s="223"/>
    </row>
    <row r="66" spans="1:18" s="224" customFormat="1" ht="52.5" hidden="1">
      <c r="A66" s="215" t="s">
        <v>1962</v>
      </c>
      <c r="B66" s="215" t="s">
        <v>5383</v>
      </c>
      <c r="C66" s="216" t="s">
        <v>5209</v>
      </c>
      <c r="D66" s="217" t="s">
        <v>1181</v>
      </c>
      <c r="E66" s="217" t="s">
        <v>5384</v>
      </c>
      <c r="F66" s="218" t="s">
        <v>5383</v>
      </c>
      <c r="G66" s="218" t="s">
        <v>5209</v>
      </c>
      <c r="H66" s="218" t="s">
        <v>5385</v>
      </c>
      <c r="I66" s="219" t="s">
        <v>5386</v>
      </c>
      <c r="J66" s="220" t="s">
        <v>1063</v>
      </c>
      <c r="K66" s="220" t="s">
        <v>1063</v>
      </c>
      <c r="L66" s="220" t="s">
        <v>1790</v>
      </c>
      <c r="M66" s="221" t="s">
        <v>1678</v>
      </c>
      <c r="N66" s="218" t="s">
        <v>1065</v>
      </c>
      <c r="O66" s="218" t="s">
        <v>3553</v>
      </c>
      <c r="P66" s="222"/>
      <c r="Q66" s="223">
        <v>36856</v>
      </c>
      <c r="R66" s="223"/>
    </row>
    <row r="67" spans="1:18" s="224" customFormat="1" ht="52.5" hidden="1">
      <c r="A67" s="215" t="s">
        <v>1963</v>
      </c>
      <c r="B67" s="215" t="s">
        <v>5387</v>
      </c>
      <c r="C67" s="216" t="s">
        <v>5209</v>
      </c>
      <c r="D67" s="217" t="s">
        <v>1181</v>
      </c>
      <c r="E67" s="217" t="s">
        <v>1806</v>
      </c>
      <c r="F67" s="218" t="s">
        <v>5387</v>
      </c>
      <c r="G67" s="218" t="s">
        <v>5209</v>
      </c>
      <c r="H67" s="218" t="s">
        <v>1807</v>
      </c>
      <c r="I67" s="219" t="s">
        <v>1808</v>
      </c>
      <c r="J67" s="220" t="s">
        <v>1063</v>
      </c>
      <c r="K67" s="220" t="s">
        <v>1063</v>
      </c>
      <c r="L67" s="220" t="s">
        <v>1790</v>
      </c>
      <c r="M67" s="221" t="s">
        <v>1678</v>
      </c>
      <c r="N67" s="218" t="s">
        <v>1065</v>
      </c>
      <c r="O67" s="218" t="s">
        <v>3553</v>
      </c>
      <c r="P67" s="222"/>
      <c r="Q67" s="223">
        <v>20369</v>
      </c>
      <c r="R67" s="223"/>
    </row>
    <row r="68" spans="1:18" s="224" customFormat="1" ht="63" hidden="1">
      <c r="A68" s="215" t="s">
        <v>1966</v>
      </c>
      <c r="B68" s="215" t="s">
        <v>5388</v>
      </c>
      <c r="C68" s="216" t="s">
        <v>5209</v>
      </c>
      <c r="D68" s="217" t="s">
        <v>1181</v>
      </c>
      <c r="E68" s="217" t="s">
        <v>5389</v>
      </c>
      <c r="F68" s="218" t="s">
        <v>5388</v>
      </c>
      <c r="G68" s="218" t="s">
        <v>5209</v>
      </c>
      <c r="H68" s="218" t="s">
        <v>2722</v>
      </c>
      <c r="I68" s="219" t="s">
        <v>2723</v>
      </c>
      <c r="J68" s="220" t="s">
        <v>1063</v>
      </c>
      <c r="K68" s="220" t="s">
        <v>1063</v>
      </c>
      <c r="L68" s="220" t="s">
        <v>1790</v>
      </c>
      <c r="M68" s="221" t="s">
        <v>1678</v>
      </c>
      <c r="N68" s="218" t="s">
        <v>1065</v>
      </c>
      <c r="O68" s="218" t="s">
        <v>3553</v>
      </c>
      <c r="P68" s="222"/>
      <c r="Q68" s="223">
        <v>12159</v>
      </c>
      <c r="R68" s="223"/>
    </row>
    <row r="69" spans="1:18" s="224" customFormat="1" ht="52.5" hidden="1">
      <c r="A69" s="215" t="s">
        <v>1970</v>
      </c>
      <c r="B69" s="215" t="s">
        <v>5390</v>
      </c>
      <c r="C69" s="216" t="s">
        <v>5209</v>
      </c>
      <c r="D69" s="217" t="s">
        <v>1181</v>
      </c>
      <c r="E69" s="217" t="s">
        <v>5391</v>
      </c>
      <c r="F69" s="218" t="s">
        <v>5390</v>
      </c>
      <c r="G69" s="218" t="s">
        <v>5209</v>
      </c>
      <c r="H69" s="218" t="s">
        <v>1882</v>
      </c>
      <c r="I69" s="219" t="s">
        <v>1883</v>
      </c>
      <c r="J69" s="220" t="s">
        <v>1063</v>
      </c>
      <c r="K69" s="220" t="s">
        <v>1063</v>
      </c>
      <c r="L69" s="220" t="s">
        <v>1790</v>
      </c>
      <c r="M69" s="221" t="s">
        <v>1678</v>
      </c>
      <c r="N69" s="218" t="s">
        <v>1065</v>
      </c>
      <c r="O69" s="218" t="s">
        <v>3553</v>
      </c>
      <c r="P69" s="222"/>
      <c r="Q69" s="223">
        <v>6067</v>
      </c>
      <c r="R69" s="223"/>
    </row>
    <row r="70" spans="1:18" s="224" customFormat="1" ht="52.5" hidden="1">
      <c r="A70" s="215" t="s">
        <v>1072</v>
      </c>
      <c r="B70" s="215" t="s">
        <v>5392</v>
      </c>
      <c r="C70" s="216" t="s">
        <v>5209</v>
      </c>
      <c r="D70" s="217" t="s">
        <v>1181</v>
      </c>
      <c r="E70" s="217" t="s">
        <v>5393</v>
      </c>
      <c r="F70" s="218" t="s">
        <v>5392</v>
      </c>
      <c r="G70" s="218" t="s">
        <v>5209</v>
      </c>
      <c r="H70" s="218" t="s">
        <v>1835</v>
      </c>
      <c r="I70" s="219" t="s">
        <v>1836</v>
      </c>
      <c r="J70" s="220" t="s">
        <v>1063</v>
      </c>
      <c r="K70" s="220" t="s">
        <v>1063</v>
      </c>
      <c r="L70" s="220" t="s">
        <v>1790</v>
      </c>
      <c r="M70" s="221" t="s">
        <v>1678</v>
      </c>
      <c r="N70" s="218" t="s">
        <v>1065</v>
      </c>
      <c r="O70" s="218" t="s">
        <v>3553</v>
      </c>
      <c r="P70" s="222"/>
      <c r="Q70" s="223">
        <v>10784.07</v>
      </c>
      <c r="R70" s="223"/>
    </row>
    <row r="71" spans="1:18" s="224" customFormat="1" ht="42" hidden="1">
      <c r="A71" s="215" t="s">
        <v>1978</v>
      </c>
      <c r="B71" s="215" t="s">
        <v>5394</v>
      </c>
      <c r="C71" s="216" t="s">
        <v>5211</v>
      </c>
      <c r="D71" s="217" t="s">
        <v>1055</v>
      </c>
      <c r="E71" s="217" t="s">
        <v>5395</v>
      </c>
      <c r="F71" s="218" t="s">
        <v>5396</v>
      </c>
      <c r="G71" s="218" t="s">
        <v>5206</v>
      </c>
      <c r="H71" s="218" t="s">
        <v>1701</v>
      </c>
      <c r="I71" s="219" t="s">
        <v>1702</v>
      </c>
      <c r="J71" s="220" t="s">
        <v>1703</v>
      </c>
      <c r="K71" s="220" t="s">
        <v>1704</v>
      </c>
      <c r="L71" s="220" t="s">
        <v>1063</v>
      </c>
      <c r="M71" s="221" t="s">
        <v>1769</v>
      </c>
      <c r="N71" s="218" t="s">
        <v>1664</v>
      </c>
      <c r="O71" s="218" t="s">
        <v>1828</v>
      </c>
      <c r="P71" s="222"/>
      <c r="Q71" s="223"/>
      <c r="R71" s="223">
        <v>20806.310000000001</v>
      </c>
    </row>
    <row r="72" spans="1:18" s="224" customFormat="1" ht="42" hidden="1">
      <c r="A72" s="215" t="s">
        <v>1982</v>
      </c>
      <c r="B72" s="215" t="s">
        <v>5397</v>
      </c>
      <c r="C72" s="216" t="s">
        <v>5211</v>
      </c>
      <c r="D72" s="217" t="s">
        <v>1055</v>
      </c>
      <c r="E72" s="217" t="s">
        <v>5398</v>
      </c>
      <c r="F72" s="218" t="s">
        <v>5399</v>
      </c>
      <c r="G72" s="218" t="s">
        <v>5206</v>
      </c>
      <c r="H72" s="218" t="s">
        <v>1701</v>
      </c>
      <c r="I72" s="219" t="s">
        <v>1702</v>
      </c>
      <c r="J72" s="220" t="s">
        <v>1703</v>
      </c>
      <c r="K72" s="220" t="s">
        <v>1704</v>
      </c>
      <c r="L72" s="220" t="s">
        <v>1063</v>
      </c>
      <c r="M72" s="221" t="s">
        <v>1769</v>
      </c>
      <c r="N72" s="218" t="s">
        <v>1664</v>
      </c>
      <c r="O72" s="218" t="s">
        <v>1828</v>
      </c>
      <c r="P72" s="222"/>
      <c r="Q72" s="223"/>
      <c r="R72" s="223">
        <v>2742.67</v>
      </c>
    </row>
    <row r="73" spans="1:18" s="224" customFormat="1" ht="42" hidden="1">
      <c r="A73" s="215" t="s">
        <v>1081</v>
      </c>
      <c r="B73" s="215" t="s">
        <v>5400</v>
      </c>
      <c r="C73" s="216" t="s">
        <v>5211</v>
      </c>
      <c r="D73" s="217" t="s">
        <v>1055</v>
      </c>
      <c r="E73" s="217" t="s">
        <v>5401</v>
      </c>
      <c r="F73" s="218" t="s">
        <v>5402</v>
      </c>
      <c r="G73" s="218" t="s">
        <v>5206</v>
      </c>
      <c r="H73" s="218" t="s">
        <v>1716</v>
      </c>
      <c r="I73" s="219" t="s">
        <v>1717</v>
      </c>
      <c r="J73" s="220" t="s">
        <v>1703</v>
      </c>
      <c r="K73" s="220" t="s">
        <v>1704</v>
      </c>
      <c r="L73" s="220" t="s">
        <v>1063</v>
      </c>
      <c r="M73" s="221" t="s">
        <v>1769</v>
      </c>
      <c r="N73" s="218" t="s">
        <v>1664</v>
      </c>
      <c r="O73" s="218" t="s">
        <v>1828</v>
      </c>
      <c r="P73" s="222"/>
      <c r="Q73" s="223"/>
      <c r="R73" s="223">
        <v>189.13</v>
      </c>
    </row>
    <row r="74" spans="1:18" s="224" customFormat="1" ht="42" hidden="1">
      <c r="A74" s="215" t="s">
        <v>1090</v>
      </c>
      <c r="B74" s="215" t="s">
        <v>5403</v>
      </c>
      <c r="C74" s="216" t="s">
        <v>5211</v>
      </c>
      <c r="D74" s="217" t="s">
        <v>1055</v>
      </c>
      <c r="E74" s="217" t="s">
        <v>5404</v>
      </c>
      <c r="F74" s="218" t="s">
        <v>5405</v>
      </c>
      <c r="G74" s="218" t="s">
        <v>5206</v>
      </c>
      <c r="H74" s="218" t="s">
        <v>1701</v>
      </c>
      <c r="I74" s="219" t="s">
        <v>1702</v>
      </c>
      <c r="J74" s="220" t="s">
        <v>1703</v>
      </c>
      <c r="K74" s="220" t="s">
        <v>1704</v>
      </c>
      <c r="L74" s="220" t="s">
        <v>1063</v>
      </c>
      <c r="M74" s="221" t="s">
        <v>1769</v>
      </c>
      <c r="N74" s="218" t="s">
        <v>1664</v>
      </c>
      <c r="O74" s="218" t="s">
        <v>1828</v>
      </c>
      <c r="P74" s="222"/>
      <c r="Q74" s="223"/>
      <c r="R74" s="223">
        <v>4823.28</v>
      </c>
    </row>
    <row r="75" spans="1:18" s="224" customFormat="1" ht="52.5" hidden="1">
      <c r="A75" s="215" t="s">
        <v>1098</v>
      </c>
      <c r="B75" s="215" t="s">
        <v>5406</v>
      </c>
      <c r="C75" s="216" t="s">
        <v>5211</v>
      </c>
      <c r="D75" s="217" t="s">
        <v>1055</v>
      </c>
      <c r="E75" s="217" t="s">
        <v>5407</v>
      </c>
      <c r="F75" s="218" t="s">
        <v>5408</v>
      </c>
      <c r="G75" s="218" t="s">
        <v>5206</v>
      </c>
      <c r="H75" s="218" t="s">
        <v>1696</v>
      </c>
      <c r="I75" s="219" t="s">
        <v>1697</v>
      </c>
      <c r="J75" s="220" t="s">
        <v>1690</v>
      </c>
      <c r="K75" s="220" t="s">
        <v>1691</v>
      </c>
      <c r="L75" s="220" t="s">
        <v>1063</v>
      </c>
      <c r="M75" s="221" t="s">
        <v>1769</v>
      </c>
      <c r="N75" s="218" t="s">
        <v>1065</v>
      </c>
      <c r="O75" s="218" t="s">
        <v>3553</v>
      </c>
      <c r="P75" s="222"/>
      <c r="Q75" s="223"/>
      <c r="R75" s="223">
        <v>43831.199999999997</v>
      </c>
    </row>
    <row r="76" spans="1:18" s="224" customFormat="1" ht="52.5" hidden="1">
      <c r="A76" s="215" t="s">
        <v>2002</v>
      </c>
      <c r="B76" s="215" t="s">
        <v>5409</v>
      </c>
      <c r="C76" s="216" t="s">
        <v>5206</v>
      </c>
      <c r="D76" s="217" t="s">
        <v>1181</v>
      </c>
      <c r="E76" s="217" t="s">
        <v>5410</v>
      </c>
      <c r="F76" s="218" t="s">
        <v>5409</v>
      </c>
      <c r="G76" s="218" t="s">
        <v>5206</v>
      </c>
      <c r="H76" s="218" t="s">
        <v>5411</v>
      </c>
      <c r="I76" s="219" t="s">
        <v>1078</v>
      </c>
      <c r="J76" s="220" t="s">
        <v>1063</v>
      </c>
      <c r="K76" s="220" t="s">
        <v>1063</v>
      </c>
      <c r="L76" s="220" t="s">
        <v>1790</v>
      </c>
      <c r="M76" s="221" t="s">
        <v>1678</v>
      </c>
      <c r="N76" s="218" t="s">
        <v>1065</v>
      </c>
      <c r="O76" s="218" t="s">
        <v>3553</v>
      </c>
      <c r="P76" s="222"/>
      <c r="Q76" s="223">
        <v>4199</v>
      </c>
      <c r="R76" s="223"/>
    </row>
    <row r="77" spans="1:18" s="224" customFormat="1" ht="52.5" hidden="1">
      <c r="A77" s="215" t="s">
        <v>2006</v>
      </c>
      <c r="B77" s="215" t="s">
        <v>5412</v>
      </c>
      <c r="C77" s="216" t="s">
        <v>5206</v>
      </c>
      <c r="D77" s="217" t="s">
        <v>1181</v>
      </c>
      <c r="E77" s="217" t="s">
        <v>1806</v>
      </c>
      <c r="F77" s="218" t="s">
        <v>5412</v>
      </c>
      <c r="G77" s="218" t="s">
        <v>5206</v>
      </c>
      <c r="H77" s="218" t="s">
        <v>1807</v>
      </c>
      <c r="I77" s="219" t="s">
        <v>1808</v>
      </c>
      <c r="J77" s="220" t="s">
        <v>1063</v>
      </c>
      <c r="K77" s="220" t="s">
        <v>1063</v>
      </c>
      <c r="L77" s="220" t="s">
        <v>1790</v>
      </c>
      <c r="M77" s="221" t="s">
        <v>1678</v>
      </c>
      <c r="N77" s="218" t="s">
        <v>1065</v>
      </c>
      <c r="O77" s="218" t="s">
        <v>3553</v>
      </c>
      <c r="P77" s="222"/>
      <c r="Q77" s="223">
        <v>42215</v>
      </c>
      <c r="R77" s="223"/>
    </row>
    <row r="78" spans="1:18" s="224" customFormat="1" ht="63" hidden="1">
      <c r="A78" s="215" t="s">
        <v>2009</v>
      </c>
      <c r="B78" s="215" t="s">
        <v>5413</v>
      </c>
      <c r="C78" s="216" t="s">
        <v>5206</v>
      </c>
      <c r="D78" s="217" t="s">
        <v>1181</v>
      </c>
      <c r="E78" s="217" t="s">
        <v>5414</v>
      </c>
      <c r="F78" s="218" t="s">
        <v>5413</v>
      </c>
      <c r="G78" s="218" t="s">
        <v>5206</v>
      </c>
      <c r="H78" s="218" t="s">
        <v>2309</v>
      </c>
      <c r="I78" s="219" t="s">
        <v>1717</v>
      </c>
      <c r="J78" s="220" t="s">
        <v>1063</v>
      </c>
      <c r="K78" s="220" t="s">
        <v>1063</v>
      </c>
      <c r="L78" s="220" t="s">
        <v>1790</v>
      </c>
      <c r="M78" s="221" t="s">
        <v>1678</v>
      </c>
      <c r="N78" s="218" t="s">
        <v>1065</v>
      </c>
      <c r="O78" s="218" t="s">
        <v>1112</v>
      </c>
      <c r="P78" s="222"/>
      <c r="Q78" s="223">
        <v>108000</v>
      </c>
      <c r="R78" s="223"/>
    </row>
    <row r="79" spans="1:18" s="224" customFormat="1" ht="63" hidden="1">
      <c r="A79" s="215" t="s">
        <v>2011</v>
      </c>
      <c r="B79" s="215" t="s">
        <v>5415</v>
      </c>
      <c r="C79" s="216" t="s">
        <v>5206</v>
      </c>
      <c r="D79" s="217" t="s">
        <v>1181</v>
      </c>
      <c r="E79" s="217" t="s">
        <v>5416</v>
      </c>
      <c r="F79" s="218" t="s">
        <v>5415</v>
      </c>
      <c r="G79" s="218" t="s">
        <v>5206</v>
      </c>
      <c r="H79" s="218" t="s">
        <v>1835</v>
      </c>
      <c r="I79" s="219" t="s">
        <v>1836</v>
      </c>
      <c r="J79" s="220" t="s">
        <v>1063</v>
      </c>
      <c r="K79" s="220" t="s">
        <v>1063</v>
      </c>
      <c r="L79" s="220" t="s">
        <v>1790</v>
      </c>
      <c r="M79" s="221" t="s">
        <v>1678</v>
      </c>
      <c r="N79" s="218" t="s">
        <v>1065</v>
      </c>
      <c r="O79" s="218" t="s">
        <v>3553</v>
      </c>
      <c r="P79" s="222"/>
      <c r="Q79" s="223">
        <v>10444.69</v>
      </c>
      <c r="R79" s="223"/>
    </row>
    <row r="80" spans="1:18" s="224" customFormat="1" ht="63" hidden="1">
      <c r="A80" s="215" t="s">
        <v>2014</v>
      </c>
      <c r="B80" s="215" t="s">
        <v>5417</v>
      </c>
      <c r="C80" s="216" t="s">
        <v>5218</v>
      </c>
      <c r="D80" s="217" t="s">
        <v>1055</v>
      </c>
      <c r="E80" s="217" t="s">
        <v>5418</v>
      </c>
      <c r="F80" s="218" t="s">
        <v>5419</v>
      </c>
      <c r="G80" s="218" t="s">
        <v>5211</v>
      </c>
      <c r="H80" s="218" t="s">
        <v>3247</v>
      </c>
      <c r="I80" s="219" t="s">
        <v>3248</v>
      </c>
      <c r="J80" s="220" t="s">
        <v>2536</v>
      </c>
      <c r="K80" s="220" t="s">
        <v>2537</v>
      </c>
      <c r="L80" s="220" t="s">
        <v>1063</v>
      </c>
      <c r="M80" s="221" t="s">
        <v>1064</v>
      </c>
      <c r="N80" s="218" t="s">
        <v>1065</v>
      </c>
      <c r="O80" s="218" t="s">
        <v>3553</v>
      </c>
      <c r="P80" s="222"/>
      <c r="Q80" s="223"/>
      <c r="R80" s="223">
        <v>7193.28</v>
      </c>
    </row>
    <row r="81" spans="1:18" s="224" customFormat="1" ht="42" hidden="1">
      <c r="A81" s="215" t="s">
        <v>2019</v>
      </c>
      <c r="B81" s="215" t="s">
        <v>5420</v>
      </c>
      <c r="C81" s="216" t="s">
        <v>5218</v>
      </c>
      <c r="D81" s="217" t="s">
        <v>1055</v>
      </c>
      <c r="E81" s="217" t="s">
        <v>5421</v>
      </c>
      <c r="F81" s="218" t="s">
        <v>5422</v>
      </c>
      <c r="G81" s="218" t="s">
        <v>5211</v>
      </c>
      <c r="H81" s="218" t="s">
        <v>2458</v>
      </c>
      <c r="I81" s="219" t="s">
        <v>2459</v>
      </c>
      <c r="J81" s="220" t="s">
        <v>1079</v>
      </c>
      <c r="K81" s="220" t="s">
        <v>1062</v>
      </c>
      <c r="L81" s="220" t="s">
        <v>1063</v>
      </c>
      <c r="M81" s="221" t="s">
        <v>1064</v>
      </c>
      <c r="N81" s="218" t="s">
        <v>1065</v>
      </c>
      <c r="O81" s="218" t="s">
        <v>3553</v>
      </c>
      <c r="P81" s="222" t="s">
        <v>2633</v>
      </c>
      <c r="Q81" s="223"/>
      <c r="R81" s="223">
        <v>12248.28</v>
      </c>
    </row>
    <row r="82" spans="1:18" s="224" customFormat="1" ht="42" hidden="1">
      <c r="A82" s="215" t="s">
        <v>2023</v>
      </c>
      <c r="B82" s="215" t="s">
        <v>5423</v>
      </c>
      <c r="C82" s="216" t="s">
        <v>5218</v>
      </c>
      <c r="D82" s="217" t="s">
        <v>1055</v>
      </c>
      <c r="E82" s="217" t="s">
        <v>5424</v>
      </c>
      <c r="F82" s="218" t="s">
        <v>5425</v>
      </c>
      <c r="G82" s="218" t="s">
        <v>5211</v>
      </c>
      <c r="H82" s="218" t="s">
        <v>1059</v>
      </c>
      <c r="I82" s="219" t="s">
        <v>1060</v>
      </c>
      <c r="J82" s="220" t="s">
        <v>1061</v>
      </c>
      <c r="K82" s="220" t="s">
        <v>1062</v>
      </c>
      <c r="L82" s="220" t="s">
        <v>1063</v>
      </c>
      <c r="M82" s="221" t="s">
        <v>1064</v>
      </c>
      <c r="N82" s="218" t="s">
        <v>1065</v>
      </c>
      <c r="O82" s="218" t="s">
        <v>3553</v>
      </c>
      <c r="P82" s="222" t="s">
        <v>1067</v>
      </c>
      <c r="Q82" s="223"/>
      <c r="R82" s="223">
        <v>19416.5</v>
      </c>
    </row>
    <row r="83" spans="1:18" s="224" customFormat="1" ht="42" hidden="1">
      <c r="A83" s="215" t="s">
        <v>2027</v>
      </c>
      <c r="B83" s="215" t="s">
        <v>5426</v>
      </c>
      <c r="C83" s="216" t="s">
        <v>5218</v>
      </c>
      <c r="D83" s="217" t="s">
        <v>1055</v>
      </c>
      <c r="E83" s="217" t="s">
        <v>5427</v>
      </c>
      <c r="F83" s="218" t="s">
        <v>5428</v>
      </c>
      <c r="G83" s="218" t="s">
        <v>5211</v>
      </c>
      <c r="H83" s="218" t="s">
        <v>1059</v>
      </c>
      <c r="I83" s="219" t="s">
        <v>1060</v>
      </c>
      <c r="J83" s="220" t="s">
        <v>1061</v>
      </c>
      <c r="K83" s="220" t="s">
        <v>1062</v>
      </c>
      <c r="L83" s="220" t="s">
        <v>1063</v>
      </c>
      <c r="M83" s="221" t="s">
        <v>1064</v>
      </c>
      <c r="N83" s="218" t="s">
        <v>1065</v>
      </c>
      <c r="O83" s="218" t="s">
        <v>3553</v>
      </c>
      <c r="P83" s="222" t="s">
        <v>1067</v>
      </c>
      <c r="Q83" s="223"/>
      <c r="R83" s="223">
        <v>370</v>
      </c>
    </row>
    <row r="84" spans="1:18" s="224" customFormat="1" ht="63" hidden="1">
      <c r="A84" s="215" t="s">
        <v>2031</v>
      </c>
      <c r="B84" s="215" t="s">
        <v>5429</v>
      </c>
      <c r="C84" s="216" t="s">
        <v>5218</v>
      </c>
      <c r="D84" s="217" t="s">
        <v>1055</v>
      </c>
      <c r="E84" s="217" t="s">
        <v>5430</v>
      </c>
      <c r="F84" s="218" t="s">
        <v>5431</v>
      </c>
      <c r="G84" s="218" t="s">
        <v>5211</v>
      </c>
      <c r="H84" s="218" t="s">
        <v>5432</v>
      </c>
      <c r="I84" s="219" t="s">
        <v>5433</v>
      </c>
      <c r="J84" s="220" t="s">
        <v>1079</v>
      </c>
      <c r="K84" s="220" t="s">
        <v>1062</v>
      </c>
      <c r="L84" s="220" t="s">
        <v>1063</v>
      </c>
      <c r="M84" s="221" t="s">
        <v>1064</v>
      </c>
      <c r="N84" s="218" t="s">
        <v>1065</v>
      </c>
      <c r="O84" s="218" t="s">
        <v>3553</v>
      </c>
      <c r="P84" s="222" t="s">
        <v>5434</v>
      </c>
      <c r="Q84" s="223"/>
      <c r="R84" s="223">
        <v>46200</v>
      </c>
    </row>
    <row r="85" spans="1:18" s="224" customFormat="1" ht="42" hidden="1">
      <c r="A85" s="215" t="s">
        <v>2035</v>
      </c>
      <c r="B85" s="215" t="s">
        <v>5435</v>
      </c>
      <c r="C85" s="216" t="s">
        <v>5218</v>
      </c>
      <c r="D85" s="217" t="s">
        <v>1055</v>
      </c>
      <c r="E85" s="217" t="s">
        <v>5436</v>
      </c>
      <c r="F85" s="218" t="s">
        <v>5437</v>
      </c>
      <c r="G85" s="218" t="s">
        <v>5211</v>
      </c>
      <c r="H85" s="218" t="s">
        <v>1448</v>
      </c>
      <c r="I85" s="219" t="s">
        <v>1449</v>
      </c>
      <c r="J85" s="220" t="s">
        <v>1450</v>
      </c>
      <c r="K85" s="220" t="s">
        <v>1062</v>
      </c>
      <c r="L85" s="220" t="s">
        <v>1063</v>
      </c>
      <c r="M85" s="221" t="s">
        <v>1451</v>
      </c>
      <c r="N85" s="218" t="s">
        <v>1664</v>
      </c>
      <c r="O85" s="218" t="s">
        <v>1828</v>
      </c>
      <c r="P85" s="222" t="s">
        <v>1452</v>
      </c>
      <c r="Q85" s="223"/>
      <c r="R85" s="223">
        <v>19851.45</v>
      </c>
    </row>
    <row r="86" spans="1:18" s="224" customFormat="1" ht="42" hidden="1">
      <c r="A86" s="215" t="s">
        <v>1357</v>
      </c>
      <c r="B86" s="215" t="s">
        <v>5438</v>
      </c>
      <c r="C86" s="216" t="s">
        <v>5218</v>
      </c>
      <c r="D86" s="217" t="s">
        <v>1055</v>
      </c>
      <c r="E86" s="217" t="s">
        <v>5395</v>
      </c>
      <c r="F86" s="218" t="s">
        <v>5439</v>
      </c>
      <c r="G86" s="218" t="s">
        <v>5211</v>
      </c>
      <c r="H86" s="218" t="s">
        <v>1701</v>
      </c>
      <c r="I86" s="219" t="s">
        <v>1702</v>
      </c>
      <c r="J86" s="220" t="s">
        <v>1703</v>
      </c>
      <c r="K86" s="220" t="s">
        <v>1704</v>
      </c>
      <c r="L86" s="220" t="s">
        <v>1063</v>
      </c>
      <c r="M86" s="221" t="s">
        <v>1769</v>
      </c>
      <c r="N86" s="218" t="s">
        <v>1065</v>
      </c>
      <c r="O86" s="218" t="s">
        <v>1112</v>
      </c>
      <c r="P86" s="222"/>
      <c r="Q86" s="223"/>
      <c r="R86" s="223">
        <v>9138.3799999999992</v>
      </c>
    </row>
    <row r="87" spans="1:18" s="224" customFormat="1" ht="42" hidden="1">
      <c r="A87" s="215" t="s">
        <v>1364</v>
      </c>
      <c r="B87" s="215" t="s">
        <v>5440</v>
      </c>
      <c r="C87" s="216" t="s">
        <v>5218</v>
      </c>
      <c r="D87" s="217" t="s">
        <v>1055</v>
      </c>
      <c r="E87" s="217" t="s">
        <v>5395</v>
      </c>
      <c r="F87" s="218" t="s">
        <v>5441</v>
      </c>
      <c r="G87" s="218" t="s">
        <v>5211</v>
      </c>
      <c r="H87" s="218" t="s">
        <v>1701</v>
      </c>
      <c r="I87" s="219" t="s">
        <v>1702</v>
      </c>
      <c r="J87" s="220" t="s">
        <v>1703</v>
      </c>
      <c r="K87" s="220" t="s">
        <v>1704</v>
      </c>
      <c r="L87" s="220" t="s">
        <v>1063</v>
      </c>
      <c r="M87" s="221" t="s">
        <v>1769</v>
      </c>
      <c r="N87" s="218" t="s">
        <v>1065</v>
      </c>
      <c r="O87" s="218" t="s">
        <v>1112</v>
      </c>
      <c r="P87" s="222"/>
      <c r="Q87" s="223"/>
      <c r="R87" s="223">
        <v>1401.53</v>
      </c>
    </row>
    <row r="88" spans="1:18" s="224" customFormat="1" ht="42" hidden="1">
      <c r="A88" s="215" t="s">
        <v>1368</v>
      </c>
      <c r="B88" s="215" t="s">
        <v>5442</v>
      </c>
      <c r="C88" s="216" t="s">
        <v>5218</v>
      </c>
      <c r="D88" s="217" t="s">
        <v>1055</v>
      </c>
      <c r="E88" s="217" t="s">
        <v>5395</v>
      </c>
      <c r="F88" s="218" t="s">
        <v>5443</v>
      </c>
      <c r="G88" s="218" t="s">
        <v>5211</v>
      </c>
      <c r="H88" s="218" t="s">
        <v>1701</v>
      </c>
      <c r="I88" s="219" t="s">
        <v>1702</v>
      </c>
      <c r="J88" s="220" t="s">
        <v>1703</v>
      </c>
      <c r="K88" s="220" t="s">
        <v>1704</v>
      </c>
      <c r="L88" s="220" t="s">
        <v>1063</v>
      </c>
      <c r="M88" s="221" t="s">
        <v>1769</v>
      </c>
      <c r="N88" s="218" t="s">
        <v>1065</v>
      </c>
      <c r="O88" s="218" t="s">
        <v>1112</v>
      </c>
      <c r="P88" s="222"/>
      <c r="Q88" s="223"/>
      <c r="R88" s="223">
        <v>47.78</v>
      </c>
    </row>
    <row r="89" spans="1:18" s="224" customFormat="1" ht="42" hidden="1">
      <c r="A89" s="215" t="s">
        <v>1372</v>
      </c>
      <c r="B89" s="215" t="s">
        <v>5444</v>
      </c>
      <c r="C89" s="216" t="s">
        <v>5218</v>
      </c>
      <c r="D89" s="217" t="s">
        <v>1055</v>
      </c>
      <c r="E89" s="217" t="s">
        <v>5398</v>
      </c>
      <c r="F89" s="218" t="s">
        <v>5445</v>
      </c>
      <c r="G89" s="218" t="s">
        <v>5211</v>
      </c>
      <c r="H89" s="218" t="s">
        <v>1701</v>
      </c>
      <c r="I89" s="219" t="s">
        <v>1702</v>
      </c>
      <c r="J89" s="220" t="s">
        <v>1703</v>
      </c>
      <c r="K89" s="220" t="s">
        <v>1704</v>
      </c>
      <c r="L89" s="220" t="s">
        <v>1063</v>
      </c>
      <c r="M89" s="221" t="s">
        <v>1769</v>
      </c>
      <c r="N89" s="218" t="s">
        <v>1065</v>
      </c>
      <c r="O89" s="218" t="s">
        <v>1112</v>
      </c>
      <c r="P89" s="222"/>
      <c r="Q89" s="223"/>
      <c r="R89" s="223">
        <v>1204.5899999999999</v>
      </c>
    </row>
    <row r="90" spans="1:18" s="224" customFormat="1" ht="42" hidden="1">
      <c r="A90" s="215" t="s">
        <v>1376</v>
      </c>
      <c r="B90" s="215" t="s">
        <v>5446</v>
      </c>
      <c r="C90" s="216" t="s">
        <v>5218</v>
      </c>
      <c r="D90" s="217" t="s">
        <v>1055</v>
      </c>
      <c r="E90" s="217" t="s">
        <v>5398</v>
      </c>
      <c r="F90" s="218" t="s">
        <v>5447</v>
      </c>
      <c r="G90" s="218" t="s">
        <v>5211</v>
      </c>
      <c r="H90" s="218" t="s">
        <v>1701</v>
      </c>
      <c r="I90" s="219" t="s">
        <v>1702</v>
      </c>
      <c r="J90" s="220" t="s">
        <v>1703</v>
      </c>
      <c r="K90" s="220" t="s">
        <v>1704</v>
      </c>
      <c r="L90" s="220" t="s">
        <v>1063</v>
      </c>
      <c r="M90" s="221" t="s">
        <v>1769</v>
      </c>
      <c r="N90" s="218" t="s">
        <v>1065</v>
      </c>
      <c r="O90" s="218" t="s">
        <v>1112</v>
      </c>
      <c r="P90" s="222"/>
      <c r="Q90" s="223"/>
      <c r="R90" s="223">
        <v>184.75</v>
      </c>
    </row>
    <row r="91" spans="1:18" s="224" customFormat="1" ht="42" hidden="1">
      <c r="A91" s="215" t="s">
        <v>1380</v>
      </c>
      <c r="B91" s="215" t="s">
        <v>5448</v>
      </c>
      <c r="C91" s="216" t="s">
        <v>5218</v>
      </c>
      <c r="D91" s="217" t="s">
        <v>1055</v>
      </c>
      <c r="E91" s="217" t="s">
        <v>5398</v>
      </c>
      <c r="F91" s="218" t="s">
        <v>5449</v>
      </c>
      <c r="G91" s="218" t="s">
        <v>5211</v>
      </c>
      <c r="H91" s="218" t="s">
        <v>1701</v>
      </c>
      <c r="I91" s="219" t="s">
        <v>1702</v>
      </c>
      <c r="J91" s="220" t="s">
        <v>1703</v>
      </c>
      <c r="K91" s="220" t="s">
        <v>1704</v>
      </c>
      <c r="L91" s="220" t="s">
        <v>1063</v>
      </c>
      <c r="M91" s="221" t="s">
        <v>1769</v>
      </c>
      <c r="N91" s="218" t="s">
        <v>1065</v>
      </c>
      <c r="O91" s="218" t="s">
        <v>1112</v>
      </c>
      <c r="P91" s="222"/>
      <c r="Q91" s="223"/>
      <c r="R91" s="223">
        <v>6.3</v>
      </c>
    </row>
    <row r="92" spans="1:18" s="224" customFormat="1" ht="42" hidden="1">
      <c r="A92" s="215" t="s">
        <v>1386</v>
      </c>
      <c r="B92" s="215" t="s">
        <v>5450</v>
      </c>
      <c r="C92" s="216" t="s">
        <v>5218</v>
      </c>
      <c r="D92" s="217" t="s">
        <v>1055</v>
      </c>
      <c r="E92" s="217" t="s">
        <v>5401</v>
      </c>
      <c r="F92" s="218" t="s">
        <v>5451</v>
      </c>
      <c r="G92" s="218" t="s">
        <v>5211</v>
      </c>
      <c r="H92" s="218" t="s">
        <v>1716</v>
      </c>
      <c r="I92" s="219" t="s">
        <v>1717</v>
      </c>
      <c r="J92" s="220" t="s">
        <v>1703</v>
      </c>
      <c r="K92" s="220" t="s">
        <v>1704</v>
      </c>
      <c r="L92" s="220" t="s">
        <v>1063</v>
      </c>
      <c r="M92" s="221" t="s">
        <v>1769</v>
      </c>
      <c r="N92" s="218" t="s">
        <v>1065</v>
      </c>
      <c r="O92" s="218" t="s">
        <v>1112</v>
      </c>
      <c r="P92" s="222"/>
      <c r="Q92" s="223"/>
      <c r="R92" s="223">
        <v>83.07</v>
      </c>
    </row>
    <row r="93" spans="1:18" s="224" customFormat="1" ht="42" hidden="1">
      <c r="A93" s="215" t="s">
        <v>2061</v>
      </c>
      <c r="B93" s="215" t="s">
        <v>5452</v>
      </c>
      <c r="C93" s="216" t="s">
        <v>5218</v>
      </c>
      <c r="D93" s="217" t="s">
        <v>1055</v>
      </c>
      <c r="E93" s="217" t="s">
        <v>5401</v>
      </c>
      <c r="F93" s="218" t="s">
        <v>5453</v>
      </c>
      <c r="G93" s="218" t="s">
        <v>5211</v>
      </c>
      <c r="H93" s="218" t="s">
        <v>1716</v>
      </c>
      <c r="I93" s="219" t="s">
        <v>1717</v>
      </c>
      <c r="J93" s="220" t="s">
        <v>1703</v>
      </c>
      <c r="K93" s="220" t="s">
        <v>1704</v>
      </c>
      <c r="L93" s="220" t="s">
        <v>1063</v>
      </c>
      <c r="M93" s="221" t="s">
        <v>1769</v>
      </c>
      <c r="N93" s="218" t="s">
        <v>1065</v>
      </c>
      <c r="O93" s="218" t="s">
        <v>1112</v>
      </c>
      <c r="P93" s="222"/>
      <c r="Q93" s="223"/>
      <c r="R93" s="223">
        <v>12.76</v>
      </c>
    </row>
    <row r="94" spans="1:18" s="224" customFormat="1" ht="42" hidden="1">
      <c r="A94" s="215" t="s">
        <v>1104</v>
      </c>
      <c r="B94" s="215" t="s">
        <v>5454</v>
      </c>
      <c r="C94" s="216" t="s">
        <v>5218</v>
      </c>
      <c r="D94" s="217" t="s">
        <v>1055</v>
      </c>
      <c r="E94" s="217" t="s">
        <v>5401</v>
      </c>
      <c r="F94" s="218" t="s">
        <v>5455</v>
      </c>
      <c r="G94" s="218" t="s">
        <v>5211</v>
      </c>
      <c r="H94" s="218" t="s">
        <v>1716</v>
      </c>
      <c r="I94" s="219" t="s">
        <v>1717</v>
      </c>
      <c r="J94" s="220" t="s">
        <v>1703</v>
      </c>
      <c r="K94" s="220" t="s">
        <v>1704</v>
      </c>
      <c r="L94" s="220" t="s">
        <v>1063</v>
      </c>
      <c r="M94" s="221" t="s">
        <v>1769</v>
      </c>
      <c r="N94" s="218" t="s">
        <v>1065</v>
      </c>
      <c r="O94" s="218" t="s">
        <v>1112</v>
      </c>
      <c r="P94" s="222"/>
      <c r="Q94" s="223"/>
      <c r="R94" s="223">
        <v>0.43</v>
      </c>
    </row>
    <row r="95" spans="1:18" s="224" customFormat="1" ht="42" hidden="1">
      <c r="A95" s="215" t="s">
        <v>1392</v>
      </c>
      <c r="B95" s="215" t="s">
        <v>5456</v>
      </c>
      <c r="C95" s="216" t="s">
        <v>5218</v>
      </c>
      <c r="D95" s="217" t="s">
        <v>1055</v>
      </c>
      <c r="E95" s="217" t="s">
        <v>5404</v>
      </c>
      <c r="F95" s="218" t="s">
        <v>5457</v>
      </c>
      <c r="G95" s="218" t="s">
        <v>5211</v>
      </c>
      <c r="H95" s="218" t="s">
        <v>1701</v>
      </c>
      <c r="I95" s="219" t="s">
        <v>1702</v>
      </c>
      <c r="J95" s="220" t="s">
        <v>1703</v>
      </c>
      <c r="K95" s="220" t="s">
        <v>1704</v>
      </c>
      <c r="L95" s="220" t="s">
        <v>1063</v>
      </c>
      <c r="M95" s="221" t="s">
        <v>1769</v>
      </c>
      <c r="N95" s="218" t="s">
        <v>1065</v>
      </c>
      <c r="O95" s="218" t="s">
        <v>1112</v>
      </c>
      <c r="P95" s="222"/>
      <c r="Q95" s="223"/>
      <c r="R95" s="223">
        <v>2118.46</v>
      </c>
    </row>
    <row r="96" spans="1:18" s="224" customFormat="1" ht="42" hidden="1">
      <c r="A96" s="215" t="s">
        <v>1399</v>
      </c>
      <c r="B96" s="215" t="s">
        <v>5458</v>
      </c>
      <c r="C96" s="216" t="s">
        <v>5218</v>
      </c>
      <c r="D96" s="217" t="s">
        <v>1055</v>
      </c>
      <c r="E96" s="217" t="s">
        <v>5404</v>
      </c>
      <c r="F96" s="218" t="s">
        <v>5459</v>
      </c>
      <c r="G96" s="218" t="s">
        <v>5211</v>
      </c>
      <c r="H96" s="218" t="s">
        <v>1701</v>
      </c>
      <c r="I96" s="219" t="s">
        <v>1702</v>
      </c>
      <c r="J96" s="220" t="s">
        <v>1703</v>
      </c>
      <c r="K96" s="220" t="s">
        <v>1704</v>
      </c>
      <c r="L96" s="220" t="s">
        <v>1063</v>
      </c>
      <c r="M96" s="221" t="s">
        <v>1769</v>
      </c>
      <c r="N96" s="218" t="s">
        <v>1065</v>
      </c>
      <c r="O96" s="218" t="s">
        <v>1112</v>
      </c>
      <c r="P96" s="222"/>
      <c r="Q96" s="223"/>
      <c r="R96" s="223">
        <v>324.89999999999998</v>
      </c>
    </row>
    <row r="97" spans="1:18" s="224" customFormat="1" ht="42" hidden="1">
      <c r="A97" s="215" t="s">
        <v>1406</v>
      </c>
      <c r="B97" s="215" t="s">
        <v>5460</v>
      </c>
      <c r="C97" s="216" t="s">
        <v>5218</v>
      </c>
      <c r="D97" s="217" t="s">
        <v>1055</v>
      </c>
      <c r="E97" s="217" t="s">
        <v>5404</v>
      </c>
      <c r="F97" s="218" t="s">
        <v>5461</v>
      </c>
      <c r="G97" s="218" t="s">
        <v>5211</v>
      </c>
      <c r="H97" s="218" t="s">
        <v>1701</v>
      </c>
      <c r="I97" s="219" t="s">
        <v>1702</v>
      </c>
      <c r="J97" s="220" t="s">
        <v>1703</v>
      </c>
      <c r="K97" s="220" t="s">
        <v>1704</v>
      </c>
      <c r="L97" s="220" t="s">
        <v>1063</v>
      </c>
      <c r="M97" s="221" t="s">
        <v>1769</v>
      </c>
      <c r="N97" s="218" t="s">
        <v>1065</v>
      </c>
      <c r="O97" s="218" t="s">
        <v>1112</v>
      </c>
      <c r="P97" s="222"/>
      <c r="Q97" s="223"/>
      <c r="R97" s="223">
        <v>11.08</v>
      </c>
    </row>
    <row r="98" spans="1:18" s="224" customFormat="1" ht="52.5" hidden="1">
      <c r="A98" s="215" t="s">
        <v>1410</v>
      </c>
      <c r="B98" s="215" t="s">
        <v>5462</v>
      </c>
      <c r="C98" s="216" t="s">
        <v>5211</v>
      </c>
      <c r="D98" s="217" t="s">
        <v>1181</v>
      </c>
      <c r="E98" s="217" t="s">
        <v>1806</v>
      </c>
      <c r="F98" s="218" t="s">
        <v>5462</v>
      </c>
      <c r="G98" s="218" t="s">
        <v>5211</v>
      </c>
      <c r="H98" s="218" t="s">
        <v>1807</v>
      </c>
      <c r="I98" s="219" t="s">
        <v>1808</v>
      </c>
      <c r="J98" s="220" t="s">
        <v>1063</v>
      </c>
      <c r="K98" s="220" t="s">
        <v>1063</v>
      </c>
      <c r="L98" s="220" t="s">
        <v>1790</v>
      </c>
      <c r="M98" s="221" t="s">
        <v>1678</v>
      </c>
      <c r="N98" s="218" t="s">
        <v>1065</v>
      </c>
      <c r="O98" s="218" t="s">
        <v>3553</v>
      </c>
      <c r="P98" s="222"/>
      <c r="Q98" s="223">
        <v>38554</v>
      </c>
      <c r="R98" s="223"/>
    </row>
    <row r="99" spans="1:18" s="224" customFormat="1" ht="63" hidden="1">
      <c r="A99" s="215" t="s">
        <v>1414</v>
      </c>
      <c r="B99" s="215" t="s">
        <v>5463</v>
      </c>
      <c r="C99" s="216" t="s">
        <v>5236</v>
      </c>
      <c r="D99" s="217" t="s">
        <v>1055</v>
      </c>
      <c r="E99" s="217" t="s">
        <v>5464</v>
      </c>
      <c r="F99" s="218" t="s">
        <v>5465</v>
      </c>
      <c r="G99" s="218" t="s">
        <v>5218</v>
      </c>
      <c r="H99" s="218" t="s">
        <v>1987</v>
      </c>
      <c r="I99" s="219" t="s">
        <v>1988</v>
      </c>
      <c r="J99" s="220" t="s">
        <v>1079</v>
      </c>
      <c r="K99" s="220" t="s">
        <v>1062</v>
      </c>
      <c r="L99" s="220" t="s">
        <v>1063</v>
      </c>
      <c r="M99" s="221" t="s">
        <v>1064</v>
      </c>
      <c r="N99" s="218" t="s">
        <v>1065</v>
      </c>
      <c r="O99" s="218" t="s">
        <v>3553</v>
      </c>
      <c r="P99" s="222" t="s">
        <v>1989</v>
      </c>
      <c r="Q99" s="223"/>
      <c r="R99" s="223">
        <v>10000</v>
      </c>
    </row>
    <row r="100" spans="1:18" s="224" customFormat="1" ht="52.5" hidden="1">
      <c r="A100" s="215" t="s">
        <v>1421</v>
      </c>
      <c r="B100" s="215" t="s">
        <v>5466</v>
      </c>
      <c r="C100" s="216" t="s">
        <v>5236</v>
      </c>
      <c r="D100" s="217" t="s">
        <v>1055</v>
      </c>
      <c r="E100" s="217" t="s">
        <v>5467</v>
      </c>
      <c r="F100" s="218" t="s">
        <v>5468</v>
      </c>
      <c r="G100" s="218" t="s">
        <v>5218</v>
      </c>
      <c r="H100" s="218" t="s">
        <v>5469</v>
      </c>
      <c r="I100" s="219" t="s">
        <v>5470</v>
      </c>
      <c r="J100" s="220" t="s">
        <v>1079</v>
      </c>
      <c r="K100" s="220" t="s">
        <v>1062</v>
      </c>
      <c r="L100" s="220" t="s">
        <v>1063</v>
      </c>
      <c r="M100" s="221" t="s">
        <v>1064</v>
      </c>
      <c r="N100" s="218" t="s">
        <v>1065</v>
      </c>
      <c r="O100" s="218" t="s">
        <v>3553</v>
      </c>
      <c r="P100" s="222" t="s">
        <v>5471</v>
      </c>
      <c r="Q100" s="223"/>
      <c r="R100" s="223">
        <v>20000</v>
      </c>
    </row>
    <row r="101" spans="1:18" s="224" customFormat="1" ht="52.5" hidden="1">
      <c r="A101" s="215" t="s">
        <v>1428</v>
      </c>
      <c r="B101" s="215" t="s">
        <v>5472</v>
      </c>
      <c r="C101" s="216" t="s">
        <v>5211</v>
      </c>
      <c r="D101" s="217" t="s">
        <v>1181</v>
      </c>
      <c r="E101" s="217" t="s">
        <v>5473</v>
      </c>
      <c r="F101" s="218" t="s">
        <v>5472</v>
      </c>
      <c r="G101" s="218" t="s">
        <v>5211</v>
      </c>
      <c r="H101" s="218" t="s">
        <v>3698</v>
      </c>
      <c r="I101" s="219" t="s">
        <v>3699</v>
      </c>
      <c r="J101" s="220" t="s">
        <v>1063</v>
      </c>
      <c r="K101" s="220" t="s">
        <v>1063</v>
      </c>
      <c r="L101" s="220" t="s">
        <v>1790</v>
      </c>
      <c r="M101" s="221" t="s">
        <v>1678</v>
      </c>
      <c r="N101" s="218" t="s">
        <v>1065</v>
      </c>
      <c r="O101" s="218" t="s">
        <v>3553</v>
      </c>
      <c r="P101" s="222"/>
      <c r="Q101" s="223">
        <v>37222</v>
      </c>
      <c r="R101" s="223"/>
    </row>
    <row r="102" spans="1:18" s="224" customFormat="1" ht="42">
      <c r="A102" s="215" t="s">
        <v>2084</v>
      </c>
      <c r="B102" s="215" t="s">
        <v>5474</v>
      </c>
      <c r="C102" s="216" t="s">
        <v>5236</v>
      </c>
      <c r="D102" s="217" t="s">
        <v>1055</v>
      </c>
      <c r="E102" s="217" t="s">
        <v>5475</v>
      </c>
      <c r="F102" s="218" t="s">
        <v>5476</v>
      </c>
      <c r="G102" s="218" t="s">
        <v>5218</v>
      </c>
      <c r="H102" s="218" t="s">
        <v>1119</v>
      </c>
      <c r="I102" s="219" t="s">
        <v>1120</v>
      </c>
      <c r="J102" s="220" t="s">
        <v>1121</v>
      </c>
      <c r="K102" s="220" t="s">
        <v>1062</v>
      </c>
      <c r="L102" s="220" t="s">
        <v>1063</v>
      </c>
      <c r="M102" s="221" t="s">
        <v>1064</v>
      </c>
      <c r="N102" s="218" t="s">
        <v>1065</v>
      </c>
      <c r="O102" s="218" t="s">
        <v>3553</v>
      </c>
      <c r="P102" s="222" t="s">
        <v>1122</v>
      </c>
      <c r="Q102" s="223">
        <v>1</v>
      </c>
      <c r="R102" s="223">
        <v>16500</v>
      </c>
    </row>
    <row r="103" spans="1:18" s="224" customFormat="1" ht="42">
      <c r="A103" s="215" t="s">
        <v>2088</v>
      </c>
      <c r="B103" s="215" t="s">
        <v>5477</v>
      </c>
      <c r="C103" s="216" t="s">
        <v>5236</v>
      </c>
      <c r="D103" s="217" t="s">
        <v>1055</v>
      </c>
      <c r="E103" s="217" t="s">
        <v>5478</v>
      </c>
      <c r="F103" s="218" t="s">
        <v>5479</v>
      </c>
      <c r="G103" s="218" t="s">
        <v>5218</v>
      </c>
      <c r="H103" s="218" t="s">
        <v>919</v>
      </c>
      <c r="I103" s="219" t="s">
        <v>1127</v>
      </c>
      <c r="J103" s="220" t="s">
        <v>1079</v>
      </c>
      <c r="K103" s="220" t="s">
        <v>1062</v>
      </c>
      <c r="L103" s="220" t="s">
        <v>1063</v>
      </c>
      <c r="M103" s="221" t="s">
        <v>1064</v>
      </c>
      <c r="N103" s="218" t="s">
        <v>1065</v>
      </c>
      <c r="O103" s="218" t="s">
        <v>3553</v>
      </c>
      <c r="P103" s="222" t="s">
        <v>1128</v>
      </c>
      <c r="Q103" s="223">
        <v>1</v>
      </c>
      <c r="R103" s="223">
        <v>2640</v>
      </c>
    </row>
    <row r="104" spans="1:18" s="224" customFormat="1" ht="52.5">
      <c r="A104" s="215" t="s">
        <v>2092</v>
      </c>
      <c r="B104" s="215" t="s">
        <v>5480</v>
      </c>
      <c r="C104" s="216" t="s">
        <v>5236</v>
      </c>
      <c r="D104" s="217" t="s">
        <v>1055</v>
      </c>
      <c r="E104" s="217" t="s">
        <v>5481</v>
      </c>
      <c r="F104" s="218" t="s">
        <v>5482</v>
      </c>
      <c r="G104" s="218" t="s">
        <v>5218</v>
      </c>
      <c r="H104" s="218" t="s">
        <v>919</v>
      </c>
      <c r="I104" s="219" t="s">
        <v>1127</v>
      </c>
      <c r="J104" s="220" t="s">
        <v>1079</v>
      </c>
      <c r="K104" s="220" t="s">
        <v>1062</v>
      </c>
      <c r="L104" s="220" t="s">
        <v>1063</v>
      </c>
      <c r="M104" s="221" t="s">
        <v>1064</v>
      </c>
      <c r="N104" s="218" t="s">
        <v>1065</v>
      </c>
      <c r="O104" s="218" t="s">
        <v>3553</v>
      </c>
      <c r="P104" s="222" t="s">
        <v>1128</v>
      </c>
      <c r="Q104" s="223">
        <v>1</v>
      </c>
      <c r="R104" s="223">
        <v>9960</v>
      </c>
    </row>
    <row r="105" spans="1:18" s="224" customFormat="1" ht="52.5" hidden="1">
      <c r="A105" s="215" t="s">
        <v>2096</v>
      </c>
      <c r="B105" s="215" t="s">
        <v>5483</v>
      </c>
      <c r="C105" s="216" t="s">
        <v>5484</v>
      </c>
      <c r="D105" s="217" t="s">
        <v>1181</v>
      </c>
      <c r="E105" s="217" t="s">
        <v>5485</v>
      </c>
      <c r="F105" s="218" t="s">
        <v>5483</v>
      </c>
      <c r="G105" s="218" t="s">
        <v>5211</v>
      </c>
      <c r="H105" s="218" t="s">
        <v>5486</v>
      </c>
      <c r="I105" s="219" t="s">
        <v>1078</v>
      </c>
      <c r="J105" s="220" t="s">
        <v>1063</v>
      </c>
      <c r="K105" s="220" t="s">
        <v>1063</v>
      </c>
      <c r="L105" s="220" t="s">
        <v>1790</v>
      </c>
      <c r="M105" s="221" t="s">
        <v>1678</v>
      </c>
      <c r="N105" s="218" t="s">
        <v>1065</v>
      </c>
      <c r="O105" s="218" t="s">
        <v>3553</v>
      </c>
      <c r="P105" s="222"/>
      <c r="Q105" s="223">
        <v>9696</v>
      </c>
      <c r="R105" s="223"/>
    </row>
    <row r="106" spans="1:18" s="224" customFormat="1" ht="63" hidden="1">
      <c r="A106" s="215" t="s">
        <v>2100</v>
      </c>
      <c r="B106" s="215" t="s">
        <v>5487</v>
      </c>
      <c r="C106" s="216" t="s">
        <v>5211</v>
      </c>
      <c r="D106" s="217" t="s">
        <v>1181</v>
      </c>
      <c r="E106" s="217" t="s">
        <v>5488</v>
      </c>
      <c r="F106" s="218" t="s">
        <v>5487</v>
      </c>
      <c r="G106" s="218" t="s">
        <v>5211</v>
      </c>
      <c r="H106" s="218" t="s">
        <v>1835</v>
      </c>
      <c r="I106" s="219" t="s">
        <v>1836</v>
      </c>
      <c r="J106" s="220" t="s">
        <v>1063</v>
      </c>
      <c r="K106" s="220" t="s">
        <v>1063</v>
      </c>
      <c r="L106" s="220" t="s">
        <v>1790</v>
      </c>
      <c r="M106" s="221" t="s">
        <v>1678</v>
      </c>
      <c r="N106" s="218" t="s">
        <v>1065</v>
      </c>
      <c r="O106" s="218" t="s">
        <v>3553</v>
      </c>
      <c r="P106" s="222"/>
      <c r="Q106" s="223">
        <v>23328.97</v>
      </c>
      <c r="R106" s="223"/>
    </row>
    <row r="107" spans="1:18" s="224" customFormat="1" ht="52.5" hidden="1">
      <c r="A107" s="215" t="s">
        <v>2104</v>
      </c>
      <c r="B107" s="215" t="s">
        <v>5489</v>
      </c>
      <c r="C107" s="216" t="s">
        <v>5211</v>
      </c>
      <c r="D107" s="217" t="s">
        <v>1181</v>
      </c>
      <c r="E107" s="217" t="s">
        <v>5490</v>
      </c>
      <c r="F107" s="218" t="s">
        <v>5489</v>
      </c>
      <c r="G107" s="218" t="s">
        <v>5211</v>
      </c>
      <c r="H107" s="218" t="s">
        <v>5491</v>
      </c>
      <c r="I107" s="219" t="s">
        <v>5492</v>
      </c>
      <c r="J107" s="220" t="s">
        <v>1063</v>
      </c>
      <c r="K107" s="220" t="s">
        <v>1063</v>
      </c>
      <c r="L107" s="220" t="s">
        <v>1790</v>
      </c>
      <c r="M107" s="221" t="s">
        <v>1678</v>
      </c>
      <c r="N107" s="218" t="s">
        <v>1065</v>
      </c>
      <c r="O107" s="218" t="s">
        <v>3553</v>
      </c>
      <c r="P107" s="222"/>
      <c r="Q107" s="223">
        <v>59137.5</v>
      </c>
      <c r="R107" s="223"/>
    </row>
    <row r="108" spans="1:18" s="224" customFormat="1" ht="42">
      <c r="A108" s="215" t="s">
        <v>2108</v>
      </c>
      <c r="B108" s="215" t="s">
        <v>5493</v>
      </c>
      <c r="C108" s="216" t="s">
        <v>5236</v>
      </c>
      <c r="D108" s="217" t="s">
        <v>1055</v>
      </c>
      <c r="E108" s="217" t="s">
        <v>5494</v>
      </c>
      <c r="F108" s="218" t="s">
        <v>5495</v>
      </c>
      <c r="G108" s="218" t="s">
        <v>5218</v>
      </c>
      <c r="H108" s="218" t="s">
        <v>346</v>
      </c>
      <c r="I108" s="219" t="s">
        <v>1109</v>
      </c>
      <c r="J108" s="220" t="s">
        <v>1110</v>
      </c>
      <c r="K108" s="220" t="s">
        <v>1062</v>
      </c>
      <c r="L108" s="220" t="s">
        <v>1063</v>
      </c>
      <c r="M108" s="221" t="s">
        <v>1111</v>
      </c>
      <c r="N108" s="218" t="s">
        <v>1065</v>
      </c>
      <c r="O108" s="218" t="s">
        <v>1112</v>
      </c>
      <c r="P108" s="222" t="s">
        <v>5496</v>
      </c>
      <c r="Q108" s="223">
        <v>1</v>
      </c>
      <c r="R108" s="223">
        <v>7071.4</v>
      </c>
    </row>
    <row r="109" spans="1:18" s="224" customFormat="1" ht="42" hidden="1">
      <c r="A109" s="215" t="s">
        <v>2113</v>
      </c>
      <c r="B109" s="215" t="s">
        <v>5497</v>
      </c>
      <c r="C109" s="216" t="s">
        <v>5236</v>
      </c>
      <c r="D109" s="217" t="s">
        <v>1055</v>
      </c>
      <c r="E109" s="217" t="s">
        <v>5498</v>
      </c>
      <c r="F109" s="218" t="s">
        <v>5499</v>
      </c>
      <c r="G109" s="218" t="s">
        <v>5218</v>
      </c>
      <c r="H109" s="218" t="s">
        <v>818</v>
      </c>
      <c r="I109" s="219" t="s">
        <v>1262</v>
      </c>
      <c r="J109" s="220" t="s">
        <v>1079</v>
      </c>
      <c r="K109" s="220" t="s">
        <v>1062</v>
      </c>
      <c r="L109" s="220" t="s">
        <v>1063</v>
      </c>
      <c r="M109" s="221" t="s">
        <v>1064</v>
      </c>
      <c r="N109" s="218" t="s">
        <v>1065</v>
      </c>
      <c r="O109" s="218" t="s">
        <v>3553</v>
      </c>
      <c r="P109" s="222" t="s">
        <v>4168</v>
      </c>
      <c r="Q109" s="223"/>
      <c r="R109" s="223">
        <v>16800</v>
      </c>
    </row>
    <row r="110" spans="1:18" s="224" customFormat="1" ht="42">
      <c r="A110" s="215" t="s">
        <v>2120</v>
      </c>
      <c r="B110" s="215" t="s">
        <v>5500</v>
      </c>
      <c r="C110" s="216" t="s">
        <v>5236</v>
      </c>
      <c r="D110" s="217" t="s">
        <v>1055</v>
      </c>
      <c r="E110" s="217" t="s">
        <v>5501</v>
      </c>
      <c r="F110" s="218" t="s">
        <v>5502</v>
      </c>
      <c r="G110" s="218" t="s">
        <v>5218</v>
      </c>
      <c r="H110" s="218" t="s">
        <v>1086</v>
      </c>
      <c r="I110" s="219" t="s">
        <v>1087</v>
      </c>
      <c r="J110" s="220" t="s">
        <v>1088</v>
      </c>
      <c r="K110" s="220" t="s">
        <v>1062</v>
      </c>
      <c r="L110" s="220" t="s">
        <v>1063</v>
      </c>
      <c r="M110" s="221" t="s">
        <v>1064</v>
      </c>
      <c r="N110" s="218" t="s">
        <v>1065</v>
      </c>
      <c r="O110" s="218" t="s">
        <v>3553</v>
      </c>
      <c r="P110" s="222" t="s">
        <v>5503</v>
      </c>
      <c r="Q110" s="223">
        <v>1</v>
      </c>
      <c r="R110" s="223">
        <v>16350.96</v>
      </c>
    </row>
    <row r="111" spans="1:18" s="224" customFormat="1" ht="42" hidden="1">
      <c r="A111" s="215" t="s">
        <v>2124</v>
      </c>
      <c r="B111" s="215" t="s">
        <v>5504</v>
      </c>
      <c r="C111" s="216" t="s">
        <v>5236</v>
      </c>
      <c r="D111" s="217" t="s">
        <v>1055</v>
      </c>
      <c r="E111" s="217" t="s">
        <v>5505</v>
      </c>
      <c r="F111" s="218" t="s">
        <v>5506</v>
      </c>
      <c r="G111" s="218" t="s">
        <v>5218</v>
      </c>
      <c r="H111" s="218" t="s">
        <v>833</v>
      </c>
      <c r="I111" s="219" t="s">
        <v>1267</v>
      </c>
      <c r="J111" s="220" t="s">
        <v>1239</v>
      </c>
      <c r="K111" s="220" t="s">
        <v>1062</v>
      </c>
      <c r="L111" s="220" t="s">
        <v>1063</v>
      </c>
      <c r="M111" s="221" t="s">
        <v>1064</v>
      </c>
      <c r="N111" s="218" t="s">
        <v>1065</v>
      </c>
      <c r="O111" s="218" t="s">
        <v>3553</v>
      </c>
      <c r="P111" s="222" t="s">
        <v>1268</v>
      </c>
      <c r="Q111" s="223"/>
      <c r="R111" s="223">
        <v>3972.58</v>
      </c>
    </row>
    <row r="112" spans="1:18" s="224" customFormat="1" ht="42" hidden="1">
      <c r="A112" s="215" t="s">
        <v>2129</v>
      </c>
      <c r="B112" s="215" t="s">
        <v>5507</v>
      </c>
      <c r="C112" s="216" t="s">
        <v>5236</v>
      </c>
      <c r="D112" s="217" t="s">
        <v>1055</v>
      </c>
      <c r="E112" s="217" t="s">
        <v>5508</v>
      </c>
      <c r="F112" s="218" t="s">
        <v>5509</v>
      </c>
      <c r="G112" s="218" t="s">
        <v>5218</v>
      </c>
      <c r="H112" s="218" t="s">
        <v>5140</v>
      </c>
      <c r="I112" s="219" t="s">
        <v>5510</v>
      </c>
      <c r="J112" s="220" t="s">
        <v>1096</v>
      </c>
      <c r="K112" s="220" t="s">
        <v>1062</v>
      </c>
      <c r="L112" s="220" t="s">
        <v>1063</v>
      </c>
      <c r="M112" s="221" t="s">
        <v>1064</v>
      </c>
      <c r="N112" s="218" t="s">
        <v>1065</v>
      </c>
      <c r="O112" s="218" t="s">
        <v>3553</v>
      </c>
      <c r="P112" s="222" t="s">
        <v>5511</v>
      </c>
      <c r="Q112" s="223"/>
      <c r="R112" s="223">
        <v>21914</v>
      </c>
    </row>
    <row r="113" spans="1:18" s="224" customFormat="1" ht="52.5">
      <c r="A113" s="215" t="s">
        <v>2134</v>
      </c>
      <c r="B113" s="215" t="s">
        <v>5512</v>
      </c>
      <c r="C113" s="216" t="s">
        <v>5236</v>
      </c>
      <c r="D113" s="217" t="s">
        <v>1055</v>
      </c>
      <c r="E113" s="217" t="s">
        <v>5513</v>
      </c>
      <c r="F113" s="218" t="s">
        <v>5514</v>
      </c>
      <c r="G113" s="218" t="s">
        <v>5218</v>
      </c>
      <c r="H113" s="218" t="s">
        <v>1230</v>
      </c>
      <c r="I113" s="219" t="s">
        <v>1231</v>
      </c>
      <c r="J113" s="220" t="s">
        <v>1079</v>
      </c>
      <c r="K113" s="220" t="s">
        <v>1062</v>
      </c>
      <c r="L113" s="220" t="s">
        <v>1063</v>
      </c>
      <c r="M113" s="221" t="s">
        <v>1064</v>
      </c>
      <c r="N113" s="218" t="s">
        <v>1065</v>
      </c>
      <c r="O113" s="218" t="s">
        <v>3553</v>
      </c>
      <c r="P113" s="222" t="s">
        <v>5515</v>
      </c>
      <c r="Q113" s="223">
        <v>1</v>
      </c>
      <c r="R113" s="223">
        <v>6300</v>
      </c>
    </row>
    <row r="114" spans="1:18" s="224" customFormat="1" ht="42" hidden="1">
      <c r="A114" s="215" t="s">
        <v>2138</v>
      </c>
      <c r="B114" s="215" t="s">
        <v>5516</v>
      </c>
      <c r="C114" s="216" t="s">
        <v>5236</v>
      </c>
      <c r="D114" s="217" t="s">
        <v>1055</v>
      </c>
      <c r="E114" s="217" t="s">
        <v>3924</v>
      </c>
      <c r="F114" s="218" t="s">
        <v>5517</v>
      </c>
      <c r="G114" s="218" t="s">
        <v>5218</v>
      </c>
      <c r="H114" s="218" t="s">
        <v>5518</v>
      </c>
      <c r="I114" s="219" t="s">
        <v>5519</v>
      </c>
      <c r="J114" s="220" t="s">
        <v>1690</v>
      </c>
      <c r="K114" s="220" t="s">
        <v>1691</v>
      </c>
      <c r="L114" s="220" t="s">
        <v>1063</v>
      </c>
      <c r="M114" s="221" t="s">
        <v>1769</v>
      </c>
      <c r="N114" s="218" t="s">
        <v>1065</v>
      </c>
      <c r="O114" s="218" t="s">
        <v>3553</v>
      </c>
      <c r="P114" s="222"/>
      <c r="Q114" s="223"/>
      <c r="R114" s="223">
        <v>568.79</v>
      </c>
    </row>
    <row r="115" spans="1:18" s="224" customFormat="1" ht="73.5" hidden="1">
      <c r="A115" s="215" t="s">
        <v>2141</v>
      </c>
      <c r="B115" s="215" t="s">
        <v>5520</v>
      </c>
      <c r="C115" s="216" t="s">
        <v>5236</v>
      </c>
      <c r="D115" s="217" t="s">
        <v>1055</v>
      </c>
      <c r="E115" s="217" t="s">
        <v>2266</v>
      </c>
      <c r="F115" s="218" t="s">
        <v>5521</v>
      </c>
      <c r="G115" s="218" t="s">
        <v>5218</v>
      </c>
      <c r="H115" s="218" t="s">
        <v>2269</v>
      </c>
      <c r="I115" s="219" t="s">
        <v>2270</v>
      </c>
      <c r="J115" s="220" t="s">
        <v>1690</v>
      </c>
      <c r="K115" s="220" t="s">
        <v>1691</v>
      </c>
      <c r="L115" s="220" t="s">
        <v>1063</v>
      </c>
      <c r="M115" s="221" t="s">
        <v>1769</v>
      </c>
      <c r="N115" s="218" t="s">
        <v>1065</v>
      </c>
      <c r="O115" s="218" t="s">
        <v>3553</v>
      </c>
      <c r="P115" s="222"/>
      <c r="Q115" s="223"/>
      <c r="R115" s="223">
        <v>2958.22</v>
      </c>
    </row>
    <row r="116" spans="1:18" s="224" customFormat="1" ht="42" hidden="1">
      <c r="A116" s="215" t="s">
        <v>2144</v>
      </c>
      <c r="B116" s="215" t="s">
        <v>5522</v>
      </c>
      <c r="C116" s="216" t="s">
        <v>5236</v>
      </c>
      <c r="D116" s="217" t="s">
        <v>1055</v>
      </c>
      <c r="E116" s="217" t="s">
        <v>3201</v>
      </c>
      <c r="F116" s="218" t="s">
        <v>5523</v>
      </c>
      <c r="G116" s="218" t="s">
        <v>5218</v>
      </c>
      <c r="H116" s="218" t="s">
        <v>1077</v>
      </c>
      <c r="I116" s="219" t="s">
        <v>1078</v>
      </c>
      <c r="J116" s="220" t="s">
        <v>1690</v>
      </c>
      <c r="K116" s="220" t="s">
        <v>1691</v>
      </c>
      <c r="L116" s="220" t="s">
        <v>1063</v>
      </c>
      <c r="M116" s="221" t="s">
        <v>1769</v>
      </c>
      <c r="N116" s="218" t="s">
        <v>1065</v>
      </c>
      <c r="O116" s="218" t="s">
        <v>3553</v>
      </c>
      <c r="P116" s="222"/>
      <c r="Q116" s="223"/>
      <c r="R116" s="223">
        <v>24.03</v>
      </c>
    </row>
    <row r="117" spans="1:18" s="224" customFormat="1" ht="42" hidden="1">
      <c r="A117" s="215" t="s">
        <v>2147</v>
      </c>
      <c r="B117" s="215" t="s">
        <v>5524</v>
      </c>
      <c r="C117" s="216" t="s">
        <v>5236</v>
      </c>
      <c r="D117" s="217" t="s">
        <v>1055</v>
      </c>
      <c r="E117" s="217" t="s">
        <v>5525</v>
      </c>
      <c r="F117" s="218" t="s">
        <v>5526</v>
      </c>
      <c r="G117" s="218" t="s">
        <v>5218</v>
      </c>
      <c r="H117" s="218" t="s">
        <v>2274</v>
      </c>
      <c r="I117" s="219" t="s">
        <v>2275</v>
      </c>
      <c r="J117" s="220" t="s">
        <v>1690</v>
      </c>
      <c r="K117" s="220" t="s">
        <v>1691</v>
      </c>
      <c r="L117" s="220" t="s">
        <v>1063</v>
      </c>
      <c r="M117" s="221" t="s">
        <v>1769</v>
      </c>
      <c r="N117" s="218" t="s">
        <v>1065</v>
      </c>
      <c r="O117" s="218" t="s">
        <v>3553</v>
      </c>
      <c r="P117" s="222"/>
      <c r="Q117" s="223"/>
      <c r="R117" s="223">
        <v>1429.3</v>
      </c>
    </row>
    <row r="118" spans="1:18" s="224" customFormat="1" ht="63" hidden="1">
      <c r="A118" s="215" t="s">
        <v>2150</v>
      </c>
      <c r="B118" s="215" t="s">
        <v>5527</v>
      </c>
      <c r="C118" s="216" t="s">
        <v>5236</v>
      </c>
      <c r="D118" s="217" t="s">
        <v>1055</v>
      </c>
      <c r="E118" s="217" t="s">
        <v>3220</v>
      </c>
      <c r="F118" s="218" t="s">
        <v>5528</v>
      </c>
      <c r="G118" s="218" t="s">
        <v>5218</v>
      </c>
      <c r="H118" s="218" t="s">
        <v>3218</v>
      </c>
      <c r="I118" s="219" t="s">
        <v>2270</v>
      </c>
      <c r="J118" s="220" t="s">
        <v>1690</v>
      </c>
      <c r="K118" s="220" t="s">
        <v>1691</v>
      </c>
      <c r="L118" s="220" t="s">
        <v>1063</v>
      </c>
      <c r="M118" s="221" t="s">
        <v>1769</v>
      </c>
      <c r="N118" s="218" t="s">
        <v>1065</v>
      </c>
      <c r="O118" s="218" t="s">
        <v>3553</v>
      </c>
      <c r="P118" s="222"/>
      <c r="Q118" s="223"/>
      <c r="R118" s="223">
        <v>8.18</v>
      </c>
    </row>
    <row r="119" spans="1:18" s="224" customFormat="1" ht="42" hidden="1">
      <c r="A119" s="215" t="s">
        <v>2154</v>
      </c>
      <c r="B119" s="215" t="s">
        <v>5529</v>
      </c>
      <c r="C119" s="216" t="s">
        <v>5236</v>
      </c>
      <c r="D119" s="217" t="s">
        <v>1055</v>
      </c>
      <c r="E119" s="217" t="s">
        <v>5530</v>
      </c>
      <c r="F119" s="218" t="s">
        <v>5531</v>
      </c>
      <c r="G119" s="218" t="s">
        <v>5218</v>
      </c>
      <c r="H119" s="218" t="s">
        <v>1701</v>
      </c>
      <c r="I119" s="219" t="s">
        <v>1702</v>
      </c>
      <c r="J119" s="220" t="s">
        <v>2674</v>
      </c>
      <c r="K119" s="220" t="s">
        <v>2034</v>
      </c>
      <c r="L119" s="220" t="s">
        <v>1063</v>
      </c>
      <c r="M119" s="221" t="s">
        <v>1064</v>
      </c>
      <c r="N119" s="218" t="s">
        <v>1065</v>
      </c>
      <c r="O119" s="218" t="s">
        <v>3553</v>
      </c>
      <c r="P119" s="222"/>
      <c r="Q119" s="223"/>
      <c r="R119" s="223">
        <v>796</v>
      </c>
    </row>
    <row r="120" spans="1:18" s="224" customFormat="1" ht="63" hidden="1">
      <c r="A120" s="215" t="s">
        <v>2157</v>
      </c>
      <c r="B120" s="215" t="s">
        <v>5532</v>
      </c>
      <c r="C120" s="216" t="s">
        <v>5236</v>
      </c>
      <c r="D120" s="217" t="s">
        <v>1055</v>
      </c>
      <c r="E120" s="217" t="s">
        <v>3220</v>
      </c>
      <c r="F120" s="218" t="s">
        <v>5533</v>
      </c>
      <c r="G120" s="218" t="s">
        <v>5218</v>
      </c>
      <c r="H120" s="218" t="s">
        <v>3218</v>
      </c>
      <c r="I120" s="219" t="s">
        <v>2270</v>
      </c>
      <c r="J120" s="220" t="s">
        <v>1690</v>
      </c>
      <c r="K120" s="220" t="s">
        <v>1691</v>
      </c>
      <c r="L120" s="220" t="s">
        <v>1063</v>
      </c>
      <c r="M120" s="221" t="s">
        <v>1769</v>
      </c>
      <c r="N120" s="218" t="s">
        <v>1065</v>
      </c>
      <c r="O120" s="218" t="s">
        <v>3553</v>
      </c>
      <c r="P120" s="222"/>
      <c r="Q120" s="223"/>
      <c r="R120" s="223">
        <v>39.590000000000003</v>
      </c>
    </row>
    <row r="121" spans="1:18" s="224" customFormat="1" ht="42">
      <c r="A121" s="215" t="s">
        <v>2160</v>
      </c>
      <c r="B121" s="215" t="s">
        <v>5534</v>
      </c>
      <c r="C121" s="216" t="s">
        <v>5236</v>
      </c>
      <c r="D121" s="217" t="s">
        <v>1055</v>
      </c>
      <c r="E121" s="217" t="s">
        <v>5535</v>
      </c>
      <c r="F121" s="218" t="s">
        <v>5536</v>
      </c>
      <c r="G121" s="218" t="s">
        <v>5218</v>
      </c>
      <c r="H121" s="218" t="s">
        <v>1937</v>
      </c>
      <c r="I121" s="219" t="s">
        <v>1938</v>
      </c>
      <c r="J121" s="220" t="s">
        <v>1110</v>
      </c>
      <c r="K121" s="220" t="s">
        <v>1062</v>
      </c>
      <c r="L121" s="220" t="s">
        <v>1063</v>
      </c>
      <c r="M121" s="221" t="s">
        <v>1111</v>
      </c>
      <c r="N121" s="218" t="s">
        <v>1065</v>
      </c>
      <c r="O121" s="218" t="s">
        <v>3553</v>
      </c>
      <c r="P121" s="222" t="s">
        <v>5537</v>
      </c>
      <c r="Q121" s="223">
        <v>1</v>
      </c>
      <c r="R121" s="223">
        <v>2500</v>
      </c>
    </row>
    <row r="122" spans="1:18" s="224" customFormat="1" ht="42" hidden="1">
      <c r="A122" s="215" t="s">
        <v>1691</v>
      </c>
      <c r="B122" s="215" t="s">
        <v>5538</v>
      </c>
      <c r="C122" s="216" t="s">
        <v>5236</v>
      </c>
      <c r="D122" s="217" t="s">
        <v>1055</v>
      </c>
      <c r="E122" s="217" t="s">
        <v>5539</v>
      </c>
      <c r="F122" s="218" t="s">
        <v>5540</v>
      </c>
      <c r="G122" s="218" t="s">
        <v>5218</v>
      </c>
      <c r="H122" s="218" t="s">
        <v>209</v>
      </c>
      <c r="I122" s="219" t="s">
        <v>1149</v>
      </c>
      <c r="J122" s="220" t="s">
        <v>1121</v>
      </c>
      <c r="K122" s="220" t="s">
        <v>1062</v>
      </c>
      <c r="L122" s="220" t="s">
        <v>1063</v>
      </c>
      <c r="M122" s="221" t="s">
        <v>1064</v>
      </c>
      <c r="N122" s="218" t="s">
        <v>1065</v>
      </c>
      <c r="O122" s="218" t="s">
        <v>3553</v>
      </c>
      <c r="P122" s="222" t="s">
        <v>962</v>
      </c>
      <c r="Q122" s="223"/>
      <c r="R122" s="223">
        <v>13296.34</v>
      </c>
    </row>
    <row r="123" spans="1:18" s="224" customFormat="1" ht="42" hidden="1">
      <c r="A123" s="215" t="s">
        <v>1080</v>
      </c>
      <c r="B123" s="215" t="s">
        <v>5541</v>
      </c>
      <c r="C123" s="216" t="s">
        <v>5233</v>
      </c>
      <c r="D123" s="217" t="s">
        <v>1055</v>
      </c>
      <c r="E123" s="217" t="s">
        <v>5395</v>
      </c>
      <c r="F123" s="218" t="s">
        <v>5542</v>
      </c>
      <c r="G123" s="218" t="s">
        <v>5236</v>
      </c>
      <c r="H123" s="218" t="s">
        <v>1701</v>
      </c>
      <c r="I123" s="219" t="s">
        <v>1702</v>
      </c>
      <c r="J123" s="220" t="s">
        <v>1703</v>
      </c>
      <c r="K123" s="220" t="s">
        <v>1704</v>
      </c>
      <c r="L123" s="220" t="s">
        <v>1063</v>
      </c>
      <c r="M123" s="221" t="s">
        <v>1769</v>
      </c>
      <c r="N123" s="218" t="s">
        <v>1065</v>
      </c>
      <c r="O123" s="218" t="s">
        <v>3553</v>
      </c>
      <c r="P123" s="222"/>
      <c r="Q123" s="223"/>
      <c r="R123" s="223">
        <v>22885.01</v>
      </c>
    </row>
    <row r="124" spans="1:18" s="224" customFormat="1" ht="42" hidden="1">
      <c r="A124" s="215" t="s">
        <v>2168</v>
      </c>
      <c r="B124" s="215" t="s">
        <v>5543</v>
      </c>
      <c r="C124" s="216" t="s">
        <v>5233</v>
      </c>
      <c r="D124" s="217" t="s">
        <v>1055</v>
      </c>
      <c r="E124" s="217" t="s">
        <v>5395</v>
      </c>
      <c r="F124" s="218" t="s">
        <v>5544</v>
      </c>
      <c r="G124" s="218" t="s">
        <v>5236</v>
      </c>
      <c r="H124" s="218" t="s">
        <v>1701</v>
      </c>
      <c r="I124" s="219" t="s">
        <v>1702</v>
      </c>
      <c r="J124" s="220" t="s">
        <v>1703</v>
      </c>
      <c r="K124" s="220" t="s">
        <v>1704</v>
      </c>
      <c r="L124" s="220" t="s">
        <v>1063</v>
      </c>
      <c r="M124" s="221" t="s">
        <v>1769</v>
      </c>
      <c r="N124" s="218" t="s">
        <v>1065</v>
      </c>
      <c r="O124" s="218" t="s">
        <v>3553</v>
      </c>
      <c r="P124" s="222"/>
      <c r="Q124" s="223"/>
      <c r="R124" s="223">
        <v>10103.450000000001</v>
      </c>
    </row>
    <row r="125" spans="1:18" s="224" customFormat="1" ht="42" hidden="1">
      <c r="A125" s="215" t="s">
        <v>2171</v>
      </c>
      <c r="B125" s="215" t="s">
        <v>5545</v>
      </c>
      <c r="C125" s="216" t="s">
        <v>5233</v>
      </c>
      <c r="D125" s="217" t="s">
        <v>1055</v>
      </c>
      <c r="E125" s="217" t="s">
        <v>5546</v>
      </c>
      <c r="F125" s="218" t="s">
        <v>5547</v>
      </c>
      <c r="G125" s="218" t="s">
        <v>5236</v>
      </c>
      <c r="H125" s="218" t="s">
        <v>1701</v>
      </c>
      <c r="I125" s="219" t="s">
        <v>1702</v>
      </c>
      <c r="J125" s="220" t="s">
        <v>1703</v>
      </c>
      <c r="K125" s="220" t="s">
        <v>1704</v>
      </c>
      <c r="L125" s="220" t="s">
        <v>1063</v>
      </c>
      <c r="M125" s="221" t="s">
        <v>1769</v>
      </c>
      <c r="N125" s="218" t="s">
        <v>1065</v>
      </c>
      <c r="O125" s="218" t="s">
        <v>3553</v>
      </c>
      <c r="P125" s="222"/>
      <c r="Q125" s="223"/>
      <c r="R125" s="223">
        <v>590.84</v>
      </c>
    </row>
    <row r="126" spans="1:18" s="224" customFormat="1" ht="42" hidden="1">
      <c r="A126" s="215" t="s">
        <v>1432</v>
      </c>
      <c r="B126" s="215" t="s">
        <v>5548</v>
      </c>
      <c r="C126" s="216" t="s">
        <v>5233</v>
      </c>
      <c r="D126" s="217" t="s">
        <v>1055</v>
      </c>
      <c r="E126" s="217" t="s">
        <v>5546</v>
      </c>
      <c r="F126" s="218" t="s">
        <v>5549</v>
      </c>
      <c r="G126" s="218" t="s">
        <v>5236</v>
      </c>
      <c r="H126" s="218" t="s">
        <v>1701</v>
      </c>
      <c r="I126" s="219" t="s">
        <v>1702</v>
      </c>
      <c r="J126" s="220" t="s">
        <v>1703</v>
      </c>
      <c r="K126" s="220" t="s">
        <v>1704</v>
      </c>
      <c r="L126" s="220" t="s">
        <v>1063</v>
      </c>
      <c r="M126" s="221" t="s">
        <v>1769</v>
      </c>
      <c r="N126" s="218" t="s">
        <v>1065</v>
      </c>
      <c r="O126" s="218" t="s">
        <v>3553</v>
      </c>
      <c r="P126" s="222"/>
      <c r="Q126" s="223"/>
      <c r="R126" s="223">
        <v>27.7</v>
      </c>
    </row>
    <row r="127" spans="1:18" s="224" customFormat="1" ht="42" hidden="1">
      <c r="A127" s="215" t="s">
        <v>1436</v>
      </c>
      <c r="B127" s="215" t="s">
        <v>5550</v>
      </c>
      <c r="C127" s="216" t="s">
        <v>5233</v>
      </c>
      <c r="D127" s="217" t="s">
        <v>1055</v>
      </c>
      <c r="E127" s="217" t="s">
        <v>5546</v>
      </c>
      <c r="F127" s="218" t="s">
        <v>5551</v>
      </c>
      <c r="G127" s="218" t="s">
        <v>5236</v>
      </c>
      <c r="H127" s="218" t="s">
        <v>1701</v>
      </c>
      <c r="I127" s="219" t="s">
        <v>1702</v>
      </c>
      <c r="J127" s="220" t="s">
        <v>1703</v>
      </c>
      <c r="K127" s="220" t="s">
        <v>1704</v>
      </c>
      <c r="L127" s="220" t="s">
        <v>1063</v>
      </c>
      <c r="M127" s="221" t="s">
        <v>1769</v>
      </c>
      <c r="N127" s="218" t="s">
        <v>1065</v>
      </c>
      <c r="O127" s="218" t="s">
        <v>3553</v>
      </c>
      <c r="P127" s="222"/>
      <c r="Q127" s="223"/>
      <c r="R127" s="223">
        <v>26.67</v>
      </c>
    </row>
    <row r="128" spans="1:18" s="224" customFormat="1" ht="42" hidden="1">
      <c r="A128" s="215" t="s">
        <v>2178</v>
      </c>
      <c r="B128" s="215" t="s">
        <v>5552</v>
      </c>
      <c r="C128" s="216" t="s">
        <v>5233</v>
      </c>
      <c r="D128" s="217" t="s">
        <v>1055</v>
      </c>
      <c r="E128" s="217" t="s">
        <v>5398</v>
      </c>
      <c r="F128" s="218" t="s">
        <v>5553</v>
      </c>
      <c r="G128" s="218" t="s">
        <v>5236</v>
      </c>
      <c r="H128" s="218" t="s">
        <v>1701</v>
      </c>
      <c r="I128" s="219" t="s">
        <v>1702</v>
      </c>
      <c r="J128" s="220" t="s">
        <v>1703</v>
      </c>
      <c r="K128" s="220" t="s">
        <v>1704</v>
      </c>
      <c r="L128" s="220" t="s">
        <v>1063</v>
      </c>
      <c r="M128" s="221" t="s">
        <v>1769</v>
      </c>
      <c r="N128" s="218" t="s">
        <v>1065</v>
      </c>
      <c r="O128" s="218" t="s">
        <v>3553</v>
      </c>
      <c r="P128" s="222"/>
      <c r="Q128" s="223"/>
      <c r="R128" s="223">
        <v>38801.39</v>
      </c>
    </row>
    <row r="129" spans="1:18" s="224" customFormat="1" ht="42" hidden="1">
      <c r="A129" s="215" t="s">
        <v>2182</v>
      </c>
      <c r="B129" s="215" t="s">
        <v>5554</v>
      </c>
      <c r="C129" s="216" t="s">
        <v>5233</v>
      </c>
      <c r="D129" s="217" t="s">
        <v>1055</v>
      </c>
      <c r="E129" s="217" t="s">
        <v>5398</v>
      </c>
      <c r="F129" s="218" t="s">
        <v>5555</v>
      </c>
      <c r="G129" s="218" t="s">
        <v>5236</v>
      </c>
      <c r="H129" s="218" t="s">
        <v>1701</v>
      </c>
      <c r="I129" s="219" t="s">
        <v>1702</v>
      </c>
      <c r="J129" s="220" t="s">
        <v>1703</v>
      </c>
      <c r="K129" s="220" t="s">
        <v>1704</v>
      </c>
      <c r="L129" s="220" t="s">
        <v>1063</v>
      </c>
      <c r="M129" s="221" t="s">
        <v>1769</v>
      </c>
      <c r="N129" s="218" t="s">
        <v>1065</v>
      </c>
      <c r="O129" s="218" t="s">
        <v>3553</v>
      </c>
      <c r="P129" s="222"/>
      <c r="Q129" s="223"/>
      <c r="R129" s="223">
        <v>3016.67</v>
      </c>
    </row>
    <row r="130" spans="1:18" s="224" customFormat="1" ht="42" hidden="1">
      <c r="A130" s="215" t="s">
        <v>1704</v>
      </c>
      <c r="B130" s="215" t="s">
        <v>5556</v>
      </c>
      <c r="C130" s="216" t="s">
        <v>5233</v>
      </c>
      <c r="D130" s="217" t="s">
        <v>1055</v>
      </c>
      <c r="E130" s="217" t="s">
        <v>5398</v>
      </c>
      <c r="F130" s="218" t="s">
        <v>5557</v>
      </c>
      <c r="G130" s="218" t="s">
        <v>5236</v>
      </c>
      <c r="H130" s="218" t="s">
        <v>1701</v>
      </c>
      <c r="I130" s="219" t="s">
        <v>1702</v>
      </c>
      <c r="J130" s="220" t="s">
        <v>1703</v>
      </c>
      <c r="K130" s="220" t="s">
        <v>1704</v>
      </c>
      <c r="L130" s="220" t="s">
        <v>1063</v>
      </c>
      <c r="M130" s="221" t="s">
        <v>1769</v>
      </c>
      <c r="N130" s="218" t="s">
        <v>1065</v>
      </c>
      <c r="O130" s="218" t="s">
        <v>3553</v>
      </c>
      <c r="P130" s="222"/>
      <c r="Q130" s="223"/>
      <c r="R130" s="223">
        <v>1331.82</v>
      </c>
    </row>
    <row r="131" spans="1:18" s="224" customFormat="1" ht="52.5" hidden="1">
      <c r="A131" s="215" t="s">
        <v>2187</v>
      </c>
      <c r="B131" s="215" t="s">
        <v>5558</v>
      </c>
      <c r="C131" s="216" t="s">
        <v>5218</v>
      </c>
      <c r="D131" s="217" t="s">
        <v>1181</v>
      </c>
      <c r="E131" s="217" t="s">
        <v>5559</v>
      </c>
      <c r="F131" s="218" t="s">
        <v>5558</v>
      </c>
      <c r="G131" s="218" t="s">
        <v>5218</v>
      </c>
      <c r="H131" s="218" t="s">
        <v>5560</v>
      </c>
      <c r="I131" s="219" t="s">
        <v>1078</v>
      </c>
      <c r="J131" s="220" t="s">
        <v>1063</v>
      </c>
      <c r="K131" s="220" t="s">
        <v>1063</v>
      </c>
      <c r="L131" s="220" t="s">
        <v>1790</v>
      </c>
      <c r="M131" s="221" t="s">
        <v>1678</v>
      </c>
      <c r="N131" s="218" t="s">
        <v>1065</v>
      </c>
      <c r="O131" s="218" t="s">
        <v>3553</v>
      </c>
      <c r="P131" s="222"/>
      <c r="Q131" s="223">
        <v>6200</v>
      </c>
      <c r="R131" s="223"/>
    </row>
    <row r="132" spans="1:18" s="224" customFormat="1" ht="52.5" hidden="1">
      <c r="A132" s="215" t="s">
        <v>2190</v>
      </c>
      <c r="B132" s="215" t="s">
        <v>5561</v>
      </c>
      <c r="C132" s="216" t="s">
        <v>5218</v>
      </c>
      <c r="D132" s="217" t="s">
        <v>1181</v>
      </c>
      <c r="E132" s="217" t="s">
        <v>5562</v>
      </c>
      <c r="F132" s="218" t="s">
        <v>5561</v>
      </c>
      <c r="G132" s="218" t="s">
        <v>5218</v>
      </c>
      <c r="H132" s="218" t="s">
        <v>5563</v>
      </c>
      <c r="I132" s="219" t="s">
        <v>1078</v>
      </c>
      <c r="J132" s="220" t="s">
        <v>1063</v>
      </c>
      <c r="K132" s="220" t="s">
        <v>1063</v>
      </c>
      <c r="L132" s="220" t="s">
        <v>1790</v>
      </c>
      <c r="M132" s="221" t="s">
        <v>1678</v>
      </c>
      <c r="N132" s="218" t="s">
        <v>1065</v>
      </c>
      <c r="O132" s="218" t="s">
        <v>3553</v>
      </c>
      <c r="P132" s="222"/>
      <c r="Q132" s="223">
        <v>1000</v>
      </c>
      <c r="R132" s="223"/>
    </row>
    <row r="133" spans="1:18" s="224" customFormat="1" ht="63" hidden="1">
      <c r="A133" s="215" t="s">
        <v>2194</v>
      </c>
      <c r="B133" s="215" t="s">
        <v>5564</v>
      </c>
      <c r="C133" s="216" t="s">
        <v>5218</v>
      </c>
      <c r="D133" s="217" t="s">
        <v>1181</v>
      </c>
      <c r="E133" s="217" t="s">
        <v>5565</v>
      </c>
      <c r="F133" s="218" t="s">
        <v>5564</v>
      </c>
      <c r="G133" s="218" t="s">
        <v>5218</v>
      </c>
      <c r="H133" s="218" t="s">
        <v>1835</v>
      </c>
      <c r="I133" s="219" t="s">
        <v>1836</v>
      </c>
      <c r="J133" s="220" t="s">
        <v>1063</v>
      </c>
      <c r="K133" s="220" t="s">
        <v>1063</v>
      </c>
      <c r="L133" s="220" t="s">
        <v>1790</v>
      </c>
      <c r="M133" s="221" t="s">
        <v>1678</v>
      </c>
      <c r="N133" s="218" t="s">
        <v>1065</v>
      </c>
      <c r="O133" s="218" t="s">
        <v>3553</v>
      </c>
      <c r="P133" s="222"/>
      <c r="Q133" s="223">
        <v>31155.67</v>
      </c>
      <c r="R133" s="223"/>
    </row>
    <row r="134" spans="1:18" s="224" customFormat="1" ht="52.5" hidden="1">
      <c r="A134" s="215" t="s">
        <v>1114</v>
      </c>
      <c r="B134" s="215" t="s">
        <v>5566</v>
      </c>
      <c r="C134" s="216" t="s">
        <v>5218</v>
      </c>
      <c r="D134" s="217" t="s">
        <v>1181</v>
      </c>
      <c r="E134" s="217" t="s">
        <v>5567</v>
      </c>
      <c r="F134" s="218" t="s">
        <v>5566</v>
      </c>
      <c r="G134" s="218" t="s">
        <v>5218</v>
      </c>
      <c r="H134" s="218" t="s">
        <v>3718</v>
      </c>
      <c r="I134" s="219" t="s">
        <v>3719</v>
      </c>
      <c r="J134" s="220" t="s">
        <v>1063</v>
      </c>
      <c r="K134" s="220" t="s">
        <v>1063</v>
      </c>
      <c r="L134" s="220" t="s">
        <v>1790</v>
      </c>
      <c r="M134" s="221" t="s">
        <v>1678</v>
      </c>
      <c r="N134" s="218" t="s">
        <v>1065</v>
      </c>
      <c r="O134" s="218" t="s">
        <v>3553</v>
      </c>
      <c r="P134" s="222"/>
      <c r="Q134" s="223">
        <v>1860</v>
      </c>
      <c r="R134" s="223"/>
    </row>
    <row r="135" spans="1:18" s="224" customFormat="1" ht="52.5" hidden="1">
      <c r="A135" s="215" t="s">
        <v>1123</v>
      </c>
      <c r="B135" s="215" t="s">
        <v>2653</v>
      </c>
      <c r="C135" s="216" t="s">
        <v>5218</v>
      </c>
      <c r="D135" s="217" t="s">
        <v>1181</v>
      </c>
      <c r="E135" s="217" t="s">
        <v>1806</v>
      </c>
      <c r="F135" s="218" t="s">
        <v>2653</v>
      </c>
      <c r="G135" s="218" t="s">
        <v>5218</v>
      </c>
      <c r="H135" s="218" t="s">
        <v>1807</v>
      </c>
      <c r="I135" s="219" t="s">
        <v>1808</v>
      </c>
      <c r="J135" s="220" t="s">
        <v>1063</v>
      </c>
      <c r="K135" s="220" t="s">
        <v>1063</v>
      </c>
      <c r="L135" s="220" t="s">
        <v>1790</v>
      </c>
      <c r="M135" s="221" t="s">
        <v>1678</v>
      </c>
      <c r="N135" s="218" t="s">
        <v>1065</v>
      </c>
      <c r="O135" s="218" t="s">
        <v>3553</v>
      </c>
      <c r="P135" s="222"/>
      <c r="Q135" s="223">
        <v>25920</v>
      </c>
      <c r="R135" s="223"/>
    </row>
    <row r="136" spans="1:18" s="224" customFormat="1" ht="52.5" hidden="1">
      <c r="A136" s="215" t="s">
        <v>1129</v>
      </c>
      <c r="B136" s="215" t="s">
        <v>4952</v>
      </c>
      <c r="C136" s="216" t="s">
        <v>5218</v>
      </c>
      <c r="D136" s="217" t="s">
        <v>1181</v>
      </c>
      <c r="E136" s="217" t="s">
        <v>5568</v>
      </c>
      <c r="F136" s="218" t="s">
        <v>4952</v>
      </c>
      <c r="G136" s="218" t="s">
        <v>5218</v>
      </c>
      <c r="H136" s="218" t="s">
        <v>1924</v>
      </c>
      <c r="I136" s="219" t="s">
        <v>1925</v>
      </c>
      <c r="J136" s="220" t="s">
        <v>1063</v>
      </c>
      <c r="K136" s="220" t="s">
        <v>1063</v>
      </c>
      <c r="L136" s="220" t="s">
        <v>1790</v>
      </c>
      <c r="M136" s="221" t="s">
        <v>1678</v>
      </c>
      <c r="N136" s="218" t="s">
        <v>1065</v>
      </c>
      <c r="O136" s="218" t="s">
        <v>3553</v>
      </c>
      <c r="P136" s="222"/>
      <c r="Q136" s="223">
        <v>6300</v>
      </c>
      <c r="R136" s="223"/>
    </row>
    <row r="137" spans="1:18" s="224" customFormat="1" ht="42" hidden="1">
      <c r="A137" s="215" t="s">
        <v>1133</v>
      </c>
      <c r="B137" s="215" t="s">
        <v>3029</v>
      </c>
      <c r="C137" s="216" t="s">
        <v>5236</v>
      </c>
      <c r="D137" s="217" t="s">
        <v>1214</v>
      </c>
      <c r="E137" s="217" t="s">
        <v>5569</v>
      </c>
      <c r="F137" s="218" t="s">
        <v>5570</v>
      </c>
      <c r="G137" s="218" t="s">
        <v>5236</v>
      </c>
      <c r="H137" s="218" t="s">
        <v>5571</v>
      </c>
      <c r="I137" s="219" t="s">
        <v>5572</v>
      </c>
      <c r="J137" s="220" t="s">
        <v>1063</v>
      </c>
      <c r="K137" s="220" t="s">
        <v>1063</v>
      </c>
      <c r="L137" s="220" t="s">
        <v>1790</v>
      </c>
      <c r="M137" s="221" t="s">
        <v>1678</v>
      </c>
      <c r="N137" s="218" t="s">
        <v>1065</v>
      </c>
      <c r="O137" s="218" t="s">
        <v>3553</v>
      </c>
      <c r="P137" s="222"/>
      <c r="Q137" s="223">
        <v>3889</v>
      </c>
      <c r="R137" s="223"/>
    </row>
    <row r="138" spans="1:18" s="224" customFormat="1" ht="42" hidden="1">
      <c r="A138" s="215" t="s">
        <v>1140</v>
      </c>
      <c r="B138" s="215" t="s">
        <v>5573</v>
      </c>
      <c r="C138" s="216" t="s">
        <v>5233</v>
      </c>
      <c r="D138" s="217" t="s">
        <v>1055</v>
      </c>
      <c r="E138" s="217" t="s">
        <v>5401</v>
      </c>
      <c r="F138" s="218" t="s">
        <v>5574</v>
      </c>
      <c r="G138" s="218" t="s">
        <v>5236</v>
      </c>
      <c r="H138" s="218" t="s">
        <v>1716</v>
      </c>
      <c r="I138" s="219" t="s">
        <v>1717</v>
      </c>
      <c r="J138" s="220" t="s">
        <v>1703</v>
      </c>
      <c r="K138" s="220" t="s">
        <v>1704</v>
      </c>
      <c r="L138" s="220" t="s">
        <v>1063</v>
      </c>
      <c r="M138" s="221" t="s">
        <v>1769</v>
      </c>
      <c r="N138" s="218" t="s">
        <v>1065</v>
      </c>
      <c r="O138" s="218" t="s">
        <v>3553</v>
      </c>
      <c r="P138" s="222"/>
      <c r="Q138" s="223"/>
      <c r="R138" s="223">
        <v>2676.34</v>
      </c>
    </row>
    <row r="139" spans="1:18" s="224" customFormat="1" ht="42" hidden="1">
      <c r="A139" s="215" t="s">
        <v>1440</v>
      </c>
      <c r="B139" s="215" t="s">
        <v>5575</v>
      </c>
      <c r="C139" s="216" t="s">
        <v>5233</v>
      </c>
      <c r="D139" s="217" t="s">
        <v>1055</v>
      </c>
      <c r="E139" s="217" t="s">
        <v>5401</v>
      </c>
      <c r="F139" s="218" t="s">
        <v>5576</v>
      </c>
      <c r="G139" s="218" t="s">
        <v>5236</v>
      </c>
      <c r="H139" s="218" t="s">
        <v>1716</v>
      </c>
      <c r="I139" s="219" t="s">
        <v>1717</v>
      </c>
      <c r="J139" s="220" t="s">
        <v>1703</v>
      </c>
      <c r="K139" s="220" t="s">
        <v>1704</v>
      </c>
      <c r="L139" s="220" t="s">
        <v>1063</v>
      </c>
      <c r="M139" s="221" t="s">
        <v>1769</v>
      </c>
      <c r="N139" s="218" t="s">
        <v>1065</v>
      </c>
      <c r="O139" s="218" t="s">
        <v>3553</v>
      </c>
      <c r="P139" s="222"/>
      <c r="Q139" s="223"/>
      <c r="R139" s="223">
        <v>208.04</v>
      </c>
    </row>
    <row r="140" spans="1:18" s="224" customFormat="1" ht="42" hidden="1">
      <c r="A140" s="215" t="s">
        <v>1444</v>
      </c>
      <c r="B140" s="215" t="s">
        <v>5577</v>
      </c>
      <c r="C140" s="216" t="s">
        <v>5233</v>
      </c>
      <c r="D140" s="217" t="s">
        <v>1055</v>
      </c>
      <c r="E140" s="217" t="s">
        <v>5401</v>
      </c>
      <c r="F140" s="218" t="s">
        <v>5578</v>
      </c>
      <c r="G140" s="218" t="s">
        <v>5236</v>
      </c>
      <c r="H140" s="218" t="s">
        <v>1716</v>
      </c>
      <c r="I140" s="219" t="s">
        <v>1717</v>
      </c>
      <c r="J140" s="220" t="s">
        <v>1703</v>
      </c>
      <c r="K140" s="220" t="s">
        <v>1704</v>
      </c>
      <c r="L140" s="220" t="s">
        <v>1063</v>
      </c>
      <c r="M140" s="221" t="s">
        <v>1769</v>
      </c>
      <c r="N140" s="218" t="s">
        <v>1065</v>
      </c>
      <c r="O140" s="218" t="s">
        <v>3553</v>
      </c>
      <c r="P140" s="222"/>
      <c r="Q140" s="223"/>
      <c r="R140" s="223">
        <v>91.85</v>
      </c>
    </row>
    <row r="141" spans="1:18" s="224" customFormat="1" ht="42" hidden="1">
      <c r="A141" s="215" t="s">
        <v>1790</v>
      </c>
      <c r="B141" s="215" t="s">
        <v>5579</v>
      </c>
      <c r="C141" s="216" t="s">
        <v>5233</v>
      </c>
      <c r="D141" s="217" t="s">
        <v>1055</v>
      </c>
      <c r="E141" s="217" t="s">
        <v>5404</v>
      </c>
      <c r="F141" s="218" t="s">
        <v>5580</v>
      </c>
      <c r="G141" s="218" t="s">
        <v>5236</v>
      </c>
      <c r="H141" s="218" t="s">
        <v>1701</v>
      </c>
      <c r="I141" s="219" t="s">
        <v>1702</v>
      </c>
      <c r="J141" s="220" t="s">
        <v>1703</v>
      </c>
      <c r="K141" s="220" t="s">
        <v>1704</v>
      </c>
      <c r="L141" s="220" t="s">
        <v>1063</v>
      </c>
      <c r="M141" s="221" t="s">
        <v>1769</v>
      </c>
      <c r="N141" s="218" t="s">
        <v>1065</v>
      </c>
      <c r="O141" s="218" t="s">
        <v>3553</v>
      </c>
      <c r="P141" s="222"/>
      <c r="Q141" s="223"/>
      <c r="R141" s="223">
        <v>68237.09</v>
      </c>
    </row>
    <row r="142" spans="1:18" s="224" customFormat="1" ht="42" hidden="1">
      <c r="A142" s="215" t="s">
        <v>2214</v>
      </c>
      <c r="B142" s="215" t="s">
        <v>5581</v>
      </c>
      <c r="C142" s="216" t="s">
        <v>5233</v>
      </c>
      <c r="D142" s="217" t="s">
        <v>1055</v>
      </c>
      <c r="E142" s="217" t="s">
        <v>5404</v>
      </c>
      <c r="F142" s="218" t="s">
        <v>5582</v>
      </c>
      <c r="G142" s="218" t="s">
        <v>5236</v>
      </c>
      <c r="H142" s="218" t="s">
        <v>1701</v>
      </c>
      <c r="I142" s="219" t="s">
        <v>1702</v>
      </c>
      <c r="J142" s="220" t="s">
        <v>1703</v>
      </c>
      <c r="K142" s="220" t="s">
        <v>1704</v>
      </c>
      <c r="L142" s="220" t="s">
        <v>1063</v>
      </c>
      <c r="M142" s="221" t="s">
        <v>1769</v>
      </c>
      <c r="N142" s="218" t="s">
        <v>1065</v>
      </c>
      <c r="O142" s="218" t="s">
        <v>3553</v>
      </c>
      <c r="P142" s="222"/>
      <c r="Q142" s="223"/>
      <c r="R142" s="223">
        <v>5305.14</v>
      </c>
    </row>
    <row r="143" spans="1:18" s="224" customFormat="1" ht="42" hidden="1">
      <c r="A143" s="215" t="s">
        <v>1453</v>
      </c>
      <c r="B143" s="215" t="s">
        <v>5583</v>
      </c>
      <c r="C143" s="216" t="s">
        <v>5233</v>
      </c>
      <c r="D143" s="217" t="s">
        <v>1055</v>
      </c>
      <c r="E143" s="217" t="s">
        <v>5404</v>
      </c>
      <c r="F143" s="218" t="s">
        <v>5584</v>
      </c>
      <c r="G143" s="218" t="s">
        <v>5236</v>
      </c>
      <c r="H143" s="218" t="s">
        <v>1701</v>
      </c>
      <c r="I143" s="219" t="s">
        <v>1702</v>
      </c>
      <c r="J143" s="220" t="s">
        <v>1703</v>
      </c>
      <c r="K143" s="220" t="s">
        <v>1704</v>
      </c>
      <c r="L143" s="220" t="s">
        <v>1063</v>
      </c>
      <c r="M143" s="221" t="s">
        <v>1769</v>
      </c>
      <c r="N143" s="218" t="s">
        <v>1065</v>
      </c>
      <c r="O143" s="218" t="s">
        <v>3553</v>
      </c>
      <c r="P143" s="222"/>
      <c r="Q143" s="223"/>
      <c r="R143" s="223">
        <v>2342.15</v>
      </c>
    </row>
    <row r="144" spans="1:18" s="224" customFormat="1" ht="42" hidden="1">
      <c r="A144" s="215" t="s">
        <v>2221</v>
      </c>
      <c r="B144" s="215" t="s">
        <v>5585</v>
      </c>
      <c r="C144" s="216" t="s">
        <v>5233</v>
      </c>
      <c r="D144" s="217" t="s">
        <v>1055</v>
      </c>
      <c r="E144" s="217" t="s">
        <v>5586</v>
      </c>
      <c r="F144" s="218" t="s">
        <v>5587</v>
      </c>
      <c r="G144" s="218" t="s">
        <v>5236</v>
      </c>
      <c r="H144" s="218" t="s">
        <v>209</v>
      </c>
      <c r="I144" s="219" t="s">
        <v>1149</v>
      </c>
      <c r="J144" s="220" t="s">
        <v>1121</v>
      </c>
      <c r="K144" s="220" t="s">
        <v>1062</v>
      </c>
      <c r="L144" s="220" t="s">
        <v>1063</v>
      </c>
      <c r="M144" s="221" t="s">
        <v>1064</v>
      </c>
      <c r="N144" s="218" t="s">
        <v>1065</v>
      </c>
      <c r="O144" s="218" t="s">
        <v>3553</v>
      </c>
      <c r="P144" s="222" t="s">
        <v>963</v>
      </c>
      <c r="Q144" s="223"/>
      <c r="R144" s="223">
        <v>47996.7</v>
      </c>
    </row>
    <row r="145" spans="1:18" s="224" customFormat="1" ht="63">
      <c r="A145" s="215" t="s">
        <v>1145</v>
      </c>
      <c r="B145" s="215" t="s">
        <v>5588</v>
      </c>
      <c r="C145" s="216" t="s">
        <v>5233</v>
      </c>
      <c r="D145" s="217" t="s">
        <v>1055</v>
      </c>
      <c r="E145" s="217" t="s">
        <v>5589</v>
      </c>
      <c r="F145" s="218" t="s">
        <v>5590</v>
      </c>
      <c r="G145" s="218" t="s">
        <v>5236</v>
      </c>
      <c r="H145" s="244" t="s">
        <v>1077</v>
      </c>
      <c r="I145" s="219" t="s">
        <v>1078</v>
      </c>
      <c r="J145" s="220" t="s">
        <v>1079</v>
      </c>
      <c r="K145" s="220" t="s">
        <v>1080</v>
      </c>
      <c r="L145" s="220" t="s">
        <v>1063</v>
      </c>
      <c r="M145" s="221" t="s">
        <v>1064</v>
      </c>
      <c r="N145" s="218" t="s">
        <v>1065</v>
      </c>
      <c r="O145" s="218" t="s">
        <v>3553</v>
      </c>
      <c r="P145" s="222"/>
      <c r="Q145" s="223"/>
      <c r="R145" s="223"/>
    </row>
    <row r="146" spans="1:18" s="224" customFormat="1" ht="52.5" hidden="1">
      <c r="A146" s="215" t="s">
        <v>1150</v>
      </c>
      <c r="B146" s="215" t="s">
        <v>5591</v>
      </c>
      <c r="C146" s="216" t="s">
        <v>5233</v>
      </c>
      <c r="D146" s="217" t="s">
        <v>1055</v>
      </c>
      <c r="E146" s="217" t="s">
        <v>5592</v>
      </c>
      <c r="F146" s="218" t="s">
        <v>5593</v>
      </c>
      <c r="G146" s="218" t="s">
        <v>5236</v>
      </c>
      <c r="H146" s="218" t="s">
        <v>1077</v>
      </c>
      <c r="I146" s="219" t="s">
        <v>1078</v>
      </c>
      <c r="J146" s="220" t="s">
        <v>1690</v>
      </c>
      <c r="K146" s="220" t="s">
        <v>1691</v>
      </c>
      <c r="L146" s="220" t="s">
        <v>1063</v>
      </c>
      <c r="M146" s="221" t="s">
        <v>1769</v>
      </c>
      <c r="N146" s="218" t="s">
        <v>1065</v>
      </c>
      <c r="O146" s="218" t="s">
        <v>3553</v>
      </c>
      <c r="P146" s="222"/>
      <c r="Q146" s="223"/>
      <c r="R146" s="223">
        <v>5000</v>
      </c>
    </row>
    <row r="147" spans="1:18" s="224" customFormat="1" ht="42" hidden="1">
      <c r="A147" s="215" t="s">
        <v>1467</v>
      </c>
      <c r="B147" s="215" t="s">
        <v>5594</v>
      </c>
      <c r="C147" s="216" t="s">
        <v>5233</v>
      </c>
      <c r="D147" s="217" t="s">
        <v>1055</v>
      </c>
      <c r="E147" s="217" t="s">
        <v>5595</v>
      </c>
      <c r="F147" s="218" t="s">
        <v>5596</v>
      </c>
      <c r="G147" s="218" t="s">
        <v>5236</v>
      </c>
      <c r="H147" s="218" t="s">
        <v>1567</v>
      </c>
      <c r="I147" s="219" t="s">
        <v>1568</v>
      </c>
      <c r="J147" s="220" t="s">
        <v>1096</v>
      </c>
      <c r="K147" s="220" t="s">
        <v>1062</v>
      </c>
      <c r="L147" s="220" t="s">
        <v>1063</v>
      </c>
      <c r="M147" s="221" t="s">
        <v>1064</v>
      </c>
      <c r="N147" s="218" t="s">
        <v>1065</v>
      </c>
      <c r="O147" s="218" t="s">
        <v>3553</v>
      </c>
      <c r="P147" s="222" t="s">
        <v>4157</v>
      </c>
      <c r="Q147" s="223"/>
      <c r="R147" s="223">
        <v>4776.8999999999996</v>
      </c>
    </row>
    <row r="148" spans="1:18" s="224" customFormat="1" ht="42" hidden="1">
      <c r="A148" s="215" t="s">
        <v>1473</v>
      </c>
      <c r="B148" s="215" t="s">
        <v>5597</v>
      </c>
      <c r="C148" s="216" t="s">
        <v>5233</v>
      </c>
      <c r="D148" s="217" t="s">
        <v>1055</v>
      </c>
      <c r="E148" s="217" t="s">
        <v>5598</v>
      </c>
      <c r="F148" s="218" t="s">
        <v>5599</v>
      </c>
      <c r="G148" s="218" t="s">
        <v>5236</v>
      </c>
      <c r="H148" s="218" t="s">
        <v>1567</v>
      </c>
      <c r="I148" s="219" t="s">
        <v>1568</v>
      </c>
      <c r="J148" s="220" t="s">
        <v>1096</v>
      </c>
      <c r="K148" s="220" t="s">
        <v>1062</v>
      </c>
      <c r="L148" s="220" t="s">
        <v>1063</v>
      </c>
      <c r="M148" s="221" t="s">
        <v>1064</v>
      </c>
      <c r="N148" s="218" t="s">
        <v>1065</v>
      </c>
      <c r="O148" s="218" t="s">
        <v>3553</v>
      </c>
      <c r="P148" s="222" t="s">
        <v>4157</v>
      </c>
      <c r="Q148" s="223"/>
      <c r="R148" s="223">
        <v>6395.43</v>
      </c>
    </row>
    <row r="149" spans="1:18" s="224" customFormat="1" ht="42" hidden="1">
      <c r="A149" s="215" t="s">
        <v>1476</v>
      </c>
      <c r="B149" s="215" t="s">
        <v>5600</v>
      </c>
      <c r="C149" s="216" t="s">
        <v>5233</v>
      </c>
      <c r="D149" s="217" t="s">
        <v>1055</v>
      </c>
      <c r="E149" s="217" t="s">
        <v>5601</v>
      </c>
      <c r="F149" s="218" t="s">
        <v>5602</v>
      </c>
      <c r="G149" s="218" t="s">
        <v>5236</v>
      </c>
      <c r="H149" s="218" t="s">
        <v>1077</v>
      </c>
      <c r="I149" s="219" t="s">
        <v>1078</v>
      </c>
      <c r="J149" s="220" t="s">
        <v>1690</v>
      </c>
      <c r="K149" s="220" t="s">
        <v>1691</v>
      </c>
      <c r="L149" s="220" t="s">
        <v>1063</v>
      </c>
      <c r="M149" s="221" t="s">
        <v>1769</v>
      </c>
      <c r="N149" s="218" t="s">
        <v>1065</v>
      </c>
      <c r="O149" s="218" t="s">
        <v>3553</v>
      </c>
      <c r="P149" s="222"/>
      <c r="Q149" s="223"/>
      <c r="R149" s="223">
        <v>3345.61</v>
      </c>
    </row>
    <row r="150" spans="1:18" s="224" customFormat="1" ht="42" hidden="1">
      <c r="A150" s="215" t="s">
        <v>1154</v>
      </c>
      <c r="B150" s="215" t="s">
        <v>5603</v>
      </c>
      <c r="C150" s="216" t="s">
        <v>5233</v>
      </c>
      <c r="D150" s="217" t="s">
        <v>1055</v>
      </c>
      <c r="E150" s="217" t="s">
        <v>5604</v>
      </c>
      <c r="F150" s="218" t="s">
        <v>5605</v>
      </c>
      <c r="G150" s="218" t="s">
        <v>5236</v>
      </c>
      <c r="H150" s="218" t="s">
        <v>1696</v>
      </c>
      <c r="I150" s="219" t="s">
        <v>1697</v>
      </c>
      <c r="J150" s="220" t="s">
        <v>1690</v>
      </c>
      <c r="K150" s="220" t="s">
        <v>1691</v>
      </c>
      <c r="L150" s="220" t="s">
        <v>1063</v>
      </c>
      <c r="M150" s="221" t="s">
        <v>1769</v>
      </c>
      <c r="N150" s="218" t="s">
        <v>1065</v>
      </c>
      <c r="O150" s="218" t="s">
        <v>3553</v>
      </c>
      <c r="P150" s="222"/>
      <c r="Q150" s="223"/>
      <c r="R150" s="223">
        <v>3773.36</v>
      </c>
    </row>
    <row r="151" spans="1:18" s="224" customFormat="1" ht="42" hidden="1">
      <c r="A151" s="215" t="s">
        <v>1484</v>
      </c>
      <c r="B151" s="215" t="s">
        <v>5606</v>
      </c>
      <c r="C151" s="216" t="s">
        <v>5233</v>
      </c>
      <c r="D151" s="217" t="s">
        <v>1055</v>
      </c>
      <c r="E151" s="217" t="s">
        <v>5607</v>
      </c>
      <c r="F151" s="218" t="s">
        <v>5608</v>
      </c>
      <c r="G151" s="218" t="s">
        <v>5236</v>
      </c>
      <c r="H151" s="218" t="s">
        <v>1077</v>
      </c>
      <c r="I151" s="219" t="s">
        <v>1078</v>
      </c>
      <c r="J151" s="220" t="s">
        <v>1690</v>
      </c>
      <c r="K151" s="220" t="s">
        <v>1691</v>
      </c>
      <c r="L151" s="220" t="s">
        <v>1063</v>
      </c>
      <c r="M151" s="221" t="s">
        <v>1769</v>
      </c>
      <c r="N151" s="218" t="s">
        <v>1065</v>
      </c>
      <c r="O151" s="218" t="s">
        <v>3553</v>
      </c>
      <c r="P151" s="222"/>
      <c r="Q151" s="223"/>
      <c r="R151" s="223">
        <v>405.43</v>
      </c>
    </row>
    <row r="152" spans="1:18" s="224" customFormat="1" ht="42" hidden="1">
      <c r="A152" s="215" t="s">
        <v>1491</v>
      </c>
      <c r="B152" s="215" t="s">
        <v>5609</v>
      </c>
      <c r="C152" s="216" t="s">
        <v>5233</v>
      </c>
      <c r="D152" s="217" t="s">
        <v>1055</v>
      </c>
      <c r="E152" s="217" t="s">
        <v>5610</v>
      </c>
      <c r="F152" s="218" t="s">
        <v>5611</v>
      </c>
      <c r="G152" s="218" t="s">
        <v>5236</v>
      </c>
      <c r="H152" s="218" t="s">
        <v>1077</v>
      </c>
      <c r="I152" s="219" t="s">
        <v>1078</v>
      </c>
      <c r="J152" s="220" t="s">
        <v>1690</v>
      </c>
      <c r="K152" s="220" t="s">
        <v>1691</v>
      </c>
      <c r="L152" s="220" t="s">
        <v>1063</v>
      </c>
      <c r="M152" s="221" t="s">
        <v>1769</v>
      </c>
      <c r="N152" s="218" t="s">
        <v>1065</v>
      </c>
      <c r="O152" s="218" t="s">
        <v>3553</v>
      </c>
      <c r="P152" s="222"/>
      <c r="Q152" s="223"/>
      <c r="R152" s="223">
        <v>216.12</v>
      </c>
    </row>
    <row r="153" spans="1:18" s="224" customFormat="1" ht="52.5" hidden="1">
      <c r="A153" s="215" t="s">
        <v>1496</v>
      </c>
      <c r="B153" s="215" t="s">
        <v>5612</v>
      </c>
      <c r="C153" s="216" t="s">
        <v>5233</v>
      </c>
      <c r="D153" s="217" t="s">
        <v>1055</v>
      </c>
      <c r="E153" s="217" t="s">
        <v>5613</v>
      </c>
      <c r="F153" s="218" t="s">
        <v>5614</v>
      </c>
      <c r="G153" s="218" t="s">
        <v>5236</v>
      </c>
      <c r="H153" s="218" t="s">
        <v>1077</v>
      </c>
      <c r="I153" s="219" t="s">
        <v>1078</v>
      </c>
      <c r="J153" s="220" t="s">
        <v>1690</v>
      </c>
      <c r="K153" s="220" t="s">
        <v>1691</v>
      </c>
      <c r="L153" s="220" t="s">
        <v>1063</v>
      </c>
      <c r="M153" s="221" t="s">
        <v>1769</v>
      </c>
      <c r="N153" s="218" t="s">
        <v>1065</v>
      </c>
      <c r="O153" s="218" t="s">
        <v>3553</v>
      </c>
      <c r="P153" s="222"/>
      <c r="Q153" s="223"/>
      <c r="R153" s="223">
        <v>433.36</v>
      </c>
    </row>
    <row r="154" spans="1:18" s="224" customFormat="1" ht="52.5" hidden="1">
      <c r="A154" s="215" t="s">
        <v>1503</v>
      </c>
      <c r="B154" s="215" t="s">
        <v>5615</v>
      </c>
      <c r="C154" s="216" t="s">
        <v>5233</v>
      </c>
      <c r="D154" s="217" t="s">
        <v>1055</v>
      </c>
      <c r="E154" s="217" t="s">
        <v>5616</v>
      </c>
      <c r="F154" s="218" t="s">
        <v>5617</v>
      </c>
      <c r="G154" s="218" t="s">
        <v>5236</v>
      </c>
      <c r="H154" s="218" t="s">
        <v>1077</v>
      </c>
      <c r="I154" s="219" t="s">
        <v>1078</v>
      </c>
      <c r="J154" s="220" t="s">
        <v>1690</v>
      </c>
      <c r="K154" s="220" t="s">
        <v>1691</v>
      </c>
      <c r="L154" s="220" t="s">
        <v>1063</v>
      </c>
      <c r="M154" s="221" t="s">
        <v>1769</v>
      </c>
      <c r="N154" s="218" t="s">
        <v>1065</v>
      </c>
      <c r="O154" s="218" t="s">
        <v>3553</v>
      </c>
      <c r="P154" s="222"/>
      <c r="Q154" s="223"/>
      <c r="R154" s="223">
        <v>923.26</v>
      </c>
    </row>
    <row r="155" spans="1:18" s="224" customFormat="1" ht="42" hidden="1">
      <c r="A155" s="215" t="s">
        <v>1162</v>
      </c>
      <c r="B155" s="215" t="s">
        <v>5618</v>
      </c>
      <c r="C155" s="216" t="s">
        <v>5233</v>
      </c>
      <c r="D155" s="217" t="s">
        <v>1055</v>
      </c>
      <c r="E155" s="217" t="s">
        <v>5619</v>
      </c>
      <c r="F155" s="218" t="s">
        <v>5620</v>
      </c>
      <c r="G155" s="218" t="s">
        <v>5236</v>
      </c>
      <c r="H155" s="218" t="s">
        <v>1696</v>
      </c>
      <c r="I155" s="219" t="s">
        <v>1697</v>
      </c>
      <c r="J155" s="220" t="s">
        <v>1690</v>
      </c>
      <c r="K155" s="220" t="s">
        <v>1691</v>
      </c>
      <c r="L155" s="220" t="s">
        <v>1063</v>
      </c>
      <c r="M155" s="221" t="s">
        <v>1769</v>
      </c>
      <c r="N155" s="218" t="s">
        <v>1065</v>
      </c>
      <c r="O155" s="218" t="s">
        <v>3553</v>
      </c>
      <c r="P155" s="222"/>
      <c r="Q155" s="223"/>
      <c r="R155" s="223">
        <v>159.22</v>
      </c>
    </row>
    <row r="156" spans="1:18" s="224" customFormat="1" ht="42" hidden="1">
      <c r="A156" s="215" t="s">
        <v>1172</v>
      </c>
      <c r="B156" s="215" t="s">
        <v>5621</v>
      </c>
      <c r="C156" s="216" t="s">
        <v>5233</v>
      </c>
      <c r="D156" s="217" t="s">
        <v>1055</v>
      </c>
      <c r="E156" s="217" t="s">
        <v>5622</v>
      </c>
      <c r="F156" s="218" t="s">
        <v>5623</v>
      </c>
      <c r="G156" s="218" t="s">
        <v>5236</v>
      </c>
      <c r="H156" s="218" t="s">
        <v>1696</v>
      </c>
      <c r="I156" s="219" t="s">
        <v>1697</v>
      </c>
      <c r="J156" s="220" t="s">
        <v>1690</v>
      </c>
      <c r="K156" s="220" t="s">
        <v>1691</v>
      </c>
      <c r="L156" s="220" t="s">
        <v>1063</v>
      </c>
      <c r="M156" s="221" t="s">
        <v>1769</v>
      </c>
      <c r="N156" s="218" t="s">
        <v>1065</v>
      </c>
      <c r="O156" s="218" t="s">
        <v>3553</v>
      </c>
      <c r="P156" s="222"/>
      <c r="Q156" s="223"/>
      <c r="R156" s="223">
        <v>298.37</v>
      </c>
    </row>
    <row r="157" spans="1:18" s="224" customFormat="1" ht="52.5" hidden="1">
      <c r="A157" s="215" t="s">
        <v>1515</v>
      </c>
      <c r="B157" s="215" t="s">
        <v>5624</v>
      </c>
      <c r="C157" s="216" t="s">
        <v>5233</v>
      </c>
      <c r="D157" s="217" t="s">
        <v>1055</v>
      </c>
      <c r="E157" s="217" t="s">
        <v>5625</v>
      </c>
      <c r="F157" s="218" t="s">
        <v>5626</v>
      </c>
      <c r="G157" s="218" t="s">
        <v>5236</v>
      </c>
      <c r="H157" s="218" t="s">
        <v>3115</v>
      </c>
      <c r="I157" s="219" t="s">
        <v>3116</v>
      </c>
      <c r="J157" s="220" t="s">
        <v>1690</v>
      </c>
      <c r="K157" s="220" t="s">
        <v>1691</v>
      </c>
      <c r="L157" s="220" t="s">
        <v>1063</v>
      </c>
      <c r="M157" s="221" t="s">
        <v>1769</v>
      </c>
      <c r="N157" s="218" t="s">
        <v>1065</v>
      </c>
      <c r="O157" s="218" t="s">
        <v>3553</v>
      </c>
      <c r="P157" s="222"/>
      <c r="Q157" s="223"/>
      <c r="R157" s="223">
        <v>39.42</v>
      </c>
    </row>
    <row r="158" spans="1:18" s="224" customFormat="1" ht="52.5" hidden="1">
      <c r="A158" s="215" t="s">
        <v>1522</v>
      </c>
      <c r="B158" s="215" t="s">
        <v>5627</v>
      </c>
      <c r="C158" s="216" t="s">
        <v>5233</v>
      </c>
      <c r="D158" s="217" t="s">
        <v>1055</v>
      </c>
      <c r="E158" s="217" t="s">
        <v>5628</v>
      </c>
      <c r="F158" s="218" t="s">
        <v>5629</v>
      </c>
      <c r="G158" s="218" t="s">
        <v>5236</v>
      </c>
      <c r="H158" s="218" t="s">
        <v>3115</v>
      </c>
      <c r="I158" s="219" t="s">
        <v>3116</v>
      </c>
      <c r="J158" s="220" t="s">
        <v>1690</v>
      </c>
      <c r="K158" s="220" t="s">
        <v>1691</v>
      </c>
      <c r="L158" s="220" t="s">
        <v>1063</v>
      </c>
      <c r="M158" s="221" t="s">
        <v>1769</v>
      </c>
      <c r="N158" s="218" t="s">
        <v>1065</v>
      </c>
      <c r="O158" s="218" t="s">
        <v>3553</v>
      </c>
      <c r="P158" s="222"/>
      <c r="Q158" s="223"/>
      <c r="R158" s="223">
        <v>8.6300000000000008</v>
      </c>
    </row>
    <row r="159" spans="1:18" s="224" customFormat="1" ht="42" hidden="1">
      <c r="A159" s="215" t="s">
        <v>1179</v>
      </c>
      <c r="B159" s="215" t="s">
        <v>5630</v>
      </c>
      <c r="C159" s="216" t="s">
        <v>5233</v>
      </c>
      <c r="D159" s="217" t="s">
        <v>1055</v>
      </c>
      <c r="E159" s="217" t="s">
        <v>5631</v>
      </c>
      <c r="F159" s="218" t="s">
        <v>5632</v>
      </c>
      <c r="G159" s="218" t="s">
        <v>5233</v>
      </c>
      <c r="H159" s="218" t="s">
        <v>1525</v>
      </c>
      <c r="I159" s="219" t="s">
        <v>1526</v>
      </c>
      <c r="J159" s="220" t="s">
        <v>1110</v>
      </c>
      <c r="K159" s="220" t="s">
        <v>1062</v>
      </c>
      <c r="L159" s="220" t="s">
        <v>1063</v>
      </c>
      <c r="M159" s="221" t="s">
        <v>1111</v>
      </c>
      <c r="N159" s="218" t="s">
        <v>1065</v>
      </c>
      <c r="O159" s="218" t="s">
        <v>3553</v>
      </c>
      <c r="P159" s="222" t="s">
        <v>1527</v>
      </c>
      <c r="Q159" s="223"/>
      <c r="R159" s="223">
        <v>4491</v>
      </c>
    </row>
    <row r="160" spans="1:18" s="224" customFormat="1" ht="52.5" hidden="1">
      <c r="A160" s="215" t="s">
        <v>1531</v>
      </c>
      <c r="B160" s="215" t="s">
        <v>5633</v>
      </c>
      <c r="C160" s="216" t="s">
        <v>5236</v>
      </c>
      <c r="D160" s="217" t="s">
        <v>1181</v>
      </c>
      <c r="E160" s="217" t="s">
        <v>5634</v>
      </c>
      <c r="F160" s="218" t="s">
        <v>5633</v>
      </c>
      <c r="G160" s="218" t="s">
        <v>5236</v>
      </c>
      <c r="H160" s="218" t="s">
        <v>5635</v>
      </c>
      <c r="I160" s="219" t="s">
        <v>1078</v>
      </c>
      <c r="J160" s="220" t="s">
        <v>1063</v>
      </c>
      <c r="K160" s="220" t="s">
        <v>1063</v>
      </c>
      <c r="L160" s="220" t="s">
        <v>1790</v>
      </c>
      <c r="M160" s="221" t="s">
        <v>1678</v>
      </c>
      <c r="N160" s="218" t="s">
        <v>1065</v>
      </c>
      <c r="O160" s="218" t="s">
        <v>3553</v>
      </c>
      <c r="P160" s="222"/>
      <c r="Q160" s="223">
        <v>1850</v>
      </c>
      <c r="R160" s="223"/>
    </row>
    <row r="161" spans="1:18" s="224" customFormat="1" ht="63" hidden="1">
      <c r="A161" s="215" t="s">
        <v>1538</v>
      </c>
      <c r="B161" s="215" t="s">
        <v>5636</v>
      </c>
      <c r="C161" s="216" t="s">
        <v>5236</v>
      </c>
      <c r="D161" s="217" t="s">
        <v>1181</v>
      </c>
      <c r="E161" s="217" t="s">
        <v>5637</v>
      </c>
      <c r="F161" s="218" t="s">
        <v>5636</v>
      </c>
      <c r="G161" s="218" t="s">
        <v>5236</v>
      </c>
      <c r="H161" s="218" t="s">
        <v>1835</v>
      </c>
      <c r="I161" s="219" t="s">
        <v>1836</v>
      </c>
      <c r="J161" s="220" t="s">
        <v>1063</v>
      </c>
      <c r="K161" s="220" t="s">
        <v>1063</v>
      </c>
      <c r="L161" s="220" t="s">
        <v>1790</v>
      </c>
      <c r="M161" s="221" t="s">
        <v>1678</v>
      </c>
      <c r="N161" s="218" t="s">
        <v>1065</v>
      </c>
      <c r="O161" s="218" t="s">
        <v>3553</v>
      </c>
      <c r="P161" s="222"/>
      <c r="Q161" s="223">
        <v>38624.57</v>
      </c>
      <c r="R161" s="223"/>
    </row>
    <row r="162" spans="1:18" s="224" customFormat="1" ht="63" hidden="1">
      <c r="A162" s="215" t="s">
        <v>1542</v>
      </c>
      <c r="B162" s="215" t="s">
        <v>5638</v>
      </c>
      <c r="C162" s="216" t="s">
        <v>5236</v>
      </c>
      <c r="D162" s="217" t="s">
        <v>1181</v>
      </c>
      <c r="E162" s="217" t="s">
        <v>5639</v>
      </c>
      <c r="F162" s="218" t="s">
        <v>5638</v>
      </c>
      <c r="G162" s="218" t="s">
        <v>5236</v>
      </c>
      <c r="H162" s="218" t="s">
        <v>2290</v>
      </c>
      <c r="I162" s="219" t="s">
        <v>2291</v>
      </c>
      <c r="J162" s="220" t="s">
        <v>1063</v>
      </c>
      <c r="K162" s="220" t="s">
        <v>1063</v>
      </c>
      <c r="L162" s="220" t="s">
        <v>1790</v>
      </c>
      <c r="M162" s="221" t="s">
        <v>1678</v>
      </c>
      <c r="N162" s="218" t="s">
        <v>1065</v>
      </c>
      <c r="O162" s="218" t="s">
        <v>3553</v>
      </c>
      <c r="P162" s="222"/>
      <c r="Q162" s="223">
        <v>7341</v>
      </c>
      <c r="R162" s="223"/>
    </row>
    <row r="163" spans="1:18" s="224" customFormat="1" ht="52.5" hidden="1">
      <c r="A163" s="215" t="s">
        <v>1545</v>
      </c>
      <c r="B163" s="215" t="s">
        <v>2333</v>
      </c>
      <c r="C163" s="216" t="s">
        <v>5236</v>
      </c>
      <c r="D163" s="217" t="s">
        <v>1181</v>
      </c>
      <c r="E163" s="217" t="s">
        <v>5640</v>
      </c>
      <c r="F163" s="218" t="s">
        <v>2333</v>
      </c>
      <c r="G163" s="218" t="s">
        <v>5236</v>
      </c>
      <c r="H163" s="218" t="s">
        <v>5641</v>
      </c>
      <c r="I163" s="219" t="s">
        <v>5642</v>
      </c>
      <c r="J163" s="220" t="s">
        <v>1063</v>
      </c>
      <c r="K163" s="220" t="s">
        <v>1063</v>
      </c>
      <c r="L163" s="220" t="s">
        <v>1790</v>
      </c>
      <c r="M163" s="221" t="s">
        <v>1678</v>
      </c>
      <c r="N163" s="218" t="s">
        <v>1065</v>
      </c>
      <c r="O163" s="218" t="s">
        <v>3553</v>
      </c>
      <c r="P163" s="222"/>
      <c r="Q163" s="223">
        <v>2840</v>
      </c>
      <c r="R163" s="223"/>
    </row>
    <row r="164" spans="1:18" s="224" customFormat="1" ht="52.5" hidden="1">
      <c r="A164" s="215" t="s">
        <v>1551</v>
      </c>
      <c r="B164" s="215" t="s">
        <v>3889</v>
      </c>
      <c r="C164" s="216" t="s">
        <v>5236</v>
      </c>
      <c r="D164" s="217" t="s">
        <v>1181</v>
      </c>
      <c r="E164" s="217" t="s">
        <v>1806</v>
      </c>
      <c r="F164" s="218" t="s">
        <v>3889</v>
      </c>
      <c r="G164" s="218" t="s">
        <v>5236</v>
      </c>
      <c r="H164" s="218" t="s">
        <v>1807</v>
      </c>
      <c r="I164" s="219" t="s">
        <v>1808</v>
      </c>
      <c r="J164" s="220" t="s">
        <v>1063</v>
      </c>
      <c r="K164" s="220" t="s">
        <v>1063</v>
      </c>
      <c r="L164" s="220" t="s">
        <v>1790</v>
      </c>
      <c r="M164" s="221" t="s">
        <v>1678</v>
      </c>
      <c r="N164" s="218" t="s">
        <v>1065</v>
      </c>
      <c r="O164" s="218" t="s">
        <v>3553</v>
      </c>
      <c r="P164" s="222"/>
      <c r="Q164" s="223">
        <v>16276</v>
      </c>
      <c r="R164" s="223"/>
    </row>
    <row r="165" spans="1:18" s="224" customFormat="1" ht="73.5">
      <c r="A165" s="215" t="s">
        <v>1556</v>
      </c>
      <c r="B165" s="215" t="s">
        <v>5643</v>
      </c>
      <c r="C165" s="216" t="s">
        <v>5241</v>
      </c>
      <c r="D165" s="217" t="s">
        <v>1055</v>
      </c>
      <c r="E165" s="217" t="s">
        <v>5644</v>
      </c>
      <c r="F165" s="218" t="s">
        <v>5645</v>
      </c>
      <c r="G165" s="218" t="s">
        <v>5233</v>
      </c>
      <c r="H165" s="218" t="s">
        <v>25</v>
      </c>
      <c r="I165" s="219" t="s">
        <v>1757</v>
      </c>
      <c r="J165" s="220" t="s">
        <v>1079</v>
      </c>
      <c r="K165" s="220" t="s">
        <v>1062</v>
      </c>
      <c r="L165" s="220" t="s">
        <v>1063</v>
      </c>
      <c r="M165" s="221" t="s">
        <v>1064</v>
      </c>
      <c r="N165" s="218" t="s">
        <v>1065</v>
      </c>
      <c r="O165" s="218" t="s">
        <v>3553</v>
      </c>
      <c r="P165" s="222" t="s">
        <v>1758</v>
      </c>
      <c r="Q165" s="223">
        <v>1</v>
      </c>
      <c r="R165" s="223">
        <v>2000</v>
      </c>
    </row>
    <row r="166" spans="1:18" s="224" customFormat="1" ht="63">
      <c r="A166" s="215" t="s">
        <v>1563</v>
      </c>
      <c r="B166" s="215" t="s">
        <v>5646</v>
      </c>
      <c r="C166" s="216" t="s">
        <v>5241</v>
      </c>
      <c r="D166" s="217" t="s">
        <v>1055</v>
      </c>
      <c r="E166" s="217" t="s">
        <v>5647</v>
      </c>
      <c r="F166" s="218" t="s">
        <v>5648</v>
      </c>
      <c r="G166" s="218" t="s">
        <v>5233</v>
      </c>
      <c r="H166" s="218" t="s">
        <v>25</v>
      </c>
      <c r="I166" s="219" t="s">
        <v>1757</v>
      </c>
      <c r="J166" s="220" t="s">
        <v>1079</v>
      </c>
      <c r="K166" s="220" t="s">
        <v>1062</v>
      </c>
      <c r="L166" s="220" t="s">
        <v>1063</v>
      </c>
      <c r="M166" s="221" t="s">
        <v>1064</v>
      </c>
      <c r="N166" s="218" t="s">
        <v>1065</v>
      </c>
      <c r="O166" s="218" t="s">
        <v>3553</v>
      </c>
      <c r="P166" s="222" t="s">
        <v>1758</v>
      </c>
      <c r="Q166" s="223">
        <v>1</v>
      </c>
      <c r="R166" s="223">
        <v>1000</v>
      </c>
    </row>
    <row r="167" spans="1:18" s="224" customFormat="1" ht="42" hidden="1">
      <c r="A167" s="215" t="s">
        <v>1570</v>
      </c>
      <c r="B167" s="215" t="s">
        <v>5649</v>
      </c>
      <c r="C167" s="216" t="s">
        <v>5241</v>
      </c>
      <c r="D167" s="217" t="s">
        <v>1055</v>
      </c>
      <c r="E167" s="217" t="s">
        <v>5650</v>
      </c>
      <c r="F167" s="218" t="s">
        <v>5651</v>
      </c>
      <c r="G167" s="218" t="s">
        <v>5233</v>
      </c>
      <c r="H167" s="218" t="s">
        <v>3395</v>
      </c>
      <c r="I167" s="219" t="s">
        <v>4205</v>
      </c>
      <c r="J167" s="220" t="s">
        <v>1110</v>
      </c>
      <c r="K167" s="220" t="s">
        <v>1062</v>
      </c>
      <c r="L167" s="220" t="s">
        <v>1063</v>
      </c>
      <c r="M167" s="221" t="s">
        <v>1111</v>
      </c>
      <c r="N167" s="218" t="s">
        <v>1065</v>
      </c>
      <c r="O167" s="218" t="s">
        <v>3553</v>
      </c>
      <c r="P167" s="222" t="s">
        <v>4206</v>
      </c>
      <c r="Q167" s="223"/>
      <c r="R167" s="223">
        <v>6478</v>
      </c>
    </row>
    <row r="168" spans="1:18" s="224" customFormat="1" ht="42">
      <c r="A168" s="215" t="s">
        <v>1574</v>
      </c>
      <c r="B168" s="215" t="s">
        <v>5652</v>
      </c>
      <c r="C168" s="216" t="s">
        <v>5241</v>
      </c>
      <c r="D168" s="217" t="s">
        <v>1055</v>
      </c>
      <c r="E168" s="217" t="s">
        <v>5653</v>
      </c>
      <c r="F168" s="218" t="s">
        <v>5654</v>
      </c>
      <c r="G168" s="218" t="s">
        <v>5233</v>
      </c>
      <c r="H168" s="218" t="s">
        <v>4161</v>
      </c>
      <c r="I168" s="219" t="s">
        <v>4162</v>
      </c>
      <c r="J168" s="220" t="s">
        <v>1203</v>
      </c>
      <c r="K168" s="220" t="s">
        <v>1062</v>
      </c>
      <c r="L168" s="220" t="s">
        <v>1063</v>
      </c>
      <c r="M168" s="221" t="s">
        <v>1064</v>
      </c>
      <c r="N168" s="218" t="s">
        <v>1065</v>
      </c>
      <c r="O168" s="218" t="s">
        <v>3553</v>
      </c>
      <c r="P168" s="222" t="s">
        <v>5655</v>
      </c>
      <c r="Q168" s="223">
        <v>1</v>
      </c>
      <c r="R168" s="223">
        <v>39000</v>
      </c>
    </row>
    <row r="169" spans="1:18" s="224" customFormat="1" ht="42" hidden="1">
      <c r="A169" s="215" t="s">
        <v>1184</v>
      </c>
      <c r="B169" s="215" t="s">
        <v>5656</v>
      </c>
      <c r="C169" s="216" t="s">
        <v>5241</v>
      </c>
      <c r="D169" s="217" t="s">
        <v>1055</v>
      </c>
      <c r="E169" s="217" t="s">
        <v>5657</v>
      </c>
      <c r="F169" s="218" t="s">
        <v>5658</v>
      </c>
      <c r="G169" s="218" t="s">
        <v>5233</v>
      </c>
      <c r="H169" s="218" t="s">
        <v>1560</v>
      </c>
      <c r="I169" s="219" t="s">
        <v>1561</v>
      </c>
      <c r="J169" s="220" t="s">
        <v>1110</v>
      </c>
      <c r="K169" s="220" t="s">
        <v>1062</v>
      </c>
      <c r="L169" s="220" t="s">
        <v>1063</v>
      </c>
      <c r="M169" s="221" t="s">
        <v>1111</v>
      </c>
      <c r="N169" s="218" t="s">
        <v>1065</v>
      </c>
      <c r="O169" s="218" t="s">
        <v>3553</v>
      </c>
      <c r="P169" s="222" t="s">
        <v>5659</v>
      </c>
      <c r="Q169" s="223"/>
      <c r="R169" s="223">
        <v>14100</v>
      </c>
    </row>
    <row r="170" spans="1:18" s="224" customFormat="1" ht="42" hidden="1">
      <c r="A170" s="215" t="s">
        <v>1192</v>
      </c>
      <c r="B170" s="215" t="s">
        <v>5660</v>
      </c>
      <c r="C170" s="216" t="s">
        <v>5241</v>
      </c>
      <c r="D170" s="217" t="s">
        <v>1055</v>
      </c>
      <c r="E170" s="217" t="s">
        <v>5661</v>
      </c>
      <c r="F170" s="218" t="s">
        <v>5662</v>
      </c>
      <c r="G170" s="218" t="s">
        <v>5233</v>
      </c>
      <c r="H170" s="218" t="s">
        <v>1560</v>
      </c>
      <c r="I170" s="219" t="s">
        <v>1561</v>
      </c>
      <c r="J170" s="220" t="s">
        <v>1110</v>
      </c>
      <c r="K170" s="220" t="s">
        <v>1062</v>
      </c>
      <c r="L170" s="220" t="s">
        <v>1063</v>
      </c>
      <c r="M170" s="221" t="s">
        <v>1111</v>
      </c>
      <c r="N170" s="218" t="s">
        <v>1065</v>
      </c>
      <c r="O170" s="218" t="s">
        <v>3553</v>
      </c>
      <c r="P170" s="222" t="s">
        <v>5659</v>
      </c>
      <c r="Q170" s="223"/>
      <c r="R170" s="223">
        <v>3520</v>
      </c>
    </row>
    <row r="171" spans="1:18" s="224" customFormat="1" ht="42" hidden="1">
      <c r="A171" s="215" t="s">
        <v>1198</v>
      </c>
      <c r="B171" s="215" t="s">
        <v>5663</v>
      </c>
      <c r="C171" s="216" t="s">
        <v>5241</v>
      </c>
      <c r="D171" s="217" t="s">
        <v>1055</v>
      </c>
      <c r="E171" s="217" t="s">
        <v>5664</v>
      </c>
      <c r="F171" s="218" t="s">
        <v>5665</v>
      </c>
      <c r="G171" s="218" t="s">
        <v>5233</v>
      </c>
      <c r="H171" s="218" t="s">
        <v>250</v>
      </c>
      <c r="I171" s="219" t="s">
        <v>1596</v>
      </c>
      <c r="J171" s="220" t="s">
        <v>1110</v>
      </c>
      <c r="K171" s="220" t="s">
        <v>1062</v>
      </c>
      <c r="L171" s="220" t="s">
        <v>1063</v>
      </c>
      <c r="M171" s="221" t="s">
        <v>1111</v>
      </c>
      <c r="N171" s="218" t="s">
        <v>1065</v>
      </c>
      <c r="O171" s="218" t="s">
        <v>3553</v>
      </c>
      <c r="P171" s="222" t="s">
        <v>1597</v>
      </c>
      <c r="Q171" s="223"/>
      <c r="R171" s="223">
        <v>1162</v>
      </c>
    </row>
    <row r="172" spans="1:18" s="224" customFormat="1" ht="42" hidden="1">
      <c r="A172" s="215" t="s">
        <v>1205</v>
      </c>
      <c r="B172" s="215" t="s">
        <v>5666</v>
      </c>
      <c r="C172" s="216" t="s">
        <v>5241</v>
      </c>
      <c r="D172" s="217" t="s">
        <v>1055</v>
      </c>
      <c r="E172" s="217" t="s">
        <v>5667</v>
      </c>
      <c r="F172" s="218" t="s">
        <v>5668</v>
      </c>
      <c r="G172" s="218" t="s">
        <v>5233</v>
      </c>
      <c r="H172" s="218" t="s">
        <v>250</v>
      </c>
      <c r="I172" s="219" t="s">
        <v>1596</v>
      </c>
      <c r="J172" s="220" t="s">
        <v>1110</v>
      </c>
      <c r="K172" s="220" t="s">
        <v>1062</v>
      </c>
      <c r="L172" s="220" t="s">
        <v>1063</v>
      </c>
      <c r="M172" s="221" t="s">
        <v>1111</v>
      </c>
      <c r="N172" s="218" t="s">
        <v>1065</v>
      </c>
      <c r="O172" s="218" t="s">
        <v>3553</v>
      </c>
      <c r="P172" s="222" t="s">
        <v>1597</v>
      </c>
      <c r="Q172" s="223"/>
      <c r="R172" s="223">
        <v>1162</v>
      </c>
    </row>
    <row r="173" spans="1:18" s="224" customFormat="1" ht="42" hidden="1">
      <c r="A173" s="215" t="s">
        <v>1212</v>
      </c>
      <c r="B173" s="215" t="s">
        <v>5669</v>
      </c>
      <c r="C173" s="216" t="s">
        <v>5241</v>
      </c>
      <c r="D173" s="217" t="s">
        <v>1055</v>
      </c>
      <c r="E173" s="217" t="s">
        <v>5670</v>
      </c>
      <c r="F173" s="218" t="s">
        <v>5671</v>
      </c>
      <c r="G173" s="218" t="s">
        <v>5233</v>
      </c>
      <c r="H173" s="218" t="s">
        <v>1999</v>
      </c>
      <c r="I173" s="219" t="s">
        <v>2000</v>
      </c>
      <c r="J173" s="220" t="s">
        <v>1110</v>
      </c>
      <c r="K173" s="220" t="s">
        <v>1062</v>
      </c>
      <c r="L173" s="220" t="s">
        <v>1063</v>
      </c>
      <c r="M173" s="221" t="s">
        <v>1111</v>
      </c>
      <c r="N173" s="218" t="s">
        <v>1065</v>
      </c>
      <c r="O173" s="218" t="s">
        <v>3553</v>
      </c>
      <c r="P173" s="222" t="s">
        <v>2001</v>
      </c>
      <c r="Q173" s="223"/>
      <c r="R173" s="223">
        <v>1635</v>
      </c>
    </row>
    <row r="174" spans="1:18" s="224" customFormat="1" ht="42" hidden="1">
      <c r="A174" s="215" t="s">
        <v>1219</v>
      </c>
      <c r="B174" s="215" t="s">
        <v>5672</v>
      </c>
      <c r="C174" s="216" t="s">
        <v>5241</v>
      </c>
      <c r="D174" s="217" t="s">
        <v>1055</v>
      </c>
      <c r="E174" s="217" t="s">
        <v>5673</v>
      </c>
      <c r="F174" s="218" t="s">
        <v>5674</v>
      </c>
      <c r="G174" s="218" t="s">
        <v>5233</v>
      </c>
      <c r="H174" s="218" t="s">
        <v>1999</v>
      </c>
      <c r="I174" s="219" t="s">
        <v>2000</v>
      </c>
      <c r="J174" s="220" t="s">
        <v>1110</v>
      </c>
      <c r="K174" s="220" t="s">
        <v>1062</v>
      </c>
      <c r="L174" s="220" t="s">
        <v>1063</v>
      </c>
      <c r="M174" s="221" t="s">
        <v>1111</v>
      </c>
      <c r="N174" s="218" t="s">
        <v>1065</v>
      </c>
      <c r="O174" s="218" t="s">
        <v>3553</v>
      </c>
      <c r="P174" s="222" t="s">
        <v>2001</v>
      </c>
      <c r="Q174" s="223"/>
      <c r="R174" s="223">
        <v>1635</v>
      </c>
    </row>
    <row r="175" spans="1:18" s="224" customFormat="1" ht="42" hidden="1">
      <c r="A175" s="215" t="s">
        <v>1603</v>
      </c>
      <c r="B175" s="215" t="s">
        <v>5675</v>
      </c>
      <c r="C175" s="216" t="s">
        <v>5241</v>
      </c>
      <c r="D175" s="217" t="s">
        <v>1055</v>
      </c>
      <c r="E175" s="217" t="s">
        <v>5676</v>
      </c>
      <c r="F175" s="218" t="s">
        <v>5677</v>
      </c>
      <c r="G175" s="218" t="s">
        <v>5233</v>
      </c>
      <c r="H175" s="218" t="s">
        <v>1999</v>
      </c>
      <c r="I175" s="219" t="s">
        <v>2000</v>
      </c>
      <c r="J175" s="220" t="s">
        <v>1110</v>
      </c>
      <c r="K175" s="220" t="s">
        <v>1062</v>
      </c>
      <c r="L175" s="220" t="s">
        <v>1063</v>
      </c>
      <c r="M175" s="221" t="s">
        <v>1111</v>
      </c>
      <c r="N175" s="218" t="s">
        <v>1065</v>
      </c>
      <c r="O175" s="218" t="s">
        <v>3553</v>
      </c>
      <c r="P175" s="222" t="s">
        <v>2001</v>
      </c>
      <c r="Q175" s="223"/>
      <c r="R175" s="223">
        <v>11120</v>
      </c>
    </row>
    <row r="176" spans="1:18" s="224" customFormat="1" ht="52.5" hidden="1">
      <c r="A176" s="215" t="s">
        <v>1606</v>
      </c>
      <c r="B176" s="215" t="s">
        <v>2594</v>
      </c>
      <c r="C176" s="216" t="s">
        <v>5233</v>
      </c>
      <c r="D176" s="217" t="s">
        <v>1181</v>
      </c>
      <c r="E176" s="217" t="s">
        <v>5678</v>
      </c>
      <c r="F176" s="218" t="s">
        <v>2594</v>
      </c>
      <c r="G176" s="218" t="s">
        <v>5233</v>
      </c>
      <c r="H176" s="218" t="s">
        <v>2643</v>
      </c>
      <c r="I176" s="219" t="s">
        <v>2644</v>
      </c>
      <c r="J176" s="220" t="s">
        <v>1063</v>
      </c>
      <c r="K176" s="220" t="s">
        <v>1063</v>
      </c>
      <c r="L176" s="220" t="s">
        <v>1790</v>
      </c>
      <c r="M176" s="221" t="s">
        <v>1678</v>
      </c>
      <c r="N176" s="218" t="s">
        <v>1065</v>
      </c>
      <c r="O176" s="218" t="s">
        <v>3553</v>
      </c>
      <c r="P176" s="222"/>
      <c r="Q176" s="223">
        <v>1650</v>
      </c>
      <c r="R176" s="223"/>
    </row>
    <row r="177" spans="1:18" s="224" customFormat="1" ht="52.5" hidden="1">
      <c r="A177" s="215" t="s">
        <v>1225</v>
      </c>
      <c r="B177" s="215" t="s">
        <v>1353</v>
      </c>
      <c r="C177" s="216" t="s">
        <v>5233</v>
      </c>
      <c r="D177" s="217" t="s">
        <v>1181</v>
      </c>
      <c r="E177" s="217" t="s">
        <v>1806</v>
      </c>
      <c r="F177" s="218" t="s">
        <v>1353</v>
      </c>
      <c r="G177" s="218" t="s">
        <v>5233</v>
      </c>
      <c r="H177" s="218" t="s">
        <v>1807</v>
      </c>
      <c r="I177" s="219" t="s">
        <v>1808</v>
      </c>
      <c r="J177" s="220" t="s">
        <v>1063</v>
      </c>
      <c r="K177" s="220" t="s">
        <v>1063</v>
      </c>
      <c r="L177" s="220" t="s">
        <v>1790</v>
      </c>
      <c r="M177" s="221" t="s">
        <v>1678</v>
      </c>
      <c r="N177" s="218" t="s">
        <v>1065</v>
      </c>
      <c r="O177" s="218" t="s">
        <v>3553</v>
      </c>
      <c r="P177" s="222"/>
      <c r="Q177" s="223">
        <v>14313</v>
      </c>
      <c r="R177" s="223"/>
    </row>
    <row r="178" spans="1:18" s="224" customFormat="1" ht="52.5" hidden="1">
      <c r="A178" s="215" t="s">
        <v>1233</v>
      </c>
      <c r="B178" s="215" t="s">
        <v>2719</v>
      </c>
      <c r="C178" s="216" t="s">
        <v>5233</v>
      </c>
      <c r="D178" s="217" t="s">
        <v>1181</v>
      </c>
      <c r="E178" s="217" t="s">
        <v>5679</v>
      </c>
      <c r="F178" s="218" t="s">
        <v>2719</v>
      </c>
      <c r="G178" s="218" t="s">
        <v>5233</v>
      </c>
      <c r="H178" s="218" t="s">
        <v>5680</v>
      </c>
      <c r="I178" s="219" t="s">
        <v>5681</v>
      </c>
      <c r="J178" s="220" t="s">
        <v>1063</v>
      </c>
      <c r="K178" s="220" t="s">
        <v>1063</v>
      </c>
      <c r="L178" s="220" t="s">
        <v>1790</v>
      </c>
      <c r="M178" s="221" t="s">
        <v>1678</v>
      </c>
      <c r="N178" s="218" t="s">
        <v>1065</v>
      </c>
      <c r="O178" s="218" t="s">
        <v>3553</v>
      </c>
      <c r="P178" s="222"/>
      <c r="Q178" s="223">
        <v>40318</v>
      </c>
      <c r="R178" s="223"/>
    </row>
    <row r="179" spans="1:18" s="224" customFormat="1" ht="52.5" hidden="1">
      <c r="A179" s="215" t="s">
        <v>1616</v>
      </c>
      <c r="B179" s="215" t="s">
        <v>2714</v>
      </c>
      <c r="C179" s="216" t="s">
        <v>5233</v>
      </c>
      <c r="D179" s="217" t="s">
        <v>1181</v>
      </c>
      <c r="E179" s="217" t="s">
        <v>5682</v>
      </c>
      <c r="F179" s="218" t="s">
        <v>2714</v>
      </c>
      <c r="G179" s="218" t="s">
        <v>5233</v>
      </c>
      <c r="H179" s="218" t="s">
        <v>5680</v>
      </c>
      <c r="I179" s="219" t="s">
        <v>5681</v>
      </c>
      <c r="J179" s="220" t="s">
        <v>1063</v>
      </c>
      <c r="K179" s="220" t="s">
        <v>1063</v>
      </c>
      <c r="L179" s="220" t="s">
        <v>1790</v>
      </c>
      <c r="M179" s="221" t="s">
        <v>1678</v>
      </c>
      <c r="N179" s="218" t="s">
        <v>1065</v>
      </c>
      <c r="O179" s="218" t="s">
        <v>3553</v>
      </c>
      <c r="P179" s="222"/>
      <c r="Q179" s="223">
        <v>7516</v>
      </c>
      <c r="R179" s="223"/>
    </row>
    <row r="180" spans="1:18" s="224" customFormat="1" ht="52.5" hidden="1">
      <c r="A180" s="215" t="s">
        <v>2326</v>
      </c>
      <c r="B180" s="215" t="s">
        <v>5683</v>
      </c>
      <c r="C180" s="216" t="s">
        <v>5233</v>
      </c>
      <c r="D180" s="217" t="s">
        <v>1181</v>
      </c>
      <c r="E180" s="217" t="s">
        <v>5684</v>
      </c>
      <c r="F180" s="218" t="s">
        <v>5683</v>
      </c>
      <c r="G180" s="218" t="s">
        <v>5233</v>
      </c>
      <c r="H180" s="218" t="s">
        <v>2386</v>
      </c>
      <c r="I180" s="219" t="s">
        <v>2387</v>
      </c>
      <c r="J180" s="220" t="s">
        <v>1063</v>
      </c>
      <c r="K180" s="220" t="s">
        <v>1063</v>
      </c>
      <c r="L180" s="220" t="s">
        <v>1790</v>
      </c>
      <c r="M180" s="221" t="s">
        <v>1678</v>
      </c>
      <c r="N180" s="218" t="s">
        <v>1065</v>
      </c>
      <c r="O180" s="218" t="s">
        <v>3553</v>
      </c>
      <c r="P180" s="222"/>
      <c r="Q180" s="223">
        <v>6975</v>
      </c>
      <c r="R180" s="223"/>
    </row>
    <row r="181" spans="1:18" s="224" customFormat="1" ht="52.5" hidden="1">
      <c r="A181" s="215" t="s">
        <v>1620</v>
      </c>
      <c r="B181" s="215" t="s">
        <v>5685</v>
      </c>
      <c r="C181" s="216" t="s">
        <v>5236</v>
      </c>
      <c r="D181" s="217" t="s">
        <v>1181</v>
      </c>
      <c r="E181" s="217" t="s">
        <v>5686</v>
      </c>
      <c r="F181" s="218" t="s">
        <v>5685</v>
      </c>
      <c r="G181" s="218" t="s">
        <v>5233</v>
      </c>
      <c r="H181" s="218" t="s">
        <v>3900</v>
      </c>
      <c r="I181" s="219" t="s">
        <v>3901</v>
      </c>
      <c r="J181" s="220" t="s">
        <v>1063</v>
      </c>
      <c r="K181" s="220" t="s">
        <v>1063</v>
      </c>
      <c r="L181" s="220" t="s">
        <v>1790</v>
      </c>
      <c r="M181" s="221" t="s">
        <v>1678</v>
      </c>
      <c r="N181" s="218" t="s">
        <v>1065</v>
      </c>
      <c r="O181" s="218" t="s">
        <v>3553</v>
      </c>
      <c r="P181" s="222"/>
      <c r="Q181" s="223">
        <v>3783</v>
      </c>
      <c r="R181" s="223"/>
    </row>
    <row r="182" spans="1:18" s="224" customFormat="1" ht="63" hidden="1">
      <c r="A182" s="215" t="s">
        <v>2331</v>
      </c>
      <c r="B182" s="215" t="s">
        <v>5687</v>
      </c>
      <c r="C182" s="216" t="s">
        <v>5233</v>
      </c>
      <c r="D182" s="217" t="s">
        <v>1181</v>
      </c>
      <c r="E182" s="217" t="s">
        <v>5688</v>
      </c>
      <c r="F182" s="218" t="s">
        <v>5687</v>
      </c>
      <c r="G182" s="218" t="s">
        <v>5233</v>
      </c>
      <c r="H182" s="218" t="s">
        <v>5689</v>
      </c>
      <c r="I182" s="219" t="s">
        <v>5690</v>
      </c>
      <c r="J182" s="220" t="s">
        <v>1063</v>
      </c>
      <c r="K182" s="220" t="s">
        <v>1063</v>
      </c>
      <c r="L182" s="220" t="s">
        <v>1790</v>
      </c>
      <c r="M182" s="221" t="s">
        <v>1678</v>
      </c>
      <c r="N182" s="218" t="s">
        <v>1065</v>
      </c>
      <c r="O182" s="218" t="s">
        <v>3553</v>
      </c>
      <c r="P182" s="222"/>
      <c r="Q182" s="223">
        <v>96765</v>
      </c>
      <c r="R182" s="223"/>
    </row>
    <row r="183" spans="1:18" s="224" customFormat="1" ht="52.5" hidden="1">
      <c r="A183" s="215" t="s">
        <v>2334</v>
      </c>
      <c r="B183" s="215" t="s">
        <v>5691</v>
      </c>
      <c r="C183" s="216" t="s">
        <v>5233</v>
      </c>
      <c r="D183" s="217" t="s">
        <v>1181</v>
      </c>
      <c r="E183" s="217" t="s">
        <v>5692</v>
      </c>
      <c r="F183" s="218" t="s">
        <v>5691</v>
      </c>
      <c r="G183" s="218" t="s">
        <v>5233</v>
      </c>
      <c r="H183" s="218" t="s">
        <v>2184</v>
      </c>
      <c r="I183" s="219" t="s">
        <v>2185</v>
      </c>
      <c r="J183" s="220" t="s">
        <v>1063</v>
      </c>
      <c r="K183" s="220" t="s">
        <v>1063</v>
      </c>
      <c r="L183" s="220" t="s">
        <v>1790</v>
      </c>
      <c r="M183" s="221" t="s">
        <v>1678</v>
      </c>
      <c r="N183" s="218" t="s">
        <v>1065</v>
      </c>
      <c r="O183" s="218" t="s">
        <v>3553</v>
      </c>
      <c r="P183" s="222"/>
      <c r="Q183" s="223">
        <v>14494</v>
      </c>
      <c r="R183" s="223"/>
    </row>
    <row r="184" spans="1:18" s="224" customFormat="1" ht="52.5">
      <c r="A184" s="215" t="s">
        <v>2337</v>
      </c>
      <c r="B184" s="215" t="s">
        <v>5693</v>
      </c>
      <c r="C184" s="216" t="s">
        <v>5238</v>
      </c>
      <c r="D184" s="217" t="s">
        <v>1055</v>
      </c>
      <c r="E184" s="217" t="s">
        <v>5694</v>
      </c>
      <c r="F184" s="218" t="s">
        <v>5695</v>
      </c>
      <c r="G184" s="218" t="s">
        <v>5241</v>
      </c>
      <c r="H184" s="218" t="s">
        <v>1696</v>
      </c>
      <c r="I184" s="219" t="s">
        <v>1697</v>
      </c>
      <c r="J184" s="220" t="s">
        <v>1096</v>
      </c>
      <c r="K184" s="220" t="s">
        <v>1062</v>
      </c>
      <c r="L184" s="220" t="s">
        <v>1063</v>
      </c>
      <c r="M184" s="221" t="s">
        <v>1064</v>
      </c>
      <c r="N184" s="218" t="s">
        <v>1065</v>
      </c>
      <c r="O184" s="218" t="s">
        <v>3553</v>
      </c>
      <c r="P184" s="222"/>
      <c r="Q184" s="223">
        <v>1</v>
      </c>
      <c r="R184" s="223">
        <v>964</v>
      </c>
    </row>
    <row r="185" spans="1:18" s="224" customFormat="1" ht="52.5">
      <c r="A185" s="215" t="s">
        <v>2340</v>
      </c>
      <c r="B185" s="215" t="s">
        <v>5696</v>
      </c>
      <c r="C185" s="216" t="s">
        <v>5238</v>
      </c>
      <c r="D185" s="217" t="s">
        <v>1055</v>
      </c>
      <c r="E185" s="217" t="s">
        <v>5697</v>
      </c>
      <c r="F185" s="218" t="s">
        <v>5698</v>
      </c>
      <c r="G185" s="218" t="s">
        <v>5241</v>
      </c>
      <c r="H185" s="218" t="s">
        <v>1077</v>
      </c>
      <c r="I185" s="219" t="s">
        <v>1078</v>
      </c>
      <c r="J185" s="220" t="s">
        <v>1061</v>
      </c>
      <c r="K185" s="220" t="s">
        <v>1062</v>
      </c>
      <c r="L185" s="220" t="s">
        <v>1063</v>
      </c>
      <c r="M185" s="221" t="s">
        <v>1064</v>
      </c>
      <c r="N185" s="218" t="s">
        <v>1065</v>
      </c>
      <c r="O185" s="218" t="s">
        <v>3553</v>
      </c>
      <c r="P185" s="222"/>
      <c r="Q185" s="223">
        <v>1</v>
      </c>
      <c r="R185" s="223">
        <v>527.74</v>
      </c>
    </row>
    <row r="186" spans="1:18" s="224" customFormat="1" ht="63">
      <c r="A186" s="215" t="s">
        <v>2343</v>
      </c>
      <c r="B186" s="215" t="s">
        <v>5699</v>
      </c>
      <c r="C186" s="216" t="s">
        <v>5238</v>
      </c>
      <c r="D186" s="217" t="s">
        <v>1055</v>
      </c>
      <c r="E186" s="217" t="s">
        <v>5700</v>
      </c>
      <c r="F186" s="218" t="s">
        <v>5701</v>
      </c>
      <c r="G186" s="218" t="s">
        <v>5241</v>
      </c>
      <c r="H186" s="218" t="s">
        <v>1077</v>
      </c>
      <c r="I186" s="219" t="s">
        <v>1078</v>
      </c>
      <c r="J186" s="220" t="s">
        <v>1096</v>
      </c>
      <c r="K186" s="220" t="s">
        <v>1062</v>
      </c>
      <c r="L186" s="220" t="s">
        <v>1063</v>
      </c>
      <c r="M186" s="221" t="s">
        <v>1064</v>
      </c>
      <c r="N186" s="218" t="s">
        <v>1065</v>
      </c>
      <c r="O186" s="218" t="s">
        <v>3553</v>
      </c>
      <c r="P186" s="222"/>
      <c r="Q186" s="223">
        <v>1</v>
      </c>
      <c r="R186" s="223">
        <v>8321.0499999999993</v>
      </c>
    </row>
    <row r="187" spans="1:18" s="224" customFormat="1" ht="52.5" hidden="1">
      <c r="A187" s="215" t="s">
        <v>1624</v>
      </c>
      <c r="B187" s="215" t="s">
        <v>5702</v>
      </c>
      <c r="C187" s="216" t="s">
        <v>5233</v>
      </c>
      <c r="D187" s="217" t="s">
        <v>1181</v>
      </c>
      <c r="E187" s="217" t="s">
        <v>5703</v>
      </c>
      <c r="F187" s="218" t="s">
        <v>5702</v>
      </c>
      <c r="G187" s="218" t="s">
        <v>5233</v>
      </c>
      <c r="H187" s="218" t="s">
        <v>5704</v>
      </c>
      <c r="I187" s="219" t="s">
        <v>1078</v>
      </c>
      <c r="J187" s="220" t="s">
        <v>1063</v>
      </c>
      <c r="K187" s="220" t="s">
        <v>1063</v>
      </c>
      <c r="L187" s="220" t="s">
        <v>1790</v>
      </c>
      <c r="M187" s="221" t="s">
        <v>1678</v>
      </c>
      <c r="N187" s="218" t="s">
        <v>1065</v>
      </c>
      <c r="O187" s="218" t="s">
        <v>3553</v>
      </c>
      <c r="P187" s="222"/>
      <c r="Q187" s="223">
        <v>7900</v>
      </c>
      <c r="R187" s="223"/>
    </row>
    <row r="188" spans="1:18" s="224" customFormat="1" ht="52.5" hidden="1">
      <c r="A188" s="215" t="s">
        <v>2348</v>
      </c>
      <c r="B188" s="215" t="s">
        <v>5705</v>
      </c>
      <c r="C188" s="216" t="s">
        <v>5233</v>
      </c>
      <c r="D188" s="217" t="s">
        <v>1181</v>
      </c>
      <c r="E188" s="217" t="s">
        <v>5706</v>
      </c>
      <c r="F188" s="218" t="s">
        <v>5705</v>
      </c>
      <c r="G188" s="218" t="s">
        <v>5233</v>
      </c>
      <c r="H188" s="218" t="s">
        <v>5707</v>
      </c>
      <c r="I188" s="219" t="s">
        <v>1078</v>
      </c>
      <c r="J188" s="220" t="s">
        <v>1063</v>
      </c>
      <c r="K188" s="220" t="s">
        <v>1063</v>
      </c>
      <c r="L188" s="220" t="s">
        <v>1790</v>
      </c>
      <c r="M188" s="221" t="s">
        <v>1678</v>
      </c>
      <c r="N188" s="218" t="s">
        <v>1065</v>
      </c>
      <c r="O188" s="218" t="s">
        <v>3553</v>
      </c>
      <c r="P188" s="222"/>
      <c r="Q188" s="223">
        <v>1600</v>
      </c>
      <c r="R188" s="223"/>
    </row>
    <row r="189" spans="1:18" s="224" customFormat="1" ht="52.5" hidden="1">
      <c r="A189" s="215" t="s">
        <v>2351</v>
      </c>
      <c r="B189" s="215" t="s">
        <v>5708</v>
      </c>
      <c r="C189" s="216" t="s">
        <v>5241</v>
      </c>
      <c r="D189" s="217" t="s">
        <v>1181</v>
      </c>
      <c r="E189" s="217" t="s">
        <v>5709</v>
      </c>
      <c r="F189" s="218" t="s">
        <v>5708</v>
      </c>
      <c r="G189" s="218" t="s">
        <v>5241</v>
      </c>
      <c r="H189" s="218" t="s">
        <v>5710</v>
      </c>
      <c r="I189" s="219" t="s">
        <v>1596</v>
      </c>
      <c r="J189" s="220" t="s">
        <v>1110</v>
      </c>
      <c r="K189" s="220" t="s">
        <v>1062</v>
      </c>
      <c r="L189" s="220" t="s">
        <v>1063</v>
      </c>
      <c r="M189" s="221" t="s">
        <v>1111</v>
      </c>
      <c r="N189" s="218" t="s">
        <v>1065</v>
      </c>
      <c r="O189" s="218" t="s">
        <v>3553</v>
      </c>
      <c r="P189" s="222" t="s">
        <v>1597</v>
      </c>
      <c r="Q189" s="223">
        <v>1162</v>
      </c>
      <c r="R189" s="223"/>
    </row>
    <row r="190" spans="1:18" s="224" customFormat="1" ht="52.5" hidden="1">
      <c r="A190" s="215" t="s">
        <v>2354</v>
      </c>
      <c r="B190" s="215" t="s">
        <v>5711</v>
      </c>
      <c r="C190" s="216" t="s">
        <v>5241</v>
      </c>
      <c r="D190" s="217" t="s">
        <v>1181</v>
      </c>
      <c r="E190" s="217" t="s">
        <v>5712</v>
      </c>
      <c r="F190" s="218" t="s">
        <v>5711</v>
      </c>
      <c r="G190" s="218" t="s">
        <v>5241</v>
      </c>
      <c r="H190" s="218" t="s">
        <v>5710</v>
      </c>
      <c r="I190" s="219" t="s">
        <v>1596</v>
      </c>
      <c r="J190" s="220" t="s">
        <v>1110</v>
      </c>
      <c r="K190" s="220" t="s">
        <v>1062</v>
      </c>
      <c r="L190" s="220" t="s">
        <v>1063</v>
      </c>
      <c r="M190" s="221" t="s">
        <v>1111</v>
      </c>
      <c r="N190" s="218" t="s">
        <v>1065</v>
      </c>
      <c r="O190" s="218" t="s">
        <v>3553</v>
      </c>
      <c r="P190" s="222" t="s">
        <v>1597</v>
      </c>
      <c r="Q190" s="223">
        <v>1162</v>
      </c>
      <c r="R190" s="223"/>
    </row>
    <row r="191" spans="1:18" s="224" customFormat="1" ht="52.5" hidden="1">
      <c r="A191" s="215" t="s">
        <v>2357</v>
      </c>
      <c r="B191" s="215" t="s">
        <v>5713</v>
      </c>
      <c r="C191" s="216" t="s">
        <v>5241</v>
      </c>
      <c r="D191" s="217" t="s">
        <v>1181</v>
      </c>
      <c r="E191" s="217" t="s">
        <v>5714</v>
      </c>
      <c r="F191" s="218" t="s">
        <v>5713</v>
      </c>
      <c r="G191" s="218" t="s">
        <v>5241</v>
      </c>
      <c r="H191" s="218" t="s">
        <v>5715</v>
      </c>
      <c r="I191" s="219" t="s">
        <v>1078</v>
      </c>
      <c r="J191" s="220" t="s">
        <v>1063</v>
      </c>
      <c r="K191" s="220" t="s">
        <v>1063</v>
      </c>
      <c r="L191" s="220" t="s">
        <v>1790</v>
      </c>
      <c r="M191" s="221" t="s">
        <v>1678</v>
      </c>
      <c r="N191" s="218" t="s">
        <v>1065</v>
      </c>
      <c r="O191" s="218" t="s">
        <v>3553</v>
      </c>
      <c r="P191" s="222"/>
      <c r="Q191" s="223">
        <v>3300</v>
      </c>
      <c r="R191" s="223"/>
    </row>
    <row r="192" spans="1:18" s="224" customFormat="1" ht="63" hidden="1">
      <c r="A192" s="215" t="s">
        <v>1631</v>
      </c>
      <c r="B192" s="215" t="s">
        <v>5716</v>
      </c>
      <c r="C192" s="216" t="s">
        <v>5241</v>
      </c>
      <c r="D192" s="217" t="s">
        <v>1181</v>
      </c>
      <c r="E192" s="217" t="s">
        <v>5717</v>
      </c>
      <c r="F192" s="218" t="s">
        <v>5716</v>
      </c>
      <c r="G192" s="218" t="s">
        <v>5241</v>
      </c>
      <c r="H192" s="218" t="s">
        <v>1835</v>
      </c>
      <c r="I192" s="219" t="s">
        <v>1836</v>
      </c>
      <c r="J192" s="220" t="s">
        <v>1063</v>
      </c>
      <c r="K192" s="220" t="s">
        <v>1063</v>
      </c>
      <c r="L192" s="220" t="s">
        <v>1790</v>
      </c>
      <c r="M192" s="221" t="s">
        <v>1678</v>
      </c>
      <c r="N192" s="218" t="s">
        <v>1065</v>
      </c>
      <c r="O192" s="218" t="s">
        <v>3553</v>
      </c>
      <c r="P192" s="222"/>
      <c r="Q192" s="223">
        <v>35118.239999999998</v>
      </c>
      <c r="R192" s="223"/>
    </row>
    <row r="193" spans="1:18" s="224" customFormat="1" ht="52.5" hidden="1">
      <c r="A193" s="215" t="s">
        <v>1635</v>
      </c>
      <c r="B193" s="215" t="s">
        <v>5718</v>
      </c>
      <c r="C193" s="216" t="s">
        <v>5241</v>
      </c>
      <c r="D193" s="217" t="s">
        <v>1181</v>
      </c>
      <c r="E193" s="217" t="s">
        <v>1806</v>
      </c>
      <c r="F193" s="218" t="s">
        <v>5718</v>
      </c>
      <c r="G193" s="218" t="s">
        <v>5241</v>
      </c>
      <c r="H193" s="218" t="s">
        <v>1807</v>
      </c>
      <c r="I193" s="219" t="s">
        <v>1808</v>
      </c>
      <c r="J193" s="220" t="s">
        <v>1063</v>
      </c>
      <c r="K193" s="220" t="s">
        <v>1063</v>
      </c>
      <c r="L193" s="220" t="s">
        <v>1790</v>
      </c>
      <c r="M193" s="221" t="s">
        <v>1678</v>
      </c>
      <c r="N193" s="218" t="s">
        <v>1065</v>
      </c>
      <c r="O193" s="218" t="s">
        <v>3553</v>
      </c>
      <c r="P193" s="222"/>
      <c r="Q193" s="223">
        <v>11538</v>
      </c>
      <c r="R193" s="223"/>
    </row>
    <row r="194" spans="1:18" s="224" customFormat="1" ht="52.5" hidden="1">
      <c r="A194" s="215" t="s">
        <v>1642</v>
      </c>
      <c r="B194" s="215" t="s">
        <v>1703</v>
      </c>
      <c r="C194" s="216" t="s">
        <v>5241</v>
      </c>
      <c r="D194" s="217" t="s">
        <v>1181</v>
      </c>
      <c r="E194" s="217" t="s">
        <v>5719</v>
      </c>
      <c r="F194" s="218" t="s">
        <v>1703</v>
      </c>
      <c r="G194" s="218" t="s">
        <v>5241</v>
      </c>
      <c r="H194" s="218" t="s">
        <v>2444</v>
      </c>
      <c r="I194" s="219" t="s">
        <v>2445</v>
      </c>
      <c r="J194" s="220" t="s">
        <v>1063</v>
      </c>
      <c r="K194" s="220" t="s">
        <v>1063</v>
      </c>
      <c r="L194" s="220" t="s">
        <v>1790</v>
      </c>
      <c r="M194" s="221" t="s">
        <v>1678</v>
      </c>
      <c r="N194" s="218" t="s">
        <v>1065</v>
      </c>
      <c r="O194" s="218" t="s">
        <v>3553</v>
      </c>
      <c r="P194" s="222"/>
      <c r="Q194" s="223">
        <v>1650</v>
      </c>
      <c r="R194" s="223"/>
    </row>
    <row r="195" spans="1:18" s="224" customFormat="1" ht="42" hidden="1">
      <c r="A195" s="215" t="s">
        <v>1241</v>
      </c>
      <c r="B195" s="215" t="s">
        <v>5720</v>
      </c>
      <c r="C195" s="216" t="s">
        <v>5721</v>
      </c>
      <c r="D195" s="217" t="s">
        <v>1055</v>
      </c>
      <c r="E195" s="217" t="s">
        <v>5722</v>
      </c>
      <c r="F195" s="218" t="s">
        <v>5723</v>
      </c>
      <c r="G195" s="218" t="s">
        <v>5238</v>
      </c>
      <c r="H195" s="218" t="s">
        <v>5724</v>
      </c>
      <c r="I195" s="219" t="s">
        <v>5725</v>
      </c>
      <c r="J195" s="220" t="s">
        <v>2616</v>
      </c>
      <c r="K195" s="220" t="s">
        <v>2617</v>
      </c>
      <c r="L195" s="220" t="s">
        <v>1063</v>
      </c>
      <c r="M195" s="221" t="s">
        <v>1064</v>
      </c>
      <c r="N195" s="218" t="s">
        <v>1065</v>
      </c>
      <c r="O195" s="218" t="s">
        <v>3553</v>
      </c>
      <c r="P195" s="222"/>
      <c r="Q195" s="223"/>
      <c r="R195" s="223">
        <v>2000</v>
      </c>
    </row>
    <row r="196" spans="1:18" s="224" customFormat="1" ht="52.5" hidden="1">
      <c r="A196" s="215" t="s">
        <v>1655</v>
      </c>
      <c r="B196" s="215" t="s">
        <v>5726</v>
      </c>
      <c r="C196" s="216" t="s">
        <v>5721</v>
      </c>
      <c r="D196" s="217" t="s">
        <v>1055</v>
      </c>
      <c r="E196" s="217" t="s">
        <v>5727</v>
      </c>
      <c r="F196" s="218" t="s">
        <v>5728</v>
      </c>
      <c r="G196" s="218" t="s">
        <v>5238</v>
      </c>
      <c r="H196" s="218" t="s">
        <v>5724</v>
      </c>
      <c r="I196" s="219" t="s">
        <v>5725</v>
      </c>
      <c r="J196" s="220" t="s">
        <v>2740</v>
      </c>
      <c r="K196" s="220" t="s">
        <v>2617</v>
      </c>
      <c r="L196" s="220" t="s">
        <v>1063</v>
      </c>
      <c r="M196" s="221" t="s">
        <v>1064</v>
      </c>
      <c r="N196" s="218" t="s">
        <v>1065</v>
      </c>
      <c r="O196" s="218" t="s">
        <v>3553</v>
      </c>
      <c r="P196" s="222"/>
      <c r="Q196" s="223"/>
      <c r="R196" s="223">
        <v>11556.73</v>
      </c>
    </row>
    <row r="197" spans="1:18" s="224" customFormat="1" ht="42" hidden="1">
      <c r="A197" s="215" t="s">
        <v>1659</v>
      </c>
      <c r="B197" s="215" t="s">
        <v>5729</v>
      </c>
      <c r="C197" s="216" t="s">
        <v>5721</v>
      </c>
      <c r="D197" s="217" t="s">
        <v>1055</v>
      </c>
      <c r="E197" s="217" t="s">
        <v>5730</v>
      </c>
      <c r="F197" s="218" t="s">
        <v>5731</v>
      </c>
      <c r="G197" s="218" t="s">
        <v>5721</v>
      </c>
      <c r="H197" s="218" t="s">
        <v>5724</v>
      </c>
      <c r="I197" s="219" t="s">
        <v>5725</v>
      </c>
      <c r="J197" s="220" t="s">
        <v>2740</v>
      </c>
      <c r="K197" s="220" t="s">
        <v>2617</v>
      </c>
      <c r="L197" s="220" t="s">
        <v>1063</v>
      </c>
      <c r="M197" s="221" t="s">
        <v>1064</v>
      </c>
      <c r="N197" s="218" t="s">
        <v>1065</v>
      </c>
      <c r="O197" s="218" t="s">
        <v>3553</v>
      </c>
      <c r="P197" s="222"/>
      <c r="Q197" s="223"/>
      <c r="R197" s="223">
        <v>45231.05</v>
      </c>
    </row>
    <row r="198" spans="1:18" s="224" customFormat="1" ht="52.5" hidden="1">
      <c r="A198" s="215" t="s">
        <v>2375</v>
      </c>
      <c r="B198" s="215" t="s">
        <v>5732</v>
      </c>
      <c r="C198" s="216" t="s">
        <v>5733</v>
      </c>
      <c r="D198" s="217" t="s">
        <v>1181</v>
      </c>
      <c r="E198" s="217" t="s">
        <v>5734</v>
      </c>
      <c r="F198" s="218" t="s">
        <v>5732</v>
      </c>
      <c r="G198" s="218" t="s">
        <v>5238</v>
      </c>
      <c r="H198" s="218" t="s">
        <v>5735</v>
      </c>
      <c r="I198" s="219" t="s">
        <v>1078</v>
      </c>
      <c r="J198" s="220" t="s">
        <v>1063</v>
      </c>
      <c r="K198" s="220" t="s">
        <v>1063</v>
      </c>
      <c r="L198" s="220" t="s">
        <v>1790</v>
      </c>
      <c r="M198" s="221" t="s">
        <v>1678</v>
      </c>
      <c r="N198" s="218" t="s">
        <v>1065</v>
      </c>
      <c r="O198" s="218" t="s">
        <v>3553</v>
      </c>
      <c r="P198" s="222"/>
      <c r="Q198" s="223">
        <v>900</v>
      </c>
      <c r="R198" s="223"/>
    </row>
    <row r="199" spans="1:18" s="224" customFormat="1" ht="52.5" hidden="1">
      <c r="A199" s="215" t="s">
        <v>2377</v>
      </c>
      <c r="B199" s="215" t="s">
        <v>5736</v>
      </c>
      <c r="C199" s="216" t="s">
        <v>5238</v>
      </c>
      <c r="D199" s="217" t="s">
        <v>1181</v>
      </c>
      <c r="E199" s="217" t="s">
        <v>5737</v>
      </c>
      <c r="F199" s="218" t="s">
        <v>5736</v>
      </c>
      <c r="G199" s="218" t="s">
        <v>5238</v>
      </c>
      <c r="H199" s="218" t="s">
        <v>3645</v>
      </c>
      <c r="I199" s="219" t="s">
        <v>3646</v>
      </c>
      <c r="J199" s="220" t="s">
        <v>1063</v>
      </c>
      <c r="K199" s="220" t="s">
        <v>1063</v>
      </c>
      <c r="L199" s="220" t="s">
        <v>1790</v>
      </c>
      <c r="M199" s="221" t="s">
        <v>1678</v>
      </c>
      <c r="N199" s="218" t="s">
        <v>1065</v>
      </c>
      <c r="O199" s="218" t="s">
        <v>3553</v>
      </c>
      <c r="P199" s="222"/>
      <c r="Q199" s="223">
        <v>1650</v>
      </c>
      <c r="R199" s="223"/>
    </row>
    <row r="200" spans="1:18" s="224" customFormat="1" ht="52.5" hidden="1">
      <c r="A200" s="215" t="s">
        <v>2293</v>
      </c>
      <c r="B200" s="215" t="s">
        <v>2485</v>
      </c>
      <c r="C200" s="216" t="s">
        <v>5238</v>
      </c>
      <c r="D200" s="217" t="s">
        <v>1181</v>
      </c>
      <c r="E200" s="217" t="s">
        <v>5738</v>
      </c>
      <c r="F200" s="218" t="s">
        <v>2485</v>
      </c>
      <c r="G200" s="218" t="s">
        <v>5238</v>
      </c>
      <c r="H200" s="218" t="s">
        <v>5739</v>
      </c>
      <c r="I200" s="219" t="s">
        <v>5740</v>
      </c>
      <c r="J200" s="220" t="s">
        <v>1063</v>
      </c>
      <c r="K200" s="220" t="s">
        <v>1063</v>
      </c>
      <c r="L200" s="220" t="s">
        <v>1790</v>
      </c>
      <c r="M200" s="221" t="s">
        <v>1678</v>
      </c>
      <c r="N200" s="218" t="s">
        <v>1065</v>
      </c>
      <c r="O200" s="218" t="s">
        <v>3553</v>
      </c>
      <c r="P200" s="222"/>
      <c r="Q200" s="223">
        <v>94054</v>
      </c>
      <c r="R200" s="223"/>
    </row>
    <row r="201" spans="1:18" s="224" customFormat="1" ht="52.5" hidden="1">
      <c r="A201" s="215" t="s">
        <v>2384</v>
      </c>
      <c r="B201" s="215" t="s">
        <v>5741</v>
      </c>
      <c r="C201" s="216" t="s">
        <v>5238</v>
      </c>
      <c r="D201" s="217" t="s">
        <v>1181</v>
      </c>
      <c r="E201" s="217" t="s">
        <v>5742</v>
      </c>
      <c r="F201" s="218" t="s">
        <v>5741</v>
      </c>
      <c r="G201" s="218" t="s">
        <v>5238</v>
      </c>
      <c r="H201" s="218" t="s">
        <v>1835</v>
      </c>
      <c r="I201" s="219" t="s">
        <v>1836</v>
      </c>
      <c r="J201" s="220" t="s">
        <v>1063</v>
      </c>
      <c r="K201" s="220" t="s">
        <v>1063</v>
      </c>
      <c r="L201" s="220" t="s">
        <v>1790</v>
      </c>
      <c r="M201" s="221" t="s">
        <v>1678</v>
      </c>
      <c r="N201" s="218" t="s">
        <v>1065</v>
      </c>
      <c r="O201" s="218" t="s">
        <v>3553</v>
      </c>
      <c r="P201" s="222"/>
      <c r="Q201" s="223">
        <v>12687.35</v>
      </c>
      <c r="R201" s="223"/>
    </row>
    <row r="202" spans="1:18" s="224" customFormat="1" ht="52.5" hidden="1">
      <c r="A202" s="215" t="s">
        <v>2388</v>
      </c>
      <c r="B202" s="215" t="s">
        <v>5743</v>
      </c>
      <c r="C202" s="216" t="s">
        <v>5238</v>
      </c>
      <c r="D202" s="217" t="s">
        <v>1181</v>
      </c>
      <c r="E202" s="217" t="s">
        <v>5744</v>
      </c>
      <c r="F202" s="218" t="s">
        <v>5743</v>
      </c>
      <c r="G202" s="218" t="s">
        <v>5238</v>
      </c>
      <c r="H202" s="218" t="s">
        <v>2305</v>
      </c>
      <c r="I202" s="219" t="s">
        <v>2306</v>
      </c>
      <c r="J202" s="220" t="s">
        <v>1063</v>
      </c>
      <c r="K202" s="220" t="s">
        <v>1063</v>
      </c>
      <c r="L202" s="220" t="s">
        <v>1790</v>
      </c>
      <c r="M202" s="221" t="s">
        <v>1678</v>
      </c>
      <c r="N202" s="218" t="s">
        <v>1065</v>
      </c>
      <c r="O202" s="218" t="s">
        <v>3553</v>
      </c>
      <c r="P202" s="222"/>
      <c r="Q202" s="223">
        <v>3124</v>
      </c>
      <c r="R202" s="223"/>
    </row>
    <row r="203" spans="1:18" s="224" customFormat="1" ht="52.5" hidden="1">
      <c r="A203" s="215" t="s">
        <v>2393</v>
      </c>
      <c r="B203" s="215" t="s">
        <v>2539</v>
      </c>
      <c r="C203" s="216" t="s">
        <v>5238</v>
      </c>
      <c r="D203" s="217" t="s">
        <v>1181</v>
      </c>
      <c r="E203" s="217" t="s">
        <v>5745</v>
      </c>
      <c r="F203" s="218" t="s">
        <v>2539</v>
      </c>
      <c r="G203" s="218" t="s">
        <v>5238</v>
      </c>
      <c r="H203" s="218" t="s">
        <v>5746</v>
      </c>
      <c r="I203" s="219" t="s">
        <v>5747</v>
      </c>
      <c r="J203" s="220" t="s">
        <v>1063</v>
      </c>
      <c r="K203" s="220" t="s">
        <v>1063</v>
      </c>
      <c r="L203" s="220" t="s">
        <v>1790</v>
      </c>
      <c r="M203" s="221" t="s">
        <v>1678</v>
      </c>
      <c r="N203" s="218" t="s">
        <v>1065</v>
      </c>
      <c r="O203" s="218" t="s">
        <v>3553</v>
      </c>
      <c r="P203" s="222"/>
      <c r="Q203" s="223">
        <v>10569</v>
      </c>
      <c r="R203" s="223"/>
    </row>
    <row r="204" spans="1:18" s="224" customFormat="1" ht="52.5" hidden="1">
      <c r="A204" s="215" t="s">
        <v>2397</v>
      </c>
      <c r="B204" s="215" t="s">
        <v>1057</v>
      </c>
      <c r="C204" s="216" t="s">
        <v>5238</v>
      </c>
      <c r="D204" s="217" t="s">
        <v>1181</v>
      </c>
      <c r="E204" s="217" t="s">
        <v>1806</v>
      </c>
      <c r="F204" s="218" t="s">
        <v>1057</v>
      </c>
      <c r="G204" s="218" t="s">
        <v>5238</v>
      </c>
      <c r="H204" s="218" t="s">
        <v>1807</v>
      </c>
      <c r="I204" s="219" t="s">
        <v>1808</v>
      </c>
      <c r="J204" s="220" t="s">
        <v>1063</v>
      </c>
      <c r="K204" s="220" t="s">
        <v>1063</v>
      </c>
      <c r="L204" s="220" t="s">
        <v>1790</v>
      </c>
      <c r="M204" s="221" t="s">
        <v>1678</v>
      </c>
      <c r="N204" s="218" t="s">
        <v>1065</v>
      </c>
      <c r="O204" s="218" t="s">
        <v>3553</v>
      </c>
      <c r="P204" s="222"/>
      <c r="Q204" s="223">
        <v>25490</v>
      </c>
      <c r="R204" s="223"/>
    </row>
    <row r="205" spans="1:18" s="224" customFormat="1" ht="73.5" hidden="1">
      <c r="A205" s="215" t="s">
        <v>2401</v>
      </c>
      <c r="B205" s="215" t="s">
        <v>5748</v>
      </c>
      <c r="C205" s="216" t="s">
        <v>5749</v>
      </c>
      <c r="D205" s="217" t="s">
        <v>1055</v>
      </c>
      <c r="E205" s="217" t="s">
        <v>5750</v>
      </c>
      <c r="F205" s="218" t="s">
        <v>5751</v>
      </c>
      <c r="G205" s="218" t="s">
        <v>5721</v>
      </c>
      <c r="H205" s="218" t="s">
        <v>5752</v>
      </c>
      <c r="I205" s="219" t="s">
        <v>5753</v>
      </c>
      <c r="J205" s="220" t="s">
        <v>1063</v>
      </c>
      <c r="K205" s="220" t="s">
        <v>1063</v>
      </c>
      <c r="L205" s="220" t="s">
        <v>1790</v>
      </c>
      <c r="M205" s="221" t="s">
        <v>1678</v>
      </c>
      <c r="N205" s="218" t="s">
        <v>1065</v>
      </c>
      <c r="O205" s="218" t="s">
        <v>3553</v>
      </c>
      <c r="P205" s="222"/>
      <c r="Q205" s="223"/>
      <c r="R205" s="223">
        <v>886</v>
      </c>
    </row>
    <row r="206" spans="1:18" s="224" customFormat="1" ht="52.5" hidden="1">
      <c r="A206" s="215" t="s">
        <v>2405</v>
      </c>
      <c r="B206" s="215" t="s">
        <v>5754</v>
      </c>
      <c r="C206" s="216" t="s">
        <v>5721</v>
      </c>
      <c r="D206" s="217" t="s">
        <v>1181</v>
      </c>
      <c r="E206" s="217" t="s">
        <v>1806</v>
      </c>
      <c r="F206" s="218" t="s">
        <v>5754</v>
      </c>
      <c r="G206" s="218" t="s">
        <v>5721</v>
      </c>
      <c r="H206" s="218" t="s">
        <v>1807</v>
      </c>
      <c r="I206" s="219" t="s">
        <v>1808</v>
      </c>
      <c r="J206" s="220" t="s">
        <v>1063</v>
      </c>
      <c r="K206" s="220" t="s">
        <v>1063</v>
      </c>
      <c r="L206" s="220" t="s">
        <v>1790</v>
      </c>
      <c r="M206" s="221" t="s">
        <v>1678</v>
      </c>
      <c r="N206" s="218" t="s">
        <v>1065</v>
      </c>
      <c r="O206" s="218" t="s">
        <v>3553</v>
      </c>
      <c r="P206" s="222"/>
      <c r="Q206" s="223">
        <v>7792</v>
      </c>
      <c r="R206" s="223"/>
    </row>
    <row r="207" spans="1:18" s="224" customFormat="1" ht="52.5" hidden="1">
      <c r="A207" s="215" t="s">
        <v>2409</v>
      </c>
      <c r="B207" s="215" t="s">
        <v>4958</v>
      </c>
      <c r="C207" s="216" t="s">
        <v>5721</v>
      </c>
      <c r="D207" s="217" t="s">
        <v>1181</v>
      </c>
      <c r="E207" s="217" t="s">
        <v>5755</v>
      </c>
      <c r="F207" s="218" t="s">
        <v>4958</v>
      </c>
      <c r="G207" s="218" t="s">
        <v>5721</v>
      </c>
      <c r="H207" s="218" t="s">
        <v>5756</v>
      </c>
      <c r="I207" s="219" t="s">
        <v>5757</v>
      </c>
      <c r="J207" s="220" t="s">
        <v>1063</v>
      </c>
      <c r="K207" s="220" t="s">
        <v>1063</v>
      </c>
      <c r="L207" s="220" t="s">
        <v>1790</v>
      </c>
      <c r="M207" s="221" t="s">
        <v>1678</v>
      </c>
      <c r="N207" s="218" t="s">
        <v>1065</v>
      </c>
      <c r="O207" s="218" t="s">
        <v>3553</v>
      </c>
      <c r="P207" s="222"/>
      <c r="Q207" s="223">
        <v>24013</v>
      </c>
      <c r="R207" s="223"/>
    </row>
    <row r="208" spans="1:18" s="224" customFormat="1" ht="63" hidden="1">
      <c r="A208" s="215" t="s">
        <v>2411</v>
      </c>
      <c r="B208" s="215" t="s">
        <v>5758</v>
      </c>
      <c r="C208" s="216" t="s">
        <v>5721</v>
      </c>
      <c r="D208" s="217" t="s">
        <v>1181</v>
      </c>
      <c r="E208" s="217" t="s">
        <v>5759</v>
      </c>
      <c r="F208" s="218" t="s">
        <v>5758</v>
      </c>
      <c r="G208" s="218" t="s">
        <v>5721</v>
      </c>
      <c r="H208" s="218" t="s">
        <v>2722</v>
      </c>
      <c r="I208" s="219" t="s">
        <v>2723</v>
      </c>
      <c r="J208" s="220" t="s">
        <v>1063</v>
      </c>
      <c r="K208" s="220" t="s">
        <v>1063</v>
      </c>
      <c r="L208" s="220" t="s">
        <v>1790</v>
      </c>
      <c r="M208" s="221" t="s">
        <v>1678</v>
      </c>
      <c r="N208" s="218" t="s">
        <v>1065</v>
      </c>
      <c r="O208" s="218" t="s">
        <v>3553</v>
      </c>
      <c r="P208" s="222"/>
      <c r="Q208" s="223">
        <v>10710</v>
      </c>
      <c r="R208" s="223"/>
    </row>
    <row r="209" spans="1:18" s="224" customFormat="1" ht="63" hidden="1">
      <c r="A209" s="215" t="s">
        <v>2414</v>
      </c>
      <c r="B209" s="215" t="s">
        <v>5760</v>
      </c>
      <c r="C209" s="216" t="s">
        <v>5721</v>
      </c>
      <c r="D209" s="217" t="s">
        <v>1181</v>
      </c>
      <c r="E209" s="217" t="s">
        <v>5761</v>
      </c>
      <c r="F209" s="218" t="s">
        <v>5760</v>
      </c>
      <c r="G209" s="218" t="s">
        <v>5721</v>
      </c>
      <c r="H209" s="218" t="s">
        <v>1835</v>
      </c>
      <c r="I209" s="219" t="s">
        <v>1836</v>
      </c>
      <c r="J209" s="220" t="s">
        <v>1063</v>
      </c>
      <c r="K209" s="220" t="s">
        <v>1063</v>
      </c>
      <c r="L209" s="220" t="s">
        <v>1790</v>
      </c>
      <c r="M209" s="221" t="s">
        <v>1678</v>
      </c>
      <c r="N209" s="218" t="s">
        <v>1065</v>
      </c>
      <c r="O209" s="218" t="s">
        <v>3553</v>
      </c>
      <c r="P209" s="222"/>
      <c r="Q209" s="223">
        <v>18330.099999999999</v>
      </c>
      <c r="R209" s="223"/>
    </row>
    <row r="210" spans="1:18" s="224" customFormat="1" ht="52.5" hidden="1">
      <c r="A210" s="215" t="s">
        <v>2418</v>
      </c>
      <c r="B210" s="215" t="s">
        <v>2207</v>
      </c>
      <c r="C210" s="216" t="s">
        <v>5721</v>
      </c>
      <c r="D210" s="217" t="s">
        <v>1181</v>
      </c>
      <c r="E210" s="217" t="s">
        <v>5762</v>
      </c>
      <c r="F210" s="218" t="s">
        <v>2207</v>
      </c>
      <c r="G210" s="218" t="s">
        <v>5721</v>
      </c>
      <c r="H210" s="218" t="s">
        <v>5763</v>
      </c>
      <c r="I210" s="219" t="s">
        <v>5764</v>
      </c>
      <c r="J210" s="220" t="s">
        <v>1063</v>
      </c>
      <c r="K210" s="220" t="s">
        <v>1063</v>
      </c>
      <c r="L210" s="220" t="s">
        <v>1790</v>
      </c>
      <c r="M210" s="221" t="s">
        <v>1678</v>
      </c>
      <c r="N210" s="218" t="s">
        <v>1065</v>
      </c>
      <c r="O210" s="218" t="s">
        <v>3553</v>
      </c>
      <c r="P210" s="222"/>
      <c r="Q210" s="223">
        <v>207105</v>
      </c>
      <c r="R210" s="223"/>
    </row>
    <row r="211" spans="1:18" s="224" customFormat="1" ht="52.5" hidden="1">
      <c r="A211" s="215" t="s">
        <v>1249</v>
      </c>
      <c r="B211" s="215" t="s">
        <v>2205</v>
      </c>
      <c r="C211" s="216" t="s">
        <v>5721</v>
      </c>
      <c r="D211" s="217" t="s">
        <v>1181</v>
      </c>
      <c r="E211" s="217" t="s">
        <v>5765</v>
      </c>
      <c r="F211" s="218" t="s">
        <v>2205</v>
      </c>
      <c r="G211" s="218" t="s">
        <v>5721</v>
      </c>
      <c r="H211" s="218" t="s">
        <v>5763</v>
      </c>
      <c r="I211" s="219" t="s">
        <v>5764</v>
      </c>
      <c r="J211" s="220" t="s">
        <v>1063</v>
      </c>
      <c r="K211" s="220" t="s">
        <v>1063</v>
      </c>
      <c r="L211" s="220" t="s">
        <v>1790</v>
      </c>
      <c r="M211" s="221" t="s">
        <v>1678</v>
      </c>
      <c r="N211" s="218" t="s">
        <v>1065</v>
      </c>
      <c r="O211" s="218" t="s">
        <v>3553</v>
      </c>
      <c r="P211" s="222"/>
      <c r="Q211" s="223">
        <v>110761</v>
      </c>
      <c r="R211" s="223"/>
    </row>
    <row r="212" spans="1:18" s="224" customFormat="1" ht="52.5" hidden="1">
      <c r="A212" s="215" t="s">
        <v>1258</v>
      </c>
      <c r="B212" s="215" t="s">
        <v>5766</v>
      </c>
      <c r="C212" s="216" t="s">
        <v>5721</v>
      </c>
      <c r="D212" s="217" t="s">
        <v>1181</v>
      </c>
      <c r="E212" s="217" t="s">
        <v>5767</v>
      </c>
      <c r="F212" s="218" t="s">
        <v>5766</v>
      </c>
      <c r="G212" s="218" t="s">
        <v>5721</v>
      </c>
      <c r="H212" s="218" t="s">
        <v>5768</v>
      </c>
      <c r="I212" s="219" t="s">
        <v>1078</v>
      </c>
      <c r="J212" s="220" t="s">
        <v>1063</v>
      </c>
      <c r="K212" s="220" t="s">
        <v>1063</v>
      </c>
      <c r="L212" s="220" t="s">
        <v>1790</v>
      </c>
      <c r="M212" s="221" t="s">
        <v>1678</v>
      </c>
      <c r="N212" s="218" t="s">
        <v>1065</v>
      </c>
      <c r="O212" s="218" t="s">
        <v>3553</v>
      </c>
      <c r="P212" s="222"/>
      <c r="Q212" s="223">
        <v>2400</v>
      </c>
      <c r="R212" s="223"/>
    </row>
    <row r="213" spans="1:18" s="224" customFormat="1" ht="42" hidden="1">
      <c r="A213" s="215" t="s">
        <v>1263</v>
      </c>
      <c r="B213" s="215" t="s">
        <v>5769</v>
      </c>
      <c r="C213" s="216" t="s">
        <v>5770</v>
      </c>
      <c r="D213" s="217" t="s">
        <v>1055</v>
      </c>
      <c r="E213" s="217" t="s">
        <v>5771</v>
      </c>
      <c r="F213" s="218" t="s">
        <v>5772</v>
      </c>
      <c r="G213" s="218" t="s">
        <v>5749</v>
      </c>
      <c r="H213" s="218" t="s">
        <v>5773</v>
      </c>
      <c r="I213" s="219" t="s">
        <v>5774</v>
      </c>
      <c r="J213" s="220" t="s">
        <v>1239</v>
      </c>
      <c r="K213" s="220" t="s">
        <v>1062</v>
      </c>
      <c r="L213" s="220" t="s">
        <v>1063</v>
      </c>
      <c r="M213" s="221" t="s">
        <v>1064</v>
      </c>
      <c r="N213" s="218" t="s">
        <v>1065</v>
      </c>
      <c r="O213" s="218" t="s">
        <v>3553</v>
      </c>
      <c r="P213" s="222" t="s">
        <v>5775</v>
      </c>
      <c r="Q213" s="223"/>
      <c r="R213" s="223">
        <v>1700</v>
      </c>
    </row>
    <row r="214" spans="1:18" s="224" customFormat="1" ht="42" hidden="1">
      <c r="A214" s="215" t="s">
        <v>1269</v>
      </c>
      <c r="B214" s="215" t="s">
        <v>5776</v>
      </c>
      <c r="C214" s="216" t="s">
        <v>5770</v>
      </c>
      <c r="D214" s="217" t="s">
        <v>1055</v>
      </c>
      <c r="E214" s="217" t="s">
        <v>5777</v>
      </c>
      <c r="F214" s="218" t="s">
        <v>5778</v>
      </c>
      <c r="G214" s="218" t="s">
        <v>5749</v>
      </c>
      <c r="H214" s="218" t="s">
        <v>5773</v>
      </c>
      <c r="I214" s="219" t="s">
        <v>5774</v>
      </c>
      <c r="J214" s="220" t="s">
        <v>1239</v>
      </c>
      <c r="K214" s="220" t="s">
        <v>1062</v>
      </c>
      <c r="L214" s="220" t="s">
        <v>1063</v>
      </c>
      <c r="M214" s="221" t="s">
        <v>1064</v>
      </c>
      <c r="N214" s="218" t="s">
        <v>1065</v>
      </c>
      <c r="O214" s="218" t="s">
        <v>3553</v>
      </c>
      <c r="P214" s="222" t="s">
        <v>5775</v>
      </c>
      <c r="Q214" s="223"/>
      <c r="R214" s="223">
        <v>500</v>
      </c>
    </row>
    <row r="215" spans="1:18" s="224" customFormat="1" ht="42" hidden="1">
      <c r="A215" s="215" t="s">
        <v>2432</v>
      </c>
      <c r="B215" s="215" t="s">
        <v>5779</v>
      </c>
      <c r="C215" s="216" t="s">
        <v>5770</v>
      </c>
      <c r="D215" s="217" t="s">
        <v>1055</v>
      </c>
      <c r="E215" s="217" t="s">
        <v>5780</v>
      </c>
      <c r="F215" s="218" t="s">
        <v>5781</v>
      </c>
      <c r="G215" s="218" t="s">
        <v>5749</v>
      </c>
      <c r="H215" s="218" t="s">
        <v>1696</v>
      </c>
      <c r="I215" s="219" t="s">
        <v>1697</v>
      </c>
      <c r="J215" s="220" t="s">
        <v>1690</v>
      </c>
      <c r="K215" s="220" t="s">
        <v>1691</v>
      </c>
      <c r="L215" s="220" t="s">
        <v>1063</v>
      </c>
      <c r="M215" s="221" t="s">
        <v>1769</v>
      </c>
      <c r="N215" s="218" t="s">
        <v>1065</v>
      </c>
      <c r="O215" s="218" t="s">
        <v>3553</v>
      </c>
      <c r="P215" s="222"/>
      <c r="Q215" s="223"/>
      <c r="R215" s="223">
        <v>58000</v>
      </c>
    </row>
    <row r="216" spans="1:18" s="224" customFormat="1" ht="52.5" hidden="1">
      <c r="A216" s="215" t="s">
        <v>2435</v>
      </c>
      <c r="B216" s="215" t="s">
        <v>5782</v>
      </c>
      <c r="C216" s="216" t="s">
        <v>5770</v>
      </c>
      <c r="D216" s="217" t="s">
        <v>1055</v>
      </c>
      <c r="E216" s="217" t="s">
        <v>5783</v>
      </c>
      <c r="F216" s="218" t="s">
        <v>5784</v>
      </c>
      <c r="G216" s="218" t="s">
        <v>5749</v>
      </c>
      <c r="H216" s="218" t="s">
        <v>1077</v>
      </c>
      <c r="I216" s="219" t="s">
        <v>1078</v>
      </c>
      <c r="J216" s="220" t="s">
        <v>1690</v>
      </c>
      <c r="K216" s="220" t="s">
        <v>1691</v>
      </c>
      <c r="L216" s="220" t="s">
        <v>1063</v>
      </c>
      <c r="M216" s="221" t="s">
        <v>1769</v>
      </c>
      <c r="N216" s="218" t="s">
        <v>1065</v>
      </c>
      <c r="O216" s="218" t="s">
        <v>3553</v>
      </c>
      <c r="P216" s="222"/>
      <c r="Q216" s="223"/>
      <c r="R216" s="223">
        <v>94500</v>
      </c>
    </row>
    <row r="217" spans="1:18" s="224" customFormat="1" ht="52.5" hidden="1">
      <c r="A217" s="215" t="s">
        <v>2438</v>
      </c>
      <c r="B217" s="215" t="s">
        <v>5785</v>
      </c>
      <c r="C217" s="216" t="s">
        <v>5770</v>
      </c>
      <c r="D217" s="217" t="s">
        <v>1055</v>
      </c>
      <c r="E217" s="217" t="s">
        <v>5786</v>
      </c>
      <c r="F217" s="218" t="s">
        <v>5787</v>
      </c>
      <c r="G217" s="218" t="s">
        <v>5749</v>
      </c>
      <c r="H217" s="218" t="s">
        <v>1077</v>
      </c>
      <c r="I217" s="219" t="s">
        <v>1078</v>
      </c>
      <c r="J217" s="220" t="s">
        <v>1690</v>
      </c>
      <c r="K217" s="220" t="s">
        <v>1691</v>
      </c>
      <c r="L217" s="220" t="s">
        <v>1063</v>
      </c>
      <c r="M217" s="221" t="s">
        <v>1769</v>
      </c>
      <c r="N217" s="218" t="s">
        <v>1664</v>
      </c>
      <c r="O217" s="218" t="s">
        <v>1828</v>
      </c>
      <c r="P217" s="222"/>
      <c r="Q217" s="223"/>
      <c r="R217" s="223">
        <v>30000</v>
      </c>
    </row>
    <row r="218" spans="1:18" s="224" customFormat="1" ht="42" hidden="1">
      <c r="A218" s="215" t="s">
        <v>2442</v>
      </c>
      <c r="B218" s="215" t="s">
        <v>5788</v>
      </c>
      <c r="C218" s="216" t="s">
        <v>5770</v>
      </c>
      <c r="D218" s="217" t="s">
        <v>1055</v>
      </c>
      <c r="E218" s="217" t="s">
        <v>5789</v>
      </c>
      <c r="F218" s="218" t="s">
        <v>5790</v>
      </c>
      <c r="G218" s="218" t="s">
        <v>5749</v>
      </c>
      <c r="H218" s="218" t="s">
        <v>1696</v>
      </c>
      <c r="I218" s="219" t="s">
        <v>1697</v>
      </c>
      <c r="J218" s="220" t="s">
        <v>1690</v>
      </c>
      <c r="K218" s="220" t="s">
        <v>1691</v>
      </c>
      <c r="L218" s="220" t="s">
        <v>1063</v>
      </c>
      <c r="M218" s="221" t="s">
        <v>1769</v>
      </c>
      <c r="N218" s="218" t="s">
        <v>1664</v>
      </c>
      <c r="O218" s="218" t="s">
        <v>1828</v>
      </c>
      <c r="P218" s="222"/>
      <c r="Q218" s="223"/>
      <c r="R218" s="223">
        <v>20000</v>
      </c>
    </row>
    <row r="219" spans="1:18" s="224" customFormat="1" ht="52.5" hidden="1">
      <c r="A219" s="215" t="s">
        <v>2446</v>
      </c>
      <c r="B219" s="215" t="s">
        <v>5791</v>
      </c>
      <c r="C219" s="216" t="s">
        <v>5749</v>
      </c>
      <c r="D219" s="217" t="s">
        <v>1181</v>
      </c>
      <c r="E219" s="217" t="s">
        <v>1806</v>
      </c>
      <c r="F219" s="218" t="s">
        <v>5791</v>
      </c>
      <c r="G219" s="218" t="s">
        <v>5749</v>
      </c>
      <c r="H219" s="218" t="s">
        <v>1807</v>
      </c>
      <c r="I219" s="219" t="s">
        <v>1808</v>
      </c>
      <c r="J219" s="220" t="s">
        <v>1063</v>
      </c>
      <c r="K219" s="220" t="s">
        <v>1063</v>
      </c>
      <c r="L219" s="220" t="s">
        <v>1790</v>
      </c>
      <c r="M219" s="221" t="s">
        <v>1678</v>
      </c>
      <c r="N219" s="218" t="s">
        <v>1065</v>
      </c>
      <c r="O219" s="218" t="s">
        <v>3553</v>
      </c>
      <c r="P219" s="222"/>
      <c r="Q219" s="223">
        <v>23033</v>
      </c>
      <c r="R219" s="223"/>
    </row>
    <row r="220" spans="1:18" s="224" customFormat="1" ht="63" hidden="1">
      <c r="A220" s="215" t="s">
        <v>2448</v>
      </c>
      <c r="B220" s="215" t="s">
        <v>5792</v>
      </c>
      <c r="C220" s="216" t="s">
        <v>5749</v>
      </c>
      <c r="D220" s="217" t="s">
        <v>1181</v>
      </c>
      <c r="E220" s="217" t="s">
        <v>5793</v>
      </c>
      <c r="F220" s="218" t="s">
        <v>5792</v>
      </c>
      <c r="G220" s="218" t="s">
        <v>5749</v>
      </c>
      <c r="H220" s="218" t="s">
        <v>1835</v>
      </c>
      <c r="I220" s="219" t="s">
        <v>1836</v>
      </c>
      <c r="J220" s="220" t="s">
        <v>1063</v>
      </c>
      <c r="K220" s="220" t="s">
        <v>1063</v>
      </c>
      <c r="L220" s="220" t="s">
        <v>1790</v>
      </c>
      <c r="M220" s="221" t="s">
        <v>1678</v>
      </c>
      <c r="N220" s="218" t="s">
        <v>1065</v>
      </c>
      <c r="O220" s="218" t="s">
        <v>3553</v>
      </c>
      <c r="P220" s="222"/>
      <c r="Q220" s="223">
        <v>23223.41</v>
      </c>
      <c r="R220" s="223"/>
    </row>
    <row r="221" spans="1:18" s="224" customFormat="1" ht="52.5" hidden="1">
      <c r="A221" s="215" t="s">
        <v>2451</v>
      </c>
      <c r="B221" s="215" t="s">
        <v>2715</v>
      </c>
      <c r="C221" s="216" t="s">
        <v>5749</v>
      </c>
      <c r="D221" s="217" t="s">
        <v>1181</v>
      </c>
      <c r="E221" s="217" t="s">
        <v>5794</v>
      </c>
      <c r="F221" s="218" t="s">
        <v>2715</v>
      </c>
      <c r="G221" s="218" t="s">
        <v>5749</v>
      </c>
      <c r="H221" s="218" t="s">
        <v>2382</v>
      </c>
      <c r="I221" s="219" t="s">
        <v>2383</v>
      </c>
      <c r="J221" s="220" t="s">
        <v>1063</v>
      </c>
      <c r="K221" s="220" t="s">
        <v>1063</v>
      </c>
      <c r="L221" s="220" t="s">
        <v>1790</v>
      </c>
      <c r="M221" s="221" t="s">
        <v>1678</v>
      </c>
      <c r="N221" s="218" t="s">
        <v>1065</v>
      </c>
      <c r="O221" s="218" t="s">
        <v>3553</v>
      </c>
      <c r="P221" s="222"/>
      <c r="Q221" s="223">
        <v>5572</v>
      </c>
      <c r="R221" s="223"/>
    </row>
    <row r="222" spans="1:18" s="224" customFormat="1" ht="52.5" hidden="1">
      <c r="A222" s="215" t="s">
        <v>1690</v>
      </c>
      <c r="B222" s="215" t="s">
        <v>5795</v>
      </c>
      <c r="C222" s="216" t="s">
        <v>5749</v>
      </c>
      <c r="D222" s="217" t="s">
        <v>1181</v>
      </c>
      <c r="E222" s="217" t="s">
        <v>5796</v>
      </c>
      <c r="F222" s="218" t="s">
        <v>5795</v>
      </c>
      <c r="G222" s="218" t="s">
        <v>5749</v>
      </c>
      <c r="H222" s="218" t="s">
        <v>5797</v>
      </c>
      <c r="I222" s="219" t="s">
        <v>1078</v>
      </c>
      <c r="J222" s="220" t="s">
        <v>1063</v>
      </c>
      <c r="K222" s="220" t="s">
        <v>1063</v>
      </c>
      <c r="L222" s="220" t="s">
        <v>1790</v>
      </c>
      <c r="M222" s="221" t="s">
        <v>1678</v>
      </c>
      <c r="N222" s="218" t="s">
        <v>1065</v>
      </c>
      <c r="O222" s="218" t="s">
        <v>3553</v>
      </c>
      <c r="P222" s="222"/>
      <c r="Q222" s="223">
        <v>10649</v>
      </c>
      <c r="R222" s="223"/>
    </row>
    <row r="223" spans="1:18" s="224" customFormat="1" ht="52.5" hidden="1">
      <c r="A223" s="215" t="s">
        <v>2460</v>
      </c>
      <c r="B223" s="215" t="s">
        <v>5798</v>
      </c>
      <c r="C223" s="216" t="s">
        <v>5749</v>
      </c>
      <c r="D223" s="217" t="s">
        <v>1181</v>
      </c>
      <c r="E223" s="217" t="s">
        <v>5799</v>
      </c>
      <c r="F223" s="218" t="s">
        <v>5798</v>
      </c>
      <c r="G223" s="218" t="s">
        <v>5749</v>
      </c>
      <c r="H223" s="218" t="s">
        <v>5800</v>
      </c>
      <c r="I223" s="219" t="s">
        <v>1078</v>
      </c>
      <c r="J223" s="220" t="s">
        <v>1063</v>
      </c>
      <c r="K223" s="220" t="s">
        <v>1063</v>
      </c>
      <c r="L223" s="220" t="s">
        <v>1790</v>
      </c>
      <c r="M223" s="221" t="s">
        <v>1678</v>
      </c>
      <c r="N223" s="218" t="s">
        <v>1065</v>
      </c>
      <c r="O223" s="218" t="s">
        <v>3553</v>
      </c>
      <c r="P223" s="222"/>
      <c r="Q223" s="223">
        <v>1600</v>
      </c>
      <c r="R223" s="223"/>
    </row>
    <row r="224" spans="1:18" s="224" customFormat="1" ht="42">
      <c r="A224" s="215" t="s">
        <v>1703</v>
      </c>
      <c r="B224" s="215" t="s">
        <v>5801</v>
      </c>
      <c r="C224" s="216" t="s">
        <v>5770</v>
      </c>
      <c r="D224" s="217" t="s">
        <v>1055</v>
      </c>
      <c r="E224" s="217" t="s">
        <v>5802</v>
      </c>
      <c r="F224" s="218" t="s">
        <v>5803</v>
      </c>
      <c r="G224" s="218" t="s">
        <v>5770</v>
      </c>
      <c r="H224" s="218" t="s">
        <v>5804</v>
      </c>
      <c r="I224" s="219" t="s">
        <v>5805</v>
      </c>
      <c r="J224" s="220" t="s">
        <v>1096</v>
      </c>
      <c r="K224" s="220" t="s">
        <v>1062</v>
      </c>
      <c r="L224" s="220" t="s">
        <v>1063</v>
      </c>
      <c r="M224" s="221" t="s">
        <v>1064</v>
      </c>
      <c r="N224" s="218" t="s">
        <v>1065</v>
      </c>
      <c r="O224" s="218" t="s">
        <v>3553</v>
      </c>
      <c r="P224" s="222" t="s">
        <v>5806</v>
      </c>
      <c r="Q224" s="223">
        <v>1</v>
      </c>
      <c r="R224" s="223">
        <v>7491</v>
      </c>
    </row>
    <row r="225" spans="1:18" s="224" customFormat="1" ht="52.5" hidden="1">
      <c r="A225" s="215" t="s">
        <v>2471</v>
      </c>
      <c r="B225" s="215" t="s">
        <v>5807</v>
      </c>
      <c r="C225" s="216" t="s">
        <v>5749</v>
      </c>
      <c r="D225" s="217" t="s">
        <v>1181</v>
      </c>
      <c r="E225" s="217" t="s">
        <v>5808</v>
      </c>
      <c r="F225" s="218" t="s">
        <v>5807</v>
      </c>
      <c r="G225" s="218" t="s">
        <v>5749</v>
      </c>
      <c r="H225" s="218" t="s">
        <v>2502</v>
      </c>
      <c r="I225" s="219" t="s">
        <v>2503</v>
      </c>
      <c r="J225" s="220" t="s">
        <v>1063</v>
      </c>
      <c r="K225" s="220" t="s">
        <v>1063</v>
      </c>
      <c r="L225" s="220" t="s">
        <v>1790</v>
      </c>
      <c r="M225" s="221" t="s">
        <v>1678</v>
      </c>
      <c r="N225" s="218" t="s">
        <v>1065</v>
      </c>
      <c r="O225" s="218" t="s">
        <v>3553</v>
      </c>
      <c r="P225" s="222"/>
      <c r="Q225" s="223">
        <v>2850</v>
      </c>
      <c r="R225" s="223"/>
    </row>
    <row r="226" spans="1:18" s="224" customFormat="1" ht="63" hidden="1">
      <c r="A226" s="215" t="s">
        <v>1880</v>
      </c>
      <c r="B226" s="215" t="s">
        <v>5809</v>
      </c>
      <c r="C226" s="216" t="s">
        <v>5810</v>
      </c>
      <c r="D226" s="217" t="s">
        <v>1055</v>
      </c>
      <c r="E226" s="217" t="s">
        <v>5811</v>
      </c>
      <c r="F226" s="218" t="s">
        <v>5812</v>
      </c>
      <c r="G226" s="218" t="s">
        <v>5770</v>
      </c>
      <c r="H226" s="218" t="s">
        <v>5813</v>
      </c>
      <c r="I226" s="219" t="s">
        <v>5814</v>
      </c>
      <c r="J226" s="220" t="s">
        <v>1079</v>
      </c>
      <c r="K226" s="220" t="s">
        <v>1062</v>
      </c>
      <c r="L226" s="220" t="s">
        <v>1063</v>
      </c>
      <c r="M226" s="221" t="s">
        <v>1064</v>
      </c>
      <c r="N226" s="218" t="s">
        <v>1065</v>
      </c>
      <c r="O226" s="218" t="s">
        <v>3553</v>
      </c>
      <c r="P226" s="222" t="s">
        <v>5815</v>
      </c>
      <c r="Q226" s="223"/>
      <c r="R226" s="223">
        <v>2500</v>
      </c>
    </row>
    <row r="227" spans="1:18" s="224" customFormat="1" ht="42" hidden="1">
      <c r="A227" s="215" t="s">
        <v>2480</v>
      </c>
      <c r="B227" s="215" t="s">
        <v>5816</v>
      </c>
      <c r="C227" s="216" t="s">
        <v>5810</v>
      </c>
      <c r="D227" s="217" t="s">
        <v>1055</v>
      </c>
      <c r="E227" s="217" t="s">
        <v>5817</v>
      </c>
      <c r="F227" s="218" t="s">
        <v>5818</v>
      </c>
      <c r="G227" s="218" t="s">
        <v>5770</v>
      </c>
      <c r="H227" s="218" t="s">
        <v>1077</v>
      </c>
      <c r="I227" s="219" t="s">
        <v>1078</v>
      </c>
      <c r="J227" s="220" t="s">
        <v>1690</v>
      </c>
      <c r="K227" s="220" t="s">
        <v>1691</v>
      </c>
      <c r="L227" s="220" t="s">
        <v>1063</v>
      </c>
      <c r="M227" s="221" t="s">
        <v>1769</v>
      </c>
      <c r="N227" s="218" t="s">
        <v>1065</v>
      </c>
      <c r="O227" s="218" t="s">
        <v>3553</v>
      </c>
      <c r="P227" s="222"/>
      <c r="Q227" s="223"/>
      <c r="R227" s="223">
        <v>1586.1</v>
      </c>
    </row>
    <row r="228" spans="1:18" s="224" customFormat="1" ht="42" hidden="1">
      <c r="A228" s="215" t="s">
        <v>2485</v>
      </c>
      <c r="B228" s="215" t="s">
        <v>5819</v>
      </c>
      <c r="C228" s="216" t="s">
        <v>5810</v>
      </c>
      <c r="D228" s="217" t="s">
        <v>1055</v>
      </c>
      <c r="E228" s="217" t="s">
        <v>5820</v>
      </c>
      <c r="F228" s="218" t="s">
        <v>5821</v>
      </c>
      <c r="G228" s="218" t="s">
        <v>5770</v>
      </c>
      <c r="H228" s="218" t="s">
        <v>1696</v>
      </c>
      <c r="I228" s="219" t="s">
        <v>1697</v>
      </c>
      <c r="J228" s="220" t="s">
        <v>1690</v>
      </c>
      <c r="K228" s="220" t="s">
        <v>1691</v>
      </c>
      <c r="L228" s="220" t="s">
        <v>1063</v>
      </c>
      <c r="M228" s="221" t="s">
        <v>1769</v>
      </c>
      <c r="N228" s="218" t="s">
        <v>1065</v>
      </c>
      <c r="O228" s="218" t="s">
        <v>3553</v>
      </c>
      <c r="P228" s="222"/>
      <c r="Q228" s="223"/>
      <c r="R228" s="223">
        <v>1018.36</v>
      </c>
    </row>
    <row r="229" spans="1:18" s="224" customFormat="1" ht="42" hidden="1">
      <c r="A229" s="215" t="s">
        <v>2488</v>
      </c>
      <c r="B229" s="215" t="s">
        <v>5822</v>
      </c>
      <c r="C229" s="216" t="s">
        <v>5810</v>
      </c>
      <c r="D229" s="217" t="s">
        <v>1055</v>
      </c>
      <c r="E229" s="217" t="s">
        <v>5823</v>
      </c>
      <c r="F229" s="218" t="s">
        <v>5824</v>
      </c>
      <c r="G229" s="218" t="s">
        <v>5770</v>
      </c>
      <c r="H229" s="218" t="s">
        <v>1077</v>
      </c>
      <c r="I229" s="219" t="s">
        <v>1078</v>
      </c>
      <c r="J229" s="220" t="s">
        <v>1690</v>
      </c>
      <c r="K229" s="220" t="s">
        <v>1691</v>
      </c>
      <c r="L229" s="220" t="s">
        <v>1063</v>
      </c>
      <c r="M229" s="221" t="s">
        <v>1769</v>
      </c>
      <c r="N229" s="218" t="s">
        <v>1065</v>
      </c>
      <c r="O229" s="218" t="s">
        <v>3553</v>
      </c>
      <c r="P229" s="222"/>
      <c r="Q229" s="223"/>
      <c r="R229" s="223">
        <v>887.24</v>
      </c>
    </row>
    <row r="230" spans="1:18" s="224" customFormat="1" ht="42" hidden="1">
      <c r="A230" s="215" t="s">
        <v>2492</v>
      </c>
      <c r="B230" s="215" t="s">
        <v>5825</v>
      </c>
      <c r="C230" s="216" t="s">
        <v>5810</v>
      </c>
      <c r="D230" s="217" t="s">
        <v>1055</v>
      </c>
      <c r="E230" s="217" t="s">
        <v>5826</v>
      </c>
      <c r="F230" s="218" t="s">
        <v>5827</v>
      </c>
      <c r="G230" s="218" t="s">
        <v>5770</v>
      </c>
      <c r="H230" s="218" t="s">
        <v>1696</v>
      </c>
      <c r="I230" s="219" t="s">
        <v>1697</v>
      </c>
      <c r="J230" s="220" t="s">
        <v>1690</v>
      </c>
      <c r="K230" s="220" t="s">
        <v>1691</v>
      </c>
      <c r="L230" s="220" t="s">
        <v>1063</v>
      </c>
      <c r="M230" s="221" t="s">
        <v>1769</v>
      </c>
      <c r="N230" s="218" t="s">
        <v>1065</v>
      </c>
      <c r="O230" s="218" t="s">
        <v>3553</v>
      </c>
      <c r="P230" s="222"/>
      <c r="Q230" s="223"/>
      <c r="R230" s="223">
        <v>222.38</v>
      </c>
    </row>
    <row r="231" spans="1:18" s="224" customFormat="1" ht="42" hidden="1">
      <c r="A231" s="215" t="s">
        <v>2496</v>
      </c>
      <c r="B231" s="215" t="s">
        <v>5828</v>
      </c>
      <c r="C231" s="216" t="s">
        <v>5810</v>
      </c>
      <c r="D231" s="217" t="s">
        <v>1055</v>
      </c>
      <c r="E231" s="217" t="s">
        <v>5829</v>
      </c>
      <c r="F231" s="218" t="s">
        <v>5830</v>
      </c>
      <c r="G231" s="218" t="s">
        <v>5770</v>
      </c>
      <c r="H231" s="218" t="s">
        <v>1077</v>
      </c>
      <c r="I231" s="219" t="s">
        <v>1078</v>
      </c>
      <c r="J231" s="220" t="s">
        <v>1690</v>
      </c>
      <c r="K231" s="220" t="s">
        <v>1691</v>
      </c>
      <c r="L231" s="220" t="s">
        <v>1063</v>
      </c>
      <c r="M231" s="221" t="s">
        <v>1769</v>
      </c>
      <c r="N231" s="218" t="s">
        <v>1065</v>
      </c>
      <c r="O231" s="218" t="s">
        <v>1112</v>
      </c>
      <c r="P231" s="222"/>
      <c r="Q231" s="223"/>
      <c r="R231" s="223">
        <v>4.6500000000000004</v>
      </c>
    </row>
    <row r="232" spans="1:18" s="224" customFormat="1" ht="42" hidden="1">
      <c r="A232" s="215" t="s">
        <v>1061</v>
      </c>
      <c r="B232" s="215" t="s">
        <v>5831</v>
      </c>
      <c r="C232" s="216" t="s">
        <v>5810</v>
      </c>
      <c r="D232" s="217" t="s">
        <v>1055</v>
      </c>
      <c r="E232" s="217" t="s">
        <v>5832</v>
      </c>
      <c r="F232" s="218" t="s">
        <v>5833</v>
      </c>
      <c r="G232" s="218" t="s">
        <v>5770</v>
      </c>
      <c r="H232" s="218" t="s">
        <v>1696</v>
      </c>
      <c r="I232" s="219" t="s">
        <v>1697</v>
      </c>
      <c r="J232" s="220" t="s">
        <v>1690</v>
      </c>
      <c r="K232" s="220" t="s">
        <v>1691</v>
      </c>
      <c r="L232" s="220" t="s">
        <v>1063</v>
      </c>
      <c r="M232" s="221" t="s">
        <v>1769</v>
      </c>
      <c r="N232" s="218" t="s">
        <v>1065</v>
      </c>
      <c r="O232" s="218" t="s">
        <v>3553</v>
      </c>
      <c r="P232" s="222"/>
      <c r="Q232" s="223"/>
      <c r="R232" s="223">
        <v>62.29</v>
      </c>
    </row>
    <row r="233" spans="1:18" s="224" customFormat="1" ht="42" hidden="1">
      <c r="A233" s="215" t="s">
        <v>2499</v>
      </c>
      <c r="B233" s="215" t="s">
        <v>5834</v>
      </c>
      <c r="C233" s="216" t="s">
        <v>5810</v>
      </c>
      <c r="D233" s="217" t="s">
        <v>1055</v>
      </c>
      <c r="E233" s="217" t="s">
        <v>5835</v>
      </c>
      <c r="F233" s="218" t="s">
        <v>5836</v>
      </c>
      <c r="G233" s="218" t="s">
        <v>5770</v>
      </c>
      <c r="H233" s="218" t="s">
        <v>1077</v>
      </c>
      <c r="I233" s="219" t="s">
        <v>1078</v>
      </c>
      <c r="J233" s="220" t="s">
        <v>1690</v>
      </c>
      <c r="K233" s="220" t="s">
        <v>1691</v>
      </c>
      <c r="L233" s="220" t="s">
        <v>1063</v>
      </c>
      <c r="M233" s="221" t="s">
        <v>1769</v>
      </c>
      <c r="N233" s="218" t="s">
        <v>1065</v>
      </c>
      <c r="O233" s="218" t="s">
        <v>3553</v>
      </c>
      <c r="P233" s="222"/>
      <c r="Q233" s="223"/>
      <c r="R233" s="223">
        <v>15014.5</v>
      </c>
    </row>
    <row r="234" spans="1:18" s="224" customFormat="1" ht="52.5" hidden="1">
      <c r="A234" s="215" t="s">
        <v>1302</v>
      </c>
      <c r="B234" s="215" t="s">
        <v>5837</v>
      </c>
      <c r="C234" s="216" t="s">
        <v>5810</v>
      </c>
      <c r="D234" s="217" t="s">
        <v>1055</v>
      </c>
      <c r="E234" s="217" t="s">
        <v>5838</v>
      </c>
      <c r="F234" s="218" t="s">
        <v>5839</v>
      </c>
      <c r="G234" s="218" t="s">
        <v>5770</v>
      </c>
      <c r="H234" s="218" t="s">
        <v>1696</v>
      </c>
      <c r="I234" s="219" t="s">
        <v>1697</v>
      </c>
      <c r="J234" s="220" t="s">
        <v>1690</v>
      </c>
      <c r="K234" s="220" t="s">
        <v>1691</v>
      </c>
      <c r="L234" s="220" t="s">
        <v>1063</v>
      </c>
      <c r="M234" s="221" t="s">
        <v>1769</v>
      </c>
      <c r="N234" s="218" t="s">
        <v>1065</v>
      </c>
      <c r="O234" s="218" t="s">
        <v>3553</v>
      </c>
      <c r="P234" s="222"/>
      <c r="Q234" s="223"/>
      <c r="R234" s="223">
        <v>277.19</v>
      </c>
    </row>
    <row r="235" spans="1:18" s="224" customFormat="1" ht="42" hidden="1">
      <c r="A235" s="215" t="s">
        <v>1121</v>
      </c>
      <c r="B235" s="215" t="s">
        <v>5840</v>
      </c>
      <c r="C235" s="216" t="s">
        <v>5810</v>
      </c>
      <c r="D235" s="217" t="s">
        <v>1055</v>
      </c>
      <c r="E235" s="217" t="s">
        <v>5841</v>
      </c>
      <c r="F235" s="218" t="s">
        <v>5842</v>
      </c>
      <c r="G235" s="218" t="s">
        <v>5770</v>
      </c>
      <c r="H235" s="218" t="s">
        <v>1701</v>
      </c>
      <c r="I235" s="219" t="s">
        <v>1702</v>
      </c>
      <c r="J235" s="220" t="s">
        <v>1690</v>
      </c>
      <c r="K235" s="220" t="s">
        <v>1691</v>
      </c>
      <c r="L235" s="220" t="s">
        <v>1063</v>
      </c>
      <c r="M235" s="221" t="s">
        <v>1769</v>
      </c>
      <c r="N235" s="218" t="s">
        <v>1065</v>
      </c>
      <c r="O235" s="218" t="s">
        <v>3553</v>
      </c>
      <c r="P235" s="222"/>
      <c r="Q235" s="223"/>
      <c r="R235" s="223">
        <v>3379</v>
      </c>
    </row>
    <row r="236" spans="1:18" s="224" customFormat="1" ht="42" hidden="1">
      <c r="A236" s="215" t="s">
        <v>1239</v>
      </c>
      <c r="B236" s="215" t="s">
        <v>5843</v>
      </c>
      <c r="C236" s="216" t="s">
        <v>5810</v>
      </c>
      <c r="D236" s="217" t="s">
        <v>1055</v>
      </c>
      <c r="E236" s="217" t="s">
        <v>5841</v>
      </c>
      <c r="F236" s="218" t="s">
        <v>5844</v>
      </c>
      <c r="G236" s="218" t="s">
        <v>5770</v>
      </c>
      <c r="H236" s="218" t="s">
        <v>1701</v>
      </c>
      <c r="I236" s="219" t="s">
        <v>1702</v>
      </c>
      <c r="J236" s="220" t="s">
        <v>1690</v>
      </c>
      <c r="K236" s="220" t="s">
        <v>1691</v>
      </c>
      <c r="L236" s="220" t="s">
        <v>1063</v>
      </c>
      <c r="M236" s="221" t="s">
        <v>1769</v>
      </c>
      <c r="N236" s="218" t="s">
        <v>1065</v>
      </c>
      <c r="O236" s="218" t="s">
        <v>3553</v>
      </c>
      <c r="P236" s="222"/>
      <c r="Q236" s="223"/>
      <c r="R236" s="223">
        <v>255</v>
      </c>
    </row>
    <row r="237" spans="1:18" s="224" customFormat="1" ht="42" hidden="1">
      <c r="A237" s="215" t="s">
        <v>1079</v>
      </c>
      <c r="B237" s="215" t="s">
        <v>5845</v>
      </c>
      <c r="C237" s="216" t="s">
        <v>5810</v>
      </c>
      <c r="D237" s="217" t="s">
        <v>1055</v>
      </c>
      <c r="E237" s="217" t="s">
        <v>5841</v>
      </c>
      <c r="F237" s="218" t="s">
        <v>5846</v>
      </c>
      <c r="G237" s="218" t="s">
        <v>5770</v>
      </c>
      <c r="H237" s="218" t="s">
        <v>1701</v>
      </c>
      <c r="I237" s="219" t="s">
        <v>1702</v>
      </c>
      <c r="J237" s="220" t="s">
        <v>1690</v>
      </c>
      <c r="K237" s="220" t="s">
        <v>1691</v>
      </c>
      <c r="L237" s="220" t="s">
        <v>1063</v>
      </c>
      <c r="M237" s="221" t="s">
        <v>1769</v>
      </c>
      <c r="N237" s="218" t="s">
        <v>1065</v>
      </c>
      <c r="O237" s="218" t="s">
        <v>3553</v>
      </c>
      <c r="P237" s="222"/>
      <c r="Q237" s="223"/>
      <c r="R237" s="223">
        <v>856</v>
      </c>
    </row>
    <row r="238" spans="1:18" s="224" customFormat="1" ht="52.5" hidden="1">
      <c r="A238" s="215" t="s">
        <v>2518</v>
      </c>
      <c r="B238" s="215" t="s">
        <v>5847</v>
      </c>
      <c r="C238" s="216" t="s">
        <v>5770</v>
      </c>
      <c r="D238" s="217" t="s">
        <v>1181</v>
      </c>
      <c r="E238" s="217" t="s">
        <v>1806</v>
      </c>
      <c r="F238" s="218" t="s">
        <v>5847</v>
      </c>
      <c r="G238" s="218" t="s">
        <v>5770</v>
      </c>
      <c r="H238" s="218" t="s">
        <v>1807</v>
      </c>
      <c r="I238" s="219" t="s">
        <v>1808</v>
      </c>
      <c r="J238" s="220" t="s">
        <v>1063</v>
      </c>
      <c r="K238" s="220" t="s">
        <v>1063</v>
      </c>
      <c r="L238" s="220" t="s">
        <v>1790</v>
      </c>
      <c r="M238" s="221" t="s">
        <v>1678</v>
      </c>
      <c r="N238" s="218" t="s">
        <v>1065</v>
      </c>
      <c r="O238" s="218" t="s">
        <v>3553</v>
      </c>
      <c r="P238" s="222"/>
      <c r="Q238" s="223">
        <v>12049</v>
      </c>
      <c r="R238" s="223"/>
    </row>
    <row r="239" spans="1:18" s="224" customFormat="1" ht="63" hidden="1">
      <c r="A239" s="215" t="s">
        <v>2520</v>
      </c>
      <c r="B239" s="215" t="s">
        <v>5848</v>
      </c>
      <c r="C239" s="216" t="s">
        <v>5770</v>
      </c>
      <c r="D239" s="217" t="s">
        <v>1181</v>
      </c>
      <c r="E239" s="217" t="s">
        <v>5849</v>
      </c>
      <c r="F239" s="218" t="s">
        <v>5848</v>
      </c>
      <c r="G239" s="218" t="s">
        <v>5770</v>
      </c>
      <c r="H239" s="218" t="s">
        <v>1835</v>
      </c>
      <c r="I239" s="219" t="s">
        <v>1836</v>
      </c>
      <c r="J239" s="220" t="s">
        <v>1063</v>
      </c>
      <c r="K239" s="220" t="s">
        <v>1063</v>
      </c>
      <c r="L239" s="220" t="s">
        <v>1790</v>
      </c>
      <c r="M239" s="221" t="s">
        <v>1678</v>
      </c>
      <c r="N239" s="218" t="s">
        <v>1065</v>
      </c>
      <c r="O239" s="218" t="s">
        <v>3553</v>
      </c>
      <c r="P239" s="222"/>
      <c r="Q239" s="223">
        <v>21260.05</v>
      </c>
      <c r="R239" s="223"/>
    </row>
    <row r="240" spans="1:18" s="224" customFormat="1" ht="52.5" hidden="1">
      <c r="A240" s="215" t="s">
        <v>2522</v>
      </c>
      <c r="B240" s="215" t="s">
        <v>5850</v>
      </c>
      <c r="C240" s="216" t="s">
        <v>5770</v>
      </c>
      <c r="D240" s="217" t="s">
        <v>1181</v>
      </c>
      <c r="E240" s="217" t="s">
        <v>5851</v>
      </c>
      <c r="F240" s="218" t="s">
        <v>5850</v>
      </c>
      <c r="G240" s="218" t="s">
        <v>5770</v>
      </c>
      <c r="H240" s="218" t="s">
        <v>1981</v>
      </c>
      <c r="I240" s="219" t="s">
        <v>1109</v>
      </c>
      <c r="J240" s="220" t="s">
        <v>1063</v>
      </c>
      <c r="K240" s="220" t="s">
        <v>1063</v>
      </c>
      <c r="L240" s="220" t="s">
        <v>1790</v>
      </c>
      <c r="M240" s="221" t="s">
        <v>1678</v>
      </c>
      <c r="N240" s="218" t="s">
        <v>1065</v>
      </c>
      <c r="O240" s="218" t="s">
        <v>3553</v>
      </c>
      <c r="P240" s="222"/>
      <c r="Q240" s="223">
        <v>3877.05</v>
      </c>
      <c r="R240" s="223"/>
    </row>
    <row r="241" spans="1:18" s="224" customFormat="1" ht="52.5" hidden="1">
      <c r="A241" s="215" t="s">
        <v>2526</v>
      </c>
      <c r="B241" s="215" t="s">
        <v>5852</v>
      </c>
      <c r="C241" s="216" t="s">
        <v>5770</v>
      </c>
      <c r="D241" s="217" t="s">
        <v>1181</v>
      </c>
      <c r="E241" s="217" t="s">
        <v>5853</v>
      </c>
      <c r="F241" s="218" t="s">
        <v>5852</v>
      </c>
      <c r="G241" s="218" t="s">
        <v>5770</v>
      </c>
      <c r="H241" s="218" t="s">
        <v>1981</v>
      </c>
      <c r="I241" s="219" t="s">
        <v>1109</v>
      </c>
      <c r="J241" s="220" t="s">
        <v>1063</v>
      </c>
      <c r="K241" s="220" t="s">
        <v>1063</v>
      </c>
      <c r="L241" s="220" t="s">
        <v>2187</v>
      </c>
      <c r="M241" s="221" t="s">
        <v>1678</v>
      </c>
      <c r="N241" s="218" t="s">
        <v>1065</v>
      </c>
      <c r="O241" s="218" t="s">
        <v>3553</v>
      </c>
      <c r="P241" s="222"/>
      <c r="Q241" s="223">
        <v>25070.34</v>
      </c>
      <c r="R241" s="223"/>
    </row>
    <row r="242" spans="1:18" s="224" customFormat="1" ht="52.5" hidden="1">
      <c r="A242" s="215" t="s">
        <v>2532</v>
      </c>
      <c r="B242" s="215" t="s">
        <v>5854</v>
      </c>
      <c r="C242" s="216" t="s">
        <v>5770</v>
      </c>
      <c r="D242" s="217" t="s">
        <v>1181</v>
      </c>
      <c r="E242" s="217" t="s">
        <v>5855</v>
      </c>
      <c r="F242" s="218" t="s">
        <v>5854</v>
      </c>
      <c r="G242" s="218" t="s">
        <v>5770</v>
      </c>
      <c r="H242" s="218" t="s">
        <v>5856</v>
      </c>
      <c r="I242" s="219" t="s">
        <v>1078</v>
      </c>
      <c r="J242" s="220" t="s">
        <v>1063</v>
      </c>
      <c r="K242" s="220" t="s">
        <v>1063</v>
      </c>
      <c r="L242" s="220" t="s">
        <v>1790</v>
      </c>
      <c r="M242" s="221" t="s">
        <v>1678</v>
      </c>
      <c r="N242" s="218" t="s">
        <v>1065</v>
      </c>
      <c r="O242" s="218" t="s">
        <v>3553</v>
      </c>
      <c r="P242" s="222"/>
      <c r="Q242" s="223">
        <v>2050</v>
      </c>
      <c r="R242" s="223"/>
    </row>
    <row r="243" spans="1:18" s="224" customFormat="1" ht="52.5" hidden="1">
      <c r="A243" s="215" t="s">
        <v>1812</v>
      </c>
      <c r="B243" s="215" t="s">
        <v>5857</v>
      </c>
      <c r="C243" s="216" t="s">
        <v>5770</v>
      </c>
      <c r="D243" s="217" t="s">
        <v>1181</v>
      </c>
      <c r="E243" s="217" t="s">
        <v>5858</v>
      </c>
      <c r="F243" s="218" t="s">
        <v>5857</v>
      </c>
      <c r="G243" s="218" t="s">
        <v>5770</v>
      </c>
      <c r="H243" s="218" t="s">
        <v>5859</v>
      </c>
      <c r="I243" s="219" t="s">
        <v>5860</v>
      </c>
      <c r="J243" s="220" t="s">
        <v>1063</v>
      </c>
      <c r="K243" s="220" t="s">
        <v>1063</v>
      </c>
      <c r="L243" s="220" t="s">
        <v>1790</v>
      </c>
      <c r="M243" s="221" t="s">
        <v>1678</v>
      </c>
      <c r="N243" s="218" t="s">
        <v>1065</v>
      </c>
      <c r="O243" s="218" t="s">
        <v>3553</v>
      </c>
      <c r="P243" s="222"/>
      <c r="Q243" s="223">
        <v>4976</v>
      </c>
      <c r="R243" s="223"/>
    </row>
    <row r="244" spans="1:18" s="224" customFormat="1" ht="42" hidden="1">
      <c r="A244" s="215" t="s">
        <v>2540</v>
      </c>
      <c r="B244" s="215" t="s">
        <v>5861</v>
      </c>
      <c r="C244" s="216" t="s">
        <v>5810</v>
      </c>
      <c r="D244" s="217" t="s">
        <v>1055</v>
      </c>
      <c r="E244" s="217" t="s">
        <v>5862</v>
      </c>
      <c r="F244" s="218" t="s">
        <v>5863</v>
      </c>
      <c r="G244" s="218" t="s">
        <v>5810</v>
      </c>
      <c r="H244" s="218" t="s">
        <v>1696</v>
      </c>
      <c r="I244" s="219" t="s">
        <v>1697</v>
      </c>
      <c r="J244" s="220" t="s">
        <v>1690</v>
      </c>
      <c r="K244" s="220" t="s">
        <v>1691</v>
      </c>
      <c r="L244" s="220" t="s">
        <v>1063</v>
      </c>
      <c r="M244" s="221" t="s">
        <v>1769</v>
      </c>
      <c r="N244" s="218" t="s">
        <v>1065</v>
      </c>
      <c r="O244" s="218" t="s">
        <v>3553</v>
      </c>
      <c r="P244" s="222"/>
      <c r="Q244" s="223"/>
      <c r="R244" s="223">
        <v>1977.8</v>
      </c>
    </row>
    <row r="245" spans="1:18" s="224" customFormat="1" ht="63" hidden="1">
      <c r="A245" s="215" t="s">
        <v>2543</v>
      </c>
      <c r="B245" s="215" t="s">
        <v>5864</v>
      </c>
      <c r="C245" s="216" t="s">
        <v>5810</v>
      </c>
      <c r="D245" s="217" t="s">
        <v>1055</v>
      </c>
      <c r="E245" s="217" t="s">
        <v>5865</v>
      </c>
      <c r="F245" s="218" t="s">
        <v>5866</v>
      </c>
      <c r="G245" s="218" t="s">
        <v>5810</v>
      </c>
      <c r="H245" s="218" t="s">
        <v>1077</v>
      </c>
      <c r="I245" s="219" t="s">
        <v>1078</v>
      </c>
      <c r="J245" s="220" t="s">
        <v>1690</v>
      </c>
      <c r="K245" s="220" t="s">
        <v>1691</v>
      </c>
      <c r="L245" s="220" t="s">
        <v>1063</v>
      </c>
      <c r="M245" s="221" t="s">
        <v>1769</v>
      </c>
      <c r="N245" s="218" t="s">
        <v>1065</v>
      </c>
      <c r="O245" s="218" t="s">
        <v>3553</v>
      </c>
      <c r="P245" s="222"/>
      <c r="Q245" s="223"/>
      <c r="R245" s="223">
        <v>133.33000000000001</v>
      </c>
    </row>
    <row r="246" spans="1:18" s="224" customFormat="1" ht="63" hidden="1">
      <c r="A246" s="215" t="s">
        <v>2547</v>
      </c>
      <c r="B246" s="215" t="s">
        <v>5867</v>
      </c>
      <c r="C246" s="216" t="s">
        <v>5810</v>
      </c>
      <c r="D246" s="217" t="s">
        <v>1055</v>
      </c>
      <c r="E246" s="217" t="s">
        <v>5868</v>
      </c>
      <c r="F246" s="218" t="s">
        <v>5869</v>
      </c>
      <c r="G246" s="218" t="s">
        <v>5810</v>
      </c>
      <c r="H246" s="218" t="s">
        <v>1077</v>
      </c>
      <c r="I246" s="219" t="s">
        <v>1078</v>
      </c>
      <c r="J246" s="220" t="s">
        <v>1690</v>
      </c>
      <c r="K246" s="220" t="s">
        <v>1691</v>
      </c>
      <c r="L246" s="220" t="s">
        <v>1063</v>
      </c>
      <c r="M246" s="221" t="s">
        <v>1769</v>
      </c>
      <c r="N246" s="218" t="s">
        <v>1065</v>
      </c>
      <c r="O246" s="218" t="s">
        <v>3553</v>
      </c>
      <c r="P246" s="222"/>
      <c r="Q246" s="223"/>
      <c r="R246" s="223">
        <v>61.34</v>
      </c>
    </row>
    <row r="247" spans="1:18" s="224" customFormat="1" ht="42">
      <c r="A247" s="215" t="s">
        <v>2552</v>
      </c>
      <c r="B247" s="215" t="s">
        <v>5870</v>
      </c>
      <c r="C247" s="216" t="s">
        <v>5871</v>
      </c>
      <c r="D247" s="217" t="s">
        <v>1055</v>
      </c>
      <c r="E247" s="217" t="s">
        <v>5872</v>
      </c>
      <c r="F247" s="218" t="s">
        <v>5873</v>
      </c>
      <c r="G247" s="218" t="s">
        <v>5810</v>
      </c>
      <c r="H247" s="218" t="s">
        <v>5874</v>
      </c>
      <c r="I247" s="219" t="s">
        <v>5875</v>
      </c>
      <c r="J247" s="220" t="s">
        <v>1079</v>
      </c>
      <c r="K247" s="220" t="s">
        <v>1062</v>
      </c>
      <c r="L247" s="220" t="s">
        <v>1063</v>
      </c>
      <c r="M247" s="221" t="s">
        <v>1064</v>
      </c>
      <c r="N247" s="218" t="s">
        <v>1065</v>
      </c>
      <c r="O247" s="218" t="s">
        <v>3553</v>
      </c>
      <c r="P247" s="222"/>
      <c r="Q247" s="223">
        <v>1</v>
      </c>
      <c r="R247" s="223">
        <v>2580.63</v>
      </c>
    </row>
    <row r="248" spans="1:18" s="224" customFormat="1" ht="73.5" hidden="1">
      <c r="A248" s="215" t="s">
        <v>2554</v>
      </c>
      <c r="B248" s="215" t="s">
        <v>5876</v>
      </c>
      <c r="C248" s="216" t="s">
        <v>5810</v>
      </c>
      <c r="D248" s="217" t="s">
        <v>1181</v>
      </c>
      <c r="E248" s="217" t="s">
        <v>5877</v>
      </c>
      <c r="F248" s="218" t="s">
        <v>5876</v>
      </c>
      <c r="G248" s="218" t="s">
        <v>5810</v>
      </c>
      <c r="H248" s="218" t="s">
        <v>2648</v>
      </c>
      <c r="I248" s="219" t="s">
        <v>2649</v>
      </c>
      <c r="J248" s="220" t="s">
        <v>1063</v>
      </c>
      <c r="K248" s="220" t="s">
        <v>1063</v>
      </c>
      <c r="L248" s="220" t="s">
        <v>1790</v>
      </c>
      <c r="M248" s="221" t="s">
        <v>1678</v>
      </c>
      <c r="N248" s="218" t="s">
        <v>1065</v>
      </c>
      <c r="O248" s="218" t="s">
        <v>3553</v>
      </c>
      <c r="P248" s="222"/>
      <c r="Q248" s="223">
        <v>2850</v>
      </c>
      <c r="R248" s="223"/>
    </row>
    <row r="249" spans="1:18" s="224" customFormat="1" ht="52.5" hidden="1">
      <c r="A249" s="215" t="s">
        <v>2557</v>
      </c>
      <c r="B249" s="215" t="s">
        <v>5878</v>
      </c>
      <c r="C249" s="216" t="s">
        <v>5810</v>
      </c>
      <c r="D249" s="217" t="s">
        <v>1181</v>
      </c>
      <c r="E249" s="217" t="s">
        <v>5879</v>
      </c>
      <c r="F249" s="218" t="s">
        <v>5878</v>
      </c>
      <c r="G249" s="218" t="s">
        <v>5810</v>
      </c>
      <c r="H249" s="218" t="s">
        <v>5880</v>
      </c>
      <c r="I249" s="219" t="s">
        <v>1078</v>
      </c>
      <c r="J249" s="220" t="s">
        <v>1063</v>
      </c>
      <c r="K249" s="220" t="s">
        <v>1063</v>
      </c>
      <c r="L249" s="220" t="s">
        <v>1790</v>
      </c>
      <c r="M249" s="221" t="s">
        <v>1678</v>
      </c>
      <c r="N249" s="218" t="s">
        <v>1065</v>
      </c>
      <c r="O249" s="218" t="s">
        <v>3553</v>
      </c>
      <c r="P249" s="222"/>
      <c r="Q249" s="223">
        <v>2550</v>
      </c>
      <c r="R249" s="223"/>
    </row>
    <row r="250" spans="1:18" s="224" customFormat="1" ht="52.5" hidden="1">
      <c r="A250" s="215" t="s">
        <v>2559</v>
      </c>
      <c r="B250" s="215" t="s">
        <v>5881</v>
      </c>
      <c r="C250" s="216" t="s">
        <v>5810</v>
      </c>
      <c r="D250" s="217" t="s">
        <v>1181</v>
      </c>
      <c r="E250" s="217" t="s">
        <v>5882</v>
      </c>
      <c r="F250" s="218" t="s">
        <v>5881</v>
      </c>
      <c r="G250" s="218" t="s">
        <v>5810</v>
      </c>
      <c r="H250" s="218" t="s">
        <v>5883</v>
      </c>
      <c r="I250" s="219" t="s">
        <v>1078</v>
      </c>
      <c r="J250" s="220" t="s">
        <v>1063</v>
      </c>
      <c r="K250" s="220" t="s">
        <v>1063</v>
      </c>
      <c r="L250" s="220" t="s">
        <v>1790</v>
      </c>
      <c r="M250" s="221" t="s">
        <v>1678</v>
      </c>
      <c r="N250" s="218" t="s">
        <v>1065</v>
      </c>
      <c r="O250" s="218" t="s">
        <v>3553</v>
      </c>
      <c r="P250" s="222"/>
      <c r="Q250" s="223">
        <v>1000</v>
      </c>
      <c r="R250" s="223"/>
    </row>
    <row r="251" spans="1:18" s="224" customFormat="1" ht="52.5" hidden="1">
      <c r="A251" s="215" t="s">
        <v>2563</v>
      </c>
      <c r="B251" s="215" t="s">
        <v>5884</v>
      </c>
      <c r="C251" s="216" t="s">
        <v>5810</v>
      </c>
      <c r="D251" s="217" t="s">
        <v>1181</v>
      </c>
      <c r="E251" s="217" t="s">
        <v>1806</v>
      </c>
      <c r="F251" s="218" t="s">
        <v>5884</v>
      </c>
      <c r="G251" s="218" t="s">
        <v>5810</v>
      </c>
      <c r="H251" s="218" t="s">
        <v>1807</v>
      </c>
      <c r="I251" s="219" t="s">
        <v>1808</v>
      </c>
      <c r="J251" s="220" t="s">
        <v>1063</v>
      </c>
      <c r="K251" s="220" t="s">
        <v>1063</v>
      </c>
      <c r="L251" s="220" t="s">
        <v>1790</v>
      </c>
      <c r="M251" s="221" t="s">
        <v>1678</v>
      </c>
      <c r="N251" s="218" t="s">
        <v>1065</v>
      </c>
      <c r="O251" s="218" t="s">
        <v>3553</v>
      </c>
      <c r="P251" s="222"/>
      <c r="Q251" s="223">
        <v>22144</v>
      </c>
      <c r="R251" s="223"/>
    </row>
    <row r="252" spans="1:18" s="224" customFormat="1" ht="52.5" hidden="1">
      <c r="A252" s="215" t="s">
        <v>2253</v>
      </c>
      <c r="B252" s="215" t="s">
        <v>5885</v>
      </c>
      <c r="C252" s="216" t="s">
        <v>5886</v>
      </c>
      <c r="D252" s="217" t="s">
        <v>1181</v>
      </c>
      <c r="E252" s="217" t="s">
        <v>5887</v>
      </c>
      <c r="F252" s="218" t="s">
        <v>5885</v>
      </c>
      <c r="G252" s="218" t="s">
        <v>5871</v>
      </c>
      <c r="H252" s="218" t="s">
        <v>5888</v>
      </c>
      <c r="I252" s="219" t="s">
        <v>1078</v>
      </c>
      <c r="J252" s="220" t="s">
        <v>1063</v>
      </c>
      <c r="K252" s="220" t="s">
        <v>1063</v>
      </c>
      <c r="L252" s="220" t="s">
        <v>1790</v>
      </c>
      <c r="M252" s="221" t="s">
        <v>1678</v>
      </c>
      <c r="N252" s="218" t="s">
        <v>1065</v>
      </c>
      <c r="O252" s="218" t="s">
        <v>3553</v>
      </c>
      <c r="P252" s="222"/>
      <c r="Q252" s="223">
        <v>1000</v>
      </c>
      <c r="R252" s="223"/>
    </row>
    <row r="253" spans="1:18" s="224" customFormat="1" ht="52.5" hidden="1">
      <c r="A253" s="215" t="s">
        <v>2569</v>
      </c>
      <c r="B253" s="215" t="s">
        <v>5889</v>
      </c>
      <c r="C253" s="216" t="s">
        <v>5886</v>
      </c>
      <c r="D253" s="217" t="s">
        <v>1181</v>
      </c>
      <c r="E253" s="217" t="s">
        <v>5890</v>
      </c>
      <c r="F253" s="218" t="s">
        <v>5889</v>
      </c>
      <c r="G253" s="218" t="s">
        <v>5871</v>
      </c>
      <c r="H253" s="218" t="s">
        <v>5891</v>
      </c>
      <c r="I253" s="219" t="s">
        <v>1078</v>
      </c>
      <c r="J253" s="220" t="s">
        <v>1063</v>
      </c>
      <c r="K253" s="220" t="s">
        <v>1063</v>
      </c>
      <c r="L253" s="220" t="s">
        <v>1790</v>
      </c>
      <c r="M253" s="221" t="s">
        <v>1678</v>
      </c>
      <c r="N253" s="218" t="s">
        <v>1065</v>
      </c>
      <c r="O253" s="218" t="s">
        <v>3553</v>
      </c>
      <c r="P253" s="222"/>
      <c r="Q253" s="223">
        <v>800</v>
      </c>
      <c r="R253" s="223"/>
    </row>
    <row r="254" spans="1:18" s="224" customFormat="1" ht="63" hidden="1">
      <c r="A254" s="215" t="s">
        <v>2573</v>
      </c>
      <c r="B254" s="215" t="s">
        <v>5892</v>
      </c>
      <c r="C254" s="216" t="s">
        <v>5871</v>
      </c>
      <c r="D254" s="217" t="s">
        <v>1181</v>
      </c>
      <c r="E254" s="217" t="s">
        <v>5893</v>
      </c>
      <c r="F254" s="218" t="s">
        <v>5892</v>
      </c>
      <c r="G254" s="218" t="s">
        <v>5871</v>
      </c>
      <c r="H254" s="218" t="s">
        <v>1835</v>
      </c>
      <c r="I254" s="219" t="s">
        <v>1836</v>
      </c>
      <c r="J254" s="220" t="s">
        <v>1063</v>
      </c>
      <c r="K254" s="220" t="s">
        <v>1063</v>
      </c>
      <c r="L254" s="220" t="s">
        <v>1790</v>
      </c>
      <c r="M254" s="221" t="s">
        <v>1678</v>
      </c>
      <c r="N254" s="218" t="s">
        <v>1065</v>
      </c>
      <c r="O254" s="218" t="s">
        <v>3553</v>
      </c>
      <c r="P254" s="222"/>
      <c r="Q254" s="223">
        <v>33249.620000000003</v>
      </c>
      <c r="R254" s="223"/>
    </row>
    <row r="255" spans="1:18" s="224" customFormat="1" ht="52.5" hidden="1">
      <c r="A255" s="215" t="s">
        <v>1062</v>
      </c>
      <c r="B255" s="215" t="s">
        <v>2069</v>
      </c>
      <c r="C255" s="216" t="s">
        <v>5871</v>
      </c>
      <c r="D255" s="217" t="s">
        <v>1181</v>
      </c>
      <c r="E255" s="217" t="s">
        <v>1806</v>
      </c>
      <c r="F255" s="218" t="s">
        <v>2069</v>
      </c>
      <c r="G255" s="218" t="s">
        <v>5871</v>
      </c>
      <c r="H255" s="218" t="s">
        <v>1807</v>
      </c>
      <c r="I255" s="219" t="s">
        <v>1808</v>
      </c>
      <c r="J255" s="220" t="s">
        <v>1063</v>
      </c>
      <c r="K255" s="220" t="s">
        <v>1063</v>
      </c>
      <c r="L255" s="220" t="s">
        <v>1790</v>
      </c>
      <c r="M255" s="221" t="s">
        <v>1678</v>
      </c>
      <c r="N255" s="218" t="s">
        <v>1065</v>
      </c>
      <c r="O255" s="218" t="s">
        <v>3553</v>
      </c>
      <c r="P255" s="222"/>
      <c r="Q255" s="223">
        <v>16862</v>
      </c>
      <c r="R255" s="223"/>
    </row>
    <row r="256" spans="1:18" s="243" customFormat="1" ht="42" hidden="1">
      <c r="A256" s="234" t="s">
        <v>1276</v>
      </c>
      <c r="B256" s="234" t="s">
        <v>5895</v>
      </c>
      <c r="C256" s="235" t="s">
        <v>5236</v>
      </c>
      <c r="D256" s="236" t="s">
        <v>1055</v>
      </c>
      <c r="E256" s="236" t="s">
        <v>3924</v>
      </c>
      <c r="F256" s="237" t="s">
        <v>5896</v>
      </c>
      <c r="G256" s="237" t="s">
        <v>5218</v>
      </c>
      <c r="H256" s="237" t="s">
        <v>5518</v>
      </c>
      <c r="I256" s="238" t="s">
        <v>5519</v>
      </c>
      <c r="J256" s="239" t="s">
        <v>1690</v>
      </c>
      <c r="K256" s="239" t="s">
        <v>1691</v>
      </c>
      <c r="L256" s="239" t="s">
        <v>1063</v>
      </c>
      <c r="M256" s="240" t="s">
        <v>1769</v>
      </c>
      <c r="N256" s="237" t="s">
        <v>1284</v>
      </c>
      <c r="O256" s="237" t="s">
        <v>3553</v>
      </c>
      <c r="P256" s="241"/>
      <c r="Q256" s="242"/>
      <c r="R256" s="242">
        <v>8871.59</v>
      </c>
    </row>
    <row r="257" spans="1:18" s="243" customFormat="1" ht="42" hidden="1">
      <c r="A257" s="234" t="s">
        <v>1065</v>
      </c>
      <c r="B257" s="234" t="s">
        <v>5897</v>
      </c>
      <c r="C257" s="235" t="s">
        <v>5244</v>
      </c>
      <c r="D257" s="236" t="s">
        <v>1055</v>
      </c>
      <c r="E257" s="236" t="s">
        <v>5898</v>
      </c>
      <c r="F257" s="237" t="s">
        <v>5899</v>
      </c>
      <c r="G257" s="237" t="s">
        <v>3530</v>
      </c>
      <c r="H257" s="237" t="s">
        <v>1077</v>
      </c>
      <c r="I257" s="238" t="s">
        <v>1078</v>
      </c>
      <c r="J257" s="239" t="s">
        <v>1690</v>
      </c>
      <c r="K257" s="239" t="s">
        <v>1691</v>
      </c>
      <c r="L257" s="239" t="s">
        <v>1063</v>
      </c>
      <c r="M257" s="240" t="s">
        <v>1769</v>
      </c>
      <c r="N257" s="237" t="s">
        <v>1284</v>
      </c>
      <c r="O257" s="237" t="s">
        <v>3553</v>
      </c>
      <c r="P257" s="241"/>
      <c r="Q257" s="242"/>
      <c r="R257" s="242">
        <v>3831.71</v>
      </c>
    </row>
    <row r="258" spans="1:18" s="243" customFormat="1" ht="42" hidden="1">
      <c r="A258" s="234" t="s">
        <v>1663</v>
      </c>
      <c r="B258" s="234" t="s">
        <v>5900</v>
      </c>
      <c r="C258" s="235" t="s">
        <v>5244</v>
      </c>
      <c r="D258" s="236" t="s">
        <v>1055</v>
      </c>
      <c r="E258" s="236" t="s">
        <v>5901</v>
      </c>
      <c r="F258" s="237" t="s">
        <v>5902</v>
      </c>
      <c r="G258" s="237" t="s">
        <v>3530</v>
      </c>
      <c r="H258" s="237" t="s">
        <v>1077</v>
      </c>
      <c r="I258" s="238" t="s">
        <v>1078</v>
      </c>
      <c r="J258" s="239" t="s">
        <v>1690</v>
      </c>
      <c r="K258" s="239" t="s">
        <v>1691</v>
      </c>
      <c r="L258" s="239" t="s">
        <v>1063</v>
      </c>
      <c r="M258" s="240" t="s">
        <v>1769</v>
      </c>
      <c r="N258" s="237" t="s">
        <v>1284</v>
      </c>
      <c r="O258" s="237" t="s">
        <v>3553</v>
      </c>
      <c r="P258" s="241"/>
      <c r="Q258" s="242"/>
      <c r="R258" s="242">
        <v>1839.64</v>
      </c>
    </row>
    <row r="259" spans="1:18" s="243" customFormat="1" ht="52.5" hidden="1">
      <c r="A259" s="234" t="s">
        <v>1664</v>
      </c>
      <c r="B259" s="234" t="s">
        <v>5903</v>
      </c>
      <c r="C259" s="235" t="s">
        <v>5206</v>
      </c>
      <c r="D259" s="236" t="s">
        <v>1055</v>
      </c>
      <c r="E259" s="236" t="s">
        <v>5904</v>
      </c>
      <c r="F259" s="237" t="s">
        <v>5905</v>
      </c>
      <c r="G259" s="237" t="s">
        <v>5209</v>
      </c>
      <c r="H259" s="237" t="s">
        <v>1077</v>
      </c>
      <c r="I259" s="238" t="s">
        <v>1078</v>
      </c>
      <c r="J259" s="239" t="s">
        <v>1690</v>
      </c>
      <c r="K259" s="239" t="s">
        <v>1691</v>
      </c>
      <c r="L259" s="239" t="s">
        <v>1063</v>
      </c>
      <c r="M259" s="240" t="s">
        <v>1769</v>
      </c>
      <c r="N259" s="237" t="s">
        <v>1284</v>
      </c>
      <c r="O259" s="237" t="s">
        <v>3553</v>
      </c>
      <c r="P259" s="241"/>
      <c r="Q259" s="242"/>
      <c r="R259" s="242">
        <v>18817.099999999999</v>
      </c>
    </row>
    <row r="260" spans="1:18" s="243" customFormat="1" ht="63" hidden="1">
      <c r="A260" s="234" t="s">
        <v>1665</v>
      </c>
      <c r="B260" s="234" t="s">
        <v>5906</v>
      </c>
      <c r="C260" s="235" t="s">
        <v>5206</v>
      </c>
      <c r="D260" s="236" t="s">
        <v>1055</v>
      </c>
      <c r="E260" s="236" t="s">
        <v>5907</v>
      </c>
      <c r="F260" s="237" t="s">
        <v>5908</v>
      </c>
      <c r="G260" s="237" t="s">
        <v>5209</v>
      </c>
      <c r="H260" s="237" t="s">
        <v>1077</v>
      </c>
      <c r="I260" s="238" t="s">
        <v>1078</v>
      </c>
      <c r="J260" s="239" t="s">
        <v>1690</v>
      </c>
      <c r="K260" s="239" t="s">
        <v>1691</v>
      </c>
      <c r="L260" s="239" t="s">
        <v>1063</v>
      </c>
      <c r="M260" s="240" t="s">
        <v>1769</v>
      </c>
      <c r="N260" s="237" t="s">
        <v>1284</v>
      </c>
      <c r="O260" s="237" t="s">
        <v>3553</v>
      </c>
      <c r="P260" s="241"/>
      <c r="Q260" s="242"/>
      <c r="R260" s="242">
        <v>6102.4</v>
      </c>
    </row>
    <row r="261" spans="1:18" s="243" customFormat="1" ht="42" hidden="1">
      <c r="A261" s="234" t="s">
        <v>1705</v>
      </c>
      <c r="B261" s="234" t="s">
        <v>5909</v>
      </c>
      <c r="C261" s="235" t="s">
        <v>5206</v>
      </c>
      <c r="D261" s="236" t="s">
        <v>1055</v>
      </c>
      <c r="E261" s="236" t="s">
        <v>5910</v>
      </c>
      <c r="F261" s="237" t="s">
        <v>5911</v>
      </c>
      <c r="G261" s="237" t="s">
        <v>5209</v>
      </c>
      <c r="H261" s="237" t="s">
        <v>1696</v>
      </c>
      <c r="I261" s="238" t="s">
        <v>1697</v>
      </c>
      <c r="J261" s="239" t="s">
        <v>1690</v>
      </c>
      <c r="K261" s="239" t="s">
        <v>1691</v>
      </c>
      <c r="L261" s="239" t="s">
        <v>1063</v>
      </c>
      <c r="M261" s="240" t="s">
        <v>1769</v>
      </c>
      <c r="N261" s="237" t="s">
        <v>1284</v>
      </c>
      <c r="O261" s="237" t="s">
        <v>3553</v>
      </c>
      <c r="P261" s="241"/>
      <c r="Q261" s="242"/>
      <c r="R261" s="242">
        <v>12748</v>
      </c>
    </row>
    <row r="262" spans="1:18" s="243" customFormat="1" ht="52.5" hidden="1">
      <c r="A262" s="234" t="s">
        <v>1284</v>
      </c>
      <c r="B262" s="234" t="s">
        <v>5912</v>
      </c>
      <c r="C262" s="235" t="s">
        <v>5206</v>
      </c>
      <c r="D262" s="236" t="s">
        <v>1055</v>
      </c>
      <c r="E262" s="236" t="s">
        <v>5913</v>
      </c>
      <c r="F262" s="237" t="s">
        <v>5914</v>
      </c>
      <c r="G262" s="237" t="s">
        <v>5209</v>
      </c>
      <c r="H262" s="237" t="s">
        <v>1077</v>
      </c>
      <c r="I262" s="238" t="s">
        <v>1078</v>
      </c>
      <c r="J262" s="239" t="s">
        <v>1690</v>
      </c>
      <c r="K262" s="239" t="s">
        <v>1691</v>
      </c>
      <c r="L262" s="239" t="s">
        <v>1063</v>
      </c>
      <c r="M262" s="240" t="s">
        <v>1769</v>
      </c>
      <c r="N262" s="237" t="s">
        <v>1284</v>
      </c>
      <c r="O262" s="237" t="s">
        <v>3553</v>
      </c>
      <c r="P262" s="241"/>
      <c r="Q262" s="242"/>
      <c r="R262" s="242">
        <v>13655</v>
      </c>
    </row>
    <row r="263" spans="1:18" s="243" customFormat="1" ht="63" hidden="1">
      <c r="A263" s="234" t="s">
        <v>1712</v>
      </c>
      <c r="B263" s="234" t="s">
        <v>5915</v>
      </c>
      <c r="C263" s="235" t="s">
        <v>5206</v>
      </c>
      <c r="D263" s="236" t="s">
        <v>1055</v>
      </c>
      <c r="E263" s="236" t="s">
        <v>5916</v>
      </c>
      <c r="F263" s="237" t="s">
        <v>5917</v>
      </c>
      <c r="G263" s="237" t="s">
        <v>5209</v>
      </c>
      <c r="H263" s="237" t="s">
        <v>1077</v>
      </c>
      <c r="I263" s="238" t="s">
        <v>1078</v>
      </c>
      <c r="J263" s="239" t="s">
        <v>1690</v>
      </c>
      <c r="K263" s="239" t="s">
        <v>1691</v>
      </c>
      <c r="L263" s="239" t="s">
        <v>1063</v>
      </c>
      <c r="M263" s="240" t="s">
        <v>1769</v>
      </c>
      <c r="N263" s="237" t="s">
        <v>1284</v>
      </c>
      <c r="O263" s="237" t="s">
        <v>3553</v>
      </c>
      <c r="P263" s="241"/>
      <c r="Q263" s="242"/>
      <c r="R263" s="242">
        <v>18319.29</v>
      </c>
    </row>
    <row r="264" spans="1:18" s="243" customFormat="1" ht="52.5" hidden="1">
      <c r="A264" s="234" t="s">
        <v>1718</v>
      </c>
      <c r="B264" s="234" t="s">
        <v>5918</v>
      </c>
      <c r="C264" s="235" t="s">
        <v>5206</v>
      </c>
      <c r="D264" s="236" t="s">
        <v>1055</v>
      </c>
      <c r="E264" s="236" t="s">
        <v>5919</v>
      </c>
      <c r="F264" s="237" t="s">
        <v>5920</v>
      </c>
      <c r="G264" s="237" t="s">
        <v>5209</v>
      </c>
      <c r="H264" s="237" t="s">
        <v>1696</v>
      </c>
      <c r="I264" s="238" t="s">
        <v>1697</v>
      </c>
      <c r="J264" s="239" t="s">
        <v>1690</v>
      </c>
      <c r="K264" s="239" t="s">
        <v>1691</v>
      </c>
      <c r="L264" s="239" t="s">
        <v>1063</v>
      </c>
      <c r="M264" s="240" t="s">
        <v>1769</v>
      </c>
      <c r="N264" s="237" t="s">
        <v>1284</v>
      </c>
      <c r="O264" s="237" t="s">
        <v>3553</v>
      </c>
      <c r="P264" s="241"/>
      <c r="Q264" s="242"/>
      <c r="R264" s="242">
        <v>7461.61</v>
      </c>
    </row>
    <row r="265" spans="1:18" s="243" customFormat="1" ht="42" hidden="1">
      <c r="A265" s="234" t="s">
        <v>1666</v>
      </c>
      <c r="B265" s="234" t="s">
        <v>5921</v>
      </c>
      <c r="C265" s="235" t="s">
        <v>5206</v>
      </c>
      <c r="D265" s="236" t="s">
        <v>1055</v>
      </c>
      <c r="E265" s="236" t="s">
        <v>4012</v>
      </c>
      <c r="F265" s="237" t="s">
        <v>5922</v>
      </c>
      <c r="G265" s="237" t="s">
        <v>5209</v>
      </c>
      <c r="H265" s="237" t="s">
        <v>1701</v>
      </c>
      <c r="I265" s="238" t="s">
        <v>1702</v>
      </c>
      <c r="J265" s="239" t="s">
        <v>1690</v>
      </c>
      <c r="K265" s="239" t="s">
        <v>1691</v>
      </c>
      <c r="L265" s="239" t="s">
        <v>1063</v>
      </c>
      <c r="M265" s="240" t="s">
        <v>1769</v>
      </c>
      <c r="N265" s="237" t="s">
        <v>1284</v>
      </c>
      <c r="O265" s="237" t="s">
        <v>3553</v>
      </c>
      <c r="P265" s="241"/>
      <c r="Q265" s="242"/>
      <c r="R265" s="242">
        <v>5021</v>
      </c>
    </row>
    <row r="266" spans="1:18" s="243" customFormat="1" ht="42" hidden="1">
      <c r="A266" s="234" t="s">
        <v>1667</v>
      </c>
      <c r="B266" s="234" t="s">
        <v>5923</v>
      </c>
      <c r="C266" s="235" t="s">
        <v>5206</v>
      </c>
      <c r="D266" s="236" t="s">
        <v>1055</v>
      </c>
      <c r="E266" s="236" t="s">
        <v>4012</v>
      </c>
      <c r="F266" s="237" t="s">
        <v>5924</v>
      </c>
      <c r="G266" s="237" t="s">
        <v>5209</v>
      </c>
      <c r="H266" s="237" t="s">
        <v>1701</v>
      </c>
      <c r="I266" s="238" t="s">
        <v>1702</v>
      </c>
      <c r="J266" s="239" t="s">
        <v>1690</v>
      </c>
      <c r="K266" s="239" t="s">
        <v>1691</v>
      </c>
      <c r="L266" s="239" t="s">
        <v>1063</v>
      </c>
      <c r="M266" s="240" t="s">
        <v>1769</v>
      </c>
      <c r="N266" s="237" t="s">
        <v>1284</v>
      </c>
      <c r="O266" s="237" t="s">
        <v>3553</v>
      </c>
      <c r="P266" s="241"/>
      <c r="Q266" s="242"/>
      <c r="R266" s="242">
        <v>4306</v>
      </c>
    </row>
    <row r="267" spans="1:18" s="243" customFormat="1" ht="42" hidden="1">
      <c r="A267" s="234" t="s">
        <v>1668</v>
      </c>
      <c r="B267" s="234" t="s">
        <v>5925</v>
      </c>
      <c r="C267" s="235" t="s">
        <v>5206</v>
      </c>
      <c r="D267" s="236" t="s">
        <v>1055</v>
      </c>
      <c r="E267" s="236" t="s">
        <v>5841</v>
      </c>
      <c r="F267" s="237" t="s">
        <v>5926</v>
      </c>
      <c r="G267" s="237" t="s">
        <v>5209</v>
      </c>
      <c r="H267" s="237" t="s">
        <v>1701</v>
      </c>
      <c r="I267" s="238" t="s">
        <v>1702</v>
      </c>
      <c r="J267" s="239" t="s">
        <v>1690</v>
      </c>
      <c r="K267" s="239" t="s">
        <v>1691</v>
      </c>
      <c r="L267" s="239" t="s">
        <v>1063</v>
      </c>
      <c r="M267" s="240" t="s">
        <v>1769</v>
      </c>
      <c r="N267" s="237" t="s">
        <v>1284</v>
      </c>
      <c r="O267" s="237" t="s">
        <v>3553</v>
      </c>
      <c r="P267" s="241"/>
      <c r="Q267" s="242"/>
      <c r="R267" s="242">
        <v>7237</v>
      </c>
    </row>
    <row r="268" spans="1:18" s="243" customFormat="1" ht="42" hidden="1">
      <c r="A268" s="234" t="s">
        <v>1669</v>
      </c>
      <c r="B268" s="234" t="s">
        <v>5927</v>
      </c>
      <c r="C268" s="235" t="s">
        <v>5206</v>
      </c>
      <c r="D268" s="236" t="s">
        <v>1055</v>
      </c>
      <c r="E268" s="236" t="s">
        <v>5841</v>
      </c>
      <c r="F268" s="237" t="s">
        <v>5928</v>
      </c>
      <c r="G268" s="237" t="s">
        <v>5209</v>
      </c>
      <c r="H268" s="237" t="s">
        <v>1701</v>
      </c>
      <c r="I268" s="238" t="s">
        <v>1702</v>
      </c>
      <c r="J268" s="239" t="s">
        <v>1690</v>
      </c>
      <c r="K268" s="239" t="s">
        <v>1691</v>
      </c>
      <c r="L268" s="239" t="s">
        <v>1063</v>
      </c>
      <c r="M268" s="240" t="s">
        <v>1769</v>
      </c>
      <c r="N268" s="237" t="s">
        <v>1284</v>
      </c>
      <c r="O268" s="237" t="s">
        <v>3553</v>
      </c>
      <c r="P268" s="241"/>
      <c r="Q268" s="242"/>
      <c r="R268" s="242">
        <v>912</v>
      </c>
    </row>
    <row r="269" spans="1:18" s="243" customFormat="1" ht="42" hidden="1">
      <c r="A269" s="234" t="s">
        <v>1670</v>
      </c>
      <c r="B269" s="234" t="s">
        <v>5929</v>
      </c>
      <c r="C269" s="235" t="s">
        <v>5206</v>
      </c>
      <c r="D269" s="236" t="s">
        <v>1055</v>
      </c>
      <c r="E269" s="236" t="s">
        <v>5930</v>
      </c>
      <c r="F269" s="237" t="s">
        <v>1292</v>
      </c>
      <c r="G269" s="237" t="s">
        <v>5209</v>
      </c>
      <c r="H269" s="237" t="s">
        <v>2132</v>
      </c>
      <c r="I269" s="238" t="s">
        <v>2133</v>
      </c>
      <c r="J269" s="239" t="s">
        <v>1690</v>
      </c>
      <c r="K269" s="239" t="s">
        <v>1691</v>
      </c>
      <c r="L269" s="239" t="s">
        <v>1063</v>
      </c>
      <c r="M269" s="240" t="s">
        <v>1769</v>
      </c>
      <c r="N269" s="237" t="s">
        <v>1284</v>
      </c>
      <c r="O269" s="237" t="s">
        <v>3553</v>
      </c>
      <c r="P269" s="241"/>
      <c r="Q269" s="242"/>
      <c r="R269" s="242">
        <v>12321.14</v>
      </c>
    </row>
    <row r="270" spans="1:18" s="243" customFormat="1" ht="42" hidden="1">
      <c r="A270" s="234" t="s">
        <v>1671</v>
      </c>
      <c r="B270" s="234" t="s">
        <v>5931</v>
      </c>
      <c r="C270" s="235" t="s">
        <v>5206</v>
      </c>
      <c r="D270" s="236" t="s">
        <v>1055</v>
      </c>
      <c r="E270" s="236" t="s">
        <v>5932</v>
      </c>
      <c r="F270" s="237" t="s">
        <v>5933</v>
      </c>
      <c r="G270" s="237" t="s">
        <v>5209</v>
      </c>
      <c r="H270" s="237" t="s">
        <v>1696</v>
      </c>
      <c r="I270" s="238" t="s">
        <v>1697</v>
      </c>
      <c r="J270" s="239" t="s">
        <v>1690</v>
      </c>
      <c r="K270" s="239" t="s">
        <v>1691</v>
      </c>
      <c r="L270" s="239" t="s">
        <v>1063</v>
      </c>
      <c r="M270" s="240" t="s">
        <v>1769</v>
      </c>
      <c r="N270" s="237" t="s">
        <v>1284</v>
      </c>
      <c r="O270" s="237" t="s">
        <v>3553</v>
      </c>
      <c r="P270" s="241"/>
      <c r="Q270" s="242"/>
      <c r="R270" s="242">
        <v>30340.87</v>
      </c>
    </row>
    <row r="271" spans="1:18" s="243" customFormat="1" ht="52.5" hidden="1">
      <c r="A271" s="234" t="s">
        <v>1672</v>
      </c>
      <c r="B271" s="234" t="s">
        <v>5934</v>
      </c>
      <c r="C271" s="235" t="s">
        <v>5206</v>
      </c>
      <c r="D271" s="236" t="s">
        <v>1055</v>
      </c>
      <c r="E271" s="236" t="s">
        <v>5935</v>
      </c>
      <c r="F271" s="237" t="s">
        <v>5936</v>
      </c>
      <c r="G271" s="237" t="s">
        <v>5209</v>
      </c>
      <c r="H271" s="237" t="s">
        <v>1077</v>
      </c>
      <c r="I271" s="238" t="s">
        <v>1078</v>
      </c>
      <c r="J271" s="239" t="s">
        <v>1690</v>
      </c>
      <c r="K271" s="239" t="s">
        <v>1691</v>
      </c>
      <c r="L271" s="239" t="s">
        <v>1063</v>
      </c>
      <c r="M271" s="240" t="s">
        <v>1769</v>
      </c>
      <c r="N271" s="237" t="s">
        <v>1284</v>
      </c>
      <c r="O271" s="237" t="s">
        <v>3553</v>
      </c>
      <c r="P271" s="241"/>
      <c r="Q271" s="242"/>
      <c r="R271" s="242">
        <v>48590</v>
      </c>
    </row>
    <row r="272" spans="1:18" s="243" customFormat="1" ht="52.5" hidden="1">
      <c r="A272" s="234" t="s">
        <v>1673</v>
      </c>
      <c r="B272" s="234" t="s">
        <v>5937</v>
      </c>
      <c r="C272" s="235" t="s">
        <v>5206</v>
      </c>
      <c r="D272" s="236" t="s">
        <v>1055</v>
      </c>
      <c r="E272" s="236" t="s">
        <v>5938</v>
      </c>
      <c r="F272" s="237" t="s">
        <v>5939</v>
      </c>
      <c r="G272" s="237" t="s">
        <v>5209</v>
      </c>
      <c r="H272" s="237" t="s">
        <v>1077</v>
      </c>
      <c r="I272" s="238" t="s">
        <v>1078</v>
      </c>
      <c r="J272" s="239" t="s">
        <v>1690</v>
      </c>
      <c r="K272" s="239" t="s">
        <v>1691</v>
      </c>
      <c r="L272" s="239" t="s">
        <v>1063</v>
      </c>
      <c r="M272" s="240" t="s">
        <v>1769</v>
      </c>
      <c r="N272" s="237" t="s">
        <v>1284</v>
      </c>
      <c r="O272" s="237" t="s">
        <v>3553</v>
      </c>
      <c r="P272" s="241"/>
      <c r="Q272" s="242"/>
      <c r="R272" s="242">
        <v>3304152.21</v>
      </c>
    </row>
    <row r="273" spans="1:18" s="243" customFormat="1" ht="42" hidden="1">
      <c r="A273" s="234" t="s">
        <v>1286</v>
      </c>
      <c r="B273" s="234" t="s">
        <v>5940</v>
      </c>
      <c r="C273" s="235" t="s">
        <v>5206</v>
      </c>
      <c r="D273" s="236" t="s">
        <v>1055</v>
      </c>
      <c r="E273" s="236" t="s">
        <v>5941</v>
      </c>
      <c r="F273" s="237" t="s">
        <v>5942</v>
      </c>
      <c r="G273" s="237" t="s">
        <v>5209</v>
      </c>
      <c r="H273" s="237" t="s">
        <v>1696</v>
      </c>
      <c r="I273" s="238" t="s">
        <v>1697</v>
      </c>
      <c r="J273" s="239" t="s">
        <v>1690</v>
      </c>
      <c r="K273" s="239" t="s">
        <v>1691</v>
      </c>
      <c r="L273" s="239" t="s">
        <v>1063</v>
      </c>
      <c r="M273" s="240" t="s">
        <v>1769</v>
      </c>
      <c r="N273" s="237" t="s">
        <v>1284</v>
      </c>
      <c r="O273" s="237" t="s">
        <v>3553</v>
      </c>
      <c r="P273" s="241"/>
      <c r="Q273" s="242"/>
      <c r="R273" s="242">
        <v>1788642.87</v>
      </c>
    </row>
    <row r="274" spans="1:18" s="243" customFormat="1" ht="42" hidden="1">
      <c r="A274" s="234" t="s">
        <v>1292</v>
      </c>
      <c r="B274" s="234" t="s">
        <v>5943</v>
      </c>
      <c r="C274" s="235" t="s">
        <v>5206</v>
      </c>
      <c r="D274" s="236" t="s">
        <v>1055</v>
      </c>
      <c r="E274" s="236" t="s">
        <v>5944</v>
      </c>
      <c r="F274" s="237" t="s">
        <v>5945</v>
      </c>
      <c r="G274" s="237" t="s">
        <v>5209</v>
      </c>
      <c r="H274" s="237" t="s">
        <v>1696</v>
      </c>
      <c r="I274" s="238" t="s">
        <v>1697</v>
      </c>
      <c r="J274" s="239" t="s">
        <v>1690</v>
      </c>
      <c r="K274" s="239" t="s">
        <v>1691</v>
      </c>
      <c r="L274" s="239" t="s">
        <v>1063</v>
      </c>
      <c r="M274" s="240" t="s">
        <v>1769</v>
      </c>
      <c r="N274" s="237" t="s">
        <v>1284</v>
      </c>
      <c r="O274" s="237" t="s">
        <v>3553</v>
      </c>
      <c r="P274" s="241"/>
      <c r="Q274" s="242"/>
      <c r="R274" s="242">
        <v>60188.18</v>
      </c>
    </row>
    <row r="275" spans="1:18" s="243" customFormat="1" ht="52.5" hidden="1">
      <c r="A275" s="234" t="s">
        <v>1829</v>
      </c>
      <c r="B275" s="234" t="s">
        <v>5946</v>
      </c>
      <c r="C275" s="235" t="s">
        <v>5206</v>
      </c>
      <c r="D275" s="236" t="s">
        <v>1055</v>
      </c>
      <c r="E275" s="236" t="s">
        <v>5947</v>
      </c>
      <c r="F275" s="237" t="s">
        <v>5948</v>
      </c>
      <c r="G275" s="237" t="s">
        <v>5209</v>
      </c>
      <c r="H275" s="237" t="s">
        <v>1077</v>
      </c>
      <c r="I275" s="238" t="s">
        <v>1078</v>
      </c>
      <c r="J275" s="239" t="s">
        <v>1690</v>
      </c>
      <c r="K275" s="239" t="s">
        <v>1691</v>
      </c>
      <c r="L275" s="239" t="s">
        <v>1063</v>
      </c>
      <c r="M275" s="240" t="s">
        <v>1769</v>
      </c>
      <c r="N275" s="237" t="s">
        <v>1284</v>
      </c>
      <c r="O275" s="237" t="s">
        <v>3553</v>
      </c>
      <c r="P275" s="241"/>
      <c r="Q275" s="242"/>
      <c r="R275" s="242">
        <v>288550.98</v>
      </c>
    </row>
    <row r="276" spans="1:18" s="243" customFormat="1" ht="42" hidden="1">
      <c r="A276" s="234" t="s">
        <v>1296</v>
      </c>
      <c r="B276" s="234" t="s">
        <v>5949</v>
      </c>
      <c r="C276" s="235" t="s">
        <v>5206</v>
      </c>
      <c r="D276" s="236" t="s">
        <v>1055</v>
      </c>
      <c r="E276" s="236" t="s">
        <v>5950</v>
      </c>
      <c r="F276" s="237" t="s">
        <v>5951</v>
      </c>
      <c r="G276" s="237" t="s">
        <v>5209</v>
      </c>
      <c r="H276" s="237" t="s">
        <v>1696</v>
      </c>
      <c r="I276" s="238" t="s">
        <v>1697</v>
      </c>
      <c r="J276" s="239" t="s">
        <v>1690</v>
      </c>
      <c r="K276" s="239" t="s">
        <v>1691</v>
      </c>
      <c r="L276" s="239" t="s">
        <v>1063</v>
      </c>
      <c r="M276" s="240" t="s">
        <v>1769</v>
      </c>
      <c r="N276" s="237" t="s">
        <v>1284</v>
      </c>
      <c r="O276" s="237" t="s">
        <v>3553</v>
      </c>
      <c r="P276" s="241"/>
      <c r="Q276" s="242"/>
      <c r="R276" s="242">
        <v>19885.349999999999</v>
      </c>
    </row>
    <row r="277" spans="1:18" s="243" customFormat="1" ht="42" hidden="1">
      <c r="A277" s="234" t="s">
        <v>1305</v>
      </c>
      <c r="B277" s="234" t="s">
        <v>5952</v>
      </c>
      <c r="C277" s="235" t="s">
        <v>5206</v>
      </c>
      <c r="D277" s="236" t="s">
        <v>1055</v>
      </c>
      <c r="E277" s="236" t="s">
        <v>5953</v>
      </c>
      <c r="F277" s="237" t="s">
        <v>5954</v>
      </c>
      <c r="G277" s="237" t="s">
        <v>5209</v>
      </c>
      <c r="H277" s="237" t="s">
        <v>1077</v>
      </c>
      <c r="I277" s="238" t="s">
        <v>1078</v>
      </c>
      <c r="J277" s="239" t="s">
        <v>1690</v>
      </c>
      <c r="K277" s="239" t="s">
        <v>1691</v>
      </c>
      <c r="L277" s="239" t="s">
        <v>1063</v>
      </c>
      <c r="M277" s="240" t="s">
        <v>1769</v>
      </c>
      <c r="N277" s="237" t="s">
        <v>1284</v>
      </c>
      <c r="O277" s="237" t="s">
        <v>3553</v>
      </c>
      <c r="P277" s="241"/>
      <c r="Q277" s="242"/>
      <c r="R277" s="242">
        <v>22410.14</v>
      </c>
    </row>
    <row r="278" spans="1:18" s="243" customFormat="1" ht="42" hidden="1">
      <c r="A278" s="234" t="s">
        <v>1311</v>
      </c>
      <c r="B278" s="234" t="s">
        <v>5955</v>
      </c>
      <c r="C278" s="235" t="s">
        <v>5206</v>
      </c>
      <c r="D278" s="236" t="s">
        <v>1055</v>
      </c>
      <c r="E278" s="236" t="s">
        <v>5956</v>
      </c>
      <c r="F278" s="237" t="s">
        <v>5957</v>
      </c>
      <c r="G278" s="237" t="s">
        <v>5209</v>
      </c>
      <c r="H278" s="237" t="s">
        <v>1077</v>
      </c>
      <c r="I278" s="238" t="s">
        <v>1078</v>
      </c>
      <c r="J278" s="239" t="s">
        <v>1690</v>
      </c>
      <c r="K278" s="239" t="s">
        <v>1691</v>
      </c>
      <c r="L278" s="239" t="s">
        <v>1063</v>
      </c>
      <c r="M278" s="240" t="s">
        <v>1769</v>
      </c>
      <c r="N278" s="237" t="s">
        <v>1284</v>
      </c>
      <c r="O278" s="237" t="s">
        <v>3553</v>
      </c>
      <c r="P278" s="241"/>
      <c r="Q278" s="242"/>
      <c r="R278" s="242">
        <v>49.88</v>
      </c>
    </row>
    <row r="279" spans="1:18" s="243" customFormat="1" ht="63" hidden="1">
      <c r="A279" s="234" t="s">
        <v>1842</v>
      </c>
      <c r="B279" s="234" t="s">
        <v>5958</v>
      </c>
      <c r="C279" s="235" t="s">
        <v>5206</v>
      </c>
      <c r="D279" s="236" t="s">
        <v>1055</v>
      </c>
      <c r="E279" s="236" t="s">
        <v>5959</v>
      </c>
      <c r="F279" s="237" t="s">
        <v>5960</v>
      </c>
      <c r="G279" s="237" t="s">
        <v>5209</v>
      </c>
      <c r="H279" s="237" t="s">
        <v>1077</v>
      </c>
      <c r="I279" s="238" t="s">
        <v>1078</v>
      </c>
      <c r="J279" s="239" t="s">
        <v>2211</v>
      </c>
      <c r="K279" s="239" t="s">
        <v>1691</v>
      </c>
      <c r="L279" s="239" t="s">
        <v>1063</v>
      </c>
      <c r="M279" s="240" t="s">
        <v>1769</v>
      </c>
      <c r="N279" s="237" t="s">
        <v>1284</v>
      </c>
      <c r="O279" s="237" t="s">
        <v>3553</v>
      </c>
      <c r="P279" s="241"/>
      <c r="Q279" s="242"/>
      <c r="R279" s="242">
        <v>48.1</v>
      </c>
    </row>
    <row r="280" spans="1:18" s="243" customFormat="1" ht="63" hidden="1">
      <c r="A280" s="234" t="s">
        <v>1845</v>
      </c>
      <c r="B280" s="234" t="s">
        <v>5961</v>
      </c>
      <c r="C280" s="235" t="s">
        <v>5206</v>
      </c>
      <c r="D280" s="236" t="s">
        <v>1055</v>
      </c>
      <c r="E280" s="236" t="s">
        <v>5962</v>
      </c>
      <c r="F280" s="237" t="s">
        <v>5963</v>
      </c>
      <c r="G280" s="237" t="s">
        <v>5209</v>
      </c>
      <c r="H280" s="237" t="s">
        <v>1077</v>
      </c>
      <c r="I280" s="238" t="s">
        <v>1078</v>
      </c>
      <c r="J280" s="239" t="s">
        <v>2211</v>
      </c>
      <c r="K280" s="239" t="s">
        <v>1691</v>
      </c>
      <c r="L280" s="239" t="s">
        <v>1063</v>
      </c>
      <c r="M280" s="240" t="s">
        <v>1769</v>
      </c>
      <c r="N280" s="237" t="s">
        <v>1284</v>
      </c>
      <c r="O280" s="237" t="s">
        <v>3553</v>
      </c>
      <c r="P280" s="241"/>
      <c r="Q280" s="242"/>
      <c r="R280" s="242">
        <v>27754.59</v>
      </c>
    </row>
    <row r="281" spans="1:18" s="243" customFormat="1" ht="52.5" hidden="1">
      <c r="A281" s="234" t="s">
        <v>1848</v>
      </c>
      <c r="B281" s="234" t="s">
        <v>5964</v>
      </c>
      <c r="C281" s="235" t="s">
        <v>5206</v>
      </c>
      <c r="D281" s="236" t="s">
        <v>1055</v>
      </c>
      <c r="E281" s="236" t="s">
        <v>5965</v>
      </c>
      <c r="F281" s="237" t="s">
        <v>5966</v>
      </c>
      <c r="G281" s="237" t="s">
        <v>5209</v>
      </c>
      <c r="H281" s="237" t="s">
        <v>1696</v>
      </c>
      <c r="I281" s="238" t="s">
        <v>1697</v>
      </c>
      <c r="J281" s="239" t="s">
        <v>2211</v>
      </c>
      <c r="K281" s="239" t="s">
        <v>1691</v>
      </c>
      <c r="L281" s="239" t="s">
        <v>1063</v>
      </c>
      <c r="M281" s="240" t="s">
        <v>1769</v>
      </c>
      <c r="N281" s="237" t="s">
        <v>1284</v>
      </c>
      <c r="O281" s="237" t="s">
        <v>3553</v>
      </c>
      <c r="P281" s="241"/>
      <c r="Q281" s="242"/>
      <c r="R281" s="242">
        <v>15609.73</v>
      </c>
    </row>
    <row r="282" spans="1:18" s="243" customFormat="1" ht="52.5" hidden="1">
      <c r="A282" s="234" t="s">
        <v>1674</v>
      </c>
      <c r="B282" s="234" t="s">
        <v>5967</v>
      </c>
      <c r="C282" s="235" t="s">
        <v>5206</v>
      </c>
      <c r="D282" s="236" t="s">
        <v>1055</v>
      </c>
      <c r="E282" s="236" t="s">
        <v>5968</v>
      </c>
      <c r="F282" s="237" t="s">
        <v>5969</v>
      </c>
      <c r="G282" s="237" t="s">
        <v>5209</v>
      </c>
      <c r="H282" s="237" t="s">
        <v>1696</v>
      </c>
      <c r="I282" s="238" t="s">
        <v>1697</v>
      </c>
      <c r="J282" s="239" t="s">
        <v>2211</v>
      </c>
      <c r="K282" s="239" t="s">
        <v>1691</v>
      </c>
      <c r="L282" s="239" t="s">
        <v>1063</v>
      </c>
      <c r="M282" s="240" t="s">
        <v>1769</v>
      </c>
      <c r="N282" s="237" t="s">
        <v>1284</v>
      </c>
      <c r="O282" s="237" t="s">
        <v>3553</v>
      </c>
      <c r="P282" s="241"/>
      <c r="Q282" s="242"/>
      <c r="R282" s="242">
        <v>357.07</v>
      </c>
    </row>
    <row r="283" spans="1:18" s="243" customFormat="1" ht="42" hidden="1">
      <c r="A283" s="234" t="s">
        <v>1853</v>
      </c>
      <c r="B283" s="234" t="s">
        <v>5970</v>
      </c>
      <c r="C283" s="235" t="s">
        <v>5206</v>
      </c>
      <c r="D283" s="236" t="s">
        <v>1055</v>
      </c>
      <c r="E283" s="236" t="s">
        <v>4012</v>
      </c>
      <c r="F283" s="237" t="s">
        <v>5971</v>
      </c>
      <c r="G283" s="237" t="s">
        <v>5209</v>
      </c>
      <c r="H283" s="237" t="s">
        <v>1701</v>
      </c>
      <c r="I283" s="238" t="s">
        <v>1702</v>
      </c>
      <c r="J283" s="239" t="s">
        <v>1690</v>
      </c>
      <c r="K283" s="239" t="s">
        <v>1691</v>
      </c>
      <c r="L283" s="239" t="s">
        <v>1063</v>
      </c>
      <c r="M283" s="240" t="s">
        <v>1769</v>
      </c>
      <c r="N283" s="237" t="s">
        <v>1284</v>
      </c>
      <c r="O283" s="237" t="s">
        <v>3553</v>
      </c>
      <c r="P283" s="241"/>
      <c r="Q283" s="242"/>
      <c r="R283" s="242">
        <v>1036517</v>
      </c>
    </row>
    <row r="284" spans="1:18" s="243" customFormat="1" ht="42" hidden="1">
      <c r="A284" s="234" t="s">
        <v>1860</v>
      </c>
      <c r="B284" s="234" t="s">
        <v>5972</v>
      </c>
      <c r="C284" s="235" t="s">
        <v>5206</v>
      </c>
      <c r="D284" s="236" t="s">
        <v>1055</v>
      </c>
      <c r="E284" s="236" t="s">
        <v>4012</v>
      </c>
      <c r="F284" s="237" t="s">
        <v>5973</v>
      </c>
      <c r="G284" s="237" t="s">
        <v>5209</v>
      </c>
      <c r="H284" s="237" t="s">
        <v>1701</v>
      </c>
      <c r="I284" s="238" t="s">
        <v>1702</v>
      </c>
      <c r="J284" s="239" t="s">
        <v>1690</v>
      </c>
      <c r="K284" s="239" t="s">
        <v>1691</v>
      </c>
      <c r="L284" s="239" t="s">
        <v>1063</v>
      </c>
      <c r="M284" s="240" t="s">
        <v>1769</v>
      </c>
      <c r="N284" s="237" t="s">
        <v>1284</v>
      </c>
      <c r="O284" s="237" t="s">
        <v>3553</v>
      </c>
      <c r="P284" s="241"/>
      <c r="Q284" s="242"/>
      <c r="R284" s="242">
        <v>71727</v>
      </c>
    </row>
    <row r="285" spans="1:18" s="243" customFormat="1" ht="42" hidden="1">
      <c r="A285" s="234" t="s">
        <v>1864</v>
      </c>
      <c r="B285" s="234" t="s">
        <v>5974</v>
      </c>
      <c r="C285" s="235" t="s">
        <v>5206</v>
      </c>
      <c r="D285" s="236" t="s">
        <v>1055</v>
      </c>
      <c r="E285" s="236" t="s">
        <v>4012</v>
      </c>
      <c r="F285" s="237" t="s">
        <v>5975</v>
      </c>
      <c r="G285" s="237" t="s">
        <v>5209</v>
      </c>
      <c r="H285" s="237" t="s">
        <v>1701</v>
      </c>
      <c r="I285" s="238" t="s">
        <v>1702</v>
      </c>
      <c r="J285" s="239" t="s">
        <v>1690</v>
      </c>
      <c r="K285" s="239" t="s">
        <v>1691</v>
      </c>
      <c r="L285" s="239" t="s">
        <v>1063</v>
      </c>
      <c r="M285" s="240" t="s">
        <v>1769</v>
      </c>
      <c r="N285" s="237" t="s">
        <v>1284</v>
      </c>
      <c r="O285" s="237" t="s">
        <v>3553</v>
      </c>
      <c r="P285" s="241"/>
      <c r="Q285" s="242"/>
      <c r="R285" s="242">
        <v>11794</v>
      </c>
    </row>
    <row r="286" spans="1:18" s="243" customFormat="1" ht="42" hidden="1">
      <c r="A286" s="234" t="s">
        <v>1868</v>
      </c>
      <c r="B286" s="234" t="s">
        <v>5976</v>
      </c>
      <c r="C286" s="235" t="s">
        <v>5206</v>
      </c>
      <c r="D286" s="236" t="s">
        <v>1055</v>
      </c>
      <c r="E286" s="236" t="s">
        <v>5367</v>
      </c>
      <c r="F286" s="237" t="s">
        <v>5977</v>
      </c>
      <c r="G286" s="237" t="s">
        <v>5209</v>
      </c>
      <c r="H286" s="237" t="s">
        <v>1701</v>
      </c>
      <c r="I286" s="238" t="s">
        <v>1702</v>
      </c>
      <c r="J286" s="239" t="s">
        <v>2211</v>
      </c>
      <c r="K286" s="239" t="s">
        <v>1691</v>
      </c>
      <c r="L286" s="239" t="s">
        <v>1063</v>
      </c>
      <c r="M286" s="240" t="s">
        <v>1769</v>
      </c>
      <c r="N286" s="237" t="s">
        <v>1284</v>
      </c>
      <c r="O286" s="237" t="s">
        <v>3553</v>
      </c>
      <c r="P286" s="241"/>
      <c r="Q286" s="242"/>
      <c r="R286" s="242">
        <v>5669</v>
      </c>
    </row>
    <row r="287" spans="1:18" s="243" customFormat="1" ht="42" hidden="1">
      <c r="A287" s="234" t="s">
        <v>1870</v>
      </c>
      <c r="B287" s="234" t="s">
        <v>5978</v>
      </c>
      <c r="C287" s="235" t="s">
        <v>5206</v>
      </c>
      <c r="D287" s="236" t="s">
        <v>1055</v>
      </c>
      <c r="E287" s="236" t="s">
        <v>5367</v>
      </c>
      <c r="F287" s="237" t="s">
        <v>5979</v>
      </c>
      <c r="G287" s="237" t="s">
        <v>5209</v>
      </c>
      <c r="H287" s="237" t="s">
        <v>1701</v>
      </c>
      <c r="I287" s="238" t="s">
        <v>1702</v>
      </c>
      <c r="J287" s="239" t="s">
        <v>2211</v>
      </c>
      <c r="K287" s="239" t="s">
        <v>1691</v>
      </c>
      <c r="L287" s="239" t="s">
        <v>1063</v>
      </c>
      <c r="M287" s="240" t="s">
        <v>1769</v>
      </c>
      <c r="N287" s="237" t="s">
        <v>1284</v>
      </c>
      <c r="O287" s="237" t="s">
        <v>3553</v>
      </c>
      <c r="P287" s="241"/>
      <c r="Q287" s="242"/>
      <c r="R287" s="242">
        <v>57</v>
      </c>
    </row>
    <row r="288" spans="1:18" s="243" customFormat="1" ht="52.5" hidden="1">
      <c r="A288" s="234" t="s">
        <v>1874</v>
      </c>
      <c r="B288" s="234" t="s">
        <v>5980</v>
      </c>
      <c r="C288" s="235" t="s">
        <v>5206</v>
      </c>
      <c r="D288" s="236" t="s">
        <v>1055</v>
      </c>
      <c r="E288" s="236" t="s">
        <v>5981</v>
      </c>
      <c r="F288" s="237" t="s">
        <v>5982</v>
      </c>
      <c r="G288" s="237" t="s">
        <v>5209</v>
      </c>
      <c r="H288" s="237" t="s">
        <v>3115</v>
      </c>
      <c r="I288" s="238" t="s">
        <v>3116</v>
      </c>
      <c r="J288" s="239" t="s">
        <v>1690</v>
      </c>
      <c r="K288" s="239" t="s">
        <v>1691</v>
      </c>
      <c r="L288" s="239" t="s">
        <v>1063</v>
      </c>
      <c r="M288" s="240" t="s">
        <v>1769</v>
      </c>
      <c r="N288" s="237" t="s">
        <v>1284</v>
      </c>
      <c r="O288" s="237" t="s">
        <v>3553</v>
      </c>
      <c r="P288" s="241"/>
      <c r="Q288" s="242"/>
      <c r="R288" s="242">
        <v>8316.8700000000008</v>
      </c>
    </row>
    <row r="289" spans="1:18" s="243" customFormat="1" ht="52.5" hidden="1">
      <c r="A289" s="234" t="s">
        <v>1879</v>
      </c>
      <c r="B289" s="234" t="s">
        <v>5983</v>
      </c>
      <c r="C289" s="235" t="s">
        <v>5206</v>
      </c>
      <c r="D289" s="236" t="s">
        <v>1055</v>
      </c>
      <c r="E289" s="236" t="s">
        <v>5984</v>
      </c>
      <c r="F289" s="237" t="s">
        <v>5985</v>
      </c>
      <c r="G289" s="237" t="s">
        <v>5209</v>
      </c>
      <c r="H289" s="237" t="s">
        <v>1077</v>
      </c>
      <c r="I289" s="238" t="s">
        <v>1078</v>
      </c>
      <c r="J289" s="239" t="s">
        <v>1690</v>
      </c>
      <c r="K289" s="239" t="s">
        <v>1691</v>
      </c>
      <c r="L289" s="239" t="s">
        <v>1063</v>
      </c>
      <c r="M289" s="240" t="s">
        <v>1769</v>
      </c>
      <c r="N289" s="237" t="s">
        <v>1284</v>
      </c>
      <c r="O289" s="237" t="s">
        <v>3553</v>
      </c>
      <c r="P289" s="241"/>
      <c r="Q289" s="242"/>
      <c r="R289" s="242">
        <v>619654.61</v>
      </c>
    </row>
    <row r="290" spans="1:18" s="243" customFormat="1" ht="42" hidden="1">
      <c r="A290" s="234" t="s">
        <v>1884</v>
      </c>
      <c r="B290" s="234" t="s">
        <v>5986</v>
      </c>
      <c r="C290" s="235" t="s">
        <v>5211</v>
      </c>
      <c r="D290" s="236" t="s">
        <v>1055</v>
      </c>
      <c r="E290" s="236" t="s">
        <v>5841</v>
      </c>
      <c r="F290" s="237" t="s">
        <v>5987</v>
      </c>
      <c r="G290" s="237" t="s">
        <v>5206</v>
      </c>
      <c r="H290" s="237" t="s">
        <v>1701</v>
      </c>
      <c r="I290" s="238" t="s">
        <v>1702</v>
      </c>
      <c r="J290" s="239" t="s">
        <v>1690</v>
      </c>
      <c r="K290" s="239" t="s">
        <v>1691</v>
      </c>
      <c r="L290" s="239" t="s">
        <v>1063</v>
      </c>
      <c r="M290" s="240" t="s">
        <v>1769</v>
      </c>
      <c r="N290" s="237" t="s">
        <v>1284</v>
      </c>
      <c r="O290" s="237" t="s">
        <v>3553</v>
      </c>
      <c r="P290" s="241"/>
      <c r="Q290" s="242"/>
      <c r="R290" s="242">
        <v>6039</v>
      </c>
    </row>
    <row r="291" spans="1:18" s="243" customFormat="1" ht="52.5" hidden="1">
      <c r="A291" s="234" t="s">
        <v>1887</v>
      </c>
      <c r="B291" s="234" t="s">
        <v>5988</v>
      </c>
      <c r="C291" s="235" t="s">
        <v>5211</v>
      </c>
      <c r="D291" s="236" t="s">
        <v>1055</v>
      </c>
      <c r="E291" s="236" t="s">
        <v>5989</v>
      </c>
      <c r="F291" s="237" t="s">
        <v>5990</v>
      </c>
      <c r="G291" s="237" t="s">
        <v>5206</v>
      </c>
      <c r="H291" s="237" t="s">
        <v>1077</v>
      </c>
      <c r="I291" s="238" t="s">
        <v>1078</v>
      </c>
      <c r="J291" s="239" t="s">
        <v>1690</v>
      </c>
      <c r="K291" s="239" t="s">
        <v>1691</v>
      </c>
      <c r="L291" s="239" t="s">
        <v>1063</v>
      </c>
      <c r="M291" s="240" t="s">
        <v>1769</v>
      </c>
      <c r="N291" s="237" t="s">
        <v>1284</v>
      </c>
      <c r="O291" s="237" t="s">
        <v>3553</v>
      </c>
      <c r="P291" s="241"/>
      <c r="Q291" s="242"/>
      <c r="R291" s="242">
        <v>614.30999999999995</v>
      </c>
    </row>
    <row r="292" spans="1:18" s="243" customFormat="1" ht="63" hidden="1">
      <c r="A292" s="234" t="s">
        <v>1892</v>
      </c>
      <c r="B292" s="234" t="s">
        <v>5991</v>
      </c>
      <c r="C292" s="235" t="s">
        <v>5211</v>
      </c>
      <c r="D292" s="236" t="s">
        <v>1055</v>
      </c>
      <c r="E292" s="236" t="s">
        <v>5992</v>
      </c>
      <c r="F292" s="237" t="s">
        <v>5993</v>
      </c>
      <c r="G292" s="237" t="s">
        <v>5206</v>
      </c>
      <c r="H292" s="237" t="s">
        <v>1077</v>
      </c>
      <c r="I292" s="238" t="s">
        <v>1078</v>
      </c>
      <c r="J292" s="239" t="s">
        <v>1690</v>
      </c>
      <c r="K292" s="239" t="s">
        <v>1691</v>
      </c>
      <c r="L292" s="239" t="s">
        <v>1063</v>
      </c>
      <c r="M292" s="240" t="s">
        <v>1769</v>
      </c>
      <c r="N292" s="237" t="s">
        <v>1284</v>
      </c>
      <c r="O292" s="237" t="s">
        <v>3553</v>
      </c>
      <c r="P292" s="241"/>
      <c r="Q292" s="242"/>
      <c r="R292" s="242">
        <v>17595.080000000002</v>
      </c>
    </row>
    <row r="293" spans="1:18" s="243" customFormat="1" ht="52.5" hidden="1">
      <c r="A293" s="234" t="s">
        <v>1896</v>
      </c>
      <c r="B293" s="234" t="s">
        <v>5994</v>
      </c>
      <c r="C293" s="235" t="s">
        <v>5211</v>
      </c>
      <c r="D293" s="236" t="s">
        <v>1055</v>
      </c>
      <c r="E293" s="236" t="s">
        <v>5995</v>
      </c>
      <c r="F293" s="237" t="s">
        <v>5996</v>
      </c>
      <c r="G293" s="237" t="s">
        <v>5206</v>
      </c>
      <c r="H293" s="237" t="s">
        <v>1696</v>
      </c>
      <c r="I293" s="238" t="s">
        <v>1697</v>
      </c>
      <c r="J293" s="239" t="s">
        <v>1690</v>
      </c>
      <c r="K293" s="239" t="s">
        <v>1691</v>
      </c>
      <c r="L293" s="239" t="s">
        <v>1063</v>
      </c>
      <c r="M293" s="240" t="s">
        <v>1769</v>
      </c>
      <c r="N293" s="237" t="s">
        <v>1284</v>
      </c>
      <c r="O293" s="237" t="s">
        <v>3553</v>
      </c>
      <c r="P293" s="241"/>
      <c r="Q293" s="242"/>
      <c r="R293" s="242">
        <v>22192.61</v>
      </c>
    </row>
    <row r="294" spans="1:18" s="243" customFormat="1" ht="52.5" hidden="1">
      <c r="A294" s="234" t="s">
        <v>1900</v>
      </c>
      <c r="B294" s="234" t="s">
        <v>5997</v>
      </c>
      <c r="C294" s="235" t="s">
        <v>5289</v>
      </c>
      <c r="D294" s="236" t="s">
        <v>1181</v>
      </c>
      <c r="E294" s="236" t="s">
        <v>5998</v>
      </c>
      <c r="F294" s="237" t="s">
        <v>5997</v>
      </c>
      <c r="G294" s="237" t="s">
        <v>5209</v>
      </c>
      <c r="H294" s="237" t="s">
        <v>3244</v>
      </c>
      <c r="I294" s="238" t="s">
        <v>3245</v>
      </c>
      <c r="J294" s="239" t="s">
        <v>1063</v>
      </c>
      <c r="K294" s="239" t="s">
        <v>1063</v>
      </c>
      <c r="L294" s="239" t="s">
        <v>1790</v>
      </c>
      <c r="M294" s="240" t="s">
        <v>1678</v>
      </c>
      <c r="N294" s="237" t="s">
        <v>1284</v>
      </c>
      <c r="O294" s="237" t="s">
        <v>3553</v>
      </c>
      <c r="P294" s="241"/>
      <c r="Q294" s="242">
        <v>383000</v>
      </c>
      <c r="R294" s="242"/>
    </row>
    <row r="295" spans="1:18" s="243" customFormat="1" ht="52.5" hidden="1">
      <c r="A295" s="234" t="s">
        <v>1904</v>
      </c>
      <c r="B295" s="234" t="s">
        <v>3896</v>
      </c>
      <c r="C295" s="235" t="s">
        <v>5209</v>
      </c>
      <c r="D295" s="236" t="s">
        <v>1181</v>
      </c>
      <c r="E295" s="236" t="s">
        <v>5999</v>
      </c>
      <c r="F295" s="237" t="s">
        <v>3896</v>
      </c>
      <c r="G295" s="237" t="s">
        <v>5209</v>
      </c>
      <c r="H295" s="237" t="s">
        <v>3247</v>
      </c>
      <c r="I295" s="238" t="s">
        <v>3248</v>
      </c>
      <c r="J295" s="239" t="s">
        <v>1063</v>
      </c>
      <c r="K295" s="239" t="s">
        <v>1063</v>
      </c>
      <c r="L295" s="239" t="s">
        <v>1790</v>
      </c>
      <c r="M295" s="240" t="s">
        <v>1678</v>
      </c>
      <c r="N295" s="237" t="s">
        <v>1284</v>
      </c>
      <c r="O295" s="237" t="s">
        <v>3553</v>
      </c>
      <c r="P295" s="241"/>
      <c r="Q295" s="242">
        <v>14968000</v>
      </c>
      <c r="R295" s="242"/>
    </row>
    <row r="296" spans="1:18" s="243" customFormat="1" ht="42" hidden="1">
      <c r="A296" s="234" t="s">
        <v>1908</v>
      </c>
      <c r="B296" s="234" t="s">
        <v>6000</v>
      </c>
      <c r="C296" s="235" t="s">
        <v>5211</v>
      </c>
      <c r="D296" s="236" t="s">
        <v>1055</v>
      </c>
      <c r="E296" s="236" t="s">
        <v>5546</v>
      </c>
      <c r="F296" s="237" t="s">
        <v>6001</v>
      </c>
      <c r="G296" s="237" t="s">
        <v>5206</v>
      </c>
      <c r="H296" s="237" t="s">
        <v>1701</v>
      </c>
      <c r="I296" s="238" t="s">
        <v>1702</v>
      </c>
      <c r="J296" s="239" t="s">
        <v>1703</v>
      </c>
      <c r="K296" s="239" t="s">
        <v>1704</v>
      </c>
      <c r="L296" s="239" t="s">
        <v>1063</v>
      </c>
      <c r="M296" s="240" t="s">
        <v>1769</v>
      </c>
      <c r="N296" s="237" t="s">
        <v>1284</v>
      </c>
      <c r="O296" s="237" t="s">
        <v>3553</v>
      </c>
      <c r="P296" s="241"/>
      <c r="Q296" s="242"/>
      <c r="R296" s="242">
        <v>16207.21</v>
      </c>
    </row>
    <row r="297" spans="1:18" s="243" customFormat="1" ht="42" hidden="1">
      <c r="A297" s="234" t="s">
        <v>1912</v>
      </c>
      <c r="B297" s="234" t="s">
        <v>6002</v>
      </c>
      <c r="C297" s="235" t="s">
        <v>5211</v>
      </c>
      <c r="D297" s="236" t="s">
        <v>1055</v>
      </c>
      <c r="E297" s="236" t="s">
        <v>5546</v>
      </c>
      <c r="F297" s="237" t="s">
        <v>6003</v>
      </c>
      <c r="G297" s="237" t="s">
        <v>5206</v>
      </c>
      <c r="H297" s="237" t="s">
        <v>1701</v>
      </c>
      <c r="I297" s="238" t="s">
        <v>1702</v>
      </c>
      <c r="J297" s="239" t="s">
        <v>1703</v>
      </c>
      <c r="K297" s="239" t="s">
        <v>1704</v>
      </c>
      <c r="L297" s="239" t="s">
        <v>1063</v>
      </c>
      <c r="M297" s="240" t="s">
        <v>1769</v>
      </c>
      <c r="N297" s="237" t="s">
        <v>1284</v>
      </c>
      <c r="O297" s="237" t="s">
        <v>3553</v>
      </c>
      <c r="P297" s="241"/>
      <c r="Q297" s="242"/>
      <c r="R297" s="242">
        <v>112.8</v>
      </c>
    </row>
    <row r="298" spans="1:18" s="243" customFormat="1" ht="42" hidden="1">
      <c r="A298" s="234" t="s">
        <v>1916</v>
      </c>
      <c r="B298" s="234" t="s">
        <v>6004</v>
      </c>
      <c r="C298" s="235" t="s">
        <v>5211</v>
      </c>
      <c r="D298" s="236" t="s">
        <v>1055</v>
      </c>
      <c r="E298" s="236" t="s">
        <v>5546</v>
      </c>
      <c r="F298" s="237" t="s">
        <v>6005</v>
      </c>
      <c r="G298" s="237" t="s">
        <v>5206</v>
      </c>
      <c r="H298" s="237" t="s">
        <v>1701</v>
      </c>
      <c r="I298" s="238" t="s">
        <v>1702</v>
      </c>
      <c r="J298" s="239" t="s">
        <v>1703</v>
      </c>
      <c r="K298" s="239" t="s">
        <v>1704</v>
      </c>
      <c r="L298" s="239" t="s">
        <v>1063</v>
      </c>
      <c r="M298" s="240" t="s">
        <v>1769</v>
      </c>
      <c r="N298" s="237" t="s">
        <v>1284</v>
      </c>
      <c r="O298" s="237" t="s">
        <v>3553</v>
      </c>
      <c r="P298" s="241"/>
      <c r="Q298" s="242"/>
      <c r="R298" s="242">
        <v>2328.83</v>
      </c>
    </row>
    <row r="299" spans="1:18" s="243" customFormat="1" ht="42" hidden="1">
      <c r="A299" s="234" t="s">
        <v>1919</v>
      </c>
      <c r="B299" s="234" t="s">
        <v>6006</v>
      </c>
      <c r="C299" s="235" t="s">
        <v>5211</v>
      </c>
      <c r="D299" s="236" t="s">
        <v>1055</v>
      </c>
      <c r="E299" s="236" t="s">
        <v>5546</v>
      </c>
      <c r="F299" s="237" t="s">
        <v>6007</v>
      </c>
      <c r="G299" s="237" t="s">
        <v>5206</v>
      </c>
      <c r="H299" s="237" t="s">
        <v>1701</v>
      </c>
      <c r="I299" s="238" t="s">
        <v>1702</v>
      </c>
      <c r="J299" s="239" t="s">
        <v>1703</v>
      </c>
      <c r="K299" s="239" t="s">
        <v>1704</v>
      </c>
      <c r="L299" s="239" t="s">
        <v>1063</v>
      </c>
      <c r="M299" s="240" t="s">
        <v>1769</v>
      </c>
      <c r="N299" s="237" t="s">
        <v>1284</v>
      </c>
      <c r="O299" s="237" t="s">
        <v>3553</v>
      </c>
      <c r="P299" s="241"/>
      <c r="Q299" s="242"/>
      <c r="R299" s="242">
        <v>479.94</v>
      </c>
    </row>
    <row r="300" spans="1:18" s="243" customFormat="1" ht="42" hidden="1">
      <c r="A300" s="234" t="s">
        <v>1921</v>
      </c>
      <c r="B300" s="234" t="s">
        <v>6008</v>
      </c>
      <c r="C300" s="235" t="s">
        <v>5211</v>
      </c>
      <c r="D300" s="236" t="s">
        <v>1055</v>
      </c>
      <c r="E300" s="236" t="s">
        <v>5546</v>
      </c>
      <c r="F300" s="237" t="s">
        <v>6009</v>
      </c>
      <c r="G300" s="237" t="s">
        <v>5206</v>
      </c>
      <c r="H300" s="237" t="s">
        <v>1701</v>
      </c>
      <c r="I300" s="238" t="s">
        <v>1702</v>
      </c>
      <c r="J300" s="239" t="s">
        <v>1703</v>
      </c>
      <c r="K300" s="239" t="s">
        <v>1704</v>
      </c>
      <c r="L300" s="239" t="s">
        <v>1063</v>
      </c>
      <c r="M300" s="240" t="s">
        <v>1769</v>
      </c>
      <c r="N300" s="237" t="s">
        <v>1284</v>
      </c>
      <c r="O300" s="237" t="s">
        <v>3553</v>
      </c>
      <c r="P300" s="241"/>
      <c r="Q300" s="242"/>
      <c r="R300" s="242">
        <v>3.82</v>
      </c>
    </row>
    <row r="301" spans="1:18" s="243" customFormat="1" ht="42" hidden="1">
      <c r="A301" s="234" t="s">
        <v>1926</v>
      </c>
      <c r="B301" s="234" t="s">
        <v>6010</v>
      </c>
      <c r="C301" s="235" t="s">
        <v>5211</v>
      </c>
      <c r="D301" s="236" t="s">
        <v>1055</v>
      </c>
      <c r="E301" s="236" t="s">
        <v>5398</v>
      </c>
      <c r="F301" s="237" t="s">
        <v>6011</v>
      </c>
      <c r="G301" s="237" t="s">
        <v>5206</v>
      </c>
      <c r="H301" s="237" t="s">
        <v>1701</v>
      </c>
      <c r="I301" s="238" t="s">
        <v>1702</v>
      </c>
      <c r="J301" s="239" t="s">
        <v>1703</v>
      </c>
      <c r="K301" s="239" t="s">
        <v>1704</v>
      </c>
      <c r="L301" s="239" t="s">
        <v>1063</v>
      </c>
      <c r="M301" s="240" t="s">
        <v>1769</v>
      </c>
      <c r="N301" s="237" t="s">
        <v>1284</v>
      </c>
      <c r="O301" s="237" t="s">
        <v>3553</v>
      </c>
      <c r="P301" s="241"/>
      <c r="Q301" s="242"/>
      <c r="R301" s="242">
        <v>237492.76</v>
      </c>
    </row>
    <row r="302" spans="1:18" s="243" customFormat="1" ht="42" hidden="1">
      <c r="A302" s="234" t="s">
        <v>1315</v>
      </c>
      <c r="B302" s="234" t="s">
        <v>6012</v>
      </c>
      <c r="C302" s="235" t="s">
        <v>5211</v>
      </c>
      <c r="D302" s="236" t="s">
        <v>1055</v>
      </c>
      <c r="E302" s="236" t="s">
        <v>5398</v>
      </c>
      <c r="F302" s="237" t="s">
        <v>6013</v>
      </c>
      <c r="G302" s="237" t="s">
        <v>5206</v>
      </c>
      <c r="H302" s="237" t="s">
        <v>1701</v>
      </c>
      <c r="I302" s="238" t="s">
        <v>1702</v>
      </c>
      <c r="J302" s="239" t="s">
        <v>1703</v>
      </c>
      <c r="K302" s="239" t="s">
        <v>1704</v>
      </c>
      <c r="L302" s="239" t="s">
        <v>1063</v>
      </c>
      <c r="M302" s="240" t="s">
        <v>1769</v>
      </c>
      <c r="N302" s="237" t="s">
        <v>1284</v>
      </c>
      <c r="O302" s="237" t="s">
        <v>3553</v>
      </c>
      <c r="P302" s="241"/>
      <c r="Q302" s="242"/>
      <c r="R302" s="242">
        <v>2631.02</v>
      </c>
    </row>
    <row r="303" spans="1:18" s="243" customFormat="1" ht="42" hidden="1">
      <c r="A303" s="234" t="s">
        <v>1320</v>
      </c>
      <c r="B303" s="234" t="s">
        <v>6014</v>
      </c>
      <c r="C303" s="235" t="s">
        <v>5211</v>
      </c>
      <c r="D303" s="236" t="s">
        <v>1055</v>
      </c>
      <c r="E303" s="236" t="s">
        <v>5398</v>
      </c>
      <c r="F303" s="237" t="s">
        <v>6015</v>
      </c>
      <c r="G303" s="237" t="s">
        <v>5206</v>
      </c>
      <c r="H303" s="237" t="s">
        <v>1701</v>
      </c>
      <c r="I303" s="238" t="s">
        <v>1702</v>
      </c>
      <c r="J303" s="239" t="s">
        <v>1703</v>
      </c>
      <c r="K303" s="239" t="s">
        <v>1704</v>
      </c>
      <c r="L303" s="239" t="s">
        <v>1063</v>
      </c>
      <c r="M303" s="240" t="s">
        <v>1769</v>
      </c>
      <c r="N303" s="237" t="s">
        <v>1284</v>
      </c>
      <c r="O303" s="237" t="s">
        <v>3553</v>
      </c>
      <c r="P303" s="241"/>
      <c r="Q303" s="242"/>
      <c r="R303" s="242">
        <v>17695.96</v>
      </c>
    </row>
    <row r="304" spans="1:18" s="243" customFormat="1" ht="42" hidden="1">
      <c r="A304" s="234" t="s">
        <v>1327</v>
      </c>
      <c r="B304" s="234" t="s">
        <v>6016</v>
      </c>
      <c r="C304" s="235" t="s">
        <v>5211</v>
      </c>
      <c r="D304" s="236" t="s">
        <v>1055</v>
      </c>
      <c r="E304" s="236" t="s">
        <v>5398</v>
      </c>
      <c r="F304" s="237" t="s">
        <v>6017</v>
      </c>
      <c r="G304" s="237" t="s">
        <v>5206</v>
      </c>
      <c r="H304" s="237" t="s">
        <v>1701</v>
      </c>
      <c r="I304" s="238" t="s">
        <v>1702</v>
      </c>
      <c r="J304" s="239" t="s">
        <v>1703</v>
      </c>
      <c r="K304" s="239" t="s">
        <v>1704</v>
      </c>
      <c r="L304" s="239" t="s">
        <v>1063</v>
      </c>
      <c r="M304" s="240" t="s">
        <v>1769</v>
      </c>
      <c r="N304" s="237" t="s">
        <v>1284</v>
      </c>
      <c r="O304" s="237" t="s">
        <v>3553</v>
      </c>
      <c r="P304" s="241"/>
      <c r="Q304" s="242"/>
      <c r="R304" s="242">
        <v>26457.69</v>
      </c>
    </row>
    <row r="305" spans="1:18" s="243" customFormat="1" ht="42" hidden="1">
      <c r="A305" s="234" t="s">
        <v>1052</v>
      </c>
      <c r="B305" s="234" t="s">
        <v>6018</v>
      </c>
      <c r="C305" s="235" t="s">
        <v>5211</v>
      </c>
      <c r="D305" s="236" t="s">
        <v>1055</v>
      </c>
      <c r="E305" s="236" t="s">
        <v>5398</v>
      </c>
      <c r="F305" s="237" t="s">
        <v>6019</v>
      </c>
      <c r="G305" s="237" t="s">
        <v>5206</v>
      </c>
      <c r="H305" s="237" t="s">
        <v>1701</v>
      </c>
      <c r="I305" s="238" t="s">
        <v>1702</v>
      </c>
      <c r="J305" s="239" t="s">
        <v>1703</v>
      </c>
      <c r="K305" s="239" t="s">
        <v>1704</v>
      </c>
      <c r="L305" s="239" t="s">
        <v>1063</v>
      </c>
      <c r="M305" s="240" t="s">
        <v>1769</v>
      </c>
      <c r="N305" s="237" t="s">
        <v>1284</v>
      </c>
      <c r="O305" s="237" t="s">
        <v>3553</v>
      </c>
      <c r="P305" s="241"/>
      <c r="Q305" s="242"/>
      <c r="R305" s="242">
        <v>12.8</v>
      </c>
    </row>
    <row r="306" spans="1:18" s="243" customFormat="1" ht="42" hidden="1">
      <c r="A306" s="234" t="s">
        <v>1068</v>
      </c>
      <c r="B306" s="234" t="s">
        <v>6020</v>
      </c>
      <c r="C306" s="235" t="s">
        <v>5211</v>
      </c>
      <c r="D306" s="236" t="s">
        <v>1055</v>
      </c>
      <c r="E306" s="236" t="s">
        <v>5398</v>
      </c>
      <c r="F306" s="237" t="s">
        <v>6021</v>
      </c>
      <c r="G306" s="237" t="s">
        <v>5206</v>
      </c>
      <c r="H306" s="237" t="s">
        <v>1701</v>
      </c>
      <c r="I306" s="238" t="s">
        <v>1702</v>
      </c>
      <c r="J306" s="239" t="s">
        <v>1703</v>
      </c>
      <c r="K306" s="239" t="s">
        <v>1704</v>
      </c>
      <c r="L306" s="239" t="s">
        <v>1063</v>
      </c>
      <c r="M306" s="240" t="s">
        <v>1769</v>
      </c>
      <c r="N306" s="237" t="s">
        <v>1284</v>
      </c>
      <c r="O306" s="237" t="s">
        <v>3553</v>
      </c>
      <c r="P306" s="241"/>
      <c r="Q306" s="242"/>
      <c r="R306" s="242">
        <v>1648.17</v>
      </c>
    </row>
    <row r="307" spans="1:18" s="243" customFormat="1" ht="42" hidden="1">
      <c r="A307" s="234" t="s">
        <v>1344</v>
      </c>
      <c r="B307" s="234" t="s">
        <v>6022</v>
      </c>
      <c r="C307" s="235" t="s">
        <v>5211</v>
      </c>
      <c r="D307" s="236" t="s">
        <v>1055</v>
      </c>
      <c r="E307" s="236" t="s">
        <v>5398</v>
      </c>
      <c r="F307" s="237" t="s">
        <v>6023</v>
      </c>
      <c r="G307" s="237" t="s">
        <v>5206</v>
      </c>
      <c r="H307" s="237" t="s">
        <v>1701</v>
      </c>
      <c r="I307" s="238" t="s">
        <v>1702</v>
      </c>
      <c r="J307" s="239" t="s">
        <v>1703</v>
      </c>
      <c r="K307" s="239" t="s">
        <v>1704</v>
      </c>
      <c r="L307" s="239" t="s">
        <v>1063</v>
      </c>
      <c r="M307" s="240" t="s">
        <v>1769</v>
      </c>
      <c r="N307" s="237" t="s">
        <v>1284</v>
      </c>
      <c r="O307" s="237" t="s">
        <v>3553</v>
      </c>
      <c r="P307" s="241"/>
      <c r="Q307" s="242"/>
      <c r="R307" s="242">
        <v>11871.55</v>
      </c>
    </row>
    <row r="308" spans="1:18" s="243" customFormat="1" ht="42" hidden="1">
      <c r="A308" s="234" t="s">
        <v>1350</v>
      </c>
      <c r="B308" s="234" t="s">
        <v>6024</v>
      </c>
      <c r="C308" s="235" t="s">
        <v>5211</v>
      </c>
      <c r="D308" s="236" t="s">
        <v>1055</v>
      </c>
      <c r="E308" s="236" t="s">
        <v>5398</v>
      </c>
      <c r="F308" s="237" t="s">
        <v>6025</v>
      </c>
      <c r="G308" s="237" t="s">
        <v>5206</v>
      </c>
      <c r="H308" s="237" t="s">
        <v>1701</v>
      </c>
      <c r="I308" s="238" t="s">
        <v>1702</v>
      </c>
      <c r="J308" s="239" t="s">
        <v>1703</v>
      </c>
      <c r="K308" s="239" t="s">
        <v>1704</v>
      </c>
      <c r="L308" s="239" t="s">
        <v>1063</v>
      </c>
      <c r="M308" s="240" t="s">
        <v>1769</v>
      </c>
      <c r="N308" s="237" t="s">
        <v>1284</v>
      </c>
      <c r="O308" s="237" t="s">
        <v>3553</v>
      </c>
      <c r="P308" s="241"/>
      <c r="Q308" s="242"/>
      <c r="R308" s="242">
        <v>3.93</v>
      </c>
    </row>
    <row r="309" spans="1:18" s="243" customFormat="1" ht="42" hidden="1">
      <c r="A309" s="234" t="s">
        <v>1958</v>
      </c>
      <c r="B309" s="234" t="s">
        <v>6026</v>
      </c>
      <c r="C309" s="235" t="s">
        <v>5211</v>
      </c>
      <c r="D309" s="236" t="s">
        <v>1055</v>
      </c>
      <c r="E309" s="236" t="s">
        <v>5398</v>
      </c>
      <c r="F309" s="237" t="s">
        <v>6027</v>
      </c>
      <c r="G309" s="237" t="s">
        <v>5206</v>
      </c>
      <c r="H309" s="237" t="s">
        <v>1701</v>
      </c>
      <c r="I309" s="238" t="s">
        <v>1702</v>
      </c>
      <c r="J309" s="239" t="s">
        <v>1703</v>
      </c>
      <c r="K309" s="239" t="s">
        <v>1704</v>
      </c>
      <c r="L309" s="239" t="s">
        <v>1063</v>
      </c>
      <c r="M309" s="240" t="s">
        <v>1769</v>
      </c>
      <c r="N309" s="237" t="s">
        <v>1284</v>
      </c>
      <c r="O309" s="237" t="s">
        <v>3553</v>
      </c>
      <c r="P309" s="241"/>
      <c r="Q309" s="242"/>
      <c r="R309" s="242">
        <v>934.52</v>
      </c>
    </row>
    <row r="310" spans="1:18" s="243" customFormat="1" ht="42" hidden="1">
      <c r="A310" s="234" t="s">
        <v>1962</v>
      </c>
      <c r="B310" s="234" t="s">
        <v>6028</v>
      </c>
      <c r="C310" s="235" t="s">
        <v>5211</v>
      </c>
      <c r="D310" s="236" t="s">
        <v>1055</v>
      </c>
      <c r="E310" s="236" t="s">
        <v>5398</v>
      </c>
      <c r="F310" s="237" t="s">
        <v>6029</v>
      </c>
      <c r="G310" s="237" t="s">
        <v>5206</v>
      </c>
      <c r="H310" s="237" t="s">
        <v>1701</v>
      </c>
      <c r="I310" s="238" t="s">
        <v>1702</v>
      </c>
      <c r="J310" s="239" t="s">
        <v>1703</v>
      </c>
      <c r="K310" s="239" t="s">
        <v>1704</v>
      </c>
      <c r="L310" s="239" t="s">
        <v>1063</v>
      </c>
      <c r="M310" s="240" t="s">
        <v>1769</v>
      </c>
      <c r="N310" s="237" t="s">
        <v>1284</v>
      </c>
      <c r="O310" s="237" t="s">
        <v>3553</v>
      </c>
      <c r="P310" s="241"/>
      <c r="Q310" s="242"/>
      <c r="R310" s="242">
        <v>1635.27</v>
      </c>
    </row>
    <row r="311" spans="1:18" s="243" customFormat="1" ht="42" hidden="1">
      <c r="A311" s="234" t="s">
        <v>1963</v>
      </c>
      <c r="B311" s="234" t="s">
        <v>6030</v>
      </c>
      <c r="C311" s="235" t="s">
        <v>5211</v>
      </c>
      <c r="D311" s="236" t="s">
        <v>1055</v>
      </c>
      <c r="E311" s="236" t="s">
        <v>5401</v>
      </c>
      <c r="F311" s="237" t="s">
        <v>6031</v>
      </c>
      <c r="G311" s="237" t="s">
        <v>5206</v>
      </c>
      <c r="H311" s="237" t="s">
        <v>1716</v>
      </c>
      <c r="I311" s="238" t="s">
        <v>1717</v>
      </c>
      <c r="J311" s="239" t="s">
        <v>1703</v>
      </c>
      <c r="K311" s="239" t="s">
        <v>1704</v>
      </c>
      <c r="L311" s="239" t="s">
        <v>1063</v>
      </c>
      <c r="M311" s="240" t="s">
        <v>1769</v>
      </c>
      <c r="N311" s="237" t="s">
        <v>1284</v>
      </c>
      <c r="O311" s="237" t="s">
        <v>3553</v>
      </c>
      <c r="P311" s="241"/>
      <c r="Q311" s="242"/>
      <c r="R311" s="242">
        <v>16378.64</v>
      </c>
    </row>
    <row r="312" spans="1:18" s="243" customFormat="1" ht="42" hidden="1">
      <c r="A312" s="234" t="s">
        <v>1966</v>
      </c>
      <c r="B312" s="234" t="s">
        <v>6032</v>
      </c>
      <c r="C312" s="235" t="s">
        <v>5211</v>
      </c>
      <c r="D312" s="236" t="s">
        <v>1055</v>
      </c>
      <c r="E312" s="236" t="s">
        <v>5401</v>
      </c>
      <c r="F312" s="237" t="s">
        <v>6033</v>
      </c>
      <c r="G312" s="237" t="s">
        <v>5206</v>
      </c>
      <c r="H312" s="237" t="s">
        <v>1716</v>
      </c>
      <c r="I312" s="238" t="s">
        <v>1717</v>
      </c>
      <c r="J312" s="239" t="s">
        <v>1703</v>
      </c>
      <c r="K312" s="239" t="s">
        <v>1704</v>
      </c>
      <c r="L312" s="239" t="s">
        <v>1063</v>
      </c>
      <c r="M312" s="240" t="s">
        <v>1769</v>
      </c>
      <c r="N312" s="237" t="s">
        <v>1284</v>
      </c>
      <c r="O312" s="237" t="s">
        <v>3553</v>
      </c>
      <c r="P312" s="241"/>
      <c r="Q312" s="242"/>
      <c r="R312" s="242">
        <v>181.45</v>
      </c>
    </row>
    <row r="313" spans="1:18" s="243" customFormat="1" ht="42" hidden="1">
      <c r="A313" s="234" t="s">
        <v>1970</v>
      </c>
      <c r="B313" s="234" t="s">
        <v>6034</v>
      </c>
      <c r="C313" s="235" t="s">
        <v>5211</v>
      </c>
      <c r="D313" s="236" t="s">
        <v>1055</v>
      </c>
      <c r="E313" s="236" t="s">
        <v>5401</v>
      </c>
      <c r="F313" s="237" t="s">
        <v>6035</v>
      </c>
      <c r="G313" s="237" t="s">
        <v>5206</v>
      </c>
      <c r="H313" s="237" t="s">
        <v>1716</v>
      </c>
      <c r="I313" s="238" t="s">
        <v>1717</v>
      </c>
      <c r="J313" s="239" t="s">
        <v>1703</v>
      </c>
      <c r="K313" s="239" t="s">
        <v>1704</v>
      </c>
      <c r="L313" s="239" t="s">
        <v>1063</v>
      </c>
      <c r="M313" s="240" t="s">
        <v>1769</v>
      </c>
      <c r="N313" s="237" t="s">
        <v>1284</v>
      </c>
      <c r="O313" s="237" t="s">
        <v>3553</v>
      </c>
      <c r="P313" s="241"/>
      <c r="Q313" s="242"/>
      <c r="R313" s="242">
        <v>1220.3900000000001</v>
      </c>
    </row>
    <row r="314" spans="1:18" s="243" customFormat="1" ht="42" hidden="1">
      <c r="A314" s="234" t="s">
        <v>1072</v>
      </c>
      <c r="B314" s="234" t="s">
        <v>6036</v>
      </c>
      <c r="C314" s="235" t="s">
        <v>5211</v>
      </c>
      <c r="D314" s="236" t="s">
        <v>1055</v>
      </c>
      <c r="E314" s="236" t="s">
        <v>5401</v>
      </c>
      <c r="F314" s="237" t="s">
        <v>6037</v>
      </c>
      <c r="G314" s="237" t="s">
        <v>5206</v>
      </c>
      <c r="H314" s="237" t="s">
        <v>1716</v>
      </c>
      <c r="I314" s="238" t="s">
        <v>1717</v>
      </c>
      <c r="J314" s="239" t="s">
        <v>1703</v>
      </c>
      <c r="K314" s="239" t="s">
        <v>1704</v>
      </c>
      <c r="L314" s="239" t="s">
        <v>1063</v>
      </c>
      <c r="M314" s="240" t="s">
        <v>1769</v>
      </c>
      <c r="N314" s="237" t="s">
        <v>1284</v>
      </c>
      <c r="O314" s="237" t="s">
        <v>3553</v>
      </c>
      <c r="P314" s="241"/>
      <c r="Q314" s="242"/>
      <c r="R314" s="242">
        <v>1824.62</v>
      </c>
    </row>
    <row r="315" spans="1:18" s="243" customFormat="1" ht="42" hidden="1">
      <c r="A315" s="234" t="s">
        <v>1978</v>
      </c>
      <c r="B315" s="234" t="s">
        <v>6038</v>
      </c>
      <c r="C315" s="235" t="s">
        <v>5211</v>
      </c>
      <c r="D315" s="236" t="s">
        <v>1055</v>
      </c>
      <c r="E315" s="236" t="s">
        <v>5401</v>
      </c>
      <c r="F315" s="237" t="s">
        <v>6039</v>
      </c>
      <c r="G315" s="237" t="s">
        <v>5206</v>
      </c>
      <c r="H315" s="237" t="s">
        <v>1716</v>
      </c>
      <c r="I315" s="238" t="s">
        <v>1717</v>
      </c>
      <c r="J315" s="239" t="s">
        <v>1703</v>
      </c>
      <c r="K315" s="239" t="s">
        <v>1704</v>
      </c>
      <c r="L315" s="239" t="s">
        <v>1063</v>
      </c>
      <c r="M315" s="240" t="s">
        <v>1769</v>
      </c>
      <c r="N315" s="237" t="s">
        <v>1284</v>
      </c>
      <c r="O315" s="237" t="s">
        <v>3553</v>
      </c>
      <c r="P315" s="241"/>
      <c r="Q315" s="242"/>
      <c r="R315" s="242">
        <v>0.89</v>
      </c>
    </row>
    <row r="316" spans="1:18" s="243" customFormat="1" ht="42" hidden="1">
      <c r="A316" s="234" t="s">
        <v>1982</v>
      </c>
      <c r="B316" s="234" t="s">
        <v>6040</v>
      </c>
      <c r="C316" s="235" t="s">
        <v>5211</v>
      </c>
      <c r="D316" s="236" t="s">
        <v>1055</v>
      </c>
      <c r="E316" s="236" t="s">
        <v>5401</v>
      </c>
      <c r="F316" s="237" t="s">
        <v>6041</v>
      </c>
      <c r="G316" s="237" t="s">
        <v>5206</v>
      </c>
      <c r="H316" s="237" t="s">
        <v>1716</v>
      </c>
      <c r="I316" s="238" t="s">
        <v>1717</v>
      </c>
      <c r="J316" s="239" t="s">
        <v>1703</v>
      </c>
      <c r="K316" s="239" t="s">
        <v>1704</v>
      </c>
      <c r="L316" s="239" t="s">
        <v>1063</v>
      </c>
      <c r="M316" s="240" t="s">
        <v>1769</v>
      </c>
      <c r="N316" s="237" t="s">
        <v>1284</v>
      </c>
      <c r="O316" s="237" t="s">
        <v>3553</v>
      </c>
      <c r="P316" s="241"/>
      <c r="Q316" s="242"/>
      <c r="R316" s="242">
        <v>113.67</v>
      </c>
    </row>
    <row r="317" spans="1:18" s="243" customFormat="1" ht="42" hidden="1">
      <c r="A317" s="234" t="s">
        <v>1081</v>
      </c>
      <c r="B317" s="234" t="s">
        <v>6042</v>
      </c>
      <c r="C317" s="235" t="s">
        <v>5211</v>
      </c>
      <c r="D317" s="236" t="s">
        <v>1055</v>
      </c>
      <c r="E317" s="236" t="s">
        <v>5401</v>
      </c>
      <c r="F317" s="237" t="s">
        <v>6043</v>
      </c>
      <c r="G317" s="237" t="s">
        <v>5206</v>
      </c>
      <c r="H317" s="237" t="s">
        <v>1716</v>
      </c>
      <c r="I317" s="238" t="s">
        <v>1717</v>
      </c>
      <c r="J317" s="239" t="s">
        <v>1703</v>
      </c>
      <c r="K317" s="239" t="s">
        <v>1704</v>
      </c>
      <c r="L317" s="239" t="s">
        <v>1063</v>
      </c>
      <c r="M317" s="240" t="s">
        <v>1769</v>
      </c>
      <c r="N317" s="237" t="s">
        <v>1284</v>
      </c>
      <c r="O317" s="237" t="s">
        <v>3553</v>
      </c>
      <c r="P317" s="241"/>
      <c r="Q317" s="242"/>
      <c r="R317" s="242">
        <v>818.7</v>
      </c>
    </row>
    <row r="318" spans="1:18" s="243" customFormat="1" ht="42" hidden="1">
      <c r="A318" s="234" t="s">
        <v>1090</v>
      </c>
      <c r="B318" s="234" t="s">
        <v>6044</v>
      </c>
      <c r="C318" s="235" t="s">
        <v>5211</v>
      </c>
      <c r="D318" s="236" t="s">
        <v>1055</v>
      </c>
      <c r="E318" s="236" t="s">
        <v>5401</v>
      </c>
      <c r="F318" s="237" t="s">
        <v>6045</v>
      </c>
      <c r="G318" s="237" t="s">
        <v>5206</v>
      </c>
      <c r="H318" s="237" t="s">
        <v>1716</v>
      </c>
      <c r="I318" s="238" t="s">
        <v>1717</v>
      </c>
      <c r="J318" s="239" t="s">
        <v>1703</v>
      </c>
      <c r="K318" s="239" t="s">
        <v>1704</v>
      </c>
      <c r="L318" s="239" t="s">
        <v>1063</v>
      </c>
      <c r="M318" s="240" t="s">
        <v>1769</v>
      </c>
      <c r="N318" s="237" t="s">
        <v>1284</v>
      </c>
      <c r="O318" s="237" t="s">
        <v>3553</v>
      </c>
      <c r="P318" s="241"/>
      <c r="Q318" s="242"/>
      <c r="R318" s="242">
        <v>0.27</v>
      </c>
    </row>
    <row r="319" spans="1:18" s="243" customFormat="1" ht="42" hidden="1">
      <c r="A319" s="234" t="s">
        <v>1098</v>
      </c>
      <c r="B319" s="234" t="s">
        <v>6046</v>
      </c>
      <c r="C319" s="235" t="s">
        <v>5211</v>
      </c>
      <c r="D319" s="236" t="s">
        <v>1055</v>
      </c>
      <c r="E319" s="236" t="s">
        <v>5395</v>
      </c>
      <c r="F319" s="237" t="s">
        <v>6047</v>
      </c>
      <c r="G319" s="237" t="s">
        <v>5206</v>
      </c>
      <c r="H319" s="237" t="s">
        <v>1701</v>
      </c>
      <c r="I319" s="238" t="s">
        <v>1702</v>
      </c>
      <c r="J319" s="239" t="s">
        <v>1703</v>
      </c>
      <c r="K319" s="239" t="s">
        <v>1704</v>
      </c>
      <c r="L319" s="239" t="s">
        <v>1063</v>
      </c>
      <c r="M319" s="240" t="s">
        <v>1769</v>
      </c>
      <c r="N319" s="237" t="s">
        <v>1284</v>
      </c>
      <c r="O319" s="237" t="s">
        <v>3553</v>
      </c>
      <c r="P319" s="241"/>
      <c r="Q319" s="242"/>
      <c r="R319" s="242">
        <v>1801669.5</v>
      </c>
    </row>
    <row r="320" spans="1:18" s="243" customFormat="1" ht="42" hidden="1">
      <c r="A320" s="234" t="s">
        <v>2002</v>
      </c>
      <c r="B320" s="234" t="s">
        <v>6048</v>
      </c>
      <c r="C320" s="235" t="s">
        <v>5211</v>
      </c>
      <c r="D320" s="236" t="s">
        <v>1055</v>
      </c>
      <c r="E320" s="236" t="s">
        <v>5395</v>
      </c>
      <c r="F320" s="237" t="s">
        <v>6049</v>
      </c>
      <c r="G320" s="237" t="s">
        <v>5206</v>
      </c>
      <c r="H320" s="237" t="s">
        <v>1701</v>
      </c>
      <c r="I320" s="238" t="s">
        <v>1702</v>
      </c>
      <c r="J320" s="239" t="s">
        <v>1703</v>
      </c>
      <c r="K320" s="239" t="s">
        <v>1704</v>
      </c>
      <c r="L320" s="239" t="s">
        <v>1063</v>
      </c>
      <c r="M320" s="240" t="s">
        <v>1769</v>
      </c>
      <c r="N320" s="237" t="s">
        <v>1284</v>
      </c>
      <c r="O320" s="237" t="s">
        <v>3553</v>
      </c>
      <c r="P320" s="241"/>
      <c r="Q320" s="242"/>
      <c r="R320" s="242">
        <v>19959.47</v>
      </c>
    </row>
    <row r="321" spans="1:18" s="243" customFormat="1" ht="42" hidden="1">
      <c r="A321" s="234" t="s">
        <v>2006</v>
      </c>
      <c r="B321" s="234" t="s">
        <v>6050</v>
      </c>
      <c r="C321" s="235" t="s">
        <v>5211</v>
      </c>
      <c r="D321" s="236" t="s">
        <v>1055</v>
      </c>
      <c r="E321" s="236" t="s">
        <v>5395</v>
      </c>
      <c r="F321" s="237" t="s">
        <v>5388</v>
      </c>
      <c r="G321" s="237" t="s">
        <v>5206</v>
      </c>
      <c r="H321" s="237" t="s">
        <v>1701</v>
      </c>
      <c r="I321" s="238" t="s">
        <v>1702</v>
      </c>
      <c r="J321" s="239" t="s">
        <v>1703</v>
      </c>
      <c r="K321" s="239" t="s">
        <v>1704</v>
      </c>
      <c r="L321" s="239" t="s">
        <v>1063</v>
      </c>
      <c r="M321" s="240" t="s">
        <v>1769</v>
      </c>
      <c r="N321" s="237" t="s">
        <v>1284</v>
      </c>
      <c r="O321" s="237" t="s">
        <v>3553</v>
      </c>
      <c r="P321" s="241"/>
      <c r="Q321" s="242"/>
      <c r="R321" s="242">
        <v>134245.20000000001</v>
      </c>
    </row>
    <row r="322" spans="1:18" s="243" customFormat="1" ht="42" hidden="1">
      <c r="A322" s="234" t="s">
        <v>2009</v>
      </c>
      <c r="B322" s="234" t="s">
        <v>6051</v>
      </c>
      <c r="C322" s="235" t="s">
        <v>5211</v>
      </c>
      <c r="D322" s="236" t="s">
        <v>1055</v>
      </c>
      <c r="E322" s="236" t="s">
        <v>5395</v>
      </c>
      <c r="F322" s="237" t="s">
        <v>6052</v>
      </c>
      <c r="G322" s="237" t="s">
        <v>5206</v>
      </c>
      <c r="H322" s="237" t="s">
        <v>1701</v>
      </c>
      <c r="I322" s="238" t="s">
        <v>1702</v>
      </c>
      <c r="J322" s="239" t="s">
        <v>1703</v>
      </c>
      <c r="K322" s="239" t="s">
        <v>1704</v>
      </c>
      <c r="L322" s="239" t="s">
        <v>1063</v>
      </c>
      <c r="M322" s="240" t="s">
        <v>1769</v>
      </c>
      <c r="N322" s="237" t="s">
        <v>1284</v>
      </c>
      <c r="O322" s="237" t="s">
        <v>3553</v>
      </c>
      <c r="P322" s="241"/>
      <c r="Q322" s="242"/>
      <c r="R322" s="242">
        <v>200713.99</v>
      </c>
    </row>
    <row r="323" spans="1:18" s="243" customFormat="1" ht="42" hidden="1">
      <c r="A323" s="234" t="s">
        <v>2011</v>
      </c>
      <c r="B323" s="234" t="s">
        <v>6053</v>
      </c>
      <c r="C323" s="235" t="s">
        <v>5211</v>
      </c>
      <c r="D323" s="236" t="s">
        <v>1055</v>
      </c>
      <c r="E323" s="236" t="s">
        <v>5395</v>
      </c>
      <c r="F323" s="237" t="s">
        <v>6054</v>
      </c>
      <c r="G323" s="237" t="s">
        <v>5206</v>
      </c>
      <c r="H323" s="237" t="s">
        <v>1701</v>
      </c>
      <c r="I323" s="238" t="s">
        <v>1702</v>
      </c>
      <c r="J323" s="239" t="s">
        <v>1703</v>
      </c>
      <c r="K323" s="239" t="s">
        <v>1704</v>
      </c>
      <c r="L323" s="239" t="s">
        <v>1063</v>
      </c>
      <c r="M323" s="240" t="s">
        <v>1769</v>
      </c>
      <c r="N323" s="237" t="s">
        <v>1284</v>
      </c>
      <c r="O323" s="237" t="s">
        <v>3553</v>
      </c>
      <c r="P323" s="241"/>
      <c r="Q323" s="242"/>
      <c r="R323" s="242">
        <v>97.07</v>
      </c>
    </row>
    <row r="324" spans="1:18" s="243" customFormat="1" ht="42" hidden="1">
      <c r="A324" s="234" t="s">
        <v>2014</v>
      </c>
      <c r="B324" s="234" t="s">
        <v>6055</v>
      </c>
      <c r="C324" s="235" t="s">
        <v>5211</v>
      </c>
      <c r="D324" s="236" t="s">
        <v>1055</v>
      </c>
      <c r="E324" s="236" t="s">
        <v>5395</v>
      </c>
      <c r="F324" s="237" t="s">
        <v>6056</v>
      </c>
      <c r="G324" s="237" t="s">
        <v>5206</v>
      </c>
      <c r="H324" s="237" t="s">
        <v>1701</v>
      </c>
      <c r="I324" s="238" t="s">
        <v>1702</v>
      </c>
      <c r="J324" s="239" t="s">
        <v>1703</v>
      </c>
      <c r="K324" s="239" t="s">
        <v>1704</v>
      </c>
      <c r="L324" s="239" t="s">
        <v>1063</v>
      </c>
      <c r="M324" s="240" t="s">
        <v>1769</v>
      </c>
      <c r="N324" s="237" t="s">
        <v>1284</v>
      </c>
      <c r="O324" s="237" t="s">
        <v>3553</v>
      </c>
      <c r="P324" s="241"/>
      <c r="Q324" s="242"/>
      <c r="R324" s="242">
        <v>12503.21</v>
      </c>
    </row>
    <row r="325" spans="1:18" s="243" customFormat="1" ht="42" hidden="1">
      <c r="A325" s="234" t="s">
        <v>2019</v>
      </c>
      <c r="B325" s="234" t="s">
        <v>6057</v>
      </c>
      <c r="C325" s="235" t="s">
        <v>5211</v>
      </c>
      <c r="D325" s="236" t="s">
        <v>1055</v>
      </c>
      <c r="E325" s="236" t="s">
        <v>5395</v>
      </c>
      <c r="F325" s="237" t="s">
        <v>6058</v>
      </c>
      <c r="G325" s="237" t="s">
        <v>5206</v>
      </c>
      <c r="H325" s="237" t="s">
        <v>1701</v>
      </c>
      <c r="I325" s="238" t="s">
        <v>1702</v>
      </c>
      <c r="J325" s="239" t="s">
        <v>1703</v>
      </c>
      <c r="K325" s="239" t="s">
        <v>1704</v>
      </c>
      <c r="L325" s="239" t="s">
        <v>1063</v>
      </c>
      <c r="M325" s="240" t="s">
        <v>1769</v>
      </c>
      <c r="N325" s="237" t="s">
        <v>1284</v>
      </c>
      <c r="O325" s="237" t="s">
        <v>3553</v>
      </c>
      <c r="P325" s="241"/>
      <c r="Q325" s="242"/>
      <c r="R325" s="242">
        <v>90060.3</v>
      </c>
    </row>
    <row r="326" spans="1:18" s="243" customFormat="1" ht="42" hidden="1">
      <c r="A326" s="234" t="s">
        <v>2023</v>
      </c>
      <c r="B326" s="234" t="s">
        <v>6059</v>
      </c>
      <c r="C326" s="235" t="s">
        <v>5211</v>
      </c>
      <c r="D326" s="236" t="s">
        <v>1055</v>
      </c>
      <c r="E326" s="236" t="s">
        <v>5395</v>
      </c>
      <c r="F326" s="237" t="s">
        <v>6060</v>
      </c>
      <c r="G326" s="237" t="s">
        <v>5206</v>
      </c>
      <c r="H326" s="237" t="s">
        <v>1701</v>
      </c>
      <c r="I326" s="238" t="s">
        <v>1702</v>
      </c>
      <c r="J326" s="239" t="s">
        <v>1703</v>
      </c>
      <c r="K326" s="239" t="s">
        <v>1704</v>
      </c>
      <c r="L326" s="239" t="s">
        <v>1063</v>
      </c>
      <c r="M326" s="240" t="s">
        <v>1769</v>
      </c>
      <c r="N326" s="237" t="s">
        <v>1284</v>
      </c>
      <c r="O326" s="237" t="s">
        <v>3553</v>
      </c>
      <c r="P326" s="241"/>
      <c r="Q326" s="242"/>
      <c r="R326" s="242">
        <v>29.78</v>
      </c>
    </row>
    <row r="327" spans="1:18" s="243" customFormat="1" ht="42" hidden="1">
      <c r="A327" s="234" t="s">
        <v>2027</v>
      </c>
      <c r="B327" s="234" t="s">
        <v>6061</v>
      </c>
      <c r="C327" s="235" t="s">
        <v>5211</v>
      </c>
      <c r="D327" s="236" t="s">
        <v>1055</v>
      </c>
      <c r="E327" s="236" t="s">
        <v>5395</v>
      </c>
      <c r="F327" s="237" t="s">
        <v>6062</v>
      </c>
      <c r="G327" s="237" t="s">
        <v>5206</v>
      </c>
      <c r="H327" s="237" t="s">
        <v>1701</v>
      </c>
      <c r="I327" s="238" t="s">
        <v>1702</v>
      </c>
      <c r="J327" s="239" t="s">
        <v>1703</v>
      </c>
      <c r="K327" s="239" t="s">
        <v>1704</v>
      </c>
      <c r="L327" s="239" t="s">
        <v>1063</v>
      </c>
      <c r="M327" s="240" t="s">
        <v>1769</v>
      </c>
      <c r="N327" s="237" t="s">
        <v>1284</v>
      </c>
      <c r="O327" s="237" t="s">
        <v>3553</v>
      </c>
      <c r="P327" s="241"/>
      <c r="Q327" s="242"/>
      <c r="R327" s="242">
        <v>7089.32</v>
      </c>
    </row>
    <row r="328" spans="1:18" s="243" customFormat="1" ht="42" hidden="1">
      <c r="A328" s="234" t="s">
        <v>2031</v>
      </c>
      <c r="B328" s="234" t="s">
        <v>6063</v>
      </c>
      <c r="C328" s="235" t="s">
        <v>5211</v>
      </c>
      <c r="D328" s="236" t="s">
        <v>1055</v>
      </c>
      <c r="E328" s="236" t="s">
        <v>5395</v>
      </c>
      <c r="F328" s="237" t="s">
        <v>6064</v>
      </c>
      <c r="G328" s="237" t="s">
        <v>5206</v>
      </c>
      <c r="H328" s="237" t="s">
        <v>1701</v>
      </c>
      <c r="I328" s="238" t="s">
        <v>1702</v>
      </c>
      <c r="J328" s="239" t="s">
        <v>1703</v>
      </c>
      <c r="K328" s="239" t="s">
        <v>1704</v>
      </c>
      <c r="L328" s="239" t="s">
        <v>1063</v>
      </c>
      <c r="M328" s="240" t="s">
        <v>1769</v>
      </c>
      <c r="N328" s="237" t="s">
        <v>1284</v>
      </c>
      <c r="O328" s="237" t="s">
        <v>3553</v>
      </c>
      <c r="P328" s="241"/>
      <c r="Q328" s="242"/>
      <c r="R328" s="242">
        <v>12405.54</v>
      </c>
    </row>
    <row r="329" spans="1:18" s="243" customFormat="1" ht="42" hidden="1">
      <c r="A329" s="234" t="s">
        <v>2035</v>
      </c>
      <c r="B329" s="234" t="s">
        <v>6065</v>
      </c>
      <c r="C329" s="235" t="s">
        <v>5211</v>
      </c>
      <c r="D329" s="236" t="s">
        <v>1055</v>
      </c>
      <c r="E329" s="236" t="s">
        <v>5401</v>
      </c>
      <c r="F329" s="237" t="s">
        <v>6066</v>
      </c>
      <c r="G329" s="237" t="s">
        <v>5206</v>
      </c>
      <c r="H329" s="237" t="s">
        <v>1716</v>
      </c>
      <c r="I329" s="238" t="s">
        <v>1717</v>
      </c>
      <c r="J329" s="239" t="s">
        <v>1703</v>
      </c>
      <c r="K329" s="239" t="s">
        <v>1704</v>
      </c>
      <c r="L329" s="239" t="s">
        <v>1063</v>
      </c>
      <c r="M329" s="240" t="s">
        <v>1769</v>
      </c>
      <c r="N329" s="237" t="s">
        <v>1284</v>
      </c>
      <c r="O329" s="237" t="s">
        <v>3553</v>
      </c>
      <c r="P329" s="241"/>
      <c r="Q329" s="242"/>
      <c r="R329" s="242">
        <v>64.459999999999994</v>
      </c>
    </row>
    <row r="330" spans="1:18" s="243" customFormat="1" ht="42" hidden="1">
      <c r="A330" s="234" t="s">
        <v>1357</v>
      </c>
      <c r="B330" s="234" t="s">
        <v>6067</v>
      </c>
      <c r="C330" s="235" t="s">
        <v>5211</v>
      </c>
      <c r="D330" s="236" t="s">
        <v>1055</v>
      </c>
      <c r="E330" s="236" t="s">
        <v>5401</v>
      </c>
      <c r="F330" s="237" t="s">
        <v>3755</v>
      </c>
      <c r="G330" s="237" t="s">
        <v>5206</v>
      </c>
      <c r="H330" s="237" t="s">
        <v>1716</v>
      </c>
      <c r="I330" s="238" t="s">
        <v>1717</v>
      </c>
      <c r="J330" s="239" t="s">
        <v>1703</v>
      </c>
      <c r="K330" s="239" t="s">
        <v>1704</v>
      </c>
      <c r="L330" s="239" t="s">
        <v>1063</v>
      </c>
      <c r="M330" s="240" t="s">
        <v>1769</v>
      </c>
      <c r="N330" s="237" t="s">
        <v>1284</v>
      </c>
      <c r="O330" s="237" t="s">
        <v>3553</v>
      </c>
      <c r="P330" s="241"/>
      <c r="Q330" s="242"/>
      <c r="R330" s="242">
        <v>112.78</v>
      </c>
    </row>
    <row r="331" spans="1:18" s="243" customFormat="1" ht="42" hidden="1">
      <c r="A331" s="234" t="s">
        <v>1364</v>
      </c>
      <c r="B331" s="234" t="s">
        <v>6068</v>
      </c>
      <c r="C331" s="235" t="s">
        <v>5211</v>
      </c>
      <c r="D331" s="236" t="s">
        <v>1055</v>
      </c>
      <c r="E331" s="236" t="s">
        <v>5404</v>
      </c>
      <c r="F331" s="237" t="s">
        <v>6069</v>
      </c>
      <c r="G331" s="237" t="s">
        <v>5206</v>
      </c>
      <c r="H331" s="237" t="s">
        <v>1701</v>
      </c>
      <c r="I331" s="238" t="s">
        <v>1702</v>
      </c>
      <c r="J331" s="239" t="s">
        <v>1703</v>
      </c>
      <c r="K331" s="239" t="s">
        <v>1704</v>
      </c>
      <c r="L331" s="239" t="s">
        <v>1063</v>
      </c>
      <c r="M331" s="240" t="s">
        <v>1769</v>
      </c>
      <c r="N331" s="237" t="s">
        <v>1284</v>
      </c>
      <c r="O331" s="237" t="s">
        <v>3553</v>
      </c>
      <c r="P331" s="241"/>
      <c r="Q331" s="242"/>
      <c r="R331" s="242">
        <v>417659.56</v>
      </c>
    </row>
    <row r="332" spans="1:18" s="243" customFormat="1" ht="42" hidden="1">
      <c r="A332" s="234" t="s">
        <v>1368</v>
      </c>
      <c r="B332" s="234" t="s">
        <v>6070</v>
      </c>
      <c r="C332" s="235" t="s">
        <v>5211</v>
      </c>
      <c r="D332" s="236" t="s">
        <v>1055</v>
      </c>
      <c r="E332" s="236" t="s">
        <v>5404</v>
      </c>
      <c r="F332" s="237" t="s">
        <v>6071</v>
      </c>
      <c r="G332" s="237" t="s">
        <v>5206</v>
      </c>
      <c r="H332" s="237" t="s">
        <v>1701</v>
      </c>
      <c r="I332" s="238" t="s">
        <v>1702</v>
      </c>
      <c r="J332" s="239" t="s">
        <v>1703</v>
      </c>
      <c r="K332" s="239" t="s">
        <v>1704</v>
      </c>
      <c r="L332" s="239" t="s">
        <v>1063</v>
      </c>
      <c r="M332" s="240" t="s">
        <v>1769</v>
      </c>
      <c r="N332" s="237" t="s">
        <v>1284</v>
      </c>
      <c r="O332" s="237" t="s">
        <v>3553</v>
      </c>
      <c r="P332" s="241"/>
      <c r="Q332" s="242"/>
      <c r="R332" s="242">
        <v>4626.97</v>
      </c>
    </row>
    <row r="333" spans="1:18" s="243" customFormat="1" ht="42" hidden="1">
      <c r="A333" s="234" t="s">
        <v>1372</v>
      </c>
      <c r="B333" s="234" t="s">
        <v>6072</v>
      </c>
      <c r="C333" s="235" t="s">
        <v>5211</v>
      </c>
      <c r="D333" s="236" t="s">
        <v>1055</v>
      </c>
      <c r="E333" s="236" t="s">
        <v>5404</v>
      </c>
      <c r="F333" s="237" t="s">
        <v>6073</v>
      </c>
      <c r="G333" s="237" t="s">
        <v>5206</v>
      </c>
      <c r="H333" s="237" t="s">
        <v>1701</v>
      </c>
      <c r="I333" s="238" t="s">
        <v>1702</v>
      </c>
      <c r="J333" s="239" t="s">
        <v>1703</v>
      </c>
      <c r="K333" s="239" t="s">
        <v>1704</v>
      </c>
      <c r="L333" s="239" t="s">
        <v>1063</v>
      </c>
      <c r="M333" s="240" t="s">
        <v>1769</v>
      </c>
      <c r="N333" s="237" t="s">
        <v>1284</v>
      </c>
      <c r="O333" s="237" t="s">
        <v>3553</v>
      </c>
      <c r="P333" s="241"/>
      <c r="Q333" s="242"/>
      <c r="R333" s="242">
        <v>31120.46</v>
      </c>
    </row>
    <row r="334" spans="1:18" s="243" customFormat="1" ht="42" hidden="1">
      <c r="A334" s="234" t="s">
        <v>1376</v>
      </c>
      <c r="B334" s="234" t="s">
        <v>6074</v>
      </c>
      <c r="C334" s="235" t="s">
        <v>5211</v>
      </c>
      <c r="D334" s="236" t="s">
        <v>1055</v>
      </c>
      <c r="E334" s="236" t="s">
        <v>5404</v>
      </c>
      <c r="F334" s="237" t="s">
        <v>6075</v>
      </c>
      <c r="G334" s="237" t="s">
        <v>5206</v>
      </c>
      <c r="H334" s="237" t="s">
        <v>1701</v>
      </c>
      <c r="I334" s="238" t="s">
        <v>1702</v>
      </c>
      <c r="J334" s="239" t="s">
        <v>1703</v>
      </c>
      <c r="K334" s="239" t="s">
        <v>1704</v>
      </c>
      <c r="L334" s="239" t="s">
        <v>1063</v>
      </c>
      <c r="M334" s="240" t="s">
        <v>1769</v>
      </c>
      <c r="N334" s="237" t="s">
        <v>1284</v>
      </c>
      <c r="O334" s="237" t="s">
        <v>3553</v>
      </c>
      <c r="P334" s="241"/>
      <c r="Q334" s="242"/>
      <c r="R334" s="242">
        <v>46529.09</v>
      </c>
    </row>
    <row r="335" spans="1:18" s="243" customFormat="1" ht="42" hidden="1">
      <c r="A335" s="234" t="s">
        <v>1380</v>
      </c>
      <c r="B335" s="234" t="s">
        <v>6076</v>
      </c>
      <c r="C335" s="235" t="s">
        <v>5211</v>
      </c>
      <c r="D335" s="236" t="s">
        <v>1055</v>
      </c>
      <c r="E335" s="236" t="s">
        <v>5404</v>
      </c>
      <c r="F335" s="237" t="s">
        <v>6077</v>
      </c>
      <c r="G335" s="237" t="s">
        <v>5206</v>
      </c>
      <c r="H335" s="237" t="s">
        <v>1701</v>
      </c>
      <c r="I335" s="238" t="s">
        <v>1702</v>
      </c>
      <c r="J335" s="239" t="s">
        <v>1703</v>
      </c>
      <c r="K335" s="239" t="s">
        <v>1704</v>
      </c>
      <c r="L335" s="239" t="s">
        <v>1063</v>
      </c>
      <c r="M335" s="240" t="s">
        <v>1769</v>
      </c>
      <c r="N335" s="237" t="s">
        <v>1284</v>
      </c>
      <c r="O335" s="237" t="s">
        <v>3553</v>
      </c>
      <c r="P335" s="241"/>
      <c r="Q335" s="242"/>
      <c r="R335" s="242">
        <v>22.49</v>
      </c>
    </row>
    <row r="336" spans="1:18" s="243" customFormat="1" ht="42" hidden="1">
      <c r="A336" s="234" t="s">
        <v>1386</v>
      </c>
      <c r="B336" s="234" t="s">
        <v>6078</v>
      </c>
      <c r="C336" s="235" t="s">
        <v>5211</v>
      </c>
      <c r="D336" s="236" t="s">
        <v>1055</v>
      </c>
      <c r="E336" s="236" t="s">
        <v>5404</v>
      </c>
      <c r="F336" s="237" t="s">
        <v>6079</v>
      </c>
      <c r="G336" s="237" t="s">
        <v>5206</v>
      </c>
      <c r="H336" s="237" t="s">
        <v>1701</v>
      </c>
      <c r="I336" s="238" t="s">
        <v>1702</v>
      </c>
      <c r="J336" s="239" t="s">
        <v>1703</v>
      </c>
      <c r="K336" s="239" t="s">
        <v>1704</v>
      </c>
      <c r="L336" s="239" t="s">
        <v>1063</v>
      </c>
      <c r="M336" s="240" t="s">
        <v>1769</v>
      </c>
      <c r="N336" s="237" t="s">
        <v>1284</v>
      </c>
      <c r="O336" s="237" t="s">
        <v>3553</v>
      </c>
      <c r="P336" s="241"/>
      <c r="Q336" s="242"/>
      <c r="R336" s="242">
        <v>2898.46</v>
      </c>
    </row>
    <row r="337" spans="1:18" s="243" customFormat="1" ht="42" hidden="1">
      <c r="A337" s="234" t="s">
        <v>2061</v>
      </c>
      <c r="B337" s="234" t="s">
        <v>6080</v>
      </c>
      <c r="C337" s="235" t="s">
        <v>5211</v>
      </c>
      <c r="D337" s="236" t="s">
        <v>1055</v>
      </c>
      <c r="E337" s="236" t="s">
        <v>5404</v>
      </c>
      <c r="F337" s="237" t="s">
        <v>6081</v>
      </c>
      <c r="G337" s="237" t="s">
        <v>5206</v>
      </c>
      <c r="H337" s="237" t="s">
        <v>1701</v>
      </c>
      <c r="I337" s="238" t="s">
        <v>1702</v>
      </c>
      <c r="J337" s="239" t="s">
        <v>1703</v>
      </c>
      <c r="K337" s="239" t="s">
        <v>1704</v>
      </c>
      <c r="L337" s="239" t="s">
        <v>1063</v>
      </c>
      <c r="M337" s="240" t="s">
        <v>1769</v>
      </c>
      <c r="N337" s="237" t="s">
        <v>1284</v>
      </c>
      <c r="O337" s="237" t="s">
        <v>3553</v>
      </c>
      <c r="P337" s="241"/>
      <c r="Q337" s="242"/>
      <c r="R337" s="242">
        <v>20877.63</v>
      </c>
    </row>
    <row r="338" spans="1:18" s="243" customFormat="1" ht="42" hidden="1">
      <c r="A338" s="234" t="s">
        <v>1104</v>
      </c>
      <c r="B338" s="234" t="s">
        <v>6082</v>
      </c>
      <c r="C338" s="235" t="s">
        <v>5211</v>
      </c>
      <c r="D338" s="236" t="s">
        <v>1055</v>
      </c>
      <c r="E338" s="236" t="s">
        <v>5404</v>
      </c>
      <c r="F338" s="237" t="s">
        <v>6083</v>
      </c>
      <c r="G338" s="237" t="s">
        <v>5206</v>
      </c>
      <c r="H338" s="237" t="s">
        <v>1701</v>
      </c>
      <c r="I338" s="238" t="s">
        <v>1702</v>
      </c>
      <c r="J338" s="239" t="s">
        <v>1703</v>
      </c>
      <c r="K338" s="239" t="s">
        <v>1704</v>
      </c>
      <c r="L338" s="239" t="s">
        <v>1063</v>
      </c>
      <c r="M338" s="240" t="s">
        <v>1769</v>
      </c>
      <c r="N338" s="237" t="s">
        <v>1284</v>
      </c>
      <c r="O338" s="237" t="s">
        <v>3553</v>
      </c>
      <c r="P338" s="241"/>
      <c r="Q338" s="242"/>
      <c r="R338" s="242">
        <v>6.9</v>
      </c>
    </row>
    <row r="339" spans="1:18" s="243" customFormat="1" ht="42" hidden="1">
      <c r="A339" s="234" t="s">
        <v>1392</v>
      </c>
      <c r="B339" s="234" t="s">
        <v>6084</v>
      </c>
      <c r="C339" s="235" t="s">
        <v>5211</v>
      </c>
      <c r="D339" s="236" t="s">
        <v>1055</v>
      </c>
      <c r="E339" s="236" t="s">
        <v>5404</v>
      </c>
      <c r="F339" s="237" t="s">
        <v>6085</v>
      </c>
      <c r="G339" s="237" t="s">
        <v>5206</v>
      </c>
      <c r="H339" s="237" t="s">
        <v>1701</v>
      </c>
      <c r="I339" s="238" t="s">
        <v>1702</v>
      </c>
      <c r="J339" s="239" t="s">
        <v>1703</v>
      </c>
      <c r="K339" s="239" t="s">
        <v>1704</v>
      </c>
      <c r="L339" s="239" t="s">
        <v>1063</v>
      </c>
      <c r="M339" s="240" t="s">
        <v>1769</v>
      </c>
      <c r="N339" s="237" t="s">
        <v>1284</v>
      </c>
      <c r="O339" s="237" t="s">
        <v>3553</v>
      </c>
      <c r="P339" s="241"/>
      <c r="Q339" s="242"/>
      <c r="R339" s="242">
        <v>1643.46</v>
      </c>
    </row>
    <row r="340" spans="1:18" s="243" customFormat="1" ht="42" hidden="1">
      <c r="A340" s="234" t="s">
        <v>1399</v>
      </c>
      <c r="B340" s="234" t="s">
        <v>6086</v>
      </c>
      <c r="C340" s="235" t="s">
        <v>5211</v>
      </c>
      <c r="D340" s="236" t="s">
        <v>1055</v>
      </c>
      <c r="E340" s="236" t="s">
        <v>5404</v>
      </c>
      <c r="F340" s="237" t="s">
        <v>6087</v>
      </c>
      <c r="G340" s="237" t="s">
        <v>5206</v>
      </c>
      <c r="H340" s="237" t="s">
        <v>1701</v>
      </c>
      <c r="I340" s="238" t="s">
        <v>1702</v>
      </c>
      <c r="J340" s="239" t="s">
        <v>1703</v>
      </c>
      <c r="K340" s="239" t="s">
        <v>1704</v>
      </c>
      <c r="L340" s="239" t="s">
        <v>1063</v>
      </c>
      <c r="M340" s="240" t="s">
        <v>1769</v>
      </c>
      <c r="N340" s="237" t="s">
        <v>1284</v>
      </c>
      <c r="O340" s="237" t="s">
        <v>3553</v>
      </c>
      <c r="P340" s="241"/>
      <c r="Q340" s="242"/>
      <c r="R340" s="242">
        <v>2875.84</v>
      </c>
    </row>
    <row r="341" spans="1:18" s="243" customFormat="1" ht="63" hidden="1">
      <c r="A341" s="234" t="s">
        <v>1406</v>
      </c>
      <c r="B341" s="234" t="s">
        <v>6088</v>
      </c>
      <c r="C341" s="235" t="s">
        <v>5218</v>
      </c>
      <c r="D341" s="236" t="s">
        <v>1055</v>
      </c>
      <c r="E341" s="236" t="s">
        <v>6089</v>
      </c>
      <c r="F341" s="237" t="s">
        <v>6090</v>
      </c>
      <c r="G341" s="237" t="s">
        <v>5211</v>
      </c>
      <c r="H341" s="237" t="s">
        <v>6091</v>
      </c>
      <c r="I341" s="238" t="s">
        <v>3248</v>
      </c>
      <c r="J341" s="239" t="s">
        <v>1690</v>
      </c>
      <c r="K341" s="239" t="s">
        <v>1691</v>
      </c>
      <c r="L341" s="239" t="s">
        <v>1063</v>
      </c>
      <c r="M341" s="240" t="s">
        <v>1769</v>
      </c>
      <c r="N341" s="237" t="s">
        <v>1284</v>
      </c>
      <c r="O341" s="237" t="s">
        <v>3553</v>
      </c>
      <c r="P341" s="241"/>
      <c r="Q341" s="242"/>
      <c r="R341" s="242">
        <v>1798.32</v>
      </c>
    </row>
    <row r="342" spans="1:18" s="243" customFormat="1" ht="63" hidden="1">
      <c r="A342" s="234" t="s">
        <v>1410</v>
      </c>
      <c r="B342" s="234" t="s">
        <v>6092</v>
      </c>
      <c r="C342" s="235" t="s">
        <v>5218</v>
      </c>
      <c r="D342" s="236" t="s">
        <v>1055</v>
      </c>
      <c r="E342" s="236" t="s">
        <v>6093</v>
      </c>
      <c r="F342" s="237" t="s">
        <v>6094</v>
      </c>
      <c r="G342" s="237" t="s">
        <v>5211</v>
      </c>
      <c r="H342" s="237" t="s">
        <v>6091</v>
      </c>
      <c r="I342" s="238" t="s">
        <v>3248</v>
      </c>
      <c r="J342" s="239" t="s">
        <v>1690</v>
      </c>
      <c r="K342" s="239" t="s">
        <v>1691</v>
      </c>
      <c r="L342" s="239" t="s">
        <v>1063</v>
      </c>
      <c r="M342" s="240" t="s">
        <v>1769</v>
      </c>
      <c r="N342" s="237" t="s">
        <v>1284</v>
      </c>
      <c r="O342" s="237" t="s">
        <v>3553</v>
      </c>
      <c r="P342" s="241"/>
      <c r="Q342" s="242"/>
      <c r="R342" s="242">
        <v>1798.32</v>
      </c>
    </row>
    <row r="343" spans="1:18" s="243" customFormat="1" ht="42" hidden="1">
      <c r="A343" s="234" t="s">
        <v>1414</v>
      </c>
      <c r="B343" s="234" t="s">
        <v>6095</v>
      </c>
      <c r="C343" s="235" t="s">
        <v>5218</v>
      </c>
      <c r="D343" s="236" t="s">
        <v>1055</v>
      </c>
      <c r="E343" s="236" t="s">
        <v>6096</v>
      </c>
      <c r="F343" s="237" t="s">
        <v>6097</v>
      </c>
      <c r="G343" s="237" t="s">
        <v>5211</v>
      </c>
      <c r="H343" s="237" t="s">
        <v>1448</v>
      </c>
      <c r="I343" s="238" t="s">
        <v>1449</v>
      </c>
      <c r="J343" s="239" t="s">
        <v>1450</v>
      </c>
      <c r="K343" s="239" t="s">
        <v>1062</v>
      </c>
      <c r="L343" s="239" t="s">
        <v>1063</v>
      </c>
      <c r="M343" s="240" t="s">
        <v>1451</v>
      </c>
      <c r="N343" s="237" t="s">
        <v>1284</v>
      </c>
      <c r="O343" s="237" t="s">
        <v>3553</v>
      </c>
      <c r="P343" s="241" t="s">
        <v>1452</v>
      </c>
      <c r="Q343" s="242"/>
      <c r="R343" s="242">
        <v>58628.25</v>
      </c>
    </row>
    <row r="344" spans="1:18" s="243" customFormat="1" ht="42" hidden="1">
      <c r="A344" s="234" t="s">
        <v>1421</v>
      </c>
      <c r="B344" s="234" t="s">
        <v>6098</v>
      </c>
      <c r="C344" s="235" t="s">
        <v>5218</v>
      </c>
      <c r="D344" s="236" t="s">
        <v>1055</v>
      </c>
      <c r="E344" s="236" t="s">
        <v>6099</v>
      </c>
      <c r="F344" s="237" t="s">
        <v>6100</v>
      </c>
      <c r="G344" s="237" t="s">
        <v>5211</v>
      </c>
      <c r="H344" s="237" t="s">
        <v>957</v>
      </c>
      <c r="I344" s="238" t="s">
        <v>1463</v>
      </c>
      <c r="J344" s="239" t="s">
        <v>1061</v>
      </c>
      <c r="K344" s="239" t="s">
        <v>1062</v>
      </c>
      <c r="L344" s="239" t="s">
        <v>1063</v>
      </c>
      <c r="M344" s="240" t="s">
        <v>1064</v>
      </c>
      <c r="N344" s="237" t="s">
        <v>1284</v>
      </c>
      <c r="O344" s="237" t="s">
        <v>3553</v>
      </c>
      <c r="P344" s="241" t="s">
        <v>959</v>
      </c>
      <c r="Q344" s="242"/>
      <c r="R344" s="242">
        <v>16130.54</v>
      </c>
    </row>
    <row r="345" spans="1:18" s="243" customFormat="1" ht="42" hidden="1">
      <c r="A345" s="234" t="s">
        <v>1428</v>
      </c>
      <c r="B345" s="234" t="s">
        <v>6101</v>
      </c>
      <c r="C345" s="235" t="s">
        <v>5218</v>
      </c>
      <c r="D345" s="236" t="s">
        <v>1055</v>
      </c>
      <c r="E345" s="236" t="s">
        <v>6102</v>
      </c>
      <c r="F345" s="237" t="s">
        <v>6103</v>
      </c>
      <c r="G345" s="237" t="s">
        <v>5211</v>
      </c>
      <c r="H345" s="237" t="s">
        <v>957</v>
      </c>
      <c r="I345" s="238" t="s">
        <v>1463</v>
      </c>
      <c r="J345" s="239" t="s">
        <v>1061</v>
      </c>
      <c r="K345" s="239" t="s">
        <v>1062</v>
      </c>
      <c r="L345" s="239" t="s">
        <v>1063</v>
      </c>
      <c r="M345" s="240" t="s">
        <v>1064</v>
      </c>
      <c r="N345" s="237" t="s">
        <v>1284</v>
      </c>
      <c r="O345" s="237" t="s">
        <v>3553</v>
      </c>
      <c r="P345" s="241" t="s">
        <v>959</v>
      </c>
      <c r="Q345" s="242"/>
      <c r="R345" s="242">
        <v>11149.5</v>
      </c>
    </row>
    <row r="346" spans="1:18" s="243" customFormat="1" ht="42" hidden="1">
      <c r="A346" s="234" t="s">
        <v>2084</v>
      </c>
      <c r="B346" s="234" t="s">
        <v>6104</v>
      </c>
      <c r="C346" s="235" t="s">
        <v>5218</v>
      </c>
      <c r="D346" s="236" t="s">
        <v>1055</v>
      </c>
      <c r="E346" s="236" t="s">
        <v>6105</v>
      </c>
      <c r="F346" s="237" t="s">
        <v>6106</v>
      </c>
      <c r="G346" s="237" t="s">
        <v>5211</v>
      </c>
      <c r="H346" s="237" t="s">
        <v>957</v>
      </c>
      <c r="I346" s="238" t="s">
        <v>1463</v>
      </c>
      <c r="J346" s="239" t="s">
        <v>1061</v>
      </c>
      <c r="K346" s="239" t="s">
        <v>1062</v>
      </c>
      <c r="L346" s="239" t="s">
        <v>1063</v>
      </c>
      <c r="M346" s="240" t="s">
        <v>1064</v>
      </c>
      <c r="N346" s="237" t="s">
        <v>1284</v>
      </c>
      <c r="O346" s="237" t="s">
        <v>3553</v>
      </c>
      <c r="P346" s="241" t="s">
        <v>959</v>
      </c>
      <c r="Q346" s="242"/>
      <c r="R346" s="242">
        <v>13429.39</v>
      </c>
    </row>
    <row r="347" spans="1:18" s="243" customFormat="1" ht="52.5" hidden="1">
      <c r="A347" s="234" t="s">
        <v>2088</v>
      </c>
      <c r="B347" s="234" t="s">
        <v>6107</v>
      </c>
      <c r="C347" s="235" t="s">
        <v>5236</v>
      </c>
      <c r="D347" s="236" t="s">
        <v>1055</v>
      </c>
      <c r="E347" s="236" t="s">
        <v>6108</v>
      </c>
      <c r="F347" s="237" t="s">
        <v>6109</v>
      </c>
      <c r="G347" s="237" t="s">
        <v>5218</v>
      </c>
      <c r="H347" s="237" t="s">
        <v>1335</v>
      </c>
      <c r="I347" s="238" t="s">
        <v>1336</v>
      </c>
      <c r="J347" s="239" t="s">
        <v>1239</v>
      </c>
      <c r="K347" s="239" t="s">
        <v>1062</v>
      </c>
      <c r="L347" s="239" t="s">
        <v>1063</v>
      </c>
      <c r="M347" s="240" t="s">
        <v>1064</v>
      </c>
      <c r="N347" s="237" t="s">
        <v>1284</v>
      </c>
      <c r="O347" s="237" t="s">
        <v>3553</v>
      </c>
      <c r="P347" s="241" t="s">
        <v>1337</v>
      </c>
      <c r="Q347" s="242"/>
      <c r="R347" s="242">
        <v>24747.39</v>
      </c>
    </row>
    <row r="348" spans="1:18" s="243" customFormat="1" ht="52.5" hidden="1">
      <c r="A348" s="234" t="s">
        <v>2092</v>
      </c>
      <c r="B348" s="234" t="s">
        <v>6110</v>
      </c>
      <c r="C348" s="235" t="s">
        <v>5236</v>
      </c>
      <c r="D348" s="236" t="s">
        <v>1055</v>
      </c>
      <c r="E348" s="236" t="s">
        <v>6111</v>
      </c>
      <c r="F348" s="237" t="s">
        <v>6112</v>
      </c>
      <c r="G348" s="237" t="s">
        <v>5218</v>
      </c>
      <c r="H348" s="237" t="s">
        <v>1335</v>
      </c>
      <c r="I348" s="238" t="s">
        <v>1336</v>
      </c>
      <c r="J348" s="239" t="s">
        <v>1239</v>
      </c>
      <c r="K348" s="239" t="s">
        <v>1062</v>
      </c>
      <c r="L348" s="239" t="s">
        <v>1063</v>
      </c>
      <c r="M348" s="240" t="s">
        <v>1064</v>
      </c>
      <c r="N348" s="237" t="s">
        <v>1284</v>
      </c>
      <c r="O348" s="237" t="s">
        <v>3553</v>
      </c>
      <c r="P348" s="241" t="s">
        <v>6113</v>
      </c>
      <c r="Q348" s="242"/>
      <c r="R348" s="242">
        <v>20977.599999999999</v>
      </c>
    </row>
    <row r="349" spans="1:18" s="243" customFormat="1" ht="42">
      <c r="A349" s="234" t="s">
        <v>2096</v>
      </c>
      <c r="B349" s="234" t="s">
        <v>6114</v>
      </c>
      <c r="C349" s="235" t="s">
        <v>5236</v>
      </c>
      <c r="D349" s="236" t="s">
        <v>1055</v>
      </c>
      <c r="E349" s="236" t="s">
        <v>6115</v>
      </c>
      <c r="F349" s="237" t="s">
        <v>6116</v>
      </c>
      <c r="G349" s="237" t="s">
        <v>5218</v>
      </c>
      <c r="H349" s="237" t="s">
        <v>1324</v>
      </c>
      <c r="I349" s="238" t="s">
        <v>1325</v>
      </c>
      <c r="J349" s="239" t="s">
        <v>1079</v>
      </c>
      <c r="K349" s="239" t="s">
        <v>1062</v>
      </c>
      <c r="L349" s="239" t="s">
        <v>1063</v>
      </c>
      <c r="M349" s="240" t="s">
        <v>1064</v>
      </c>
      <c r="N349" s="237" t="s">
        <v>1284</v>
      </c>
      <c r="O349" s="237" t="s">
        <v>3553</v>
      </c>
      <c r="P349" s="241" t="s">
        <v>1326</v>
      </c>
      <c r="Q349" s="223">
        <v>1</v>
      </c>
      <c r="R349" s="242">
        <v>38396</v>
      </c>
    </row>
    <row r="350" spans="1:18" s="243" customFormat="1" ht="42" hidden="1">
      <c r="A350" s="234" t="s">
        <v>2100</v>
      </c>
      <c r="B350" s="234" t="s">
        <v>6117</v>
      </c>
      <c r="C350" s="235" t="s">
        <v>5236</v>
      </c>
      <c r="D350" s="236" t="s">
        <v>1055</v>
      </c>
      <c r="E350" s="236" t="s">
        <v>6118</v>
      </c>
      <c r="F350" s="237" t="s">
        <v>6119</v>
      </c>
      <c r="G350" s="237" t="s">
        <v>5218</v>
      </c>
      <c r="H350" s="237" t="s">
        <v>657</v>
      </c>
      <c r="I350" s="238" t="s">
        <v>1384</v>
      </c>
      <c r="J350" s="239" t="s">
        <v>1239</v>
      </c>
      <c r="K350" s="239" t="s">
        <v>1062</v>
      </c>
      <c r="L350" s="239" t="s">
        <v>1063</v>
      </c>
      <c r="M350" s="240" t="s">
        <v>1064</v>
      </c>
      <c r="N350" s="237" t="s">
        <v>1284</v>
      </c>
      <c r="O350" s="237" t="s">
        <v>3553</v>
      </c>
      <c r="P350" s="241" t="s">
        <v>1385</v>
      </c>
      <c r="Q350" s="242"/>
      <c r="R350" s="242">
        <v>8775.7800000000007</v>
      </c>
    </row>
    <row r="351" spans="1:18" s="243" customFormat="1" ht="42">
      <c r="A351" s="234" t="s">
        <v>2104</v>
      </c>
      <c r="B351" s="234" t="s">
        <v>6120</v>
      </c>
      <c r="C351" s="235" t="s">
        <v>5236</v>
      </c>
      <c r="D351" s="236" t="s">
        <v>1055</v>
      </c>
      <c r="E351" s="236" t="s">
        <v>6121</v>
      </c>
      <c r="F351" s="237" t="s">
        <v>6122</v>
      </c>
      <c r="G351" s="237" t="s">
        <v>5218</v>
      </c>
      <c r="H351" s="237" t="s">
        <v>1646</v>
      </c>
      <c r="I351" s="238" t="s">
        <v>1647</v>
      </c>
      <c r="J351" s="239" t="s">
        <v>1239</v>
      </c>
      <c r="K351" s="239" t="s">
        <v>1062</v>
      </c>
      <c r="L351" s="239" t="s">
        <v>1063</v>
      </c>
      <c r="M351" s="240" t="s">
        <v>1064</v>
      </c>
      <c r="N351" s="237" t="s">
        <v>1284</v>
      </c>
      <c r="O351" s="237" t="s">
        <v>3553</v>
      </c>
      <c r="P351" s="241" t="s">
        <v>1648</v>
      </c>
      <c r="Q351" s="223">
        <v>1</v>
      </c>
      <c r="R351" s="242">
        <v>9315</v>
      </c>
    </row>
    <row r="352" spans="1:18" s="243" customFormat="1" ht="42" hidden="1">
      <c r="A352" s="234" t="s">
        <v>2108</v>
      </c>
      <c r="B352" s="234" t="s">
        <v>6123</v>
      </c>
      <c r="C352" s="235" t="s">
        <v>5236</v>
      </c>
      <c r="D352" s="236" t="s">
        <v>1055</v>
      </c>
      <c r="E352" s="236" t="s">
        <v>6124</v>
      </c>
      <c r="F352" s="237" t="s">
        <v>6125</v>
      </c>
      <c r="G352" s="237" t="s">
        <v>5218</v>
      </c>
      <c r="H352" s="237" t="s">
        <v>1418</v>
      </c>
      <c r="I352" s="238" t="s">
        <v>1419</v>
      </c>
      <c r="J352" s="239" t="s">
        <v>1302</v>
      </c>
      <c r="K352" s="239" t="s">
        <v>1062</v>
      </c>
      <c r="L352" s="239" t="s">
        <v>1063</v>
      </c>
      <c r="M352" s="240" t="s">
        <v>1304</v>
      </c>
      <c r="N352" s="237" t="s">
        <v>1284</v>
      </c>
      <c r="O352" s="237" t="s">
        <v>3553</v>
      </c>
      <c r="P352" s="241" t="s">
        <v>3314</v>
      </c>
      <c r="Q352" s="242"/>
      <c r="R352" s="242">
        <v>3600</v>
      </c>
    </row>
    <row r="353" spans="1:18" s="243" customFormat="1" ht="42" hidden="1">
      <c r="A353" s="234" t="s">
        <v>2113</v>
      </c>
      <c r="B353" s="234" t="s">
        <v>6126</v>
      </c>
      <c r="C353" s="235" t="s">
        <v>5236</v>
      </c>
      <c r="D353" s="236" t="s">
        <v>1055</v>
      </c>
      <c r="E353" s="236" t="s">
        <v>6127</v>
      </c>
      <c r="F353" s="237" t="s">
        <v>6128</v>
      </c>
      <c r="G353" s="237" t="s">
        <v>5218</v>
      </c>
      <c r="H353" s="237" t="s">
        <v>1300</v>
      </c>
      <c r="I353" s="238" t="s">
        <v>1301</v>
      </c>
      <c r="J353" s="239" t="s">
        <v>1302</v>
      </c>
      <c r="K353" s="239" t="s">
        <v>1303</v>
      </c>
      <c r="L353" s="239" t="s">
        <v>1063</v>
      </c>
      <c r="M353" s="240" t="s">
        <v>1304</v>
      </c>
      <c r="N353" s="237" t="s">
        <v>1284</v>
      </c>
      <c r="O353" s="237" t="s">
        <v>3553</v>
      </c>
      <c r="P353" s="241" t="s">
        <v>2816</v>
      </c>
      <c r="Q353" s="242"/>
      <c r="R353" s="242">
        <v>16855.7</v>
      </c>
    </row>
    <row r="354" spans="1:18" s="243" customFormat="1" ht="42">
      <c r="A354" s="234" t="s">
        <v>2120</v>
      </c>
      <c r="B354" s="234" t="s">
        <v>6129</v>
      </c>
      <c r="C354" s="235" t="s">
        <v>5236</v>
      </c>
      <c r="D354" s="236" t="s">
        <v>1055</v>
      </c>
      <c r="E354" s="236" t="s">
        <v>6130</v>
      </c>
      <c r="F354" s="237" t="s">
        <v>6131</v>
      </c>
      <c r="G354" s="237" t="s">
        <v>5218</v>
      </c>
      <c r="H354" s="244" t="s">
        <v>1309</v>
      </c>
      <c r="I354" s="238" t="s">
        <v>1310</v>
      </c>
      <c r="J354" s="239" t="s">
        <v>1302</v>
      </c>
      <c r="K354" s="239" t="s">
        <v>1303</v>
      </c>
      <c r="L354" s="239" t="s">
        <v>1063</v>
      </c>
      <c r="M354" s="240" t="s">
        <v>1304</v>
      </c>
      <c r="N354" s="237" t="s">
        <v>1284</v>
      </c>
      <c r="O354" s="237" t="s">
        <v>3553</v>
      </c>
      <c r="P354" s="241"/>
      <c r="Q354" s="223"/>
      <c r="R354" s="242"/>
    </row>
    <row r="355" spans="1:18" s="243" customFormat="1" ht="42">
      <c r="A355" s="234" t="s">
        <v>2124</v>
      </c>
      <c r="B355" s="234" t="s">
        <v>6132</v>
      </c>
      <c r="C355" s="235" t="s">
        <v>5236</v>
      </c>
      <c r="D355" s="236" t="s">
        <v>1055</v>
      </c>
      <c r="E355" s="236" t="s">
        <v>6133</v>
      </c>
      <c r="F355" s="237" t="s">
        <v>6134</v>
      </c>
      <c r="G355" s="237" t="s">
        <v>5218</v>
      </c>
      <c r="H355" s="244" t="s">
        <v>1309</v>
      </c>
      <c r="I355" s="238" t="s">
        <v>1310</v>
      </c>
      <c r="J355" s="239" t="s">
        <v>1302</v>
      </c>
      <c r="K355" s="239" t="s">
        <v>1303</v>
      </c>
      <c r="L355" s="239" t="s">
        <v>1063</v>
      </c>
      <c r="M355" s="240" t="s">
        <v>1304</v>
      </c>
      <c r="N355" s="237" t="s">
        <v>1284</v>
      </c>
      <c r="O355" s="237" t="s">
        <v>3553</v>
      </c>
      <c r="P355" s="241"/>
      <c r="Q355" s="223"/>
      <c r="R355" s="242"/>
    </row>
    <row r="356" spans="1:18" s="243" customFormat="1" ht="42" hidden="1">
      <c r="A356" s="234" t="s">
        <v>2129</v>
      </c>
      <c r="B356" s="234" t="s">
        <v>6135</v>
      </c>
      <c r="C356" s="235" t="s">
        <v>5236</v>
      </c>
      <c r="D356" s="236" t="s">
        <v>1055</v>
      </c>
      <c r="E356" s="236" t="s">
        <v>6136</v>
      </c>
      <c r="F356" s="237" t="s">
        <v>3896</v>
      </c>
      <c r="G356" s="237" t="s">
        <v>5218</v>
      </c>
      <c r="H356" s="237" t="s">
        <v>1696</v>
      </c>
      <c r="I356" s="238" t="s">
        <v>1697</v>
      </c>
      <c r="J356" s="239" t="s">
        <v>1690</v>
      </c>
      <c r="K356" s="239" t="s">
        <v>1691</v>
      </c>
      <c r="L356" s="239" t="s">
        <v>1063</v>
      </c>
      <c r="M356" s="240" t="s">
        <v>1769</v>
      </c>
      <c r="N356" s="237" t="s">
        <v>1284</v>
      </c>
      <c r="O356" s="237" t="s">
        <v>3553</v>
      </c>
      <c r="P356" s="241"/>
      <c r="Q356" s="242"/>
      <c r="R356" s="242">
        <v>3484.52</v>
      </c>
    </row>
    <row r="357" spans="1:18" s="243" customFormat="1" ht="63" hidden="1">
      <c r="A357" s="234" t="s">
        <v>2134</v>
      </c>
      <c r="B357" s="234" t="s">
        <v>6137</v>
      </c>
      <c r="C357" s="235" t="s">
        <v>5236</v>
      </c>
      <c r="D357" s="236" t="s">
        <v>1055</v>
      </c>
      <c r="E357" s="236" t="s">
        <v>3220</v>
      </c>
      <c r="F357" s="237" t="s">
        <v>6138</v>
      </c>
      <c r="G357" s="237" t="s">
        <v>5218</v>
      </c>
      <c r="H357" s="237" t="s">
        <v>3218</v>
      </c>
      <c r="I357" s="238" t="s">
        <v>2270</v>
      </c>
      <c r="J357" s="239" t="s">
        <v>1690</v>
      </c>
      <c r="K357" s="239" t="s">
        <v>1691</v>
      </c>
      <c r="L357" s="239" t="s">
        <v>1063</v>
      </c>
      <c r="M357" s="240" t="s">
        <v>1769</v>
      </c>
      <c r="N357" s="237" t="s">
        <v>1284</v>
      </c>
      <c r="O357" s="237" t="s">
        <v>3553</v>
      </c>
      <c r="P357" s="241"/>
      <c r="Q357" s="242"/>
      <c r="R357" s="242">
        <v>20740.099999999999</v>
      </c>
    </row>
    <row r="358" spans="1:18" s="243" customFormat="1" ht="63" hidden="1">
      <c r="A358" s="234" t="s">
        <v>2138</v>
      </c>
      <c r="B358" s="234" t="s">
        <v>6139</v>
      </c>
      <c r="C358" s="235" t="s">
        <v>5236</v>
      </c>
      <c r="D358" s="236" t="s">
        <v>1055</v>
      </c>
      <c r="E358" s="236" t="s">
        <v>3204</v>
      </c>
      <c r="F358" s="237" t="s">
        <v>6140</v>
      </c>
      <c r="G358" s="237" t="s">
        <v>5218</v>
      </c>
      <c r="H358" s="237" t="s">
        <v>3206</v>
      </c>
      <c r="I358" s="238" t="s">
        <v>2270</v>
      </c>
      <c r="J358" s="239" t="s">
        <v>1690</v>
      </c>
      <c r="K358" s="239" t="s">
        <v>1691</v>
      </c>
      <c r="L358" s="239" t="s">
        <v>1063</v>
      </c>
      <c r="M358" s="240" t="s">
        <v>1769</v>
      </c>
      <c r="N358" s="237" t="s">
        <v>1284</v>
      </c>
      <c r="O358" s="237" t="s">
        <v>3553</v>
      </c>
      <c r="P358" s="241"/>
      <c r="Q358" s="242"/>
      <c r="R358" s="242">
        <v>6130.57</v>
      </c>
    </row>
    <row r="359" spans="1:18" s="243" customFormat="1" ht="73.5" hidden="1">
      <c r="A359" s="234" t="s">
        <v>2141</v>
      </c>
      <c r="B359" s="234" t="s">
        <v>6141</v>
      </c>
      <c r="C359" s="235" t="s">
        <v>5236</v>
      </c>
      <c r="D359" s="236" t="s">
        <v>1055</v>
      </c>
      <c r="E359" s="236" t="s">
        <v>3208</v>
      </c>
      <c r="F359" s="237" t="s">
        <v>6142</v>
      </c>
      <c r="G359" s="237" t="s">
        <v>5218</v>
      </c>
      <c r="H359" s="237" t="s">
        <v>3210</v>
      </c>
      <c r="I359" s="238" t="s">
        <v>2270</v>
      </c>
      <c r="J359" s="239" t="s">
        <v>1690</v>
      </c>
      <c r="K359" s="239" t="s">
        <v>1691</v>
      </c>
      <c r="L359" s="239" t="s">
        <v>1063</v>
      </c>
      <c r="M359" s="240" t="s">
        <v>1769</v>
      </c>
      <c r="N359" s="237" t="s">
        <v>1284</v>
      </c>
      <c r="O359" s="237" t="s">
        <v>3553</v>
      </c>
      <c r="P359" s="241"/>
      <c r="Q359" s="242"/>
      <c r="R359" s="242">
        <v>6264</v>
      </c>
    </row>
    <row r="360" spans="1:18" s="243" customFormat="1" ht="73.5" hidden="1">
      <c r="A360" s="234" t="s">
        <v>2144</v>
      </c>
      <c r="B360" s="234" t="s">
        <v>6143</v>
      </c>
      <c r="C360" s="235" t="s">
        <v>5236</v>
      </c>
      <c r="D360" s="236" t="s">
        <v>1055</v>
      </c>
      <c r="E360" s="236" t="s">
        <v>2266</v>
      </c>
      <c r="F360" s="237" t="s">
        <v>6144</v>
      </c>
      <c r="G360" s="237" t="s">
        <v>5218</v>
      </c>
      <c r="H360" s="237" t="s">
        <v>2269</v>
      </c>
      <c r="I360" s="238" t="s">
        <v>2270</v>
      </c>
      <c r="J360" s="239" t="s">
        <v>1690</v>
      </c>
      <c r="K360" s="239" t="s">
        <v>1691</v>
      </c>
      <c r="L360" s="239" t="s">
        <v>1063</v>
      </c>
      <c r="M360" s="240" t="s">
        <v>1769</v>
      </c>
      <c r="N360" s="237" t="s">
        <v>1284</v>
      </c>
      <c r="O360" s="237" t="s">
        <v>3553</v>
      </c>
      <c r="P360" s="241"/>
      <c r="Q360" s="242"/>
      <c r="R360" s="242">
        <v>15913.14</v>
      </c>
    </row>
    <row r="361" spans="1:18" s="243" customFormat="1" ht="63" hidden="1">
      <c r="A361" s="234" t="s">
        <v>2147</v>
      </c>
      <c r="B361" s="234" t="s">
        <v>6145</v>
      </c>
      <c r="C361" s="235" t="s">
        <v>5236</v>
      </c>
      <c r="D361" s="236" t="s">
        <v>1055</v>
      </c>
      <c r="E361" s="236" t="s">
        <v>3216</v>
      </c>
      <c r="F361" s="237" t="s">
        <v>6146</v>
      </c>
      <c r="G361" s="237" t="s">
        <v>5218</v>
      </c>
      <c r="H361" s="237" t="s">
        <v>3218</v>
      </c>
      <c r="I361" s="238" t="s">
        <v>2270</v>
      </c>
      <c r="J361" s="239" t="s">
        <v>1690</v>
      </c>
      <c r="K361" s="239" t="s">
        <v>1691</v>
      </c>
      <c r="L361" s="239" t="s">
        <v>1063</v>
      </c>
      <c r="M361" s="240" t="s">
        <v>1769</v>
      </c>
      <c r="N361" s="237" t="s">
        <v>1284</v>
      </c>
      <c r="O361" s="237" t="s">
        <v>3553</v>
      </c>
      <c r="P361" s="241"/>
      <c r="Q361" s="242"/>
      <c r="R361" s="242">
        <v>9678</v>
      </c>
    </row>
    <row r="362" spans="1:18" s="243" customFormat="1" ht="42" hidden="1">
      <c r="A362" s="234" t="s">
        <v>2150</v>
      </c>
      <c r="B362" s="234" t="s">
        <v>6147</v>
      </c>
      <c r="C362" s="235" t="s">
        <v>5236</v>
      </c>
      <c r="D362" s="236" t="s">
        <v>1055</v>
      </c>
      <c r="E362" s="236" t="s">
        <v>3201</v>
      </c>
      <c r="F362" s="237" t="s">
        <v>6148</v>
      </c>
      <c r="G362" s="237" t="s">
        <v>5218</v>
      </c>
      <c r="H362" s="237" t="s">
        <v>1077</v>
      </c>
      <c r="I362" s="238" t="s">
        <v>1078</v>
      </c>
      <c r="J362" s="239" t="s">
        <v>1690</v>
      </c>
      <c r="K362" s="239" t="s">
        <v>1691</v>
      </c>
      <c r="L362" s="239" t="s">
        <v>1063</v>
      </c>
      <c r="M362" s="240" t="s">
        <v>1769</v>
      </c>
      <c r="N362" s="237" t="s">
        <v>1284</v>
      </c>
      <c r="O362" s="237" t="s">
        <v>3553</v>
      </c>
      <c r="P362" s="241"/>
      <c r="Q362" s="242"/>
      <c r="R362" s="242">
        <v>17239.830000000002</v>
      </c>
    </row>
    <row r="363" spans="1:18" s="243" customFormat="1" ht="73.5" hidden="1">
      <c r="A363" s="234" t="s">
        <v>2154</v>
      </c>
      <c r="B363" s="234" t="s">
        <v>6149</v>
      </c>
      <c r="C363" s="235" t="s">
        <v>5236</v>
      </c>
      <c r="D363" s="236" t="s">
        <v>1055</v>
      </c>
      <c r="E363" s="236" t="s">
        <v>4701</v>
      </c>
      <c r="F363" s="237" t="s">
        <v>6150</v>
      </c>
      <c r="G363" s="237" t="s">
        <v>5218</v>
      </c>
      <c r="H363" s="237" t="s">
        <v>2269</v>
      </c>
      <c r="I363" s="238" t="s">
        <v>2270</v>
      </c>
      <c r="J363" s="239" t="s">
        <v>1690</v>
      </c>
      <c r="K363" s="239" t="s">
        <v>1691</v>
      </c>
      <c r="L363" s="239" t="s">
        <v>1063</v>
      </c>
      <c r="M363" s="240" t="s">
        <v>1769</v>
      </c>
      <c r="N363" s="237" t="s">
        <v>1284</v>
      </c>
      <c r="O363" s="237" t="s">
        <v>3553</v>
      </c>
      <c r="P363" s="241"/>
      <c r="Q363" s="242"/>
      <c r="R363" s="242">
        <v>5449.62</v>
      </c>
    </row>
    <row r="364" spans="1:18" s="243" customFormat="1" ht="42" hidden="1">
      <c r="A364" s="234" t="s">
        <v>2157</v>
      </c>
      <c r="B364" s="234" t="s">
        <v>6151</v>
      </c>
      <c r="C364" s="235" t="s">
        <v>5236</v>
      </c>
      <c r="D364" s="236" t="s">
        <v>1055</v>
      </c>
      <c r="E364" s="236" t="s">
        <v>5525</v>
      </c>
      <c r="F364" s="237" t="s">
        <v>6152</v>
      </c>
      <c r="G364" s="237" t="s">
        <v>5218</v>
      </c>
      <c r="H364" s="237" t="s">
        <v>2274</v>
      </c>
      <c r="I364" s="238" t="s">
        <v>2275</v>
      </c>
      <c r="J364" s="239" t="s">
        <v>1690</v>
      </c>
      <c r="K364" s="239" t="s">
        <v>1691</v>
      </c>
      <c r="L364" s="239" t="s">
        <v>1063</v>
      </c>
      <c r="M364" s="240" t="s">
        <v>1769</v>
      </c>
      <c r="N364" s="237" t="s">
        <v>1284</v>
      </c>
      <c r="O364" s="237" t="s">
        <v>3553</v>
      </c>
      <c r="P364" s="241"/>
      <c r="Q364" s="242"/>
      <c r="R364" s="242">
        <v>2255.44</v>
      </c>
    </row>
    <row r="365" spans="1:18" s="243" customFormat="1" ht="42" hidden="1">
      <c r="A365" s="234" t="s">
        <v>2160</v>
      </c>
      <c r="B365" s="234" t="s">
        <v>6153</v>
      </c>
      <c r="C365" s="235" t="s">
        <v>5236</v>
      </c>
      <c r="D365" s="236" t="s">
        <v>1055</v>
      </c>
      <c r="E365" s="236" t="s">
        <v>5525</v>
      </c>
      <c r="F365" s="237" t="s">
        <v>6154</v>
      </c>
      <c r="G365" s="237" t="s">
        <v>5218</v>
      </c>
      <c r="H365" s="237" t="s">
        <v>2274</v>
      </c>
      <c r="I365" s="238" t="s">
        <v>2275</v>
      </c>
      <c r="J365" s="239" t="s">
        <v>1690</v>
      </c>
      <c r="K365" s="239" t="s">
        <v>1691</v>
      </c>
      <c r="L365" s="239" t="s">
        <v>1063</v>
      </c>
      <c r="M365" s="240" t="s">
        <v>1769</v>
      </c>
      <c r="N365" s="237" t="s">
        <v>1284</v>
      </c>
      <c r="O365" s="237" t="s">
        <v>3553</v>
      </c>
      <c r="P365" s="241"/>
      <c r="Q365" s="242"/>
      <c r="R365" s="242">
        <v>19273.93</v>
      </c>
    </row>
    <row r="366" spans="1:18" s="243" customFormat="1" ht="52.5" hidden="1">
      <c r="A366" s="234" t="s">
        <v>1691</v>
      </c>
      <c r="B366" s="234" t="s">
        <v>6155</v>
      </c>
      <c r="C366" s="235" t="s">
        <v>5236</v>
      </c>
      <c r="D366" s="236" t="s">
        <v>1055</v>
      </c>
      <c r="E366" s="236" t="s">
        <v>6156</v>
      </c>
      <c r="F366" s="237" t="s">
        <v>6157</v>
      </c>
      <c r="G366" s="237" t="s">
        <v>5218</v>
      </c>
      <c r="H366" s="237" t="s">
        <v>1418</v>
      </c>
      <c r="I366" s="238" t="s">
        <v>1419</v>
      </c>
      <c r="J366" s="239" t="s">
        <v>1302</v>
      </c>
      <c r="K366" s="239" t="s">
        <v>1062</v>
      </c>
      <c r="L366" s="239" t="s">
        <v>1063</v>
      </c>
      <c r="M366" s="240" t="s">
        <v>1304</v>
      </c>
      <c r="N366" s="237" t="s">
        <v>1284</v>
      </c>
      <c r="O366" s="237" t="s">
        <v>3553</v>
      </c>
      <c r="P366" s="241" t="s">
        <v>3314</v>
      </c>
      <c r="Q366" s="242"/>
      <c r="R366" s="242">
        <v>8234.2999999999993</v>
      </c>
    </row>
    <row r="367" spans="1:18" s="243" customFormat="1" ht="42" hidden="1">
      <c r="A367" s="234" t="s">
        <v>1080</v>
      </c>
      <c r="B367" s="234" t="s">
        <v>6158</v>
      </c>
      <c r="C367" s="235" t="s">
        <v>5236</v>
      </c>
      <c r="D367" s="236" t="s">
        <v>1055</v>
      </c>
      <c r="E367" s="236" t="s">
        <v>6159</v>
      </c>
      <c r="F367" s="237" t="s">
        <v>6160</v>
      </c>
      <c r="G367" s="237" t="s">
        <v>5218</v>
      </c>
      <c r="H367" s="237" t="s">
        <v>992</v>
      </c>
      <c r="I367" s="238" t="s">
        <v>2768</v>
      </c>
      <c r="J367" s="239" t="s">
        <v>1061</v>
      </c>
      <c r="K367" s="239" t="s">
        <v>1062</v>
      </c>
      <c r="L367" s="239" t="s">
        <v>1063</v>
      </c>
      <c r="M367" s="240" t="s">
        <v>1064</v>
      </c>
      <c r="N367" s="237" t="s">
        <v>1284</v>
      </c>
      <c r="O367" s="237" t="s">
        <v>3553</v>
      </c>
      <c r="P367" s="241" t="s">
        <v>2769</v>
      </c>
      <c r="Q367" s="242"/>
      <c r="R367" s="242">
        <v>40030</v>
      </c>
    </row>
    <row r="368" spans="1:18" s="243" customFormat="1" ht="52.5">
      <c r="A368" s="234" t="s">
        <v>2168</v>
      </c>
      <c r="B368" s="234" t="s">
        <v>6161</v>
      </c>
      <c r="C368" s="235" t="s">
        <v>5236</v>
      </c>
      <c r="D368" s="236" t="s">
        <v>1055</v>
      </c>
      <c r="E368" s="236" t="s">
        <v>6162</v>
      </c>
      <c r="F368" s="237" t="s">
        <v>6163</v>
      </c>
      <c r="G368" s="237" t="s">
        <v>5218</v>
      </c>
      <c r="H368" s="237" t="s">
        <v>1639</v>
      </c>
      <c r="I368" s="238" t="s">
        <v>1640</v>
      </c>
      <c r="J368" s="239" t="s">
        <v>1239</v>
      </c>
      <c r="K368" s="239" t="s">
        <v>1062</v>
      </c>
      <c r="L368" s="239" t="s">
        <v>1063</v>
      </c>
      <c r="M368" s="240" t="s">
        <v>1064</v>
      </c>
      <c r="N368" s="237" t="s">
        <v>1284</v>
      </c>
      <c r="O368" s="237" t="s">
        <v>3553</v>
      </c>
      <c r="P368" s="241" t="s">
        <v>1641</v>
      </c>
      <c r="Q368" s="223">
        <v>1</v>
      </c>
      <c r="R368" s="242">
        <v>1068</v>
      </c>
    </row>
    <row r="369" spans="1:18" s="243" customFormat="1" ht="52.5" hidden="1">
      <c r="A369" s="234" t="s">
        <v>2171</v>
      </c>
      <c r="B369" s="234" t="s">
        <v>6164</v>
      </c>
      <c r="C369" s="235" t="s">
        <v>5236</v>
      </c>
      <c r="D369" s="236" t="s">
        <v>1055</v>
      </c>
      <c r="E369" s="236" t="s">
        <v>6165</v>
      </c>
      <c r="F369" s="237" t="s">
        <v>6166</v>
      </c>
      <c r="G369" s="237" t="s">
        <v>5218</v>
      </c>
      <c r="H369" s="237" t="s">
        <v>1282</v>
      </c>
      <c r="I369" s="238" t="s">
        <v>1283</v>
      </c>
      <c r="J369" s="239" t="s">
        <v>1239</v>
      </c>
      <c r="K369" s="239" t="s">
        <v>1062</v>
      </c>
      <c r="L369" s="239" t="s">
        <v>1063</v>
      </c>
      <c r="M369" s="240" t="s">
        <v>1064</v>
      </c>
      <c r="N369" s="237" t="s">
        <v>1284</v>
      </c>
      <c r="O369" s="237" t="s">
        <v>3553</v>
      </c>
      <c r="P369" s="241" t="s">
        <v>6167</v>
      </c>
      <c r="Q369" s="242"/>
      <c r="R369" s="242">
        <v>27200</v>
      </c>
    </row>
    <row r="370" spans="1:18" s="243" customFormat="1" ht="42" hidden="1">
      <c r="A370" s="234" t="s">
        <v>1432</v>
      </c>
      <c r="B370" s="234" t="s">
        <v>6168</v>
      </c>
      <c r="C370" s="235" t="s">
        <v>5236</v>
      </c>
      <c r="D370" s="236" t="s">
        <v>1055</v>
      </c>
      <c r="E370" s="236" t="s">
        <v>6169</v>
      </c>
      <c r="F370" s="237" t="s">
        <v>6170</v>
      </c>
      <c r="G370" s="237" t="s">
        <v>5218</v>
      </c>
      <c r="H370" s="237" t="s">
        <v>209</v>
      </c>
      <c r="I370" s="238" t="s">
        <v>1149</v>
      </c>
      <c r="J370" s="239" t="s">
        <v>1302</v>
      </c>
      <c r="K370" s="239" t="s">
        <v>1303</v>
      </c>
      <c r="L370" s="239" t="s">
        <v>1063</v>
      </c>
      <c r="M370" s="240" t="s">
        <v>1304</v>
      </c>
      <c r="N370" s="237" t="s">
        <v>1284</v>
      </c>
      <c r="O370" s="237" t="s">
        <v>3553</v>
      </c>
      <c r="P370" s="241" t="s">
        <v>963</v>
      </c>
      <c r="Q370" s="242"/>
      <c r="R370" s="242">
        <v>25189.9</v>
      </c>
    </row>
    <row r="371" spans="1:18" s="243" customFormat="1" ht="42" hidden="1">
      <c r="A371" s="234" t="s">
        <v>1436</v>
      </c>
      <c r="B371" s="234" t="s">
        <v>6171</v>
      </c>
      <c r="C371" s="235" t="s">
        <v>5236</v>
      </c>
      <c r="D371" s="236" t="s">
        <v>1055</v>
      </c>
      <c r="E371" s="236" t="s">
        <v>6172</v>
      </c>
      <c r="F371" s="237" t="s">
        <v>6173</v>
      </c>
      <c r="G371" s="237" t="s">
        <v>5218</v>
      </c>
      <c r="H371" s="237" t="s">
        <v>209</v>
      </c>
      <c r="I371" s="238" t="s">
        <v>1149</v>
      </c>
      <c r="J371" s="239" t="s">
        <v>1302</v>
      </c>
      <c r="K371" s="239" t="s">
        <v>1062</v>
      </c>
      <c r="L371" s="239" t="s">
        <v>1063</v>
      </c>
      <c r="M371" s="240" t="s">
        <v>1304</v>
      </c>
      <c r="N371" s="237" t="s">
        <v>1284</v>
      </c>
      <c r="O371" s="237" t="s">
        <v>3553</v>
      </c>
      <c r="P371" s="241" t="s">
        <v>963</v>
      </c>
      <c r="Q371" s="242"/>
      <c r="R371" s="242">
        <v>1192.68</v>
      </c>
    </row>
    <row r="372" spans="1:18" s="243" customFormat="1" ht="42" hidden="1">
      <c r="A372" s="234" t="s">
        <v>2178</v>
      </c>
      <c r="B372" s="234" t="s">
        <v>6174</v>
      </c>
      <c r="C372" s="235" t="s">
        <v>5236</v>
      </c>
      <c r="D372" s="236" t="s">
        <v>1055</v>
      </c>
      <c r="E372" s="236" t="s">
        <v>6175</v>
      </c>
      <c r="F372" s="237" t="s">
        <v>6176</v>
      </c>
      <c r="G372" s="237" t="s">
        <v>5218</v>
      </c>
      <c r="H372" s="237" t="s">
        <v>209</v>
      </c>
      <c r="I372" s="238" t="s">
        <v>1149</v>
      </c>
      <c r="J372" s="239" t="s">
        <v>1302</v>
      </c>
      <c r="K372" s="239" t="s">
        <v>1303</v>
      </c>
      <c r="L372" s="239" t="s">
        <v>1063</v>
      </c>
      <c r="M372" s="240" t="s">
        <v>1304</v>
      </c>
      <c r="N372" s="237" t="s">
        <v>1284</v>
      </c>
      <c r="O372" s="237" t="s">
        <v>3553</v>
      </c>
      <c r="P372" s="241" t="s">
        <v>962</v>
      </c>
      <c r="Q372" s="242"/>
      <c r="R372" s="242">
        <v>2289.27</v>
      </c>
    </row>
    <row r="373" spans="1:18" s="243" customFormat="1" ht="52.5" hidden="1">
      <c r="A373" s="234" t="s">
        <v>2182</v>
      </c>
      <c r="B373" s="234" t="s">
        <v>6177</v>
      </c>
      <c r="C373" s="235" t="s">
        <v>5236</v>
      </c>
      <c r="D373" s="236" t="s">
        <v>1055</v>
      </c>
      <c r="E373" s="236" t="s">
        <v>6178</v>
      </c>
      <c r="F373" s="237" t="s">
        <v>6179</v>
      </c>
      <c r="G373" s="237" t="s">
        <v>5218</v>
      </c>
      <c r="H373" s="237" t="s">
        <v>5469</v>
      </c>
      <c r="I373" s="238" t="s">
        <v>5470</v>
      </c>
      <c r="J373" s="239" t="s">
        <v>1079</v>
      </c>
      <c r="K373" s="239" t="s">
        <v>1062</v>
      </c>
      <c r="L373" s="239" t="s">
        <v>1063</v>
      </c>
      <c r="M373" s="240" t="s">
        <v>1064</v>
      </c>
      <c r="N373" s="237" t="s">
        <v>1284</v>
      </c>
      <c r="O373" s="237" t="s">
        <v>3553</v>
      </c>
      <c r="P373" s="241" t="s">
        <v>6180</v>
      </c>
      <c r="Q373" s="242"/>
      <c r="R373" s="242">
        <v>10500</v>
      </c>
    </row>
    <row r="374" spans="1:18" s="243" customFormat="1" ht="42" hidden="1">
      <c r="A374" s="234" t="s">
        <v>1704</v>
      </c>
      <c r="B374" s="234" t="s">
        <v>6181</v>
      </c>
      <c r="C374" s="235" t="s">
        <v>5233</v>
      </c>
      <c r="D374" s="236" t="s">
        <v>1055</v>
      </c>
      <c r="E374" s="236" t="s">
        <v>6182</v>
      </c>
      <c r="F374" s="237" t="s">
        <v>6183</v>
      </c>
      <c r="G374" s="237" t="s">
        <v>5236</v>
      </c>
      <c r="H374" s="237" t="s">
        <v>1701</v>
      </c>
      <c r="I374" s="238" t="s">
        <v>1702</v>
      </c>
      <c r="J374" s="239" t="s">
        <v>1703</v>
      </c>
      <c r="K374" s="239" t="s">
        <v>1704</v>
      </c>
      <c r="L374" s="239" t="s">
        <v>1063</v>
      </c>
      <c r="M374" s="240" t="s">
        <v>1769</v>
      </c>
      <c r="N374" s="237" t="s">
        <v>1284</v>
      </c>
      <c r="O374" s="237" t="s">
        <v>3553</v>
      </c>
      <c r="P374" s="241"/>
      <c r="Q374" s="242"/>
      <c r="R374" s="242">
        <v>765.08</v>
      </c>
    </row>
    <row r="375" spans="1:18" s="243" customFormat="1" ht="42">
      <c r="A375" s="234" t="s">
        <v>2187</v>
      </c>
      <c r="B375" s="234" t="s">
        <v>6184</v>
      </c>
      <c r="C375" s="235" t="s">
        <v>5233</v>
      </c>
      <c r="D375" s="236" t="s">
        <v>1055</v>
      </c>
      <c r="E375" s="236" t="s">
        <v>6185</v>
      </c>
      <c r="F375" s="237" t="s">
        <v>6186</v>
      </c>
      <c r="G375" s="237" t="s">
        <v>5236</v>
      </c>
      <c r="H375" s="244" t="s">
        <v>1290</v>
      </c>
      <c r="I375" s="238" t="s">
        <v>1291</v>
      </c>
      <c r="J375" s="239" t="s">
        <v>1239</v>
      </c>
      <c r="K375" s="239" t="s">
        <v>1062</v>
      </c>
      <c r="L375" s="239" t="s">
        <v>1063</v>
      </c>
      <c r="M375" s="240" t="s">
        <v>1064</v>
      </c>
      <c r="N375" s="237" t="s">
        <v>1284</v>
      </c>
      <c r="O375" s="237" t="s">
        <v>3553</v>
      </c>
      <c r="P375" s="241"/>
      <c r="Q375" s="223"/>
      <c r="R375" s="242"/>
    </row>
    <row r="376" spans="1:18" s="243" customFormat="1" ht="42">
      <c r="A376" s="234" t="s">
        <v>2190</v>
      </c>
      <c r="B376" s="234" t="s">
        <v>6187</v>
      </c>
      <c r="C376" s="235" t="s">
        <v>5233</v>
      </c>
      <c r="D376" s="236" t="s">
        <v>1055</v>
      </c>
      <c r="E376" s="236" t="s">
        <v>6188</v>
      </c>
      <c r="F376" s="237" t="s">
        <v>6189</v>
      </c>
      <c r="G376" s="237" t="s">
        <v>5236</v>
      </c>
      <c r="H376" s="237" t="s">
        <v>1403</v>
      </c>
      <c r="I376" s="238" t="s">
        <v>1404</v>
      </c>
      <c r="J376" s="239" t="s">
        <v>1079</v>
      </c>
      <c r="K376" s="239" t="s">
        <v>1062</v>
      </c>
      <c r="L376" s="239" t="s">
        <v>1063</v>
      </c>
      <c r="M376" s="240" t="s">
        <v>1064</v>
      </c>
      <c r="N376" s="237" t="s">
        <v>1284</v>
      </c>
      <c r="O376" s="237" t="s">
        <v>3553</v>
      </c>
      <c r="P376" s="241" t="s">
        <v>3123</v>
      </c>
      <c r="Q376" s="223">
        <v>1</v>
      </c>
      <c r="R376" s="242">
        <v>16000</v>
      </c>
    </row>
    <row r="377" spans="1:18" s="243" customFormat="1" ht="42">
      <c r="A377" s="234" t="s">
        <v>2194</v>
      </c>
      <c r="B377" s="234" t="s">
        <v>6190</v>
      </c>
      <c r="C377" s="235" t="s">
        <v>5233</v>
      </c>
      <c r="D377" s="236" t="s">
        <v>1055</v>
      </c>
      <c r="E377" s="236" t="s">
        <v>6191</v>
      </c>
      <c r="F377" s="237" t="s">
        <v>6192</v>
      </c>
      <c r="G377" s="237" t="s">
        <v>5236</v>
      </c>
      <c r="H377" s="237" t="s">
        <v>1396</v>
      </c>
      <c r="I377" s="238" t="s">
        <v>1397</v>
      </c>
      <c r="J377" s="239" t="s">
        <v>1079</v>
      </c>
      <c r="K377" s="239" t="s">
        <v>1062</v>
      </c>
      <c r="L377" s="239" t="s">
        <v>1063</v>
      </c>
      <c r="M377" s="240" t="s">
        <v>1064</v>
      </c>
      <c r="N377" s="237" t="s">
        <v>1284</v>
      </c>
      <c r="O377" s="237" t="s">
        <v>3553</v>
      </c>
      <c r="P377" s="241" t="s">
        <v>3120</v>
      </c>
      <c r="Q377" s="223">
        <v>1</v>
      </c>
      <c r="R377" s="242">
        <v>16000</v>
      </c>
    </row>
    <row r="378" spans="1:18" s="243" customFormat="1" ht="52.5" hidden="1">
      <c r="A378" s="234" t="s">
        <v>1114</v>
      </c>
      <c r="B378" s="234" t="s">
        <v>6193</v>
      </c>
      <c r="C378" s="235" t="s">
        <v>5233</v>
      </c>
      <c r="D378" s="236" t="s">
        <v>1055</v>
      </c>
      <c r="E378" s="236" t="s">
        <v>6194</v>
      </c>
      <c r="F378" s="237" t="s">
        <v>6195</v>
      </c>
      <c r="G378" s="237" t="s">
        <v>5236</v>
      </c>
      <c r="H378" s="237" t="s">
        <v>1077</v>
      </c>
      <c r="I378" s="238" t="s">
        <v>1078</v>
      </c>
      <c r="J378" s="239" t="s">
        <v>1690</v>
      </c>
      <c r="K378" s="239" t="s">
        <v>1691</v>
      </c>
      <c r="L378" s="239" t="s">
        <v>1063</v>
      </c>
      <c r="M378" s="240" t="s">
        <v>1769</v>
      </c>
      <c r="N378" s="237" t="s">
        <v>1284</v>
      </c>
      <c r="O378" s="237" t="s">
        <v>3553</v>
      </c>
      <c r="P378" s="241"/>
      <c r="Q378" s="242"/>
      <c r="R378" s="242">
        <v>22627</v>
      </c>
    </row>
    <row r="379" spans="1:18" s="243" customFormat="1" ht="42" hidden="1">
      <c r="A379" s="234" t="s">
        <v>1123</v>
      </c>
      <c r="B379" s="234" t="s">
        <v>6196</v>
      </c>
      <c r="C379" s="235" t="s">
        <v>5233</v>
      </c>
      <c r="D379" s="236" t="s">
        <v>1055</v>
      </c>
      <c r="E379" s="236" t="s">
        <v>6197</v>
      </c>
      <c r="F379" s="237" t="s">
        <v>6198</v>
      </c>
      <c r="G379" s="237" t="s">
        <v>5236</v>
      </c>
      <c r="H379" s="237" t="s">
        <v>307</v>
      </c>
      <c r="I379" s="238" t="s">
        <v>1348</v>
      </c>
      <c r="J379" s="239" t="s">
        <v>1079</v>
      </c>
      <c r="K379" s="239" t="s">
        <v>1062</v>
      </c>
      <c r="L379" s="239" t="s">
        <v>1063</v>
      </c>
      <c r="M379" s="240" t="s">
        <v>1064</v>
      </c>
      <c r="N379" s="237" t="s">
        <v>1284</v>
      </c>
      <c r="O379" s="237" t="s">
        <v>3553</v>
      </c>
      <c r="P379" s="241" t="s">
        <v>1349</v>
      </c>
      <c r="Q379" s="242"/>
      <c r="R379" s="242">
        <v>112680</v>
      </c>
    </row>
    <row r="380" spans="1:18" s="243" customFormat="1" ht="42" hidden="1">
      <c r="A380" s="234" t="s">
        <v>1129</v>
      </c>
      <c r="B380" s="234" t="s">
        <v>6199</v>
      </c>
      <c r="C380" s="235" t="s">
        <v>5233</v>
      </c>
      <c r="D380" s="236" t="s">
        <v>1055</v>
      </c>
      <c r="E380" s="236" t="s">
        <v>6200</v>
      </c>
      <c r="F380" s="237" t="s">
        <v>6201</v>
      </c>
      <c r="G380" s="237" t="s">
        <v>5236</v>
      </c>
      <c r="H380" s="237" t="s">
        <v>1354</v>
      </c>
      <c r="I380" s="238" t="s">
        <v>1355</v>
      </c>
      <c r="J380" s="239" t="s">
        <v>1239</v>
      </c>
      <c r="K380" s="239" t="s">
        <v>1062</v>
      </c>
      <c r="L380" s="239" t="s">
        <v>1063</v>
      </c>
      <c r="M380" s="240" t="s">
        <v>1064</v>
      </c>
      <c r="N380" s="237" t="s">
        <v>1284</v>
      </c>
      <c r="O380" s="237" t="s">
        <v>3553</v>
      </c>
      <c r="P380" s="241" t="s">
        <v>1356</v>
      </c>
      <c r="Q380" s="242"/>
      <c r="R380" s="242">
        <v>44833.33</v>
      </c>
    </row>
    <row r="381" spans="1:18" s="243" customFormat="1" ht="42">
      <c r="A381" s="234" t="s">
        <v>1133</v>
      </c>
      <c r="B381" s="234" t="s">
        <v>6202</v>
      </c>
      <c r="C381" s="235" t="s">
        <v>5233</v>
      </c>
      <c r="D381" s="236" t="s">
        <v>1055</v>
      </c>
      <c r="E381" s="236" t="s">
        <v>6203</v>
      </c>
      <c r="F381" s="237" t="s">
        <v>6204</v>
      </c>
      <c r="G381" s="237" t="s">
        <v>5236</v>
      </c>
      <c r="H381" s="237" t="s">
        <v>1341</v>
      </c>
      <c r="I381" s="238" t="s">
        <v>1342</v>
      </c>
      <c r="J381" s="239" t="s">
        <v>1203</v>
      </c>
      <c r="K381" s="239" t="s">
        <v>1062</v>
      </c>
      <c r="L381" s="239" t="s">
        <v>1063</v>
      </c>
      <c r="M381" s="240" t="s">
        <v>1064</v>
      </c>
      <c r="N381" s="237" t="s">
        <v>1284</v>
      </c>
      <c r="O381" s="237" t="s">
        <v>3553</v>
      </c>
      <c r="P381" s="241" t="s">
        <v>6205</v>
      </c>
      <c r="Q381" s="223">
        <v>1</v>
      </c>
      <c r="R381" s="242">
        <v>69000</v>
      </c>
    </row>
    <row r="382" spans="1:18" s="243" customFormat="1" ht="52.5" hidden="1">
      <c r="A382" s="234" t="s">
        <v>1140</v>
      </c>
      <c r="B382" s="234" t="s">
        <v>6206</v>
      </c>
      <c r="C382" s="235" t="s">
        <v>5236</v>
      </c>
      <c r="D382" s="236" t="s">
        <v>1214</v>
      </c>
      <c r="E382" s="236" t="s">
        <v>6207</v>
      </c>
      <c r="F382" s="237" t="s">
        <v>6206</v>
      </c>
      <c r="G382" s="237" t="s">
        <v>5236</v>
      </c>
      <c r="H382" s="237" t="s">
        <v>1470</v>
      </c>
      <c r="I382" s="238" t="s">
        <v>1471</v>
      </c>
      <c r="J382" s="239" t="s">
        <v>1239</v>
      </c>
      <c r="K382" s="239" t="s">
        <v>1062</v>
      </c>
      <c r="L382" s="239" t="s">
        <v>1063</v>
      </c>
      <c r="M382" s="240" t="s">
        <v>1064</v>
      </c>
      <c r="N382" s="237" t="s">
        <v>1284</v>
      </c>
      <c r="O382" s="237" t="s">
        <v>3553</v>
      </c>
      <c r="P382" s="241" t="s">
        <v>6208</v>
      </c>
      <c r="Q382" s="242"/>
      <c r="R382" s="242">
        <v>5740</v>
      </c>
    </row>
    <row r="383" spans="1:18" s="243" customFormat="1" ht="52.5" hidden="1">
      <c r="A383" s="234" t="s">
        <v>1440</v>
      </c>
      <c r="B383" s="234" t="s">
        <v>6209</v>
      </c>
      <c r="C383" s="235" t="s">
        <v>5233</v>
      </c>
      <c r="D383" s="236" t="s">
        <v>1055</v>
      </c>
      <c r="E383" s="236" t="s">
        <v>6210</v>
      </c>
      <c r="F383" s="237" t="s">
        <v>6211</v>
      </c>
      <c r="G383" s="237" t="s">
        <v>5236</v>
      </c>
      <c r="H383" s="237" t="s">
        <v>2800</v>
      </c>
      <c r="I383" s="238" t="s">
        <v>2801</v>
      </c>
      <c r="J383" s="239" t="s">
        <v>1239</v>
      </c>
      <c r="K383" s="239" t="s">
        <v>1062</v>
      </c>
      <c r="L383" s="239" t="s">
        <v>1063</v>
      </c>
      <c r="M383" s="240" t="s">
        <v>1064</v>
      </c>
      <c r="N383" s="237" t="s">
        <v>1284</v>
      </c>
      <c r="O383" s="237" t="s">
        <v>3553</v>
      </c>
      <c r="P383" s="241" t="s">
        <v>2802</v>
      </c>
      <c r="Q383" s="242"/>
      <c r="R383" s="242">
        <v>27650</v>
      </c>
    </row>
    <row r="384" spans="1:18" s="243" customFormat="1" ht="42" hidden="1">
      <c r="A384" s="234" t="s">
        <v>1444</v>
      </c>
      <c r="B384" s="234" t="s">
        <v>6212</v>
      </c>
      <c r="C384" s="235" t="s">
        <v>5233</v>
      </c>
      <c r="D384" s="236" t="s">
        <v>1055</v>
      </c>
      <c r="E384" s="236" t="s">
        <v>6213</v>
      </c>
      <c r="F384" s="237" t="s">
        <v>6214</v>
      </c>
      <c r="G384" s="237" t="s">
        <v>5236</v>
      </c>
      <c r="H384" s="237" t="s">
        <v>1361</v>
      </c>
      <c r="I384" s="238" t="s">
        <v>1362</v>
      </c>
      <c r="J384" s="239" t="s">
        <v>1239</v>
      </c>
      <c r="K384" s="239" t="s">
        <v>1062</v>
      </c>
      <c r="L384" s="239" t="s">
        <v>1063</v>
      </c>
      <c r="M384" s="240" t="s">
        <v>1064</v>
      </c>
      <c r="N384" s="237" t="s">
        <v>1284</v>
      </c>
      <c r="O384" s="237" t="s">
        <v>3553</v>
      </c>
      <c r="P384" s="241" t="s">
        <v>4752</v>
      </c>
      <c r="Q384" s="242"/>
      <c r="R384" s="242">
        <v>37424.5</v>
      </c>
    </row>
    <row r="385" spans="1:18" s="243" customFormat="1" ht="42" hidden="1">
      <c r="A385" s="234" t="s">
        <v>1790</v>
      </c>
      <c r="B385" s="234" t="s">
        <v>6215</v>
      </c>
      <c r="C385" s="235" t="s">
        <v>5233</v>
      </c>
      <c r="D385" s="236" t="s">
        <v>1055</v>
      </c>
      <c r="E385" s="236" t="s">
        <v>6216</v>
      </c>
      <c r="F385" s="237" t="s">
        <v>6217</v>
      </c>
      <c r="G385" s="237" t="s">
        <v>5236</v>
      </c>
      <c r="H385" s="237" t="s">
        <v>2907</v>
      </c>
      <c r="I385" s="238" t="s">
        <v>2908</v>
      </c>
      <c r="J385" s="239" t="s">
        <v>1096</v>
      </c>
      <c r="K385" s="239" t="s">
        <v>1062</v>
      </c>
      <c r="L385" s="239" t="s">
        <v>1063</v>
      </c>
      <c r="M385" s="240" t="s">
        <v>1064</v>
      </c>
      <c r="N385" s="237" t="s">
        <v>1284</v>
      </c>
      <c r="O385" s="237" t="s">
        <v>3553</v>
      </c>
      <c r="P385" s="241" t="s">
        <v>6218</v>
      </c>
      <c r="Q385" s="242"/>
      <c r="R385" s="242">
        <v>29040</v>
      </c>
    </row>
    <row r="386" spans="1:18" s="243" customFormat="1" ht="42" hidden="1">
      <c r="A386" s="234" t="s">
        <v>2214</v>
      </c>
      <c r="B386" s="234" t="s">
        <v>6219</v>
      </c>
      <c r="C386" s="235" t="s">
        <v>5233</v>
      </c>
      <c r="D386" s="236" t="s">
        <v>1055</v>
      </c>
      <c r="E386" s="236" t="s">
        <v>6220</v>
      </c>
      <c r="F386" s="237" t="s">
        <v>6221</v>
      </c>
      <c r="G386" s="237" t="s">
        <v>5236</v>
      </c>
      <c r="H386" s="237" t="s">
        <v>6222</v>
      </c>
      <c r="I386" s="238" t="s">
        <v>6223</v>
      </c>
      <c r="J386" s="239" t="s">
        <v>1110</v>
      </c>
      <c r="K386" s="239" t="s">
        <v>1062</v>
      </c>
      <c r="L386" s="239" t="s">
        <v>1063</v>
      </c>
      <c r="M386" s="240" t="s">
        <v>1111</v>
      </c>
      <c r="N386" s="237" t="s">
        <v>1284</v>
      </c>
      <c r="O386" s="237" t="s">
        <v>3553</v>
      </c>
      <c r="P386" s="241" t="s">
        <v>6224</v>
      </c>
      <c r="Q386" s="242"/>
      <c r="R386" s="242">
        <v>107040</v>
      </c>
    </row>
    <row r="387" spans="1:18" s="243" customFormat="1" ht="42" hidden="1">
      <c r="A387" s="234" t="s">
        <v>1453</v>
      </c>
      <c r="B387" s="234" t="s">
        <v>6225</v>
      </c>
      <c r="C387" s="235" t="s">
        <v>5233</v>
      </c>
      <c r="D387" s="236" t="s">
        <v>1055</v>
      </c>
      <c r="E387" s="236" t="s">
        <v>6226</v>
      </c>
      <c r="F387" s="237" t="s">
        <v>6227</v>
      </c>
      <c r="G387" s="237" t="s">
        <v>5236</v>
      </c>
      <c r="H387" s="237" t="s">
        <v>6222</v>
      </c>
      <c r="I387" s="238" t="s">
        <v>6223</v>
      </c>
      <c r="J387" s="239" t="s">
        <v>1110</v>
      </c>
      <c r="K387" s="239" t="s">
        <v>1062</v>
      </c>
      <c r="L387" s="239" t="s">
        <v>1063</v>
      </c>
      <c r="M387" s="240" t="s">
        <v>1111</v>
      </c>
      <c r="N387" s="237" t="s">
        <v>1284</v>
      </c>
      <c r="O387" s="237" t="s">
        <v>3553</v>
      </c>
      <c r="P387" s="241" t="s">
        <v>6224</v>
      </c>
      <c r="Q387" s="242"/>
      <c r="R387" s="242">
        <v>236012</v>
      </c>
    </row>
    <row r="388" spans="1:18" s="243" customFormat="1" ht="42" hidden="1">
      <c r="A388" s="234" t="s">
        <v>2221</v>
      </c>
      <c r="B388" s="234" t="s">
        <v>6228</v>
      </c>
      <c r="C388" s="235" t="s">
        <v>5233</v>
      </c>
      <c r="D388" s="236" t="s">
        <v>1055</v>
      </c>
      <c r="E388" s="236" t="s">
        <v>6229</v>
      </c>
      <c r="F388" s="237" t="s">
        <v>6230</v>
      </c>
      <c r="G388" s="237" t="s">
        <v>5236</v>
      </c>
      <c r="H388" s="237" t="s">
        <v>1588</v>
      </c>
      <c r="I388" s="238" t="s">
        <v>1589</v>
      </c>
      <c r="J388" s="239" t="s">
        <v>1110</v>
      </c>
      <c r="K388" s="239" t="s">
        <v>1062</v>
      </c>
      <c r="L388" s="239" t="s">
        <v>1063</v>
      </c>
      <c r="M388" s="240" t="s">
        <v>1111</v>
      </c>
      <c r="N388" s="237" t="s">
        <v>1284</v>
      </c>
      <c r="O388" s="237" t="s">
        <v>3553</v>
      </c>
      <c r="P388" s="241" t="s">
        <v>1590</v>
      </c>
      <c r="Q388" s="242"/>
      <c r="R388" s="242">
        <v>35000</v>
      </c>
    </row>
    <row r="389" spans="1:18" s="243" customFormat="1" ht="42" hidden="1">
      <c r="A389" s="234" t="s">
        <v>1145</v>
      </c>
      <c r="B389" s="234" t="s">
        <v>6231</v>
      </c>
      <c r="C389" s="235" t="s">
        <v>5233</v>
      </c>
      <c r="D389" s="236" t="s">
        <v>1055</v>
      </c>
      <c r="E389" s="236" t="s">
        <v>6232</v>
      </c>
      <c r="F389" s="237" t="s">
        <v>6233</v>
      </c>
      <c r="G389" s="237" t="s">
        <v>5236</v>
      </c>
      <c r="H389" s="237" t="s">
        <v>1560</v>
      </c>
      <c r="I389" s="238" t="s">
        <v>1561</v>
      </c>
      <c r="J389" s="239" t="s">
        <v>1110</v>
      </c>
      <c r="K389" s="239" t="s">
        <v>1062</v>
      </c>
      <c r="L389" s="239" t="s">
        <v>1063</v>
      </c>
      <c r="M389" s="240" t="s">
        <v>1111</v>
      </c>
      <c r="N389" s="237" t="s">
        <v>1284</v>
      </c>
      <c r="O389" s="237" t="s">
        <v>3553</v>
      </c>
      <c r="P389" s="241" t="s">
        <v>2942</v>
      </c>
      <c r="Q389" s="242"/>
      <c r="R389" s="242">
        <v>182160</v>
      </c>
    </row>
    <row r="390" spans="1:18" s="243" customFormat="1" ht="42" hidden="1">
      <c r="A390" s="234" t="s">
        <v>1150</v>
      </c>
      <c r="B390" s="234" t="s">
        <v>6234</v>
      </c>
      <c r="C390" s="235" t="s">
        <v>5233</v>
      </c>
      <c r="D390" s="236" t="s">
        <v>1055</v>
      </c>
      <c r="E390" s="236" t="s">
        <v>6235</v>
      </c>
      <c r="F390" s="237" t="s">
        <v>6236</v>
      </c>
      <c r="G390" s="237" t="s">
        <v>5236</v>
      </c>
      <c r="H390" s="237" t="s">
        <v>1560</v>
      </c>
      <c r="I390" s="238" t="s">
        <v>1561</v>
      </c>
      <c r="J390" s="239" t="s">
        <v>1096</v>
      </c>
      <c r="K390" s="239" t="s">
        <v>1062</v>
      </c>
      <c r="L390" s="239" t="s">
        <v>1063</v>
      </c>
      <c r="M390" s="240" t="s">
        <v>1064</v>
      </c>
      <c r="N390" s="237" t="s">
        <v>1284</v>
      </c>
      <c r="O390" s="237" t="s">
        <v>3553</v>
      </c>
      <c r="P390" s="241" t="s">
        <v>1562</v>
      </c>
      <c r="Q390" s="242"/>
      <c r="R390" s="242">
        <v>51532</v>
      </c>
    </row>
    <row r="391" spans="1:18" s="243" customFormat="1" ht="42" hidden="1">
      <c r="A391" s="234" t="s">
        <v>1467</v>
      </c>
      <c r="B391" s="234" t="s">
        <v>6237</v>
      </c>
      <c r="C391" s="235" t="s">
        <v>5233</v>
      </c>
      <c r="D391" s="236" t="s">
        <v>1055</v>
      </c>
      <c r="E391" s="236" t="s">
        <v>6238</v>
      </c>
      <c r="F391" s="237" t="s">
        <v>6239</v>
      </c>
      <c r="G391" s="237" t="s">
        <v>5236</v>
      </c>
      <c r="H391" s="237" t="s">
        <v>501</v>
      </c>
      <c r="I391" s="238" t="s">
        <v>1583</v>
      </c>
      <c r="J391" s="239" t="s">
        <v>1110</v>
      </c>
      <c r="K391" s="239" t="s">
        <v>1062</v>
      </c>
      <c r="L391" s="239" t="s">
        <v>1063</v>
      </c>
      <c r="M391" s="240" t="s">
        <v>1111</v>
      </c>
      <c r="N391" s="237" t="s">
        <v>1284</v>
      </c>
      <c r="O391" s="237" t="s">
        <v>3553</v>
      </c>
      <c r="P391" s="241" t="s">
        <v>1584</v>
      </c>
      <c r="Q391" s="242"/>
      <c r="R391" s="242">
        <v>691</v>
      </c>
    </row>
    <row r="392" spans="1:18" s="243" customFormat="1" ht="42" hidden="1">
      <c r="A392" s="234" t="s">
        <v>1473</v>
      </c>
      <c r="B392" s="234" t="s">
        <v>6240</v>
      </c>
      <c r="C392" s="235" t="s">
        <v>5233</v>
      </c>
      <c r="D392" s="236" t="s">
        <v>1055</v>
      </c>
      <c r="E392" s="236" t="s">
        <v>6241</v>
      </c>
      <c r="F392" s="237" t="s">
        <v>6242</v>
      </c>
      <c r="G392" s="237" t="s">
        <v>5236</v>
      </c>
      <c r="H392" s="237" t="s">
        <v>501</v>
      </c>
      <c r="I392" s="238" t="s">
        <v>1583</v>
      </c>
      <c r="J392" s="239" t="s">
        <v>1110</v>
      </c>
      <c r="K392" s="239" t="s">
        <v>1062</v>
      </c>
      <c r="L392" s="239" t="s">
        <v>1063</v>
      </c>
      <c r="M392" s="240" t="s">
        <v>1111</v>
      </c>
      <c r="N392" s="237" t="s">
        <v>1284</v>
      </c>
      <c r="O392" s="237" t="s">
        <v>3553</v>
      </c>
      <c r="P392" s="241" t="s">
        <v>1584</v>
      </c>
      <c r="Q392" s="242"/>
      <c r="R392" s="242">
        <v>1335</v>
      </c>
    </row>
    <row r="393" spans="1:18" s="243" customFormat="1" ht="42" hidden="1">
      <c r="A393" s="234" t="s">
        <v>1476</v>
      </c>
      <c r="B393" s="234" t="s">
        <v>6243</v>
      </c>
      <c r="C393" s="235" t="s">
        <v>5233</v>
      </c>
      <c r="D393" s="236" t="s">
        <v>1055</v>
      </c>
      <c r="E393" s="236" t="s">
        <v>6244</v>
      </c>
      <c r="F393" s="237" t="s">
        <v>6245</v>
      </c>
      <c r="G393" s="237" t="s">
        <v>5236</v>
      </c>
      <c r="H393" s="237" t="s">
        <v>501</v>
      </c>
      <c r="I393" s="238" t="s">
        <v>1583</v>
      </c>
      <c r="J393" s="239" t="s">
        <v>1110</v>
      </c>
      <c r="K393" s="239" t="s">
        <v>1062</v>
      </c>
      <c r="L393" s="239" t="s">
        <v>1063</v>
      </c>
      <c r="M393" s="240" t="s">
        <v>1111</v>
      </c>
      <c r="N393" s="237" t="s">
        <v>1284</v>
      </c>
      <c r="O393" s="237" t="s">
        <v>3553</v>
      </c>
      <c r="P393" s="241" t="s">
        <v>1584</v>
      </c>
      <c r="Q393" s="242"/>
      <c r="R393" s="242">
        <v>1478</v>
      </c>
    </row>
    <row r="394" spans="1:18" s="243" customFormat="1" ht="42" hidden="1">
      <c r="A394" s="234" t="s">
        <v>1154</v>
      </c>
      <c r="B394" s="234" t="s">
        <v>6246</v>
      </c>
      <c r="C394" s="235" t="s">
        <v>5233</v>
      </c>
      <c r="D394" s="236" t="s">
        <v>1055</v>
      </c>
      <c r="E394" s="236" t="s">
        <v>6247</v>
      </c>
      <c r="F394" s="237" t="s">
        <v>6248</v>
      </c>
      <c r="G394" s="237" t="s">
        <v>5236</v>
      </c>
      <c r="H394" s="237" t="s">
        <v>501</v>
      </c>
      <c r="I394" s="238" t="s">
        <v>1583</v>
      </c>
      <c r="J394" s="239" t="s">
        <v>1110</v>
      </c>
      <c r="K394" s="239" t="s">
        <v>1062</v>
      </c>
      <c r="L394" s="239" t="s">
        <v>1063</v>
      </c>
      <c r="M394" s="240" t="s">
        <v>1111</v>
      </c>
      <c r="N394" s="237" t="s">
        <v>1284</v>
      </c>
      <c r="O394" s="237" t="s">
        <v>3553</v>
      </c>
      <c r="P394" s="241" t="s">
        <v>1584</v>
      </c>
      <c r="Q394" s="242"/>
      <c r="R394" s="242">
        <v>706.5</v>
      </c>
    </row>
    <row r="395" spans="1:18" s="243" customFormat="1" ht="42" hidden="1">
      <c r="A395" s="234" t="s">
        <v>1484</v>
      </c>
      <c r="B395" s="234" t="s">
        <v>6249</v>
      </c>
      <c r="C395" s="235" t="s">
        <v>5233</v>
      </c>
      <c r="D395" s="236" t="s">
        <v>1055</v>
      </c>
      <c r="E395" s="236" t="s">
        <v>6250</v>
      </c>
      <c r="F395" s="237" t="s">
        <v>6251</v>
      </c>
      <c r="G395" s="237" t="s">
        <v>5236</v>
      </c>
      <c r="H395" s="237" t="s">
        <v>501</v>
      </c>
      <c r="I395" s="238" t="s">
        <v>1583</v>
      </c>
      <c r="J395" s="239" t="s">
        <v>1110</v>
      </c>
      <c r="K395" s="239" t="s">
        <v>1062</v>
      </c>
      <c r="L395" s="239" t="s">
        <v>1063</v>
      </c>
      <c r="M395" s="240" t="s">
        <v>1111</v>
      </c>
      <c r="N395" s="237" t="s">
        <v>1284</v>
      </c>
      <c r="O395" s="237" t="s">
        <v>3553</v>
      </c>
      <c r="P395" s="241" t="s">
        <v>1584</v>
      </c>
      <c r="Q395" s="242"/>
      <c r="R395" s="242">
        <v>2363</v>
      </c>
    </row>
    <row r="396" spans="1:18" s="243" customFormat="1" ht="42" hidden="1">
      <c r="A396" s="234" t="s">
        <v>1491</v>
      </c>
      <c r="B396" s="234" t="s">
        <v>6252</v>
      </c>
      <c r="C396" s="235" t="s">
        <v>5233</v>
      </c>
      <c r="D396" s="236" t="s">
        <v>1055</v>
      </c>
      <c r="E396" s="236" t="s">
        <v>6253</v>
      </c>
      <c r="F396" s="237" t="s">
        <v>6254</v>
      </c>
      <c r="G396" s="237" t="s">
        <v>5236</v>
      </c>
      <c r="H396" s="237" t="s">
        <v>501</v>
      </c>
      <c r="I396" s="238" t="s">
        <v>1583</v>
      </c>
      <c r="J396" s="239" t="s">
        <v>1110</v>
      </c>
      <c r="K396" s="239" t="s">
        <v>1062</v>
      </c>
      <c r="L396" s="239" t="s">
        <v>1063</v>
      </c>
      <c r="M396" s="240" t="s">
        <v>1111</v>
      </c>
      <c r="N396" s="237" t="s">
        <v>1284</v>
      </c>
      <c r="O396" s="237" t="s">
        <v>3553</v>
      </c>
      <c r="P396" s="241" t="s">
        <v>1584</v>
      </c>
      <c r="Q396" s="242"/>
      <c r="R396" s="242">
        <v>1478</v>
      </c>
    </row>
    <row r="397" spans="1:18" s="243" customFormat="1" ht="42" hidden="1">
      <c r="A397" s="234" t="s">
        <v>1496</v>
      </c>
      <c r="B397" s="234" t="s">
        <v>6255</v>
      </c>
      <c r="C397" s="235" t="s">
        <v>5233</v>
      </c>
      <c r="D397" s="236" t="s">
        <v>1055</v>
      </c>
      <c r="E397" s="236" t="s">
        <v>6256</v>
      </c>
      <c r="F397" s="237" t="s">
        <v>6257</v>
      </c>
      <c r="G397" s="237" t="s">
        <v>5236</v>
      </c>
      <c r="H397" s="237" t="s">
        <v>501</v>
      </c>
      <c r="I397" s="238" t="s">
        <v>1583</v>
      </c>
      <c r="J397" s="239" t="s">
        <v>1110</v>
      </c>
      <c r="K397" s="239" t="s">
        <v>1062</v>
      </c>
      <c r="L397" s="239" t="s">
        <v>1063</v>
      </c>
      <c r="M397" s="240" t="s">
        <v>1111</v>
      </c>
      <c r="N397" s="237" t="s">
        <v>1284</v>
      </c>
      <c r="O397" s="237" t="s">
        <v>3553</v>
      </c>
      <c r="P397" s="241" t="s">
        <v>1584</v>
      </c>
      <c r="Q397" s="242"/>
      <c r="R397" s="242">
        <v>691</v>
      </c>
    </row>
    <row r="398" spans="1:18" s="243" customFormat="1" ht="42" hidden="1">
      <c r="A398" s="234" t="s">
        <v>1503</v>
      </c>
      <c r="B398" s="234" t="s">
        <v>6258</v>
      </c>
      <c r="C398" s="235" t="s">
        <v>5233</v>
      </c>
      <c r="D398" s="236" t="s">
        <v>1055</v>
      </c>
      <c r="E398" s="236" t="s">
        <v>6259</v>
      </c>
      <c r="F398" s="237" t="s">
        <v>6260</v>
      </c>
      <c r="G398" s="237" t="s">
        <v>5236</v>
      </c>
      <c r="H398" s="237" t="s">
        <v>501</v>
      </c>
      <c r="I398" s="238" t="s">
        <v>1583</v>
      </c>
      <c r="J398" s="239" t="s">
        <v>1110</v>
      </c>
      <c r="K398" s="239" t="s">
        <v>1062</v>
      </c>
      <c r="L398" s="239" t="s">
        <v>1063</v>
      </c>
      <c r="M398" s="240" t="s">
        <v>1111</v>
      </c>
      <c r="N398" s="237" t="s">
        <v>1284</v>
      </c>
      <c r="O398" s="237" t="s">
        <v>3553</v>
      </c>
      <c r="P398" s="241" t="s">
        <v>1584</v>
      </c>
      <c r="Q398" s="242"/>
      <c r="R398" s="242">
        <v>1335</v>
      </c>
    </row>
    <row r="399" spans="1:18" s="243" customFormat="1" ht="42" hidden="1">
      <c r="A399" s="234" t="s">
        <v>1162</v>
      </c>
      <c r="B399" s="234" t="s">
        <v>6261</v>
      </c>
      <c r="C399" s="235" t="s">
        <v>5233</v>
      </c>
      <c r="D399" s="236" t="s">
        <v>1055</v>
      </c>
      <c r="E399" s="236" t="s">
        <v>6262</v>
      </c>
      <c r="F399" s="237" t="s">
        <v>6263</v>
      </c>
      <c r="G399" s="237" t="s">
        <v>5236</v>
      </c>
      <c r="H399" s="237" t="s">
        <v>501</v>
      </c>
      <c r="I399" s="238" t="s">
        <v>1583</v>
      </c>
      <c r="J399" s="239" t="s">
        <v>1110</v>
      </c>
      <c r="K399" s="239" t="s">
        <v>1062</v>
      </c>
      <c r="L399" s="239" t="s">
        <v>1063</v>
      </c>
      <c r="M399" s="240" t="s">
        <v>1111</v>
      </c>
      <c r="N399" s="237" t="s">
        <v>1284</v>
      </c>
      <c r="O399" s="237" t="s">
        <v>3553</v>
      </c>
      <c r="P399" s="241" t="s">
        <v>1584</v>
      </c>
      <c r="Q399" s="242"/>
      <c r="R399" s="242">
        <v>1478</v>
      </c>
    </row>
    <row r="400" spans="1:18" s="243" customFormat="1" ht="42" hidden="1">
      <c r="A400" s="234" t="s">
        <v>1172</v>
      </c>
      <c r="B400" s="234" t="s">
        <v>6264</v>
      </c>
      <c r="C400" s="235" t="s">
        <v>5233</v>
      </c>
      <c r="D400" s="236" t="s">
        <v>1055</v>
      </c>
      <c r="E400" s="236" t="s">
        <v>6265</v>
      </c>
      <c r="F400" s="237" t="s">
        <v>6266</v>
      </c>
      <c r="G400" s="237" t="s">
        <v>5236</v>
      </c>
      <c r="H400" s="237" t="s">
        <v>501</v>
      </c>
      <c r="I400" s="238" t="s">
        <v>1583</v>
      </c>
      <c r="J400" s="239" t="s">
        <v>1110</v>
      </c>
      <c r="K400" s="239" t="s">
        <v>1062</v>
      </c>
      <c r="L400" s="239" t="s">
        <v>1063</v>
      </c>
      <c r="M400" s="240" t="s">
        <v>1111</v>
      </c>
      <c r="N400" s="237" t="s">
        <v>1284</v>
      </c>
      <c r="O400" s="237" t="s">
        <v>3553</v>
      </c>
      <c r="P400" s="241" t="s">
        <v>1584</v>
      </c>
      <c r="Q400" s="242"/>
      <c r="R400" s="242">
        <v>3222</v>
      </c>
    </row>
    <row r="401" spans="1:18" s="243" customFormat="1" ht="42" hidden="1">
      <c r="A401" s="234" t="s">
        <v>1515</v>
      </c>
      <c r="B401" s="234" t="s">
        <v>6267</v>
      </c>
      <c r="C401" s="235" t="s">
        <v>5233</v>
      </c>
      <c r="D401" s="236" t="s">
        <v>1055</v>
      </c>
      <c r="E401" s="236" t="s">
        <v>6268</v>
      </c>
      <c r="F401" s="237" t="s">
        <v>6269</v>
      </c>
      <c r="G401" s="237" t="s">
        <v>5236</v>
      </c>
      <c r="H401" s="237" t="s">
        <v>501</v>
      </c>
      <c r="I401" s="238" t="s">
        <v>1583</v>
      </c>
      <c r="J401" s="239" t="s">
        <v>1110</v>
      </c>
      <c r="K401" s="239" t="s">
        <v>1062</v>
      </c>
      <c r="L401" s="239" t="s">
        <v>1063</v>
      </c>
      <c r="M401" s="240" t="s">
        <v>1111</v>
      </c>
      <c r="N401" s="237" t="s">
        <v>1284</v>
      </c>
      <c r="O401" s="237" t="s">
        <v>3553</v>
      </c>
      <c r="P401" s="241" t="s">
        <v>1584</v>
      </c>
      <c r="Q401" s="242"/>
      <c r="R401" s="242">
        <v>1959</v>
      </c>
    </row>
    <row r="402" spans="1:18" s="243" customFormat="1" ht="42" hidden="1">
      <c r="A402" s="234" t="s">
        <v>1522</v>
      </c>
      <c r="B402" s="234" t="s">
        <v>6270</v>
      </c>
      <c r="C402" s="235" t="s">
        <v>5233</v>
      </c>
      <c r="D402" s="236" t="s">
        <v>1055</v>
      </c>
      <c r="E402" s="236" t="s">
        <v>6271</v>
      </c>
      <c r="F402" s="237" t="s">
        <v>6272</v>
      </c>
      <c r="G402" s="237" t="s">
        <v>5236</v>
      </c>
      <c r="H402" s="237" t="s">
        <v>501</v>
      </c>
      <c r="I402" s="238" t="s">
        <v>1583</v>
      </c>
      <c r="J402" s="239" t="s">
        <v>1110</v>
      </c>
      <c r="K402" s="239" t="s">
        <v>1062</v>
      </c>
      <c r="L402" s="239" t="s">
        <v>1063</v>
      </c>
      <c r="M402" s="240" t="s">
        <v>1111</v>
      </c>
      <c r="N402" s="237" t="s">
        <v>1284</v>
      </c>
      <c r="O402" s="237" t="s">
        <v>3553</v>
      </c>
      <c r="P402" s="241" t="s">
        <v>1584</v>
      </c>
      <c r="Q402" s="242"/>
      <c r="R402" s="242">
        <v>1119.5</v>
      </c>
    </row>
    <row r="403" spans="1:18" s="243" customFormat="1" ht="42" hidden="1">
      <c r="A403" s="234" t="s">
        <v>1179</v>
      </c>
      <c r="B403" s="234" t="s">
        <v>6273</v>
      </c>
      <c r="C403" s="235" t="s">
        <v>5233</v>
      </c>
      <c r="D403" s="236" t="s">
        <v>1055</v>
      </c>
      <c r="E403" s="236" t="s">
        <v>6274</v>
      </c>
      <c r="F403" s="237" t="s">
        <v>6275</v>
      </c>
      <c r="G403" s="237" t="s">
        <v>5236</v>
      </c>
      <c r="H403" s="237" t="s">
        <v>1</v>
      </c>
      <c r="I403" s="238" t="s">
        <v>1549</v>
      </c>
      <c r="J403" s="239" t="s">
        <v>1110</v>
      </c>
      <c r="K403" s="239" t="s">
        <v>1062</v>
      </c>
      <c r="L403" s="239" t="s">
        <v>1063</v>
      </c>
      <c r="M403" s="240" t="s">
        <v>1111</v>
      </c>
      <c r="N403" s="237" t="s">
        <v>1284</v>
      </c>
      <c r="O403" s="237" t="s">
        <v>3553</v>
      </c>
      <c r="P403" s="241" t="s">
        <v>6276</v>
      </c>
      <c r="Q403" s="242"/>
      <c r="R403" s="242">
        <v>6875</v>
      </c>
    </row>
    <row r="404" spans="1:18" s="243" customFormat="1" ht="42" hidden="1">
      <c r="A404" s="234" t="s">
        <v>1531</v>
      </c>
      <c r="B404" s="234" t="s">
        <v>6277</v>
      </c>
      <c r="C404" s="235" t="s">
        <v>5233</v>
      </c>
      <c r="D404" s="236" t="s">
        <v>1055</v>
      </c>
      <c r="E404" s="236" t="s">
        <v>6278</v>
      </c>
      <c r="F404" s="237" t="s">
        <v>6279</v>
      </c>
      <c r="G404" s="237" t="s">
        <v>5236</v>
      </c>
      <c r="H404" s="237" t="s">
        <v>1</v>
      </c>
      <c r="I404" s="238" t="s">
        <v>1549</v>
      </c>
      <c r="J404" s="239" t="s">
        <v>1110</v>
      </c>
      <c r="K404" s="239" t="s">
        <v>1062</v>
      </c>
      <c r="L404" s="239" t="s">
        <v>1063</v>
      </c>
      <c r="M404" s="240" t="s">
        <v>1111</v>
      </c>
      <c r="N404" s="237" t="s">
        <v>1284</v>
      </c>
      <c r="O404" s="237" t="s">
        <v>3553</v>
      </c>
      <c r="P404" s="241" t="s">
        <v>6276</v>
      </c>
      <c r="Q404" s="242"/>
      <c r="R404" s="242">
        <v>1548.65</v>
      </c>
    </row>
    <row r="405" spans="1:18" s="243" customFormat="1" ht="42" hidden="1">
      <c r="A405" s="234" t="s">
        <v>1538</v>
      </c>
      <c r="B405" s="234" t="s">
        <v>6280</v>
      </c>
      <c r="C405" s="235" t="s">
        <v>5233</v>
      </c>
      <c r="D405" s="236" t="s">
        <v>1055</v>
      </c>
      <c r="E405" s="236" t="s">
        <v>6281</v>
      </c>
      <c r="F405" s="237" t="s">
        <v>6282</v>
      </c>
      <c r="G405" s="237" t="s">
        <v>5236</v>
      </c>
      <c r="H405" s="237" t="s">
        <v>1</v>
      </c>
      <c r="I405" s="238" t="s">
        <v>1549</v>
      </c>
      <c r="J405" s="239" t="s">
        <v>1110</v>
      </c>
      <c r="K405" s="239" t="s">
        <v>1062</v>
      </c>
      <c r="L405" s="239" t="s">
        <v>1063</v>
      </c>
      <c r="M405" s="240" t="s">
        <v>1111</v>
      </c>
      <c r="N405" s="237" t="s">
        <v>1284</v>
      </c>
      <c r="O405" s="237" t="s">
        <v>3553</v>
      </c>
      <c r="P405" s="241" t="s">
        <v>2894</v>
      </c>
      <c r="Q405" s="242"/>
      <c r="R405" s="242">
        <v>27490</v>
      </c>
    </row>
    <row r="406" spans="1:18" s="243" customFormat="1" ht="42" hidden="1">
      <c r="A406" s="234" t="s">
        <v>1542</v>
      </c>
      <c r="B406" s="234" t="s">
        <v>6283</v>
      </c>
      <c r="C406" s="235" t="s">
        <v>5233</v>
      </c>
      <c r="D406" s="236" t="s">
        <v>1055</v>
      </c>
      <c r="E406" s="236" t="s">
        <v>6284</v>
      </c>
      <c r="F406" s="237" t="s">
        <v>6285</v>
      </c>
      <c r="G406" s="237" t="s">
        <v>5236</v>
      </c>
      <c r="H406" s="237" t="s">
        <v>1</v>
      </c>
      <c r="I406" s="238" t="s">
        <v>1549</v>
      </c>
      <c r="J406" s="239" t="s">
        <v>1110</v>
      </c>
      <c r="K406" s="239" t="s">
        <v>1062</v>
      </c>
      <c r="L406" s="239" t="s">
        <v>1063</v>
      </c>
      <c r="M406" s="240" t="s">
        <v>1111</v>
      </c>
      <c r="N406" s="237" t="s">
        <v>1284</v>
      </c>
      <c r="O406" s="237" t="s">
        <v>3553</v>
      </c>
      <c r="P406" s="241" t="s">
        <v>2894</v>
      </c>
      <c r="Q406" s="242"/>
      <c r="R406" s="242">
        <v>2305.1999999999998</v>
      </c>
    </row>
    <row r="407" spans="1:18" s="243" customFormat="1" ht="42" hidden="1">
      <c r="A407" s="234" t="s">
        <v>1545</v>
      </c>
      <c r="B407" s="234" t="s">
        <v>6286</v>
      </c>
      <c r="C407" s="235" t="s">
        <v>5233</v>
      </c>
      <c r="D407" s="236" t="s">
        <v>1055</v>
      </c>
      <c r="E407" s="236" t="s">
        <v>6287</v>
      </c>
      <c r="F407" s="237" t="s">
        <v>6288</v>
      </c>
      <c r="G407" s="237" t="s">
        <v>5236</v>
      </c>
      <c r="H407" s="237" t="s">
        <v>1</v>
      </c>
      <c r="I407" s="238" t="s">
        <v>1549</v>
      </c>
      <c r="J407" s="239" t="s">
        <v>1110</v>
      </c>
      <c r="K407" s="239" t="s">
        <v>1062</v>
      </c>
      <c r="L407" s="239" t="s">
        <v>1063</v>
      </c>
      <c r="M407" s="240" t="s">
        <v>1111</v>
      </c>
      <c r="N407" s="237" t="s">
        <v>1284</v>
      </c>
      <c r="O407" s="237" t="s">
        <v>3553</v>
      </c>
      <c r="P407" s="241" t="s">
        <v>2903</v>
      </c>
      <c r="Q407" s="242"/>
      <c r="R407" s="242">
        <v>3258</v>
      </c>
    </row>
    <row r="408" spans="1:18" s="243" customFormat="1" ht="52.5" hidden="1">
      <c r="A408" s="234" t="s">
        <v>1551</v>
      </c>
      <c r="B408" s="234" t="s">
        <v>6289</v>
      </c>
      <c r="C408" s="235" t="s">
        <v>5233</v>
      </c>
      <c r="D408" s="236" t="s">
        <v>1055</v>
      </c>
      <c r="E408" s="236" t="s">
        <v>6290</v>
      </c>
      <c r="F408" s="237" t="s">
        <v>6291</v>
      </c>
      <c r="G408" s="237" t="s">
        <v>5236</v>
      </c>
      <c r="H408" s="237" t="s">
        <v>1</v>
      </c>
      <c r="I408" s="238" t="s">
        <v>1549</v>
      </c>
      <c r="J408" s="239" t="s">
        <v>1110</v>
      </c>
      <c r="K408" s="239" t="s">
        <v>1062</v>
      </c>
      <c r="L408" s="239" t="s">
        <v>1063</v>
      </c>
      <c r="M408" s="240" t="s">
        <v>1111</v>
      </c>
      <c r="N408" s="237" t="s">
        <v>1284</v>
      </c>
      <c r="O408" s="237" t="s">
        <v>3553</v>
      </c>
      <c r="P408" s="241" t="s">
        <v>2876</v>
      </c>
      <c r="Q408" s="242"/>
      <c r="R408" s="242">
        <v>1191.5</v>
      </c>
    </row>
    <row r="409" spans="1:18" s="243" customFormat="1" ht="42" hidden="1">
      <c r="A409" s="234" t="s">
        <v>1556</v>
      </c>
      <c r="B409" s="234" t="s">
        <v>6292</v>
      </c>
      <c r="C409" s="235" t="s">
        <v>5233</v>
      </c>
      <c r="D409" s="236" t="s">
        <v>1055</v>
      </c>
      <c r="E409" s="236" t="s">
        <v>6293</v>
      </c>
      <c r="F409" s="237" t="s">
        <v>6294</v>
      </c>
      <c r="G409" s="237" t="s">
        <v>5236</v>
      </c>
      <c r="H409" s="237" t="s">
        <v>1</v>
      </c>
      <c r="I409" s="238" t="s">
        <v>1549</v>
      </c>
      <c r="J409" s="239" t="s">
        <v>1110</v>
      </c>
      <c r="K409" s="239" t="s">
        <v>1062</v>
      </c>
      <c r="L409" s="239" t="s">
        <v>1063</v>
      </c>
      <c r="M409" s="240" t="s">
        <v>1111</v>
      </c>
      <c r="N409" s="237" t="s">
        <v>1284</v>
      </c>
      <c r="O409" s="237" t="s">
        <v>3553</v>
      </c>
      <c r="P409" s="241" t="s">
        <v>1555</v>
      </c>
      <c r="Q409" s="242"/>
      <c r="R409" s="242">
        <v>20072</v>
      </c>
    </row>
    <row r="410" spans="1:18" s="243" customFormat="1" ht="42" hidden="1">
      <c r="A410" s="234" t="s">
        <v>1563</v>
      </c>
      <c r="B410" s="234" t="s">
        <v>6295</v>
      </c>
      <c r="C410" s="235" t="s">
        <v>5233</v>
      </c>
      <c r="D410" s="236" t="s">
        <v>1055</v>
      </c>
      <c r="E410" s="236" t="s">
        <v>6296</v>
      </c>
      <c r="F410" s="237" t="s">
        <v>6297</v>
      </c>
      <c r="G410" s="237" t="s">
        <v>5236</v>
      </c>
      <c r="H410" s="237" t="s">
        <v>1</v>
      </c>
      <c r="I410" s="238" t="s">
        <v>1549</v>
      </c>
      <c r="J410" s="239" t="s">
        <v>1110</v>
      </c>
      <c r="K410" s="239" t="s">
        <v>1062</v>
      </c>
      <c r="L410" s="239" t="s">
        <v>1063</v>
      </c>
      <c r="M410" s="240" t="s">
        <v>1111</v>
      </c>
      <c r="N410" s="237" t="s">
        <v>1284</v>
      </c>
      <c r="O410" s="237" t="s">
        <v>3553</v>
      </c>
      <c r="P410" s="241" t="s">
        <v>1550</v>
      </c>
      <c r="Q410" s="242"/>
      <c r="R410" s="242">
        <v>22495.200000000001</v>
      </c>
    </row>
    <row r="411" spans="1:18" s="243" customFormat="1" ht="42" hidden="1">
      <c r="A411" s="234" t="s">
        <v>1570</v>
      </c>
      <c r="B411" s="234" t="s">
        <v>6298</v>
      </c>
      <c r="C411" s="235" t="s">
        <v>5233</v>
      </c>
      <c r="D411" s="236" t="s">
        <v>1055</v>
      </c>
      <c r="E411" s="236" t="s">
        <v>6299</v>
      </c>
      <c r="F411" s="237" t="s">
        <v>6300</v>
      </c>
      <c r="G411" s="237" t="s">
        <v>5236</v>
      </c>
      <c r="H411" s="237" t="s">
        <v>1567</v>
      </c>
      <c r="I411" s="238" t="s">
        <v>1568</v>
      </c>
      <c r="J411" s="239" t="s">
        <v>1096</v>
      </c>
      <c r="K411" s="239" t="s">
        <v>1062</v>
      </c>
      <c r="L411" s="239" t="s">
        <v>1063</v>
      </c>
      <c r="M411" s="240" t="s">
        <v>1064</v>
      </c>
      <c r="N411" s="237" t="s">
        <v>1284</v>
      </c>
      <c r="O411" s="237" t="s">
        <v>3553</v>
      </c>
      <c r="P411" s="241" t="s">
        <v>1569</v>
      </c>
      <c r="Q411" s="242"/>
      <c r="R411" s="242">
        <v>37050</v>
      </c>
    </row>
    <row r="412" spans="1:18" s="243" customFormat="1" ht="42" hidden="1">
      <c r="A412" s="234" t="s">
        <v>1574</v>
      </c>
      <c r="B412" s="234" t="s">
        <v>6301</v>
      </c>
      <c r="C412" s="235" t="s">
        <v>5233</v>
      </c>
      <c r="D412" s="236" t="s">
        <v>1055</v>
      </c>
      <c r="E412" s="236" t="s">
        <v>6302</v>
      </c>
      <c r="F412" s="237" t="s">
        <v>6303</v>
      </c>
      <c r="G412" s="237" t="s">
        <v>5236</v>
      </c>
      <c r="H412" s="237" t="s">
        <v>1567</v>
      </c>
      <c r="I412" s="238" t="s">
        <v>1568</v>
      </c>
      <c r="J412" s="239" t="s">
        <v>1096</v>
      </c>
      <c r="K412" s="239" t="s">
        <v>1062</v>
      </c>
      <c r="L412" s="239" t="s">
        <v>1063</v>
      </c>
      <c r="M412" s="240" t="s">
        <v>1064</v>
      </c>
      <c r="N412" s="237" t="s">
        <v>1284</v>
      </c>
      <c r="O412" s="237" t="s">
        <v>3553</v>
      </c>
      <c r="P412" s="241" t="s">
        <v>1569</v>
      </c>
      <c r="Q412" s="242"/>
      <c r="R412" s="242">
        <v>37050</v>
      </c>
    </row>
    <row r="413" spans="1:18" s="243" customFormat="1" ht="42" hidden="1">
      <c r="A413" s="234" t="s">
        <v>1184</v>
      </c>
      <c r="B413" s="234" t="s">
        <v>6304</v>
      </c>
      <c r="C413" s="235" t="s">
        <v>5233</v>
      </c>
      <c r="D413" s="236" t="s">
        <v>1055</v>
      </c>
      <c r="E413" s="236" t="s">
        <v>6305</v>
      </c>
      <c r="F413" s="237" t="s">
        <v>6306</v>
      </c>
      <c r="G413" s="237" t="s">
        <v>5236</v>
      </c>
      <c r="H413" s="237" t="s">
        <v>1567</v>
      </c>
      <c r="I413" s="238" t="s">
        <v>1568</v>
      </c>
      <c r="J413" s="239" t="s">
        <v>1096</v>
      </c>
      <c r="K413" s="239" t="s">
        <v>1062</v>
      </c>
      <c r="L413" s="239" t="s">
        <v>1063</v>
      </c>
      <c r="M413" s="240" t="s">
        <v>1064</v>
      </c>
      <c r="N413" s="237" t="s">
        <v>1284</v>
      </c>
      <c r="O413" s="237" t="s">
        <v>3553</v>
      </c>
      <c r="P413" s="241" t="s">
        <v>1569</v>
      </c>
      <c r="Q413" s="242"/>
      <c r="R413" s="242">
        <v>37050</v>
      </c>
    </row>
    <row r="414" spans="1:18" s="243" customFormat="1" ht="42" hidden="1">
      <c r="A414" s="234" t="s">
        <v>1192</v>
      </c>
      <c r="B414" s="234" t="s">
        <v>6307</v>
      </c>
      <c r="C414" s="235" t="s">
        <v>5233</v>
      </c>
      <c r="D414" s="236" t="s">
        <v>1055</v>
      </c>
      <c r="E414" s="236" t="s">
        <v>6308</v>
      </c>
      <c r="F414" s="237" t="s">
        <v>6309</v>
      </c>
      <c r="G414" s="237" t="s">
        <v>5236</v>
      </c>
      <c r="H414" s="237" t="s">
        <v>1077</v>
      </c>
      <c r="I414" s="238" t="s">
        <v>1078</v>
      </c>
      <c r="J414" s="239" t="s">
        <v>1690</v>
      </c>
      <c r="K414" s="239" t="s">
        <v>1691</v>
      </c>
      <c r="L414" s="239" t="s">
        <v>1063</v>
      </c>
      <c r="M414" s="240" t="s">
        <v>1769</v>
      </c>
      <c r="N414" s="237" t="s">
        <v>1284</v>
      </c>
      <c r="O414" s="237" t="s">
        <v>3553</v>
      </c>
      <c r="P414" s="241"/>
      <c r="Q414" s="242"/>
      <c r="R414" s="242">
        <v>10976.71</v>
      </c>
    </row>
    <row r="415" spans="1:18" s="243" customFormat="1" ht="42" hidden="1">
      <c r="A415" s="234" t="s">
        <v>1198</v>
      </c>
      <c r="B415" s="234" t="s">
        <v>6310</v>
      </c>
      <c r="C415" s="235" t="s">
        <v>5233</v>
      </c>
      <c r="D415" s="236" t="s">
        <v>1055</v>
      </c>
      <c r="E415" s="236" t="s">
        <v>6311</v>
      </c>
      <c r="F415" s="237" t="s">
        <v>6312</v>
      </c>
      <c r="G415" s="237" t="s">
        <v>5236</v>
      </c>
      <c r="H415" s="237" t="s">
        <v>1077</v>
      </c>
      <c r="I415" s="238" t="s">
        <v>1078</v>
      </c>
      <c r="J415" s="239" t="s">
        <v>1690</v>
      </c>
      <c r="K415" s="239" t="s">
        <v>1691</v>
      </c>
      <c r="L415" s="239" t="s">
        <v>1063</v>
      </c>
      <c r="M415" s="240" t="s">
        <v>1769</v>
      </c>
      <c r="N415" s="237" t="s">
        <v>1284</v>
      </c>
      <c r="O415" s="237" t="s">
        <v>3553</v>
      </c>
      <c r="P415" s="241"/>
      <c r="Q415" s="242"/>
      <c r="R415" s="242">
        <v>9.1199999999999992</v>
      </c>
    </row>
    <row r="416" spans="1:18" s="243" customFormat="1" ht="42" hidden="1">
      <c r="A416" s="234" t="s">
        <v>1205</v>
      </c>
      <c r="B416" s="234" t="s">
        <v>6313</v>
      </c>
      <c r="C416" s="235" t="s">
        <v>5233</v>
      </c>
      <c r="D416" s="236" t="s">
        <v>1055</v>
      </c>
      <c r="E416" s="236" t="s">
        <v>6314</v>
      </c>
      <c r="F416" s="237" t="s">
        <v>6315</v>
      </c>
      <c r="G416" s="237" t="s">
        <v>5236</v>
      </c>
      <c r="H416" s="237" t="s">
        <v>1077</v>
      </c>
      <c r="I416" s="238" t="s">
        <v>1078</v>
      </c>
      <c r="J416" s="239" t="s">
        <v>1690</v>
      </c>
      <c r="K416" s="239" t="s">
        <v>1691</v>
      </c>
      <c r="L416" s="239" t="s">
        <v>1063</v>
      </c>
      <c r="M416" s="240" t="s">
        <v>1769</v>
      </c>
      <c r="N416" s="237" t="s">
        <v>1284</v>
      </c>
      <c r="O416" s="237" t="s">
        <v>3553</v>
      </c>
      <c r="P416" s="241"/>
      <c r="Q416" s="242"/>
      <c r="R416" s="242">
        <v>138655.81</v>
      </c>
    </row>
    <row r="417" spans="1:18" s="243" customFormat="1" ht="42" hidden="1">
      <c r="A417" s="234" t="s">
        <v>1212</v>
      </c>
      <c r="B417" s="234" t="s">
        <v>6316</v>
      </c>
      <c r="C417" s="235" t="s">
        <v>5233</v>
      </c>
      <c r="D417" s="236" t="s">
        <v>1055</v>
      </c>
      <c r="E417" s="236" t="s">
        <v>6317</v>
      </c>
      <c r="F417" s="237" t="s">
        <v>6318</v>
      </c>
      <c r="G417" s="237" t="s">
        <v>5236</v>
      </c>
      <c r="H417" s="237" t="s">
        <v>1696</v>
      </c>
      <c r="I417" s="238" t="s">
        <v>1697</v>
      </c>
      <c r="J417" s="239" t="s">
        <v>1690</v>
      </c>
      <c r="K417" s="239" t="s">
        <v>1691</v>
      </c>
      <c r="L417" s="239" t="s">
        <v>1063</v>
      </c>
      <c r="M417" s="240" t="s">
        <v>1769</v>
      </c>
      <c r="N417" s="237" t="s">
        <v>1284</v>
      </c>
      <c r="O417" s="237" t="s">
        <v>3553</v>
      </c>
      <c r="P417" s="241"/>
      <c r="Q417" s="242"/>
      <c r="R417" s="242">
        <v>11205.28</v>
      </c>
    </row>
    <row r="418" spans="1:18" s="243" customFormat="1" ht="42" hidden="1">
      <c r="A418" s="234" t="s">
        <v>1219</v>
      </c>
      <c r="B418" s="234" t="s">
        <v>6319</v>
      </c>
      <c r="C418" s="235" t="s">
        <v>5233</v>
      </c>
      <c r="D418" s="236" t="s">
        <v>1055</v>
      </c>
      <c r="E418" s="236" t="s">
        <v>6320</v>
      </c>
      <c r="F418" s="237" t="s">
        <v>6321</v>
      </c>
      <c r="G418" s="237" t="s">
        <v>5233</v>
      </c>
      <c r="H418" s="237" t="s">
        <v>2978</v>
      </c>
      <c r="I418" s="238" t="s">
        <v>2979</v>
      </c>
      <c r="J418" s="239" t="s">
        <v>1110</v>
      </c>
      <c r="K418" s="239" t="s">
        <v>1062</v>
      </c>
      <c r="L418" s="239" t="s">
        <v>1063</v>
      </c>
      <c r="M418" s="240" t="s">
        <v>1111</v>
      </c>
      <c r="N418" s="237" t="s">
        <v>1284</v>
      </c>
      <c r="O418" s="237" t="s">
        <v>3553</v>
      </c>
      <c r="P418" s="241" t="s">
        <v>2980</v>
      </c>
      <c r="Q418" s="242"/>
      <c r="R418" s="242">
        <v>81950</v>
      </c>
    </row>
    <row r="419" spans="1:18" s="243" customFormat="1" ht="42" hidden="1">
      <c r="A419" s="234" t="s">
        <v>1603</v>
      </c>
      <c r="B419" s="234" t="s">
        <v>6322</v>
      </c>
      <c r="C419" s="235" t="s">
        <v>5233</v>
      </c>
      <c r="D419" s="236" t="s">
        <v>1055</v>
      </c>
      <c r="E419" s="236" t="s">
        <v>6323</v>
      </c>
      <c r="F419" s="237" t="s">
        <v>6324</v>
      </c>
      <c r="G419" s="237" t="s">
        <v>5233</v>
      </c>
      <c r="H419" s="237" t="s">
        <v>1519</v>
      </c>
      <c r="I419" s="238" t="s">
        <v>1520</v>
      </c>
      <c r="J419" s="239" t="s">
        <v>1110</v>
      </c>
      <c r="K419" s="239" t="s">
        <v>1062</v>
      </c>
      <c r="L419" s="239" t="s">
        <v>1063</v>
      </c>
      <c r="M419" s="240" t="s">
        <v>1111</v>
      </c>
      <c r="N419" s="237" t="s">
        <v>1284</v>
      </c>
      <c r="O419" s="237" t="s">
        <v>3553</v>
      </c>
      <c r="P419" s="241" t="s">
        <v>1521</v>
      </c>
      <c r="Q419" s="242"/>
      <c r="R419" s="242">
        <v>9067.42</v>
      </c>
    </row>
    <row r="420" spans="1:18" s="243" customFormat="1" ht="42" hidden="1">
      <c r="A420" s="234" t="s">
        <v>1606</v>
      </c>
      <c r="B420" s="234" t="s">
        <v>6325</v>
      </c>
      <c r="C420" s="235" t="s">
        <v>5233</v>
      </c>
      <c r="D420" s="236" t="s">
        <v>1055</v>
      </c>
      <c r="E420" s="236" t="s">
        <v>6326</v>
      </c>
      <c r="F420" s="237" t="s">
        <v>6327</v>
      </c>
      <c r="G420" s="237" t="s">
        <v>5233</v>
      </c>
      <c r="H420" s="237" t="s">
        <v>1519</v>
      </c>
      <c r="I420" s="238" t="s">
        <v>1520</v>
      </c>
      <c r="J420" s="239" t="s">
        <v>1110</v>
      </c>
      <c r="K420" s="239" t="s">
        <v>1062</v>
      </c>
      <c r="L420" s="239" t="s">
        <v>1063</v>
      </c>
      <c r="M420" s="240" t="s">
        <v>1111</v>
      </c>
      <c r="N420" s="237" t="s">
        <v>1284</v>
      </c>
      <c r="O420" s="237" t="s">
        <v>3553</v>
      </c>
      <c r="P420" s="241" t="s">
        <v>1521</v>
      </c>
      <c r="Q420" s="242"/>
      <c r="R420" s="242">
        <v>10559.28</v>
      </c>
    </row>
    <row r="421" spans="1:18" s="243" customFormat="1" ht="42" hidden="1">
      <c r="A421" s="234" t="s">
        <v>1225</v>
      </c>
      <c r="B421" s="234" t="s">
        <v>6328</v>
      </c>
      <c r="C421" s="235" t="s">
        <v>5233</v>
      </c>
      <c r="D421" s="236" t="s">
        <v>1055</v>
      </c>
      <c r="E421" s="236" t="s">
        <v>6329</v>
      </c>
      <c r="F421" s="237" t="s">
        <v>6330</v>
      </c>
      <c r="G421" s="237" t="s">
        <v>5233</v>
      </c>
      <c r="H421" s="237" t="s">
        <v>1525</v>
      </c>
      <c r="I421" s="238" t="s">
        <v>1526</v>
      </c>
      <c r="J421" s="239" t="s">
        <v>1110</v>
      </c>
      <c r="K421" s="239" t="s">
        <v>1062</v>
      </c>
      <c r="L421" s="239" t="s">
        <v>1063</v>
      </c>
      <c r="M421" s="240" t="s">
        <v>1111</v>
      </c>
      <c r="N421" s="237" t="s">
        <v>1284</v>
      </c>
      <c r="O421" s="237" t="s">
        <v>3553</v>
      </c>
      <c r="P421" s="241" t="s">
        <v>1527</v>
      </c>
      <c r="Q421" s="242"/>
      <c r="R421" s="242">
        <v>61265</v>
      </c>
    </row>
    <row r="422" spans="1:18" s="243" customFormat="1" ht="42" hidden="1">
      <c r="A422" s="234" t="s">
        <v>1233</v>
      </c>
      <c r="B422" s="234" t="s">
        <v>6331</v>
      </c>
      <c r="C422" s="235" t="s">
        <v>5233</v>
      </c>
      <c r="D422" s="236" t="s">
        <v>1055</v>
      </c>
      <c r="E422" s="236" t="s">
        <v>5631</v>
      </c>
      <c r="F422" s="237" t="s">
        <v>6332</v>
      </c>
      <c r="G422" s="237" t="s">
        <v>5233</v>
      </c>
      <c r="H422" s="237" t="s">
        <v>1525</v>
      </c>
      <c r="I422" s="238" t="s">
        <v>1526</v>
      </c>
      <c r="J422" s="239" t="s">
        <v>1110</v>
      </c>
      <c r="K422" s="239" t="s">
        <v>1062</v>
      </c>
      <c r="L422" s="239" t="s">
        <v>1063</v>
      </c>
      <c r="M422" s="240" t="s">
        <v>1111</v>
      </c>
      <c r="N422" s="237" t="s">
        <v>1284</v>
      </c>
      <c r="O422" s="237" t="s">
        <v>3553</v>
      </c>
      <c r="P422" s="241" t="s">
        <v>1527</v>
      </c>
      <c r="Q422" s="242"/>
      <c r="R422" s="242">
        <v>28219</v>
      </c>
    </row>
    <row r="423" spans="1:18" s="243" customFormat="1" ht="42" hidden="1">
      <c r="A423" s="234" t="s">
        <v>1616</v>
      </c>
      <c r="B423" s="234" t="s">
        <v>6333</v>
      </c>
      <c r="C423" s="235" t="s">
        <v>5233</v>
      </c>
      <c r="D423" s="236" t="s">
        <v>1055</v>
      </c>
      <c r="E423" s="236" t="s">
        <v>6334</v>
      </c>
      <c r="F423" s="237" t="s">
        <v>6335</v>
      </c>
      <c r="G423" s="237" t="s">
        <v>5233</v>
      </c>
      <c r="H423" s="237" t="s">
        <v>7</v>
      </c>
      <c r="I423" s="238" t="s">
        <v>1202</v>
      </c>
      <c r="J423" s="239" t="s">
        <v>1110</v>
      </c>
      <c r="K423" s="239" t="s">
        <v>1062</v>
      </c>
      <c r="L423" s="239" t="s">
        <v>1063</v>
      </c>
      <c r="M423" s="240" t="s">
        <v>1111</v>
      </c>
      <c r="N423" s="237" t="s">
        <v>1284</v>
      </c>
      <c r="O423" s="237" t="s">
        <v>3553</v>
      </c>
      <c r="P423" s="241" t="s">
        <v>3001</v>
      </c>
      <c r="Q423" s="242"/>
      <c r="R423" s="242">
        <v>27237.24</v>
      </c>
    </row>
    <row r="424" spans="1:18" s="243" customFormat="1" ht="42" hidden="1">
      <c r="A424" s="234" t="s">
        <v>2326</v>
      </c>
      <c r="B424" s="234" t="s">
        <v>6336</v>
      </c>
      <c r="C424" s="235" t="s">
        <v>5233</v>
      </c>
      <c r="D424" s="236" t="s">
        <v>1055</v>
      </c>
      <c r="E424" s="236" t="s">
        <v>6337</v>
      </c>
      <c r="F424" s="237" t="s">
        <v>6338</v>
      </c>
      <c r="G424" s="237" t="s">
        <v>5233</v>
      </c>
      <c r="H424" s="237" t="s">
        <v>2907</v>
      </c>
      <c r="I424" s="238" t="s">
        <v>2908</v>
      </c>
      <c r="J424" s="239" t="s">
        <v>1110</v>
      </c>
      <c r="K424" s="239" t="s">
        <v>1062</v>
      </c>
      <c r="L424" s="239" t="s">
        <v>1063</v>
      </c>
      <c r="M424" s="240" t="s">
        <v>1111</v>
      </c>
      <c r="N424" s="237" t="s">
        <v>1284</v>
      </c>
      <c r="O424" s="237" t="s">
        <v>3553</v>
      </c>
      <c r="P424" s="241" t="s">
        <v>2913</v>
      </c>
      <c r="Q424" s="242"/>
      <c r="R424" s="242">
        <v>34855</v>
      </c>
    </row>
    <row r="425" spans="1:18" s="243" customFormat="1" ht="42" hidden="1">
      <c r="A425" s="234" t="s">
        <v>1620</v>
      </c>
      <c r="B425" s="234" t="s">
        <v>6339</v>
      </c>
      <c r="C425" s="235" t="s">
        <v>5233</v>
      </c>
      <c r="D425" s="236" t="s">
        <v>1055</v>
      </c>
      <c r="E425" s="236" t="s">
        <v>6340</v>
      </c>
      <c r="F425" s="237" t="s">
        <v>6341</v>
      </c>
      <c r="G425" s="237" t="s">
        <v>5233</v>
      </c>
      <c r="H425" s="237" t="s">
        <v>5132</v>
      </c>
      <c r="I425" s="238" t="s">
        <v>6342</v>
      </c>
      <c r="J425" s="239" t="s">
        <v>1110</v>
      </c>
      <c r="K425" s="239" t="s">
        <v>1062</v>
      </c>
      <c r="L425" s="239" t="s">
        <v>1063</v>
      </c>
      <c r="M425" s="240" t="s">
        <v>1111</v>
      </c>
      <c r="N425" s="237" t="s">
        <v>1284</v>
      </c>
      <c r="O425" s="237" t="s">
        <v>3553</v>
      </c>
      <c r="P425" s="241" t="s">
        <v>6343</v>
      </c>
      <c r="Q425" s="242"/>
      <c r="R425" s="242">
        <v>30000</v>
      </c>
    </row>
    <row r="426" spans="1:18" s="243" customFormat="1" ht="42" hidden="1">
      <c r="A426" s="234" t="s">
        <v>2331</v>
      </c>
      <c r="B426" s="234" t="s">
        <v>6344</v>
      </c>
      <c r="C426" s="235" t="s">
        <v>5233</v>
      </c>
      <c r="D426" s="236" t="s">
        <v>1055</v>
      </c>
      <c r="E426" s="236" t="s">
        <v>6345</v>
      </c>
      <c r="F426" s="237" t="s">
        <v>6346</v>
      </c>
      <c r="G426" s="237" t="s">
        <v>5233</v>
      </c>
      <c r="H426" s="237" t="s">
        <v>643</v>
      </c>
      <c r="I426" s="238" t="s">
        <v>3011</v>
      </c>
      <c r="J426" s="239" t="s">
        <v>1110</v>
      </c>
      <c r="K426" s="239" t="s">
        <v>1062</v>
      </c>
      <c r="L426" s="239" t="s">
        <v>1063</v>
      </c>
      <c r="M426" s="240" t="s">
        <v>1111</v>
      </c>
      <c r="N426" s="237" t="s">
        <v>1284</v>
      </c>
      <c r="O426" s="237" t="s">
        <v>3553</v>
      </c>
      <c r="P426" s="241" t="s">
        <v>3012</v>
      </c>
      <c r="Q426" s="242"/>
      <c r="R426" s="242">
        <v>29520</v>
      </c>
    </row>
    <row r="427" spans="1:18" s="243" customFormat="1" ht="42" hidden="1">
      <c r="A427" s="234" t="s">
        <v>2334</v>
      </c>
      <c r="B427" s="234" t="s">
        <v>6347</v>
      </c>
      <c r="C427" s="235" t="s">
        <v>5233</v>
      </c>
      <c r="D427" s="236" t="s">
        <v>1055</v>
      </c>
      <c r="E427" s="236" t="s">
        <v>6348</v>
      </c>
      <c r="F427" s="237" t="s">
        <v>6349</v>
      </c>
      <c r="G427" s="237" t="s">
        <v>5233</v>
      </c>
      <c r="H427" s="237" t="s">
        <v>643</v>
      </c>
      <c r="I427" s="238" t="s">
        <v>3011</v>
      </c>
      <c r="J427" s="239" t="s">
        <v>1110</v>
      </c>
      <c r="K427" s="239" t="s">
        <v>1062</v>
      </c>
      <c r="L427" s="239" t="s">
        <v>1063</v>
      </c>
      <c r="M427" s="240" t="s">
        <v>1111</v>
      </c>
      <c r="N427" s="237" t="s">
        <v>1284</v>
      </c>
      <c r="O427" s="237" t="s">
        <v>3553</v>
      </c>
      <c r="P427" s="241" t="s">
        <v>3012</v>
      </c>
      <c r="Q427" s="242"/>
      <c r="R427" s="242">
        <v>46600</v>
      </c>
    </row>
    <row r="428" spans="1:18" s="243" customFormat="1" ht="42" hidden="1">
      <c r="A428" s="234" t="s">
        <v>2337</v>
      </c>
      <c r="B428" s="234" t="s">
        <v>6350</v>
      </c>
      <c r="C428" s="235" t="s">
        <v>5233</v>
      </c>
      <c r="D428" s="236" t="s">
        <v>1055</v>
      </c>
      <c r="E428" s="236" t="s">
        <v>6351</v>
      </c>
      <c r="F428" s="237" t="s">
        <v>6352</v>
      </c>
      <c r="G428" s="237" t="s">
        <v>5233</v>
      </c>
      <c r="H428" s="237" t="s">
        <v>643</v>
      </c>
      <c r="I428" s="238" t="s">
        <v>3011</v>
      </c>
      <c r="J428" s="239" t="s">
        <v>1110</v>
      </c>
      <c r="K428" s="239" t="s">
        <v>1062</v>
      </c>
      <c r="L428" s="239" t="s">
        <v>1063</v>
      </c>
      <c r="M428" s="240" t="s">
        <v>1111</v>
      </c>
      <c r="N428" s="237" t="s">
        <v>1284</v>
      </c>
      <c r="O428" s="237" t="s">
        <v>3553</v>
      </c>
      <c r="P428" s="241" t="s">
        <v>3012</v>
      </c>
      <c r="Q428" s="242"/>
      <c r="R428" s="242">
        <v>8400</v>
      </c>
    </row>
    <row r="429" spans="1:18" s="243" customFormat="1" ht="42" hidden="1">
      <c r="A429" s="234" t="s">
        <v>2340</v>
      </c>
      <c r="B429" s="234" t="s">
        <v>6353</v>
      </c>
      <c r="C429" s="235" t="s">
        <v>5233</v>
      </c>
      <c r="D429" s="236" t="s">
        <v>1055</v>
      </c>
      <c r="E429" s="236" t="s">
        <v>6354</v>
      </c>
      <c r="F429" s="237" t="s">
        <v>6355</v>
      </c>
      <c r="G429" s="237" t="s">
        <v>5233</v>
      </c>
      <c r="H429" s="237" t="s">
        <v>643</v>
      </c>
      <c r="I429" s="238" t="s">
        <v>3011</v>
      </c>
      <c r="J429" s="239" t="s">
        <v>1110</v>
      </c>
      <c r="K429" s="239" t="s">
        <v>1062</v>
      </c>
      <c r="L429" s="239" t="s">
        <v>1063</v>
      </c>
      <c r="M429" s="240" t="s">
        <v>1111</v>
      </c>
      <c r="N429" s="237" t="s">
        <v>1284</v>
      </c>
      <c r="O429" s="237" t="s">
        <v>3553</v>
      </c>
      <c r="P429" s="241" t="s">
        <v>3012</v>
      </c>
      <c r="Q429" s="242"/>
      <c r="R429" s="242">
        <v>12000</v>
      </c>
    </row>
    <row r="430" spans="1:18" s="243" customFormat="1" ht="42" hidden="1">
      <c r="A430" s="234" t="s">
        <v>2343</v>
      </c>
      <c r="B430" s="234" t="s">
        <v>6356</v>
      </c>
      <c r="C430" s="235" t="s">
        <v>5233</v>
      </c>
      <c r="D430" s="236" t="s">
        <v>1055</v>
      </c>
      <c r="E430" s="236" t="s">
        <v>6357</v>
      </c>
      <c r="F430" s="237" t="s">
        <v>6358</v>
      </c>
      <c r="G430" s="237" t="s">
        <v>5233</v>
      </c>
      <c r="H430" s="237" t="s">
        <v>643</v>
      </c>
      <c r="I430" s="238" t="s">
        <v>3011</v>
      </c>
      <c r="J430" s="239" t="s">
        <v>1110</v>
      </c>
      <c r="K430" s="239" t="s">
        <v>1062</v>
      </c>
      <c r="L430" s="239" t="s">
        <v>1063</v>
      </c>
      <c r="M430" s="240" t="s">
        <v>1111</v>
      </c>
      <c r="N430" s="237" t="s">
        <v>1284</v>
      </c>
      <c r="O430" s="237" t="s">
        <v>3553</v>
      </c>
      <c r="P430" s="241" t="s">
        <v>3012</v>
      </c>
      <c r="Q430" s="242"/>
      <c r="R430" s="242">
        <v>6000</v>
      </c>
    </row>
    <row r="431" spans="1:18" s="243" customFormat="1" ht="42" hidden="1">
      <c r="A431" s="234" t="s">
        <v>1624</v>
      </c>
      <c r="B431" s="234" t="s">
        <v>6359</v>
      </c>
      <c r="C431" s="235" t="s">
        <v>5241</v>
      </c>
      <c r="D431" s="236" t="s">
        <v>1055</v>
      </c>
      <c r="E431" s="236" t="s">
        <v>6360</v>
      </c>
      <c r="F431" s="237" t="s">
        <v>6361</v>
      </c>
      <c r="G431" s="237" t="s">
        <v>5233</v>
      </c>
      <c r="H431" s="237" t="s">
        <v>6362</v>
      </c>
      <c r="I431" s="238" t="s">
        <v>6363</v>
      </c>
      <c r="J431" s="239" t="s">
        <v>1110</v>
      </c>
      <c r="K431" s="239" t="s">
        <v>1062</v>
      </c>
      <c r="L431" s="239" t="s">
        <v>1063</v>
      </c>
      <c r="M431" s="240" t="s">
        <v>1111</v>
      </c>
      <c r="N431" s="237" t="s">
        <v>1284</v>
      </c>
      <c r="O431" s="237" t="s">
        <v>3553</v>
      </c>
      <c r="P431" s="241" t="s">
        <v>6364</v>
      </c>
      <c r="Q431" s="242"/>
      <c r="R431" s="242">
        <v>483302</v>
      </c>
    </row>
    <row r="432" spans="1:18" s="243" customFormat="1" ht="42" hidden="1">
      <c r="A432" s="234" t="s">
        <v>2348</v>
      </c>
      <c r="B432" s="234" t="s">
        <v>6365</v>
      </c>
      <c r="C432" s="235" t="s">
        <v>5241</v>
      </c>
      <c r="D432" s="236" t="s">
        <v>1055</v>
      </c>
      <c r="E432" s="236" t="s">
        <v>6366</v>
      </c>
      <c r="F432" s="237" t="s">
        <v>6367</v>
      </c>
      <c r="G432" s="237" t="s">
        <v>5233</v>
      </c>
      <c r="H432" s="237" t="s">
        <v>4953</v>
      </c>
      <c r="I432" s="238" t="s">
        <v>4954</v>
      </c>
      <c r="J432" s="239" t="s">
        <v>1110</v>
      </c>
      <c r="K432" s="239" t="s">
        <v>1062</v>
      </c>
      <c r="L432" s="239" t="s">
        <v>1063</v>
      </c>
      <c r="M432" s="240" t="s">
        <v>1111</v>
      </c>
      <c r="N432" s="237" t="s">
        <v>1284</v>
      </c>
      <c r="O432" s="237" t="s">
        <v>3553</v>
      </c>
      <c r="P432" s="241" t="s">
        <v>4955</v>
      </c>
      <c r="Q432" s="242"/>
      <c r="R432" s="242">
        <v>15440</v>
      </c>
    </row>
    <row r="433" spans="1:18" s="243" customFormat="1" ht="42" hidden="1">
      <c r="A433" s="234" t="s">
        <v>2351</v>
      </c>
      <c r="B433" s="234" t="s">
        <v>6368</v>
      </c>
      <c r="C433" s="235" t="s">
        <v>5241</v>
      </c>
      <c r="D433" s="236" t="s">
        <v>1055</v>
      </c>
      <c r="E433" s="236" t="s">
        <v>6369</v>
      </c>
      <c r="F433" s="237" t="s">
        <v>6370</v>
      </c>
      <c r="G433" s="237" t="s">
        <v>5233</v>
      </c>
      <c r="H433" s="237" t="s">
        <v>250</v>
      </c>
      <c r="I433" s="238" t="s">
        <v>1596</v>
      </c>
      <c r="J433" s="239" t="s">
        <v>1110</v>
      </c>
      <c r="K433" s="239" t="s">
        <v>1062</v>
      </c>
      <c r="L433" s="239" t="s">
        <v>1063</v>
      </c>
      <c r="M433" s="240" t="s">
        <v>1111</v>
      </c>
      <c r="N433" s="237" t="s">
        <v>1284</v>
      </c>
      <c r="O433" s="237" t="s">
        <v>3553</v>
      </c>
      <c r="P433" s="241" t="s">
        <v>1597</v>
      </c>
      <c r="Q433" s="242"/>
      <c r="R433" s="242">
        <v>7213.81</v>
      </c>
    </row>
    <row r="434" spans="1:18" s="243" customFormat="1" ht="42" hidden="1">
      <c r="A434" s="234" t="s">
        <v>2354</v>
      </c>
      <c r="B434" s="234" t="s">
        <v>6371</v>
      </c>
      <c r="C434" s="235" t="s">
        <v>5241</v>
      </c>
      <c r="D434" s="236" t="s">
        <v>1055</v>
      </c>
      <c r="E434" s="236" t="s">
        <v>6372</v>
      </c>
      <c r="F434" s="237" t="s">
        <v>6373</v>
      </c>
      <c r="G434" s="237" t="s">
        <v>5233</v>
      </c>
      <c r="H434" s="237" t="s">
        <v>250</v>
      </c>
      <c r="I434" s="238" t="s">
        <v>1596</v>
      </c>
      <c r="J434" s="239" t="s">
        <v>1110</v>
      </c>
      <c r="K434" s="239" t="s">
        <v>1062</v>
      </c>
      <c r="L434" s="239" t="s">
        <v>1063</v>
      </c>
      <c r="M434" s="240" t="s">
        <v>1111</v>
      </c>
      <c r="N434" s="237" t="s">
        <v>1284</v>
      </c>
      <c r="O434" s="237" t="s">
        <v>3553</v>
      </c>
      <c r="P434" s="241" t="s">
        <v>1597</v>
      </c>
      <c r="Q434" s="242"/>
      <c r="R434" s="242">
        <v>23295.09</v>
      </c>
    </row>
    <row r="435" spans="1:18" s="243" customFormat="1" ht="42" hidden="1">
      <c r="A435" s="234" t="s">
        <v>2357</v>
      </c>
      <c r="B435" s="234" t="s">
        <v>6374</v>
      </c>
      <c r="C435" s="235" t="s">
        <v>5241</v>
      </c>
      <c r="D435" s="236" t="s">
        <v>1055</v>
      </c>
      <c r="E435" s="236" t="s">
        <v>6375</v>
      </c>
      <c r="F435" s="237" t="s">
        <v>6376</v>
      </c>
      <c r="G435" s="237" t="s">
        <v>5233</v>
      </c>
      <c r="H435" s="237" t="s">
        <v>4839</v>
      </c>
      <c r="I435" s="238" t="s">
        <v>4840</v>
      </c>
      <c r="J435" s="239" t="s">
        <v>1110</v>
      </c>
      <c r="K435" s="239" t="s">
        <v>1062</v>
      </c>
      <c r="L435" s="239" t="s">
        <v>1063</v>
      </c>
      <c r="M435" s="240" t="s">
        <v>1111</v>
      </c>
      <c r="N435" s="237" t="s">
        <v>1284</v>
      </c>
      <c r="O435" s="237" t="s">
        <v>3553</v>
      </c>
      <c r="P435" s="241" t="s">
        <v>4841</v>
      </c>
      <c r="Q435" s="242"/>
      <c r="R435" s="242">
        <v>28863</v>
      </c>
    </row>
    <row r="436" spans="1:18" s="243" customFormat="1" ht="42" hidden="1">
      <c r="A436" s="234" t="s">
        <v>1631</v>
      </c>
      <c r="B436" s="234" t="s">
        <v>6377</v>
      </c>
      <c r="C436" s="235" t="s">
        <v>5241</v>
      </c>
      <c r="D436" s="236" t="s">
        <v>1055</v>
      </c>
      <c r="E436" s="236" t="s">
        <v>6378</v>
      </c>
      <c r="F436" s="237" t="s">
        <v>6379</v>
      </c>
      <c r="G436" s="237" t="s">
        <v>5233</v>
      </c>
      <c r="H436" s="237" t="s">
        <v>6380</v>
      </c>
      <c r="I436" s="238" t="s">
        <v>6381</v>
      </c>
      <c r="J436" s="239" t="s">
        <v>1110</v>
      </c>
      <c r="K436" s="239" t="s">
        <v>1062</v>
      </c>
      <c r="L436" s="239" t="s">
        <v>1063</v>
      </c>
      <c r="M436" s="240" t="s">
        <v>1111</v>
      </c>
      <c r="N436" s="237" t="s">
        <v>1284</v>
      </c>
      <c r="O436" s="237" t="s">
        <v>3553</v>
      </c>
      <c r="P436" s="241" t="s">
        <v>6382</v>
      </c>
      <c r="Q436" s="242"/>
      <c r="R436" s="242">
        <v>12176.79</v>
      </c>
    </row>
    <row r="437" spans="1:18" s="243" customFormat="1" ht="42" hidden="1">
      <c r="A437" s="234" t="s">
        <v>1635</v>
      </c>
      <c r="B437" s="234" t="s">
        <v>6383</v>
      </c>
      <c r="C437" s="235" t="s">
        <v>5241</v>
      </c>
      <c r="D437" s="236" t="s">
        <v>1055</v>
      </c>
      <c r="E437" s="236" t="s">
        <v>6384</v>
      </c>
      <c r="F437" s="237" t="s">
        <v>6385</v>
      </c>
      <c r="G437" s="237" t="s">
        <v>5233</v>
      </c>
      <c r="H437" s="237" t="s">
        <v>6380</v>
      </c>
      <c r="I437" s="238" t="s">
        <v>6381</v>
      </c>
      <c r="J437" s="239" t="s">
        <v>1110</v>
      </c>
      <c r="K437" s="239" t="s">
        <v>1062</v>
      </c>
      <c r="L437" s="239" t="s">
        <v>1063</v>
      </c>
      <c r="M437" s="240" t="s">
        <v>1111</v>
      </c>
      <c r="N437" s="237" t="s">
        <v>1284</v>
      </c>
      <c r="O437" s="237" t="s">
        <v>3553</v>
      </c>
      <c r="P437" s="241" t="s">
        <v>6382</v>
      </c>
      <c r="Q437" s="242"/>
      <c r="R437" s="242">
        <v>55733.58</v>
      </c>
    </row>
    <row r="438" spans="1:18" s="243" customFormat="1" ht="42" hidden="1">
      <c r="A438" s="234" t="s">
        <v>1642</v>
      </c>
      <c r="B438" s="234" t="s">
        <v>6386</v>
      </c>
      <c r="C438" s="235" t="s">
        <v>5241</v>
      </c>
      <c r="D438" s="236" t="s">
        <v>1055</v>
      </c>
      <c r="E438" s="236" t="s">
        <v>6387</v>
      </c>
      <c r="F438" s="237" t="s">
        <v>6388</v>
      </c>
      <c r="G438" s="237" t="s">
        <v>5233</v>
      </c>
      <c r="H438" s="237" t="s">
        <v>2870</v>
      </c>
      <c r="I438" s="238" t="s">
        <v>2871</v>
      </c>
      <c r="J438" s="239" t="s">
        <v>1110</v>
      </c>
      <c r="K438" s="239" t="s">
        <v>1062</v>
      </c>
      <c r="L438" s="239" t="s">
        <v>1063</v>
      </c>
      <c r="M438" s="240" t="s">
        <v>1111</v>
      </c>
      <c r="N438" s="237" t="s">
        <v>1284</v>
      </c>
      <c r="O438" s="237" t="s">
        <v>3553</v>
      </c>
      <c r="P438" s="241" t="s">
        <v>2872</v>
      </c>
      <c r="Q438" s="242"/>
      <c r="R438" s="242">
        <v>15480</v>
      </c>
    </row>
    <row r="439" spans="1:18" s="243" customFormat="1" ht="42" hidden="1">
      <c r="A439" s="234" t="s">
        <v>1241</v>
      </c>
      <c r="B439" s="234" t="s">
        <v>6389</v>
      </c>
      <c r="C439" s="235" t="s">
        <v>5241</v>
      </c>
      <c r="D439" s="236" t="s">
        <v>1055</v>
      </c>
      <c r="E439" s="236" t="s">
        <v>6390</v>
      </c>
      <c r="F439" s="237" t="s">
        <v>6391</v>
      </c>
      <c r="G439" s="237" t="s">
        <v>5233</v>
      </c>
      <c r="H439" s="237" t="s">
        <v>2870</v>
      </c>
      <c r="I439" s="238" t="s">
        <v>2871</v>
      </c>
      <c r="J439" s="239" t="s">
        <v>1110</v>
      </c>
      <c r="K439" s="239" t="s">
        <v>1062</v>
      </c>
      <c r="L439" s="239" t="s">
        <v>1063</v>
      </c>
      <c r="M439" s="240" t="s">
        <v>1111</v>
      </c>
      <c r="N439" s="237" t="s">
        <v>1284</v>
      </c>
      <c r="O439" s="237" t="s">
        <v>3553</v>
      </c>
      <c r="P439" s="241" t="s">
        <v>6392</v>
      </c>
      <c r="Q439" s="242"/>
      <c r="R439" s="242">
        <v>10800</v>
      </c>
    </row>
    <row r="440" spans="1:18" s="243" customFormat="1" ht="42" hidden="1">
      <c r="A440" s="234" t="s">
        <v>1655</v>
      </c>
      <c r="B440" s="234" t="s">
        <v>6393</v>
      </c>
      <c r="C440" s="235" t="s">
        <v>5241</v>
      </c>
      <c r="D440" s="236" t="s">
        <v>1055</v>
      </c>
      <c r="E440" s="236" t="s">
        <v>5670</v>
      </c>
      <c r="F440" s="237" t="s">
        <v>6394</v>
      </c>
      <c r="G440" s="237" t="s">
        <v>5233</v>
      </c>
      <c r="H440" s="237" t="s">
        <v>1999</v>
      </c>
      <c r="I440" s="238" t="s">
        <v>2000</v>
      </c>
      <c r="J440" s="239" t="s">
        <v>1110</v>
      </c>
      <c r="K440" s="239" t="s">
        <v>1062</v>
      </c>
      <c r="L440" s="239" t="s">
        <v>1063</v>
      </c>
      <c r="M440" s="240" t="s">
        <v>1111</v>
      </c>
      <c r="N440" s="237" t="s">
        <v>1284</v>
      </c>
      <c r="O440" s="237" t="s">
        <v>3553</v>
      </c>
      <c r="P440" s="241" t="s">
        <v>2001</v>
      </c>
      <c r="Q440" s="242"/>
      <c r="R440" s="242">
        <v>1635</v>
      </c>
    </row>
    <row r="441" spans="1:18" s="243" customFormat="1" ht="42" hidden="1">
      <c r="A441" s="234" t="s">
        <v>1659</v>
      </c>
      <c r="B441" s="234" t="s">
        <v>6395</v>
      </c>
      <c r="C441" s="235" t="s">
        <v>5241</v>
      </c>
      <c r="D441" s="236" t="s">
        <v>1055</v>
      </c>
      <c r="E441" s="236" t="s">
        <v>5673</v>
      </c>
      <c r="F441" s="237" t="s">
        <v>6396</v>
      </c>
      <c r="G441" s="237" t="s">
        <v>5233</v>
      </c>
      <c r="H441" s="237" t="s">
        <v>1999</v>
      </c>
      <c r="I441" s="238" t="s">
        <v>2000</v>
      </c>
      <c r="J441" s="239" t="s">
        <v>1110</v>
      </c>
      <c r="K441" s="239" t="s">
        <v>1062</v>
      </c>
      <c r="L441" s="239" t="s">
        <v>1063</v>
      </c>
      <c r="M441" s="240" t="s">
        <v>1111</v>
      </c>
      <c r="N441" s="237" t="s">
        <v>1284</v>
      </c>
      <c r="O441" s="237" t="s">
        <v>3553</v>
      </c>
      <c r="P441" s="241" t="s">
        <v>2001</v>
      </c>
      <c r="Q441" s="242"/>
      <c r="R441" s="242">
        <v>4090</v>
      </c>
    </row>
    <row r="442" spans="1:18" s="243" customFormat="1" ht="42" hidden="1">
      <c r="A442" s="234" t="s">
        <v>2375</v>
      </c>
      <c r="B442" s="234" t="s">
        <v>6397</v>
      </c>
      <c r="C442" s="235" t="s">
        <v>5241</v>
      </c>
      <c r="D442" s="236" t="s">
        <v>1055</v>
      </c>
      <c r="E442" s="236" t="s">
        <v>5676</v>
      </c>
      <c r="F442" s="237" t="s">
        <v>6398</v>
      </c>
      <c r="G442" s="237" t="s">
        <v>5233</v>
      </c>
      <c r="H442" s="237" t="s">
        <v>1999</v>
      </c>
      <c r="I442" s="238" t="s">
        <v>2000</v>
      </c>
      <c r="J442" s="239" t="s">
        <v>1110</v>
      </c>
      <c r="K442" s="239" t="s">
        <v>1062</v>
      </c>
      <c r="L442" s="239" t="s">
        <v>1063</v>
      </c>
      <c r="M442" s="240" t="s">
        <v>1111</v>
      </c>
      <c r="N442" s="237" t="s">
        <v>1284</v>
      </c>
      <c r="O442" s="237" t="s">
        <v>3553</v>
      </c>
      <c r="P442" s="241" t="s">
        <v>2001</v>
      </c>
      <c r="Q442" s="242"/>
      <c r="R442" s="242">
        <v>50149.279999999999</v>
      </c>
    </row>
    <row r="443" spans="1:18" s="243" customFormat="1" ht="52.5" hidden="1">
      <c r="A443" s="234" t="s">
        <v>2377</v>
      </c>
      <c r="B443" s="234" t="s">
        <v>6399</v>
      </c>
      <c r="C443" s="235" t="s">
        <v>5241</v>
      </c>
      <c r="D443" s="236" t="s">
        <v>1181</v>
      </c>
      <c r="E443" s="236" t="s">
        <v>6400</v>
      </c>
      <c r="F443" s="237" t="s">
        <v>6399</v>
      </c>
      <c r="G443" s="237" t="s">
        <v>5241</v>
      </c>
      <c r="H443" s="237" t="s">
        <v>5710</v>
      </c>
      <c r="I443" s="238" t="s">
        <v>1596</v>
      </c>
      <c r="J443" s="239" t="s">
        <v>1110</v>
      </c>
      <c r="K443" s="239" t="s">
        <v>1062</v>
      </c>
      <c r="L443" s="239" t="s">
        <v>1063</v>
      </c>
      <c r="M443" s="240" t="s">
        <v>1111</v>
      </c>
      <c r="N443" s="237" t="s">
        <v>1284</v>
      </c>
      <c r="O443" s="237" t="s">
        <v>3553</v>
      </c>
      <c r="P443" s="241" t="s">
        <v>1597</v>
      </c>
      <c r="Q443" s="242">
        <v>23295.09</v>
      </c>
      <c r="R443" s="242"/>
    </row>
    <row r="444" spans="1:18" s="243" customFormat="1" ht="52.5" hidden="1">
      <c r="A444" s="234" t="s">
        <v>2293</v>
      </c>
      <c r="B444" s="234" t="s">
        <v>6401</v>
      </c>
      <c r="C444" s="235" t="s">
        <v>5241</v>
      </c>
      <c r="D444" s="236" t="s">
        <v>1181</v>
      </c>
      <c r="E444" s="236" t="s">
        <v>6402</v>
      </c>
      <c r="F444" s="237" t="s">
        <v>6401</v>
      </c>
      <c r="G444" s="237" t="s">
        <v>5241</v>
      </c>
      <c r="H444" s="237" t="s">
        <v>5710</v>
      </c>
      <c r="I444" s="238" t="s">
        <v>1596</v>
      </c>
      <c r="J444" s="239" t="s">
        <v>1110</v>
      </c>
      <c r="K444" s="239" t="s">
        <v>1062</v>
      </c>
      <c r="L444" s="239" t="s">
        <v>1063</v>
      </c>
      <c r="M444" s="240" t="s">
        <v>1111</v>
      </c>
      <c r="N444" s="237" t="s">
        <v>1284</v>
      </c>
      <c r="O444" s="237" t="s">
        <v>3553</v>
      </c>
      <c r="P444" s="241" t="s">
        <v>1597</v>
      </c>
      <c r="Q444" s="242">
        <v>7213.81</v>
      </c>
      <c r="R444" s="242"/>
    </row>
    <row r="445" spans="1:18" s="243" customFormat="1" ht="63" hidden="1">
      <c r="A445" s="234" t="s">
        <v>2384</v>
      </c>
      <c r="B445" s="234" t="s">
        <v>6403</v>
      </c>
      <c r="C445" s="235" t="s">
        <v>5721</v>
      </c>
      <c r="D445" s="236" t="s">
        <v>1055</v>
      </c>
      <c r="E445" s="236" t="s">
        <v>6404</v>
      </c>
      <c r="F445" s="237" t="s">
        <v>6405</v>
      </c>
      <c r="G445" s="237" t="s">
        <v>5238</v>
      </c>
      <c r="H445" s="237" t="s">
        <v>1077</v>
      </c>
      <c r="I445" s="238" t="s">
        <v>1078</v>
      </c>
      <c r="J445" s="239" t="s">
        <v>1690</v>
      </c>
      <c r="K445" s="239" t="s">
        <v>1691</v>
      </c>
      <c r="L445" s="239" t="s">
        <v>1063</v>
      </c>
      <c r="M445" s="240" t="s">
        <v>1769</v>
      </c>
      <c r="N445" s="237" t="s">
        <v>1284</v>
      </c>
      <c r="O445" s="237" t="s">
        <v>3553</v>
      </c>
      <c r="P445" s="241"/>
      <c r="Q445" s="242"/>
      <c r="R445" s="242">
        <v>5013.0600000000004</v>
      </c>
    </row>
    <row r="446" spans="1:18" s="243" customFormat="1" ht="42" hidden="1">
      <c r="A446" s="234" t="s">
        <v>2388</v>
      </c>
      <c r="B446" s="234" t="s">
        <v>6406</v>
      </c>
      <c r="C446" s="235" t="s">
        <v>5721</v>
      </c>
      <c r="D446" s="236" t="s">
        <v>1055</v>
      </c>
      <c r="E446" s="236" t="s">
        <v>5841</v>
      </c>
      <c r="F446" s="237" t="s">
        <v>6407</v>
      </c>
      <c r="G446" s="237" t="s">
        <v>5238</v>
      </c>
      <c r="H446" s="237" t="s">
        <v>1701</v>
      </c>
      <c r="I446" s="238" t="s">
        <v>1702</v>
      </c>
      <c r="J446" s="239" t="s">
        <v>1690</v>
      </c>
      <c r="K446" s="239" t="s">
        <v>1691</v>
      </c>
      <c r="L446" s="239" t="s">
        <v>1063</v>
      </c>
      <c r="M446" s="240" t="s">
        <v>1769</v>
      </c>
      <c r="N446" s="237" t="s">
        <v>1284</v>
      </c>
      <c r="O446" s="237" t="s">
        <v>3553</v>
      </c>
      <c r="P446" s="241"/>
      <c r="Q446" s="242"/>
      <c r="R446" s="242">
        <v>4159</v>
      </c>
    </row>
    <row r="447" spans="1:18" s="243" customFormat="1" ht="42" hidden="1">
      <c r="A447" s="234" t="s">
        <v>2393</v>
      </c>
      <c r="B447" s="234" t="s">
        <v>6408</v>
      </c>
      <c r="C447" s="235" t="s">
        <v>5721</v>
      </c>
      <c r="D447" s="236" t="s">
        <v>1055</v>
      </c>
      <c r="E447" s="236" t="s">
        <v>6409</v>
      </c>
      <c r="F447" s="237" t="s">
        <v>6410</v>
      </c>
      <c r="G447" s="237" t="s">
        <v>5238</v>
      </c>
      <c r="H447" s="237" t="s">
        <v>6411</v>
      </c>
      <c r="I447" s="238" t="s">
        <v>3245</v>
      </c>
      <c r="J447" s="239" t="s">
        <v>1063</v>
      </c>
      <c r="K447" s="239" t="s">
        <v>1063</v>
      </c>
      <c r="L447" s="239" t="s">
        <v>1790</v>
      </c>
      <c r="M447" s="240" t="s">
        <v>1678</v>
      </c>
      <c r="N447" s="237" t="s">
        <v>1284</v>
      </c>
      <c r="O447" s="237" t="s">
        <v>3553</v>
      </c>
      <c r="P447" s="241"/>
      <c r="Q447" s="242"/>
      <c r="R447" s="242">
        <v>43872.9</v>
      </c>
    </row>
    <row r="448" spans="1:18" s="243" customFormat="1" ht="52.5" hidden="1">
      <c r="A448" s="234" t="s">
        <v>2397</v>
      </c>
      <c r="B448" s="234" t="s">
        <v>6412</v>
      </c>
      <c r="C448" s="235" t="s">
        <v>5721</v>
      </c>
      <c r="D448" s="236" t="s">
        <v>1055</v>
      </c>
      <c r="E448" s="236" t="s">
        <v>6413</v>
      </c>
      <c r="F448" s="237" t="s">
        <v>6414</v>
      </c>
      <c r="G448" s="237" t="s">
        <v>5238</v>
      </c>
      <c r="H448" s="237" t="s">
        <v>1652</v>
      </c>
      <c r="I448" s="238" t="s">
        <v>1653</v>
      </c>
      <c r="J448" s="239" t="s">
        <v>1239</v>
      </c>
      <c r="K448" s="239" t="s">
        <v>1062</v>
      </c>
      <c r="L448" s="239" t="s">
        <v>1063</v>
      </c>
      <c r="M448" s="240" t="s">
        <v>1064</v>
      </c>
      <c r="N448" s="237" t="s">
        <v>1284</v>
      </c>
      <c r="O448" s="237" t="s">
        <v>3553</v>
      </c>
      <c r="P448" s="241" t="s">
        <v>1654</v>
      </c>
      <c r="Q448" s="242"/>
      <c r="R448" s="242">
        <v>17108.63</v>
      </c>
    </row>
    <row r="449" spans="1:18" s="243" customFormat="1" ht="42" hidden="1">
      <c r="A449" s="234" t="s">
        <v>2401</v>
      </c>
      <c r="B449" s="234" t="s">
        <v>6415</v>
      </c>
      <c r="C449" s="235" t="s">
        <v>5770</v>
      </c>
      <c r="D449" s="236" t="s">
        <v>1055</v>
      </c>
      <c r="E449" s="236" t="s">
        <v>6416</v>
      </c>
      <c r="F449" s="237" t="s">
        <v>1296</v>
      </c>
      <c r="G449" s="237" t="s">
        <v>5749</v>
      </c>
      <c r="H449" s="237" t="s">
        <v>2132</v>
      </c>
      <c r="I449" s="238" t="s">
        <v>2133</v>
      </c>
      <c r="J449" s="239" t="s">
        <v>1690</v>
      </c>
      <c r="K449" s="239" t="s">
        <v>1691</v>
      </c>
      <c r="L449" s="239" t="s">
        <v>1063</v>
      </c>
      <c r="M449" s="240" t="s">
        <v>1769</v>
      </c>
      <c r="N449" s="237" t="s">
        <v>1284</v>
      </c>
      <c r="O449" s="237" t="s">
        <v>3553</v>
      </c>
      <c r="P449" s="241"/>
      <c r="Q449" s="242"/>
      <c r="R449" s="242">
        <v>20000</v>
      </c>
    </row>
    <row r="450" spans="1:18" s="243" customFormat="1" ht="52.5" hidden="1">
      <c r="A450" s="234" t="s">
        <v>2405</v>
      </c>
      <c r="B450" s="234" t="s">
        <v>6417</v>
      </c>
      <c r="C450" s="235" t="s">
        <v>5770</v>
      </c>
      <c r="D450" s="236" t="s">
        <v>1055</v>
      </c>
      <c r="E450" s="236" t="s">
        <v>6418</v>
      </c>
      <c r="F450" s="237" t="s">
        <v>6419</v>
      </c>
      <c r="G450" s="237" t="s">
        <v>5749</v>
      </c>
      <c r="H450" s="237" t="s">
        <v>1077</v>
      </c>
      <c r="I450" s="238" t="s">
        <v>1078</v>
      </c>
      <c r="J450" s="239" t="s">
        <v>1690</v>
      </c>
      <c r="K450" s="239" t="s">
        <v>1691</v>
      </c>
      <c r="L450" s="239" t="s">
        <v>1063</v>
      </c>
      <c r="M450" s="240" t="s">
        <v>1769</v>
      </c>
      <c r="N450" s="237" t="s">
        <v>1284</v>
      </c>
      <c r="O450" s="237" t="s">
        <v>3553</v>
      </c>
      <c r="P450" s="241"/>
      <c r="Q450" s="242"/>
      <c r="R450" s="242">
        <v>1045000</v>
      </c>
    </row>
    <row r="451" spans="1:18" s="243" customFormat="1" ht="42" hidden="1">
      <c r="A451" s="234" t="s">
        <v>2409</v>
      </c>
      <c r="B451" s="234" t="s">
        <v>6420</v>
      </c>
      <c r="C451" s="235" t="s">
        <v>5770</v>
      </c>
      <c r="D451" s="236" t="s">
        <v>1055</v>
      </c>
      <c r="E451" s="236" t="s">
        <v>6421</v>
      </c>
      <c r="F451" s="237" t="s">
        <v>5472</v>
      </c>
      <c r="G451" s="237" t="s">
        <v>5749</v>
      </c>
      <c r="H451" s="237" t="s">
        <v>1696</v>
      </c>
      <c r="I451" s="238" t="s">
        <v>1697</v>
      </c>
      <c r="J451" s="239" t="s">
        <v>1690</v>
      </c>
      <c r="K451" s="239" t="s">
        <v>1691</v>
      </c>
      <c r="L451" s="239" t="s">
        <v>1063</v>
      </c>
      <c r="M451" s="240" t="s">
        <v>1769</v>
      </c>
      <c r="N451" s="237" t="s">
        <v>1284</v>
      </c>
      <c r="O451" s="237" t="s">
        <v>3553</v>
      </c>
      <c r="P451" s="241"/>
      <c r="Q451" s="242"/>
      <c r="R451" s="242">
        <v>642500</v>
      </c>
    </row>
    <row r="452" spans="1:18" s="243" customFormat="1" ht="52.5" hidden="1">
      <c r="A452" s="234" t="s">
        <v>2411</v>
      </c>
      <c r="B452" s="234" t="s">
        <v>6422</v>
      </c>
      <c r="C452" s="235" t="s">
        <v>5770</v>
      </c>
      <c r="D452" s="236" t="s">
        <v>1055</v>
      </c>
      <c r="E452" s="236" t="s">
        <v>6423</v>
      </c>
      <c r="F452" s="237" t="s">
        <v>6424</v>
      </c>
      <c r="G452" s="237" t="s">
        <v>5749</v>
      </c>
      <c r="H452" s="237" t="s">
        <v>1077</v>
      </c>
      <c r="I452" s="238" t="s">
        <v>1078</v>
      </c>
      <c r="J452" s="239" t="s">
        <v>1690</v>
      </c>
      <c r="K452" s="239" t="s">
        <v>1691</v>
      </c>
      <c r="L452" s="239" t="s">
        <v>1063</v>
      </c>
      <c r="M452" s="240" t="s">
        <v>1769</v>
      </c>
      <c r="N452" s="237" t="s">
        <v>1284</v>
      </c>
      <c r="O452" s="237" t="s">
        <v>3553</v>
      </c>
      <c r="P452" s="241"/>
      <c r="Q452" s="242"/>
      <c r="R452" s="242">
        <v>92000</v>
      </c>
    </row>
    <row r="453" spans="1:18" s="243" customFormat="1" ht="42" hidden="1">
      <c r="A453" s="234" t="s">
        <v>2414</v>
      </c>
      <c r="B453" s="234" t="s">
        <v>6425</v>
      </c>
      <c r="C453" s="235" t="s">
        <v>5770</v>
      </c>
      <c r="D453" s="236" t="s">
        <v>1055</v>
      </c>
      <c r="E453" s="236" t="s">
        <v>6426</v>
      </c>
      <c r="F453" s="237" t="s">
        <v>6427</v>
      </c>
      <c r="G453" s="237" t="s">
        <v>5749</v>
      </c>
      <c r="H453" s="237" t="s">
        <v>1696</v>
      </c>
      <c r="I453" s="238" t="s">
        <v>1697</v>
      </c>
      <c r="J453" s="239" t="s">
        <v>1690</v>
      </c>
      <c r="K453" s="239" t="s">
        <v>1691</v>
      </c>
      <c r="L453" s="239" t="s">
        <v>1063</v>
      </c>
      <c r="M453" s="240" t="s">
        <v>1769</v>
      </c>
      <c r="N453" s="237" t="s">
        <v>1284</v>
      </c>
      <c r="O453" s="237" t="s">
        <v>3553</v>
      </c>
      <c r="P453" s="241"/>
      <c r="Q453" s="242"/>
      <c r="R453" s="242">
        <v>30000</v>
      </c>
    </row>
    <row r="454" spans="1:18" s="243" customFormat="1" ht="63" hidden="1">
      <c r="A454" s="234" t="s">
        <v>2418</v>
      </c>
      <c r="B454" s="234" t="s">
        <v>6428</v>
      </c>
      <c r="C454" s="235" t="s">
        <v>5770</v>
      </c>
      <c r="D454" s="236" t="s">
        <v>1055</v>
      </c>
      <c r="E454" s="236" t="s">
        <v>6429</v>
      </c>
      <c r="F454" s="237" t="s">
        <v>6430</v>
      </c>
      <c r="G454" s="237" t="s">
        <v>5749</v>
      </c>
      <c r="H454" s="237" t="s">
        <v>1077</v>
      </c>
      <c r="I454" s="238" t="s">
        <v>1078</v>
      </c>
      <c r="J454" s="239" t="s">
        <v>1690</v>
      </c>
      <c r="K454" s="239" t="s">
        <v>1691</v>
      </c>
      <c r="L454" s="239" t="s">
        <v>1063</v>
      </c>
      <c r="M454" s="240" t="s">
        <v>1769</v>
      </c>
      <c r="N454" s="237" t="s">
        <v>1284</v>
      </c>
      <c r="O454" s="237" t="s">
        <v>3553</v>
      </c>
      <c r="P454" s="241"/>
      <c r="Q454" s="242"/>
      <c r="R454" s="242">
        <v>46661.51</v>
      </c>
    </row>
    <row r="455" spans="1:18" s="243" customFormat="1" ht="52.5" hidden="1">
      <c r="A455" s="234" t="s">
        <v>1249</v>
      </c>
      <c r="B455" s="234" t="s">
        <v>6431</v>
      </c>
      <c r="C455" s="235" t="s">
        <v>5770</v>
      </c>
      <c r="D455" s="236" t="s">
        <v>1055</v>
      </c>
      <c r="E455" s="236" t="s">
        <v>6432</v>
      </c>
      <c r="F455" s="237" t="s">
        <v>6433</v>
      </c>
      <c r="G455" s="237" t="s">
        <v>5749</v>
      </c>
      <c r="H455" s="237" t="s">
        <v>1077</v>
      </c>
      <c r="I455" s="238" t="s">
        <v>1078</v>
      </c>
      <c r="J455" s="239" t="s">
        <v>2211</v>
      </c>
      <c r="K455" s="239" t="s">
        <v>1691</v>
      </c>
      <c r="L455" s="239" t="s">
        <v>1063</v>
      </c>
      <c r="M455" s="240" t="s">
        <v>1769</v>
      </c>
      <c r="N455" s="237" t="s">
        <v>1284</v>
      </c>
      <c r="O455" s="237" t="s">
        <v>3553</v>
      </c>
      <c r="P455" s="241"/>
      <c r="Q455" s="242"/>
      <c r="R455" s="242">
        <v>1317.02</v>
      </c>
    </row>
    <row r="456" spans="1:18" s="243" customFormat="1" ht="42" hidden="1">
      <c r="A456" s="234" t="s">
        <v>1258</v>
      </c>
      <c r="B456" s="234" t="s">
        <v>6434</v>
      </c>
      <c r="C456" s="235" t="s">
        <v>5810</v>
      </c>
      <c r="D456" s="236" t="s">
        <v>1055</v>
      </c>
      <c r="E456" s="236" t="s">
        <v>6435</v>
      </c>
      <c r="F456" s="237" t="s">
        <v>6436</v>
      </c>
      <c r="G456" s="237" t="s">
        <v>5770</v>
      </c>
      <c r="H456" s="237" t="s">
        <v>1696</v>
      </c>
      <c r="I456" s="238" t="s">
        <v>1697</v>
      </c>
      <c r="J456" s="239" t="s">
        <v>1690</v>
      </c>
      <c r="K456" s="239" t="s">
        <v>1691</v>
      </c>
      <c r="L456" s="239" t="s">
        <v>1063</v>
      </c>
      <c r="M456" s="240" t="s">
        <v>1769</v>
      </c>
      <c r="N456" s="237" t="s">
        <v>1284</v>
      </c>
      <c r="O456" s="237" t="s">
        <v>3553</v>
      </c>
      <c r="P456" s="241"/>
      <c r="Q456" s="242"/>
      <c r="R456" s="242">
        <v>26653.75</v>
      </c>
    </row>
    <row r="457" spans="1:18" s="243" customFormat="1" ht="42" hidden="1">
      <c r="A457" s="234" t="s">
        <v>1263</v>
      </c>
      <c r="B457" s="234" t="s">
        <v>6437</v>
      </c>
      <c r="C457" s="235" t="s">
        <v>5810</v>
      </c>
      <c r="D457" s="236" t="s">
        <v>1055</v>
      </c>
      <c r="E457" s="236" t="s">
        <v>6438</v>
      </c>
      <c r="F457" s="237" t="s">
        <v>6439</v>
      </c>
      <c r="G457" s="237" t="s">
        <v>5770</v>
      </c>
      <c r="H457" s="237" t="s">
        <v>1077</v>
      </c>
      <c r="I457" s="238" t="s">
        <v>1078</v>
      </c>
      <c r="J457" s="239" t="s">
        <v>1690</v>
      </c>
      <c r="K457" s="239" t="s">
        <v>1691</v>
      </c>
      <c r="L457" s="239" t="s">
        <v>1063</v>
      </c>
      <c r="M457" s="240" t="s">
        <v>1769</v>
      </c>
      <c r="N457" s="237" t="s">
        <v>1284</v>
      </c>
      <c r="O457" s="237" t="s">
        <v>3553</v>
      </c>
      <c r="P457" s="241"/>
      <c r="Q457" s="242"/>
      <c r="R457" s="242">
        <v>111193.83</v>
      </c>
    </row>
    <row r="458" spans="1:18" s="243" customFormat="1" ht="42" hidden="1">
      <c r="A458" s="234" t="s">
        <v>1269</v>
      </c>
      <c r="B458" s="234" t="s">
        <v>6440</v>
      </c>
      <c r="C458" s="235" t="s">
        <v>5810</v>
      </c>
      <c r="D458" s="236" t="s">
        <v>1055</v>
      </c>
      <c r="E458" s="236" t="s">
        <v>6441</v>
      </c>
      <c r="F458" s="237" t="s">
        <v>6442</v>
      </c>
      <c r="G458" s="237" t="s">
        <v>5770</v>
      </c>
      <c r="H458" s="237" t="s">
        <v>1077</v>
      </c>
      <c r="I458" s="238" t="s">
        <v>1078</v>
      </c>
      <c r="J458" s="239" t="s">
        <v>1690</v>
      </c>
      <c r="K458" s="239" t="s">
        <v>1691</v>
      </c>
      <c r="L458" s="239" t="s">
        <v>1063</v>
      </c>
      <c r="M458" s="240" t="s">
        <v>1769</v>
      </c>
      <c r="N458" s="237" t="s">
        <v>1284</v>
      </c>
      <c r="O458" s="237" t="s">
        <v>3553</v>
      </c>
      <c r="P458" s="241"/>
      <c r="Q458" s="242"/>
      <c r="R458" s="242">
        <v>8939.8799999999992</v>
      </c>
    </row>
    <row r="459" spans="1:18" s="243" customFormat="1" ht="42" hidden="1">
      <c r="A459" s="234" t="s">
        <v>2432</v>
      </c>
      <c r="B459" s="234" t="s">
        <v>6443</v>
      </c>
      <c r="C459" s="235" t="s">
        <v>5810</v>
      </c>
      <c r="D459" s="236" t="s">
        <v>1055</v>
      </c>
      <c r="E459" s="236" t="s">
        <v>6444</v>
      </c>
      <c r="F459" s="237" t="s">
        <v>6445</v>
      </c>
      <c r="G459" s="237" t="s">
        <v>5770</v>
      </c>
      <c r="H459" s="237" t="s">
        <v>1077</v>
      </c>
      <c r="I459" s="238" t="s">
        <v>1078</v>
      </c>
      <c r="J459" s="239" t="s">
        <v>1690</v>
      </c>
      <c r="K459" s="239" t="s">
        <v>1691</v>
      </c>
      <c r="L459" s="239" t="s">
        <v>1063</v>
      </c>
      <c r="M459" s="240" t="s">
        <v>1769</v>
      </c>
      <c r="N459" s="237" t="s">
        <v>1284</v>
      </c>
      <c r="O459" s="237" t="s">
        <v>3553</v>
      </c>
      <c r="P459" s="241"/>
      <c r="Q459" s="242"/>
      <c r="R459" s="242">
        <v>80.16</v>
      </c>
    </row>
    <row r="460" spans="1:18" s="243" customFormat="1" ht="52.5" hidden="1">
      <c r="A460" s="234" t="s">
        <v>2435</v>
      </c>
      <c r="B460" s="234" t="s">
        <v>6446</v>
      </c>
      <c r="C460" s="235" t="s">
        <v>5810</v>
      </c>
      <c r="D460" s="236" t="s">
        <v>1055</v>
      </c>
      <c r="E460" s="236" t="s">
        <v>6447</v>
      </c>
      <c r="F460" s="237" t="s">
        <v>6448</v>
      </c>
      <c r="G460" s="237" t="s">
        <v>5770</v>
      </c>
      <c r="H460" s="237" t="s">
        <v>1696</v>
      </c>
      <c r="I460" s="238" t="s">
        <v>1697</v>
      </c>
      <c r="J460" s="239" t="s">
        <v>1690</v>
      </c>
      <c r="K460" s="239" t="s">
        <v>1691</v>
      </c>
      <c r="L460" s="239" t="s">
        <v>1063</v>
      </c>
      <c r="M460" s="240" t="s">
        <v>1769</v>
      </c>
      <c r="N460" s="237" t="s">
        <v>1284</v>
      </c>
      <c r="O460" s="237" t="s">
        <v>3553</v>
      </c>
      <c r="P460" s="241"/>
      <c r="Q460" s="242"/>
      <c r="R460" s="242">
        <v>44094.400000000001</v>
      </c>
    </row>
    <row r="461" spans="1:18" s="243" customFormat="1" ht="63" hidden="1">
      <c r="A461" s="234" t="s">
        <v>2438</v>
      </c>
      <c r="B461" s="234" t="s">
        <v>6449</v>
      </c>
      <c r="C461" s="235" t="s">
        <v>5810</v>
      </c>
      <c r="D461" s="236" t="s">
        <v>1055</v>
      </c>
      <c r="E461" s="236" t="s">
        <v>6450</v>
      </c>
      <c r="F461" s="237" t="s">
        <v>6451</v>
      </c>
      <c r="G461" s="237" t="s">
        <v>5770</v>
      </c>
      <c r="H461" s="237" t="s">
        <v>1077</v>
      </c>
      <c r="I461" s="238" t="s">
        <v>1078</v>
      </c>
      <c r="J461" s="239" t="s">
        <v>1690</v>
      </c>
      <c r="K461" s="239" t="s">
        <v>1691</v>
      </c>
      <c r="L461" s="239" t="s">
        <v>1063</v>
      </c>
      <c r="M461" s="240" t="s">
        <v>1769</v>
      </c>
      <c r="N461" s="237" t="s">
        <v>1284</v>
      </c>
      <c r="O461" s="237" t="s">
        <v>3553</v>
      </c>
      <c r="P461" s="241"/>
      <c r="Q461" s="242"/>
      <c r="R461" s="242">
        <v>84500.39</v>
      </c>
    </row>
    <row r="462" spans="1:18" s="243" customFormat="1" ht="42" hidden="1">
      <c r="A462" s="234" t="s">
        <v>2442</v>
      </c>
      <c r="B462" s="234" t="s">
        <v>6452</v>
      </c>
      <c r="C462" s="235" t="s">
        <v>5810</v>
      </c>
      <c r="D462" s="236" t="s">
        <v>1055</v>
      </c>
      <c r="E462" s="236" t="s">
        <v>5841</v>
      </c>
      <c r="F462" s="237" t="s">
        <v>6453</v>
      </c>
      <c r="G462" s="237" t="s">
        <v>5770</v>
      </c>
      <c r="H462" s="237" t="s">
        <v>1701</v>
      </c>
      <c r="I462" s="238" t="s">
        <v>1702</v>
      </c>
      <c r="J462" s="239" t="s">
        <v>1690</v>
      </c>
      <c r="K462" s="239" t="s">
        <v>1691</v>
      </c>
      <c r="L462" s="239" t="s">
        <v>1063</v>
      </c>
      <c r="M462" s="240" t="s">
        <v>1769</v>
      </c>
      <c r="N462" s="237" t="s">
        <v>1284</v>
      </c>
      <c r="O462" s="237" t="s">
        <v>3553</v>
      </c>
      <c r="P462" s="241"/>
      <c r="Q462" s="242"/>
      <c r="R462" s="242">
        <v>76865</v>
      </c>
    </row>
    <row r="463" spans="1:18" s="243" customFormat="1" ht="42" hidden="1">
      <c r="A463" s="234" t="s">
        <v>2446</v>
      </c>
      <c r="B463" s="234" t="s">
        <v>6454</v>
      </c>
      <c r="C463" s="235" t="s">
        <v>5810</v>
      </c>
      <c r="D463" s="236" t="s">
        <v>1055</v>
      </c>
      <c r="E463" s="236" t="s">
        <v>5841</v>
      </c>
      <c r="F463" s="237" t="s">
        <v>6455</v>
      </c>
      <c r="G463" s="237" t="s">
        <v>5770</v>
      </c>
      <c r="H463" s="237" t="s">
        <v>1701</v>
      </c>
      <c r="I463" s="238" t="s">
        <v>1702</v>
      </c>
      <c r="J463" s="239" t="s">
        <v>1690</v>
      </c>
      <c r="K463" s="239" t="s">
        <v>1691</v>
      </c>
      <c r="L463" s="239" t="s">
        <v>1063</v>
      </c>
      <c r="M463" s="240" t="s">
        <v>1769</v>
      </c>
      <c r="N463" s="237" t="s">
        <v>1284</v>
      </c>
      <c r="O463" s="237" t="s">
        <v>3553</v>
      </c>
      <c r="P463" s="241"/>
      <c r="Q463" s="242"/>
      <c r="R463" s="242">
        <v>2975</v>
      </c>
    </row>
    <row r="464" spans="1:18" s="243" customFormat="1" ht="42" hidden="1">
      <c r="A464" s="234" t="s">
        <v>2448</v>
      </c>
      <c r="B464" s="234" t="s">
        <v>6456</v>
      </c>
      <c r="C464" s="235" t="s">
        <v>5810</v>
      </c>
      <c r="D464" s="236" t="s">
        <v>1055</v>
      </c>
      <c r="E464" s="236" t="s">
        <v>5841</v>
      </c>
      <c r="F464" s="237" t="s">
        <v>6457</v>
      </c>
      <c r="G464" s="237" t="s">
        <v>5770</v>
      </c>
      <c r="H464" s="237" t="s">
        <v>1701</v>
      </c>
      <c r="I464" s="238" t="s">
        <v>1702</v>
      </c>
      <c r="J464" s="239" t="s">
        <v>1690</v>
      </c>
      <c r="K464" s="239" t="s">
        <v>1691</v>
      </c>
      <c r="L464" s="239" t="s">
        <v>1063</v>
      </c>
      <c r="M464" s="240" t="s">
        <v>1769</v>
      </c>
      <c r="N464" s="237" t="s">
        <v>1284</v>
      </c>
      <c r="O464" s="237" t="s">
        <v>3553</v>
      </c>
      <c r="P464" s="241"/>
      <c r="Q464" s="242"/>
      <c r="R464" s="242">
        <v>19</v>
      </c>
    </row>
    <row r="465" spans="1:18" s="243" customFormat="1" ht="63" hidden="1">
      <c r="A465" s="234" t="s">
        <v>2451</v>
      </c>
      <c r="B465" s="234" t="s">
        <v>6458</v>
      </c>
      <c r="C465" s="235" t="s">
        <v>5810</v>
      </c>
      <c r="D465" s="236" t="s">
        <v>1055</v>
      </c>
      <c r="E465" s="236" t="s">
        <v>6459</v>
      </c>
      <c r="F465" s="237" t="s">
        <v>6460</v>
      </c>
      <c r="G465" s="237" t="s">
        <v>5810</v>
      </c>
      <c r="H465" s="237" t="s">
        <v>1077</v>
      </c>
      <c r="I465" s="238" t="s">
        <v>1078</v>
      </c>
      <c r="J465" s="239" t="s">
        <v>1690</v>
      </c>
      <c r="K465" s="239" t="s">
        <v>1691</v>
      </c>
      <c r="L465" s="239" t="s">
        <v>1063</v>
      </c>
      <c r="M465" s="240" t="s">
        <v>1769</v>
      </c>
      <c r="N465" s="237" t="s">
        <v>1284</v>
      </c>
      <c r="O465" s="237" t="s">
        <v>3553</v>
      </c>
      <c r="P465" s="241"/>
      <c r="Q465" s="242"/>
      <c r="R465" s="242">
        <v>54.52</v>
      </c>
    </row>
    <row r="466" spans="1:18" s="243" customFormat="1" ht="63" hidden="1">
      <c r="A466" s="234" t="s">
        <v>1690</v>
      </c>
      <c r="B466" s="234" t="s">
        <v>6461</v>
      </c>
      <c r="C466" s="235" t="s">
        <v>5871</v>
      </c>
      <c r="D466" s="236" t="s">
        <v>1055</v>
      </c>
      <c r="E466" s="236" t="s">
        <v>6462</v>
      </c>
      <c r="F466" s="237" t="s">
        <v>6463</v>
      </c>
      <c r="G466" s="237" t="s">
        <v>5810</v>
      </c>
      <c r="H466" s="237" t="s">
        <v>1077</v>
      </c>
      <c r="I466" s="238" t="s">
        <v>1078</v>
      </c>
      <c r="J466" s="239" t="s">
        <v>1690</v>
      </c>
      <c r="K466" s="239" t="s">
        <v>1691</v>
      </c>
      <c r="L466" s="239" t="s">
        <v>1063</v>
      </c>
      <c r="M466" s="240" t="s">
        <v>1769</v>
      </c>
      <c r="N466" s="237" t="s">
        <v>1284</v>
      </c>
      <c r="O466" s="237" t="s">
        <v>3553</v>
      </c>
      <c r="P466" s="241"/>
      <c r="Q466" s="242"/>
      <c r="R466" s="242">
        <v>25145.99</v>
      </c>
    </row>
    <row r="467" spans="1:18" s="243" customFormat="1" ht="52.5" hidden="1">
      <c r="A467" s="234" t="s">
        <v>2460</v>
      </c>
      <c r="B467" s="234" t="s">
        <v>6464</v>
      </c>
      <c r="C467" s="235" t="s">
        <v>5871</v>
      </c>
      <c r="D467" s="236" t="s">
        <v>1055</v>
      </c>
      <c r="E467" s="236" t="s">
        <v>6465</v>
      </c>
      <c r="F467" s="237" t="s">
        <v>6466</v>
      </c>
      <c r="G467" s="237" t="s">
        <v>5871</v>
      </c>
      <c r="H467" s="237" t="s">
        <v>1077</v>
      </c>
      <c r="I467" s="238" t="s">
        <v>1078</v>
      </c>
      <c r="J467" s="239" t="s">
        <v>1690</v>
      </c>
      <c r="K467" s="239" t="s">
        <v>1691</v>
      </c>
      <c r="L467" s="239" t="s">
        <v>1063</v>
      </c>
      <c r="M467" s="240" t="s">
        <v>1769</v>
      </c>
      <c r="N467" s="237" t="s">
        <v>1284</v>
      </c>
      <c r="O467" s="237" t="s">
        <v>3553</v>
      </c>
      <c r="P467" s="241"/>
      <c r="Q467" s="242"/>
      <c r="R467" s="242">
        <v>5000</v>
      </c>
    </row>
    <row r="468" spans="1:18" s="243" customFormat="1" ht="52.5" hidden="1">
      <c r="A468" s="234" t="s">
        <v>1703</v>
      </c>
      <c r="B468" s="234" t="s">
        <v>6467</v>
      </c>
      <c r="C468" s="235" t="s">
        <v>5810</v>
      </c>
      <c r="D468" s="236" t="s">
        <v>1181</v>
      </c>
      <c r="E468" s="236" t="s">
        <v>6468</v>
      </c>
      <c r="F468" s="237" t="s">
        <v>6467</v>
      </c>
      <c r="G468" s="237" t="s">
        <v>5810</v>
      </c>
      <c r="H468" s="237" t="s">
        <v>3351</v>
      </c>
      <c r="I468" s="238" t="s">
        <v>3352</v>
      </c>
      <c r="J468" s="239" t="s">
        <v>1063</v>
      </c>
      <c r="K468" s="239" t="s">
        <v>1063</v>
      </c>
      <c r="L468" s="239" t="s">
        <v>1790</v>
      </c>
      <c r="M468" s="240" t="s">
        <v>1678</v>
      </c>
      <c r="N468" s="237" t="s">
        <v>1284</v>
      </c>
      <c r="O468" s="237" t="s">
        <v>3553</v>
      </c>
      <c r="P468" s="241"/>
      <c r="Q468" s="242">
        <v>5834.86</v>
      </c>
      <c r="R468" s="242"/>
    </row>
    <row r="469" spans="1:18" ht="63" customHeight="1">
      <c r="A469" s="206"/>
      <c r="B469" s="206"/>
      <c r="C469" s="207"/>
      <c r="D469" s="208"/>
      <c r="E469" s="208"/>
      <c r="F469" s="209"/>
      <c r="G469" s="209"/>
      <c r="H469" s="209"/>
      <c r="I469" s="210"/>
      <c r="J469" s="211"/>
      <c r="K469" s="211"/>
      <c r="L469" s="211"/>
      <c r="M469" s="212"/>
      <c r="N469" s="209"/>
      <c r="O469" s="209"/>
      <c r="P469" s="213"/>
      <c r="Q469" s="214">
        <f>SUBTOTAL(9,Q102:Q381)</f>
        <v>21</v>
      </c>
      <c r="R469" s="214">
        <f>SUBTOTAL(9,R102:R381)</f>
        <v>272985.78000000003</v>
      </c>
    </row>
    <row r="470" spans="1:18" ht="73.5" customHeight="1">
      <c r="A470" s="206"/>
      <c r="B470" s="206"/>
      <c r="C470" s="207"/>
      <c r="D470" s="208"/>
      <c r="E470" s="208"/>
      <c r="F470" s="209"/>
      <c r="G470" s="209"/>
      <c r="H470" s="209"/>
      <c r="I470" s="210"/>
      <c r="J470" s="211"/>
      <c r="K470" s="211"/>
      <c r="L470" s="211"/>
      <c r="M470" s="212"/>
      <c r="N470" s="209"/>
      <c r="O470" s="209"/>
      <c r="P470" s="213"/>
      <c r="Q470" s="214"/>
      <c r="R470" s="214"/>
    </row>
    <row r="471" spans="1:18" ht="63" customHeight="1">
      <c r="A471" s="206"/>
      <c r="B471" s="206"/>
      <c r="C471" s="207"/>
      <c r="D471" s="208"/>
      <c r="E471" s="208"/>
      <c r="F471" s="209"/>
      <c r="G471" s="209"/>
      <c r="H471" s="209"/>
      <c r="I471" s="210"/>
      <c r="J471" s="211"/>
      <c r="K471" s="211"/>
      <c r="L471" s="211"/>
      <c r="M471" s="212"/>
      <c r="N471" s="209"/>
      <c r="O471" s="209"/>
      <c r="P471" s="213"/>
      <c r="Q471" s="214"/>
      <c r="R471" s="214"/>
    </row>
    <row r="472" spans="1:18" ht="73.5" customHeight="1">
      <c r="A472" s="206"/>
      <c r="B472" s="206"/>
      <c r="C472" s="207"/>
      <c r="D472" s="208"/>
      <c r="E472" s="208"/>
      <c r="F472" s="209"/>
      <c r="G472" s="209"/>
      <c r="H472" s="209"/>
      <c r="I472" s="210"/>
      <c r="J472" s="211"/>
      <c r="K472" s="211"/>
      <c r="L472" s="211"/>
      <c r="M472" s="212"/>
      <c r="N472" s="209"/>
      <c r="O472" s="209"/>
      <c r="P472" s="213"/>
      <c r="Q472" s="214"/>
      <c r="R472" s="214"/>
    </row>
    <row r="473" spans="1:18" ht="73.5" customHeight="1">
      <c r="A473" s="206"/>
      <c r="B473" s="206"/>
      <c r="C473" s="207"/>
      <c r="D473" s="208"/>
      <c r="E473" s="208"/>
      <c r="F473" s="209"/>
      <c r="G473" s="209"/>
      <c r="H473" s="209"/>
      <c r="I473" s="210"/>
      <c r="J473" s="211"/>
      <c r="K473" s="211"/>
      <c r="L473" s="211"/>
      <c r="M473" s="212"/>
      <c r="N473" s="209"/>
      <c r="O473" s="209"/>
      <c r="P473" s="213"/>
      <c r="Q473" s="214"/>
      <c r="R473" s="214"/>
    </row>
    <row r="474" spans="1:18" ht="63" customHeight="1">
      <c r="A474" s="206"/>
      <c r="B474" s="206"/>
      <c r="C474" s="207"/>
      <c r="D474" s="208"/>
      <c r="E474" s="208"/>
      <c r="F474" s="209"/>
      <c r="G474" s="209"/>
      <c r="H474" s="209"/>
      <c r="I474" s="210"/>
      <c r="J474" s="211"/>
      <c r="K474" s="211"/>
      <c r="L474" s="211"/>
      <c r="M474" s="212"/>
      <c r="N474" s="209"/>
      <c r="O474" s="209"/>
      <c r="P474" s="213"/>
      <c r="Q474" s="214"/>
      <c r="R474" s="214"/>
    </row>
    <row r="475" spans="1:18" ht="42" customHeight="1">
      <c r="A475" s="206"/>
      <c r="B475" s="206"/>
      <c r="C475" s="207"/>
      <c r="D475" s="208"/>
      <c r="E475" s="208"/>
      <c r="F475" s="209"/>
      <c r="G475" s="209"/>
      <c r="H475" s="209"/>
      <c r="I475" s="210"/>
      <c r="J475" s="211"/>
      <c r="K475" s="211"/>
      <c r="L475" s="211"/>
      <c r="M475" s="212"/>
      <c r="N475" s="209"/>
      <c r="O475" s="209"/>
      <c r="P475" s="213"/>
      <c r="Q475" s="214"/>
      <c r="R475" s="214"/>
    </row>
    <row r="476" spans="1:18" ht="42" customHeight="1">
      <c r="A476" s="206"/>
      <c r="B476" s="206"/>
      <c r="C476" s="207"/>
      <c r="D476" s="208"/>
      <c r="E476" s="208"/>
      <c r="F476" s="209"/>
      <c r="G476" s="209"/>
      <c r="H476" s="209"/>
      <c r="I476" s="210"/>
      <c r="J476" s="211"/>
      <c r="K476" s="211"/>
      <c r="L476" s="211"/>
      <c r="M476" s="212"/>
      <c r="N476" s="209"/>
      <c r="O476" s="209"/>
      <c r="P476" s="213"/>
      <c r="Q476" s="214"/>
      <c r="R476" s="214"/>
    </row>
    <row r="477" spans="1:18" ht="73.5" customHeight="1">
      <c r="A477" s="206"/>
      <c r="B477" s="206"/>
      <c r="C477" s="207"/>
      <c r="D477" s="208"/>
      <c r="E477" s="208"/>
      <c r="F477" s="209"/>
      <c r="G477" s="209"/>
      <c r="H477" s="209"/>
      <c r="I477" s="210"/>
      <c r="J477" s="211"/>
      <c r="K477" s="211"/>
      <c r="L477" s="211"/>
      <c r="M477" s="212"/>
      <c r="N477" s="209"/>
      <c r="O477" s="209"/>
      <c r="P477" s="213"/>
      <c r="Q477" s="214"/>
      <c r="R477" s="214"/>
    </row>
    <row r="478" spans="1:18" ht="63" customHeight="1">
      <c r="A478" s="206"/>
      <c r="B478" s="206"/>
      <c r="C478" s="207"/>
      <c r="D478" s="208"/>
      <c r="E478" s="208"/>
      <c r="F478" s="209"/>
      <c r="G478" s="209"/>
      <c r="H478" s="209"/>
      <c r="I478" s="210"/>
      <c r="J478" s="211"/>
      <c r="K478" s="211"/>
      <c r="L478" s="211"/>
      <c r="M478" s="212"/>
      <c r="N478" s="209"/>
      <c r="O478" s="209"/>
      <c r="P478" s="213"/>
      <c r="Q478" s="214"/>
      <c r="R478" s="214"/>
    </row>
    <row r="479" spans="1:18" ht="73.5" customHeight="1">
      <c r="A479" s="206"/>
      <c r="B479" s="206"/>
      <c r="C479" s="207"/>
      <c r="D479" s="208"/>
      <c r="E479" s="208"/>
      <c r="F479" s="209"/>
      <c r="G479" s="209"/>
      <c r="H479" s="209"/>
      <c r="I479" s="210"/>
      <c r="J479" s="211"/>
      <c r="K479" s="211"/>
      <c r="L479" s="211"/>
      <c r="M479" s="212"/>
      <c r="N479" s="209"/>
      <c r="O479" s="209"/>
      <c r="P479" s="213"/>
      <c r="Q479" s="214"/>
      <c r="R479" s="214"/>
    </row>
    <row r="480" spans="1:18" ht="73.5" customHeight="1">
      <c r="A480" s="206"/>
      <c r="B480" s="206"/>
      <c r="C480" s="207"/>
      <c r="D480" s="208"/>
      <c r="E480" s="208"/>
      <c r="F480" s="209"/>
      <c r="G480" s="209"/>
      <c r="H480" s="209"/>
      <c r="I480" s="210"/>
      <c r="J480" s="211"/>
      <c r="K480" s="211"/>
      <c r="L480" s="211"/>
      <c r="M480" s="212"/>
      <c r="N480" s="209"/>
      <c r="O480" s="209"/>
      <c r="P480" s="213"/>
      <c r="Q480" s="214"/>
      <c r="R480" s="214"/>
    </row>
    <row r="481" spans="1:18" ht="52.5" customHeight="1">
      <c r="A481" s="206"/>
      <c r="B481" s="206"/>
      <c r="C481" s="207"/>
      <c r="D481" s="208"/>
      <c r="E481" s="208"/>
      <c r="F481" s="209"/>
      <c r="G481" s="209"/>
      <c r="H481" s="209"/>
      <c r="I481" s="210"/>
      <c r="J481" s="211"/>
      <c r="K481" s="211"/>
      <c r="L481" s="211"/>
      <c r="M481" s="212"/>
      <c r="N481" s="209"/>
      <c r="O481" s="209"/>
      <c r="P481" s="213"/>
      <c r="Q481" s="214"/>
      <c r="R481" s="214"/>
    </row>
    <row r="482" spans="1:18" ht="63" customHeight="1">
      <c r="A482" s="206"/>
      <c r="B482" s="206"/>
      <c r="C482" s="207"/>
      <c r="D482" s="208"/>
      <c r="E482" s="208"/>
      <c r="F482" s="209"/>
      <c r="G482" s="209"/>
      <c r="H482" s="209"/>
      <c r="I482" s="210"/>
      <c r="J482" s="211"/>
      <c r="K482" s="211"/>
      <c r="L482" s="211"/>
      <c r="M482" s="212"/>
      <c r="N482" s="209"/>
      <c r="O482" s="209"/>
      <c r="P482" s="213"/>
      <c r="Q482" s="214"/>
      <c r="R482" s="214"/>
    </row>
    <row r="483" spans="1:18" ht="42" customHeight="1">
      <c r="A483" s="206"/>
      <c r="B483" s="206"/>
      <c r="C483" s="207"/>
      <c r="D483" s="208"/>
      <c r="E483" s="208"/>
      <c r="F483" s="209"/>
      <c r="G483" s="209"/>
      <c r="H483" s="209"/>
      <c r="I483" s="210"/>
      <c r="J483" s="211"/>
      <c r="K483" s="211"/>
      <c r="L483" s="211"/>
      <c r="M483" s="212"/>
      <c r="N483" s="209"/>
      <c r="O483" s="209"/>
      <c r="P483" s="213"/>
      <c r="Q483" s="214"/>
      <c r="R483" s="214"/>
    </row>
    <row r="484" spans="1:18" ht="42" customHeight="1">
      <c r="A484" s="206"/>
      <c r="B484" s="206"/>
      <c r="C484" s="207"/>
      <c r="D484" s="208"/>
      <c r="E484" s="208"/>
      <c r="F484" s="209"/>
      <c r="G484" s="209"/>
      <c r="H484" s="209"/>
      <c r="I484" s="210"/>
      <c r="J484" s="211"/>
      <c r="K484" s="211"/>
      <c r="L484" s="211"/>
      <c r="M484" s="212"/>
      <c r="N484" s="209"/>
      <c r="O484" s="209"/>
      <c r="P484" s="213"/>
      <c r="Q484" s="214"/>
      <c r="R484" s="214"/>
    </row>
    <row r="485" spans="1:18" ht="42" customHeight="1">
      <c r="A485" s="206"/>
      <c r="B485" s="206"/>
      <c r="C485" s="207"/>
      <c r="D485" s="208"/>
      <c r="E485" s="208"/>
      <c r="F485" s="209"/>
      <c r="G485" s="209"/>
      <c r="H485" s="209"/>
      <c r="I485" s="210"/>
      <c r="J485" s="211"/>
      <c r="K485" s="211"/>
      <c r="L485" s="211"/>
      <c r="M485" s="212"/>
      <c r="N485" s="209"/>
      <c r="O485" s="209"/>
      <c r="P485" s="213"/>
      <c r="Q485" s="214"/>
      <c r="R485" s="214"/>
    </row>
    <row r="486" spans="1:18" ht="42" customHeight="1">
      <c r="A486" s="206"/>
      <c r="B486" s="206"/>
      <c r="C486" s="207"/>
      <c r="D486" s="208"/>
      <c r="E486" s="208"/>
      <c r="F486" s="209"/>
      <c r="G486" s="209"/>
      <c r="H486" s="209"/>
      <c r="I486" s="210"/>
      <c r="J486" s="211"/>
      <c r="K486" s="211"/>
      <c r="L486" s="211"/>
      <c r="M486" s="212"/>
      <c r="N486" s="209"/>
      <c r="O486" s="209"/>
      <c r="P486" s="213"/>
      <c r="Q486" s="214"/>
      <c r="R486" s="214"/>
    </row>
    <row r="487" spans="1:18" ht="42" customHeight="1">
      <c r="A487" s="206"/>
      <c r="B487" s="206"/>
      <c r="C487" s="207"/>
      <c r="D487" s="208"/>
      <c r="E487" s="208"/>
      <c r="F487" s="209"/>
      <c r="G487" s="209"/>
      <c r="H487" s="209"/>
      <c r="I487" s="210"/>
      <c r="J487" s="211"/>
      <c r="K487" s="211"/>
      <c r="L487" s="211"/>
      <c r="M487" s="212"/>
      <c r="N487" s="209"/>
      <c r="O487" s="209"/>
      <c r="P487" s="213"/>
      <c r="Q487" s="214"/>
      <c r="R487" s="214"/>
    </row>
    <row r="488" spans="1:18" ht="42" customHeight="1">
      <c r="A488" s="206"/>
      <c r="B488" s="206"/>
      <c r="C488" s="207"/>
      <c r="D488" s="208"/>
      <c r="E488" s="208"/>
      <c r="F488" s="209"/>
      <c r="G488" s="209"/>
      <c r="H488" s="209"/>
      <c r="I488" s="210"/>
      <c r="J488" s="211"/>
      <c r="K488" s="211"/>
      <c r="L488" s="211"/>
      <c r="M488" s="212"/>
      <c r="N488" s="209"/>
      <c r="O488" s="209"/>
      <c r="P488" s="213"/>
      <c r="Q488" s="214"/>
      <c r="R488" s="214"/>
    </row>
    <row r="489" spans="1:18" ht="52.5" customHeight="1">
      <c r="A489" s="206"/>
      <c r="B489" s="206"/>
      <c r="C489" s="207"/>
      <c r="D489" s="208"/>
      <c r="E489" s="208"/>
      <c r="F489" s="209"/>
      <c r="G489" s="209"/>
      <c r="H489" s="209"/>
      <c r="I489" s="210"/>
      <c r="J489" s="211"/>
      <c r="K489" s="211"/>
      <c r="L489" s="211"/>
      <c r="M489" s="212"/>
      <c r="N489" s="209"/>
      <c r="O489" s="209"/>
      <c r="P489" s="213"/>
      <c r="Q489" s="214"/>
      <c r="R489" s="214"/>
    </row>
    <row r="490" spans="1:18" ht="52.5" customHeight="1">
      <c r="A490" s="206"/>
      <c r="B490" s="206"/>
      <c r="C490" s="207"/>
      <c r="D490" s="208"/>
      <c r="E490" s="208"/>
      <c r="F490" s="209"/>
      <c r="G490" s="209"/>
      <c r="H490" s="209"/>
      <c r="I490" s="210"/>
      <c r="J490" s="211"/>
      <c r="K490" s="211"/>
      <c r="L490" s="211"/>
      <c r="M490" s="212"/>
      <c r="N490" s="209"/>
      <c r="O490" s="209"/>
      <c r="P490" s="213"/>
      <c r="Q490" s="214"/>
      <c r="R490" s="214"/>
    </row>
    <row r="491" spans="1:18">
      <c r="A491" s="206"/>
      <c r="B491" s="206"/>
      <c r="C491" s="207"/>
      <c r="D491" s="208"/>
      <c r="E491" s="208"/>
      <c r="F491" s="209"/>
      <c r="G491" s="209"/>
      <c r="H491" s="209"/>
      <c r="I491" s="210"/>
      <c r="J491" s="211"/>
      <c r="K491" s="211"/>
      <c r="L491" s="211"/>
      <c r="M491" s="212"/>
      <c r="N491" s="209"/>
      <c r="O491" s="209"/>
      <c r="P491" s="213"/>
      <c r="Q491" s="214"/>
      <c r="R491" s="214"/>
    </row>
    <row r="492" spans="1:18" ht="52.5" customHeight="1">
      <c r="A492" s="206"/>
      <c r="B492" s="206"/>
      <c r="C492" s="207"/>
      <c r="D492" s="208"/>
      <c r="E492" s="208"/>
      <c r="F492" s="209"/>
      <c r="G492" s="209"/>
      <c r="H492" s="209"/>
      <c r="I492" s="210"/>
      <c r="J492" s="211"/>
      <c r="K492" s="211"/>
      <c r="L492" s="211"/>
      <c r="M492" s="212"/>
      <c r="N492" s="209"/>
      <c r="O492" s="209"/>
      <c r="P492" s="213"/>
      <c r="Q492" s="214"/>
      <c r="R492" s="214"/>
    </row>
    <row r="493" spans="1:18" ht="42" customHeight="1">
      <c r="A493" s="206"/>
      <c r="B493" s="206"/>
      <c r="C493" s="207"/>
      <c r="D493" s="208"/>
      <c r="E493" s="208"/>
      <c r="F493" s="209"/>
      <c r="G493" s="209"/>
      <c r="H493" s="209"/>
      <c r="I493" s="210"/>
      <c r="J493" s="211"/>
      <c r="K493" s="211"/>
      <c r="L493" s="211"/>
      <c r="M493" s="212"/>
      <c r="N493" s="209"/>
      <c r="O493" s="209"/>
      <c r="P493" s="213"/>
      <c r="Q493" s="214"/>
      <c r="R493" s="214"/>
    </row>
    <row r="494" spans="1:18">
      <c r="A494" s="206"/>
      <c r="B494" s="206"/>
      <c r="C494" s="207"/>
      <c r="D494" s="208"/>
      <c r="E494" s="208"/>
      <c r="F494" s="209"/>
      <c r="G494" s="209"/>
      <c r="H494" s="209"/>
      <c r="I494" s="210"/>
      <c r="J494" s="211"/>
      <c r="K494" s="211"/>
      <c r="L494" s="211"/>
      <c r="M494" s="212"/>
      <c r="N494" s="209"/>
      <c r="O494" s="209"/>
      <c r="P494" s="213"/>
      <c r="Q494" s="214"/>
      <c r="R494" s="214"/>
    </row>
    <row r="495" spans="1:18" ht="42" customHeight="1">
      <c r="A495" s="206"/>
      <c r="B495" s="206"/>
      <c r="C495" s="207"/>
      <c r="D495" s="208"/>
      <c r="E495" s="208"/>
      <c r="F495" s="209"/>
      <c r="G495" s="209"/>
      <c r="H495" s="209"/>
      <c r="I495" s="210"/>
      <c r="J495" s="211"/>
      <c r="K495" s="211"/>
      <c r="L495" s="211"/>
      <c r="M495" s="212"/>
      <c r="N495" s="209"/>
      <c r="O495" s="209"/>
      <c r="P495" s="213"/>
      <c r="Q495" s="214"/>
      <c r="R495" s="214"/>
    </row>
    <row r="496" spans="1:18">
      <c r="A496" s="206"/>
      <c r="B496" s="206"/>
      <c r="C496" s="207"/>
      <c r="D496" s="208"/>
      <c r="E496" s="208"/>
      <c r="F496" s="209"/>
      <c r="G496" s="209"/>
      <c r="H496" s="209"/>
      <c r="I496" s="210"/>
      <c r="J496" s="211"/>
      <c r="K496" s="211"/>
      <c r="L496" s="211"/>
      <c r="M496" s="212"/>
      <c r="N496" s="209"/>
      <c r="O496" s="209"/>
      <c r="P496" s="213"/>
      <c r="Q496" s="214"/>
      <c r="R496" s="214"/>
    </row>
    <row r="497" spans="1:18">
      <c r="A497" s="206"/>
      <c r="B497" s="206"/>
      <c r="C497" s="207"/>
      <c r="D497" s="208"/>
      <c r="E497" s="208"/>
      <c r="F497" s="209"/>
      <c r="G497" s="209"/>
      <c r="H497" s="209"/>
      <c r="I497" s="210"/>
      <c r="J497" s="211"/>
      <c r="K497" s="211"/>
      <c r="L497" s="211"/>
      <c r="M497" s="212"/>
      <c r="N497" s="209"/>
      <c r="O497" s="209"/>
      <c r="P497" s="213"/>
      <c r="Q497" s="214"/>
      <c r="R497" s="214"/>
    </row>
    <row r="498" spans="1:18">
      <c r="A498" s="206"/>
      <c r="B498" s="206"/>
      <c r="C498" s="207"/>
      <c r="D498" s="208"/>
      <c r="E498" s="208"/>
      <c r="F498" s="209"/>
      <c r="G498" s="209"/>
      <c r="H498" s="209"/>
      <c r="I498" s="210"/>
      <c r="J498" s="211"/>
      <c r="K498" s="211"/>
      <c r="L498" s="211"/>
      <c r="M498" s="212"/>
      <c r="N498" s="209"/>
      <c r="O498" s="209"/>
      <c r="P498" s="213"/>
      <c r="Q498" s="214"/>
      <c r="R498" s="214"/>
    </row>
    <row r="499" spans="1:18" ht="42" customHeight="1">
      <c r="A499" s="206"/>
      <c r="B499" s="206"/>
      <c r="C499" s="207"/>
      <c r="D499" s="208"/>
      <c r="E499" s="208"/>
      <c r="F499" s="209"/>
      <c r="G499" s="209"/>
      <c r="H499" s="209"/>
      <c r="I499" s="210"/>
      <c r="J499" s="211"/>
      <c r="K499" s="211"/>
      <c r="L499" s="211"/>
      <c r="M499" s="212"/>
      <c r="N499" s="209"/>
      <c r="O499" s="209"/>
      <c r="P499" s="213"/>
      <c r="Q499" s="214"/>
      <c r="R499" s="214"/>
    </row>
    <row r="500" spans="1:18" ht="42" customHeight="1">
      <c r="A500" s="206"/>
      <c r="B500" s="206"/>
      <c r="C500" s="207"/>
      <c r="D500" s="208"/>
      <c r="E500" s="208"/>
      <c r="F500" s="209"/>
      <c r="G500" s="209"/>
      <c r="H500" s="209"/>
      <c r="I500" s="210"/>
      <c r="J500" s="211"/>
      <c r="K500" s="211"/>
      <c r="L500" s="211"/>
      <c r="M500" s="212"/>
      <c r="N500" s="209"/>
      <c r="O500" s="209"/>
      <c r="P500" s="213"/>
      <c r="Q500" s="214"/>
      <c r="R500" s="214"/>
    </row>
    <row r="501" spans="1:18">
      <c r="A501" s="206"/>
      <c r="B501" s="206"/>
      <c r="C501" s="207"/>
      <c r="D501" s="208"/>
      <c r="E501" s="208"/>
      <c r="F501" s="209"/>
      <c r="G501" s="209"/>
      <c r="H501" s="209"/>
      <c r="I501" s="210"/>
      <c r="J501" s="211"/>
      <c r="K501" s="211"/>
      <c r="L501" s="211"/>
      <c r="M501" s="212"/>
      <c r="N501" s="209"/>
      <c r="O501" s="209"/>
      <c r="P501" s="213"/>
      <c r="Q501" s="214"/>
      <c r="R501" s="214"/>
    </row>
    <row r="502" spans="1:18">
      <c r="A502" s="206"/>
      <c r="B502" s="206"/>
      <c r="C502" s="207"/>
      <c r="D502" s="208"/>
      <c r="E502" s="208"/>
      <c r="F502" s="209"/>
      <c r="G502" s="209"/>
      <c r="H502" s="209"/>
      <c r="I502" s="210"/>
      <c r="J502" s="211"/>
      <c r="K502" s="211"/>
      <c r="L502" s="211"/>
      <c r="M502" s="212"/>
      <c r="N502" s="209"/>
      <c r="O502" s="209"/>
      <c r="P502" s="213"/>
      <c r="Q502" s="214"/>
      <c r="R502" s="214"/>
    </row>
    <row r="503" spans="1:18" ht="42" customHeight="1">
      <c r="A503" s="206"/>
      <c r="B503" s="206"/>
      <c r="C503" s="207"/>
      <c r="D503" s="208"/>
      <c r="E503" s="208"/>
      <c r="F503" s="209"/>
      <c r="G503" s="209"/>
      <c r="H503" s="209"/>
      <c r="I503" s="210"/>
      <c r="J503" s="211"/>
      <c r="K503" s="211"/>
      <c r="L503" s="211"/>
      <c r="M503" s="212"/>
      <c r="N503" s="209"/>
      <c r="O503" s="209"/>
      <c r="P503" s="213"/>
      <c r="Q503" s="214"/>
      <c r="R503" s="214"/>
    </row>
    <row r="504" spans="1:18">
      <c r="A504" s="206"/>
      <c r="B504" s="206"/>
      <c r="C504" s="207"/>
      <c r="D504" s="208"/>
      <c r="E504" s="208"/>
      <c r="F504" s="209"/>
      <c r="G504" s="209"/>
      <c r="H504" s="209"/>
      <c r="I504" s="210"/>
      <c r="J504" s="211"/>
      <c r="K504" s="211"/>
      <c r="L504" s="211"/>
      <c r="M504" s="212"/>
      <c r="N504" s="209"/>
      <c r="O504" s="209"/>
      <c r="P504" s="213"/>
      <c r="Q504" s="214"/>
      <c r="R504" s="214"/>
    </row>
    <row r="505" spans="1:18" ht="52.5" customHeight="1">
      <c r="A505" s="206"/>
      <c r="B505" s="206"/>
      <c r="C505" s="207"/>
      <c r="D505" s="208"/>
      <c r="E505" s="208"/>
      <c r="F505" s="209"/>
      <c r="G505" s="209"/>
      <c r="H505" s="209"/>
      <c r="I505" s="210"/>
      <c r="J505" s="211"/>
      <c r="K505" s="211"/>
      <c r="L505" s="211"/>
      <c r="M505" s="212"/>
      <c r="N505" s="209"/>
      <c r="O505" s="209"/>
      <c r="P505" s="213"/>
      <c r="Q505" s="214"/>
      <c r="R505" s="214"/>
    </row>
    <row r="506" spans="1:18" ht="52.5" customHeight="1">
      <c r="A506" s="206"/>
      <c r="B506" s="206"/>
      <c r="C506" s="207"/>
      <c r="D506" s="208"/>
      <c r="E506" s="208"/>
      <c r="F506" s="209"/>
      <c r="G506" s="209"/>
      <c r="H506" s="209"/>
      <c r="I506" s="210"/>
      <c r="J506" s="211"/>
      <c r="K506" s="211"/>
      <c r="L506" s="211"/>
      <c r="M506" s="212"/>
      <c r="N506" s="209"/>
      <c r="O506" s="209"/>
      <c r="P506" s="213"/>
      <c r="Q506" s="214"/>
      <c r="R506" s="214"/>
    </row>
    <row r="507" spans="1:18">
      <c r="A507" s="206"/>
      <c r="B507" s="206"/>
      <c r="C507" s="207"/>
      <c r="D507" s="208"/>
      <c r="E507" s="208"/>
      <c r="F507" s="209"/>
      <c r="G507" s="209"/>
      <c r="H507" s="209"/>
      <c r="I507" s="210"/>
      <c r="J507" s="211"/>
      <c r="K507" s="211"/>
      <c r="L507" s="211"/>
      <c r="M507" s="212"/>
      <c r="N507" s="209"/>
      <c r="O507" s="209"/>
      <c r="P507" s="213"/>
      <c r="Q507" s="214"/>
      <c r="R507" s="214"/>
    </row>
    <row r="508" spans="1:18" ht="52.5" customHeight="1">
      <c r="A508" s="206"/>
      <c r="B508" s="206"/>
      <c r="C508" s="207"/>
      <c r="D508" s="208"/>
      <c r="E508" s="208"/>
      <c r="F508" s="209"/>
      <c r="G508" s="209"/>
      <c r="H508" s="209"/>
      <c r="I508" s="210"/>
      <c r="J508" s="211"/>
      <c r="K508" s="211"/>
      <c r="L508" s="211"/>
      <c r="M508" s="212"/>
      <c r="N508" s="209"/>
      <c r="O508" s="209"/>
      <c r="P508" s="213"/>
      <c r="Q508" s="214"/>
      <c r="R508" s="214"/>
    </row>
    <row r="509" spans="1:18">
      <c r="A509" s="206"/>
      <c r="B509" s="206"/>
      <c r="C509" s="207"/>
      <c r="D509" s="208"/>
      <c r="E509" s="208"/>
      <c r="F509" s="209"/>
      <c r="G509" s="209"/>
      <c r="H509" s="209"/>
      <c r="I509" s="210"/>
      <c r="J509" s="211"/>
      <c r="K509" s="211"/>
      <c r="L509" s="211"/>
      <c r="M509" s="212"/>
      <c r="N509" s="209"/>
      <c r="O509" s="209"/>
      <c r="P509" s="213"/>
      <c r="Q509" s="214"/>
      <c r="R509" s="214"/>
    </row>
    <row r="510" spans="1:18">
      <c r="A510" s="206"/>
      <c r="B510" s="206"/>
      <c r="C510" s="207"/>
      <c r="D510" s="208"/>
      <c r="E510" s="208"/>
      <c r="F510" s="209"/>
      <c r="G510" s="209"/>
      <c r="H510" s="209"/>
      <c r="I510" s="210"/>
      <c r="J510" s="211"/>
      <c r="K510" s="211"/>
      <c r="L510" s="211"/>
      <c r="M510" s="212"/>
      <c r="N510" s="209"/>
      <c r="O510" s="209"/>
      <c r="P510" s="213"/>
      <c r="Q510" s="214"/>
      <c r="R510" s="214"/>
    </row>
    <row r="511" spans="1:18" ht="42" customHeight="1">
      <c r="A511" s="206"/>
      <c r="B511" s="206"/>
      <c r="C511" s="207"/>
      <c r="D511" s="208"/>
      <c r="E511" s="208"/>
      <c r="F511" s="209"/>
      <c r="G511" s="209"/>
      <c r="H511" s="209"/>
      <c r="I511" s="210"/>
      <c r="J511" s="211"/>
      <c r="K511" s="211"/>
      <c r="L511" s="211"/>
      <c r="M511" s="212"/>
      <c r="N511" s="209"/>
      <c r="O511" s="209"/>
      <c r="P511" s="213"/>
      <c r="Q511" s="214"/>
      <c r="R511" s="214"/>
    </row>
    <row r="512" spans="1:18" ht="42" customHeight="1">
      <c r="A512" s="206"/>
      <c r="B512" s="206"/>
      <c r="C512" s="207"/>
      <c r="D512" s="208"/>
      <c r="E512" s="208"/>
      <c r="F512" s="209"/>
      <c r="G512" s="209"/>
      <c r="H512" s="209"/>
      <c r="I512" s="210"/>
      <c r="J512" s="211"/>
      <c r="K512" s="211"/>
      <c r="L512" s="211"/>
      <c r="M512" s="212"/>
      <c r="N512" s="209"/>
      <c r="O512" s="209"/>
      <c r="P512" s="213"/>
      <c r="Q512" s="214"/>
      <c r="R512" s="214"/>
    </row>
    <row r="513" spans="1:18" ht="42" customHeight="1">
      <c r="A513" s="206"/>
      <c r="B513" s="206"/>
      <c r="C513" s="207"/>
      <c r="D513" s="208"/>
      <c r="E513" s="208"/>
      <c r="F513" s="209"/>
      <c r="G513" s="209"/>
      <c r="H513" s="209"/>
      <c r="I513" s="210"/>
      <c r="J513" s="211"/>
      <c r="K513" s="211"/>
      <c r="L513" s="211"/>
      <c r="M513" s="212"/>
      <c r="N513" s="209"/>
      <c r="O513" s="209"/>
      <c r="P513" s="213"/>
      <c r="Q513" s="214"/>
      <c r="R513" s="214"/>
    </row>
    <row r="514" spans="1:18" ht="42" customHeight="1">
      <c r="A514" s="206"/>
      <c r="B514" s="206"/>
      <c r="C514" s="207"/>
      <c r="D514" s="208"/>
      <c r="E514" s="208"/>
      <c r="F514" s="209"/>
      <c r="G514" s="209"/>
      <c r="H514" s="209"/>
      <c r="I514" s="210"/>
      <c r="J514" s="211"/>
      <c r="K514" s="211"/>
      <c r="L514" s="211"/>
      <c r="M514" s="212"/>
      <c r="N514" s="209"/>
      <c r="O514" s="209"/>
      <c r="P514" s="213"/>
      <c r="Q514" s="214"/>
      <c r="R514" s="214"/>
    </row>
    <row r="515" spans="1:18" ht="42" customHeight="1">
      <c r="A515" s="206"/>
      <c r="B515" s="206"/>
      <c r="C515" s="207"/>
      <c r="D515" s="208"/>
      <c r="E515" s="208"/>
      <c r="F515" s="209"/>
      <c r="G515" s="209"/>
      <c r="H515" s="209"/>
      <c r="I515" s="210"/>
      <c r="J515" s="211"/>
      <c r="K515" s="211"/>
      <c r="L515" s="211"/>
      <c r="M515" s="212"/>
      <c r="N515" s="209"/>
      <c r="O515" s="209"/>
      <c r="P515" s="213"/>
      <c r="Q515" s="214"/>
      <c r="R515" s="214"/>
    </row>
    <row r="516" spans="1:18" ht="42" customHeight="1">
      <c r="A516" s="206"/>
      <c r="B516" s="206"/>
      <c r="C516" s="207"/>
      <c r="D516" s="208"/>
      <c r="E516" s="208"/>
      <c r="F516" s="209"/>
      <c r="G516" s="209"/>
      <c r="H516" s="209"/>
      <c r="I516" s="210"/>
      <c r="J516" s="211"/>
      <c r="K516" s="211"/>
      <c r="L516" s="211"/>
      <c r="M516" s="212"/>
      <c r="N516" s="209"/>
      <c r="O516" s="209"/>
      <c r="P516" s="213"/>
      <c r="Q516" s="214"/>
      <c r="R516" s="214"/>
    </row>
    <row r="517" spans="1:18" ht="42" customHeight="1">
      <c r="A517" s="206"/>
      <c r="B517" s="206"/>
      <c r="C517" s="207"/>
      <c r="D517" s="208"/>
      <c r="E517" s="208"/>
      <c r="F517" s="209"/>
      <c r="G517" s="209"/>
      <c r="H517" s="209"/>
      <c r="I517" s="210"/>
      <c r="J517" s="211"/>
      <c r="K517" s="211"/>
      <c r="L517" s="211"/>
      <c r="M517" s="212"/>
      <c r="N517" s="209"/>
      <c r="O517" s="209"/>
      <c r="P517" s="213"/>
      <c r="Q517" s="214"/>
      <c r="R517" s="214"/>
    </row>
    <row r="518" spans="1:18" ht="42" customHeight="1">
      <c r="A518" s="206"/>
      <c r="B518" s="206"/>
      <c r="C518" s="207"/>
      <c r="D518" s="208"/>
      <c r="E518" s="208"/>
      <c r="F518" s="209"/>
      <c r="G518" s="209"/>
      <c r="H518" s="209"/>
      <c r="I518" s="210"/>
      <c r="J518" s="211"/>
      <c r="K518" s="211"/>
      <c r="L518" s="211"/>
      <c r="M518" s="212"/>
      <c r="N518" s="209"/>
      <c r="O518" s="209"/>
      <c r="P518" s="213"/>
      <c r="Q518" s="214"/>
      <c r="R518" s="214"/>
    </row>
    <row r="519" spans="1:18" ht="42" customHeight="1">
      <c r="A519" s="206"/>
      <c r="B519" s="206"/>
      <c r="C519" s="207"/>
      <c r="D519" s="208"/>
      <c r="E519" s="208"/>
      <c r="F519" s="209"/>
      <c r="G519" s="209"/>
      <c r="H519" s="209"/>
      <c r="I519" s="210"/>
      <c r="J519" s="211"/>
      <c r="K519" s="211"/>
      <c r="L519" s="211"/>
      <c r="M519" s="212"/>
      <c r="N519" s="209"/>
      <c r="O519" s="209"/>
      <c r="P519" s="213"/>
      <c r="Q519" s="214"/>
      <c r="R519" s="214"/>
    </row>
    <row r="520" spans="1:18" ht="42" customHeight="1">
      <c r="A520" s="206"/>
      <c r="B520" s="206"/>
      <c r="C520" s="207"/>
      <c r="D520" s="208"/>
      <c r="E520" s="208"/>
      <c r="F520" s="209"/>
      <c r="G520" s="209"/>
      <c r="H520" s="209"/>
      <c r="I520" s="210"/>
      <c r="J520" s="211"/>
      <c r="K520" s="211"/>
      <c r="L520" s="211"/>
      <c r="M520" s="212"/>
      <c r="N520" s="209"/>
      <c r="O520" s="209"/>
      <c r="P520" s="213"/>
      <c r="Q520" s="214"/>
      <c r="R520" s="214"/>
    </row>
    <row r="521" spans="1:18" ht="63" customHeight="1">
      <c r="A521" s="206"/>
      <c r="B521" s="206"/>
      <c r="C521" s="207"/>
      <c r="D521" s="208"/>
      <c r="E521" s="208"/>
      <c r="F521" s="209"/>
      <c r="G521" s="209"/>
      <c r="H521" s="209"/>
      <c r="I521" s="210"/>
      <c r="J521" s="211"/>
      <c r="K521" s="211"/>
      <c r="L521" s="211"/>
      <c r="M521" s="212"/>
      <c r="N521" s="209"/>
      <c r="O521" s="209"/>
      <c r="P521" s="213"/>
      <c r="Q521" s="214"/>
      <c r="R521" s="214"/>
    </row>
    <row r="522" spans="1:18" ht="42" customHeight="1">
      <c r="A522" s="206"/>
      <c r="B522" s="206"/>
      <c r="C522" s="207"/>
      <c r="D522" s="208"/>
      <c r="E522" s="208"/>
      <c r="F522" s="209"/>
      <c r="G522" s="209"/>
      <c r="H522" s="209"/>
      <c r="I522" s="210"/>
      <c r="J522" s="211"/>
      <c r="K522" s="211"/>
      <c r="L522" s="211"/>
      <c r="M522" s="212"/>
      <c r="N522" s="209"/>
      <c r="O522" s="209"/>
      <c r="P522" s="213"/>
      <c r="Q522" s="214"/>
      <c r="R522" s="214"/>
    </row>
    <row r="523" spans="1:18" ht="42" customHeight="1">
      <c r="A523" s="206"/>
      <c r="B523" s="206"/>
      <c r="C523" s="207"/>
      <c r="D523" s="208"/>
      <c r="E523" s="208"/>
      <c r="F523" s="209"/>
      <c r="G523" s="209"/>
      <c r="H523" s="209"/>
      <c r="I523" s="210"/>
      <c r="J523" s="211"/>
      <c r="K523" s="211"/>
      <c r="L523" s="211"/>
      <c r="M523" s="212"/>
      <c r="N523" s="209"/>
      <c r="O523" s="209"/>
      <c r="P523" s="213"/>
      <c r="Q523" s="214"/>
      <c r="R523" s="214"/>
    </row>
    <row r="524" spans="1:18" ht="42" customHeight="1">
      <c r="A524" s="206"/>
      <c r="B524" s="206"/>
      <c r="C524" s="207"/>
      <c r="D524" s="208"/>
      <c r="E524" s="208"/>
      <c r="F524" s="209"/>
      <c r="G524" s="209"/>
      <c r="H524" s="209"/>
      <c r="I524" s="210"/>
      <c r="J524" s="211"/>
      <c r="K524" s="211"/>
      <c r="L524" s="211"/>
      <c r="M524" s="212"/>
      <c r="N524" s="209"/>
      <c r="O524" s="209"/>
      <c r="P524" s="213"/>
      <c r="Q524" s="214"/>
      <c r="R524" s="214"/>
    </row>
    <row r="525" spans="1:18" ht="42" customHeight="1">
      <c r="A525" s="206"/>
      <c r="B525" s="206"/>
      <c r="C525" s="207"/>
      <c r="D525" s="208"/>
      <c r="E525" s="208"/>
      <c r="F525" s="209"/>
      <c r="G525" s="209"/>
      <c r="H525" s="209"/>
      <c r="I525" s="210"/>
      <c r="J525" s="211"/>
      <c r="K525" s="211"/>
      <c r="L525" s="211"/>
      <c r="M525" s="212"/>
      <c r="N525" s="209"/>
      <c r="O525" s="209"/>
      <c r="P525" s="213"/>
      <c r="Q525" s="214"/>
      <c r="R525" s="214"/>
    </row>
    <row r="526" spans="1:18" ht="42" customHeight="1">
      <c r="A526" s="206"/>
      <c r="B526" s="206"/>
      <c r="C526" s="207"/>
      <c r="D526" s="208"/>
      <c r="E526" s="208"/>
      <c r="F526" s="209"/>
      <c r="G526" s="209"/>
      <c r="H526" s="209"/>
      <c r="I526" s="210"/>
      <c r="J526" s="211"/>
      <c r="K526" s="211"/>
      <c r="L526" s="211"/>
      <c r="M526" s="212"/>
      <c r="N526" s="209"/>
      <c r="O526" s="209"/>
      <c r="P526" s="213"/>
      <c r="Q526" s="214"/>
      <c r="R526" s="214"/>
    </row>
    <row r="527" spans="1:18" ht="42" customHeight="1">
      <c r="A527" s="206"/>
      <c r="B527" s="206"/>
      <c r="C527" s="207"/>
      <c r="D527" s="208"/>
      <c r="E527" s="208"/>
      <c r="F527" s="209"/>
      <c r="G527" s="209"/>
      <c r="H527" s="209"/>
      <c r="I527" s="210"/>
      <c r="J527" s="211"/>
      <c r="K527" s="211"/>
      <c r="L527" s="211"/>
      <c r="M527" s="212"/>
      <c r="N527" s="209"/>
      <c r="O527" s="209"/>
      <c r="P527" s="213"/>
      <c r="Q527" s="214"/>
      <c r="R527" s="214"/>
    </row>
    <row r="528" spans="1:18" ht="42" customHeight="1">
      <c r="A528" s="206"/>
      <c r="B528" s="206"/>
      <c r="C528" s="207"/>
      <c r="D528" s="208"/>
      <c r="E528" s="208"/>
      <c r="F528" s="209"/>
      <c r="G528" s="209"/>
      <c r="H528" s="209"/>
      <c r="I528" s="210"/>
      <c r="J528" s="211"/>
      <c r="K528" s="211"/>
      <c r="L528" s="211"/>
      <c r="M528" s="212"/>
      <c r="N528" s="209"/>
      <c r="O528" s="209"/>
      <c r="P528" s="213"/>
      <c r="Q528" s="214"/>
      <c r="R528" s="214"/>
    </row>
    <row r="529" spans="1:18" ht="42" customHeight="1">
      <c r="A529" s="206"/>
      <c r="B529" s="206"/>
      <c r="C529" s="207"/>
      <c r="D529" s="208"/>
      <c r="E529" s="208"/>
      <c r="F529" s="209"/>
      <c r="G529" s="209"/>
      <c r="H529" s="209"/>
      <c r="I529" s="210"/>
      <c r="J529" s="211"/>
      <c r="K529" s="211"/>
      <c r="L529" s="211"/>
      <c r="M529" s="212"/>
      <c r="N529" s="209"/>
      <c r="O529" s="209"/>
      <c r="P529" s="213"/>
      <c r="Q529" s="214"/>
      <c r="R529" s="214"/>
    </row>
    <row r="530" spans="1:18" ht="42" customHeight="1">
      <c r="A530" s="206"/>
      <c r="B530" s="206"/>
      <c r="C530" s="207"/>
      <c r="D530" s="208"/>
      <c r="E530" s="208"/>
      <c r="F530" s="209"/>
      <c r="G530" s="209"/>
      <c r="H530" s="209"/>
      <c r="I530" s="210"/>
      <c r="J530" s="211"/>
      <c r="K530" s="211"/>
      <c r="L530" s="211"/>
      <c r="M530" s="212"/>
      <c r="N530" s="209"/>
      <c r="O530" s="209"/>
      <c r="P530" s="213"/>
      <c r="Q530" s="214"/>
      <c r="R530" s="214"/>
    </row>
    <row r="531" spans="1:18" ht="42" customHeight="1">
      <c r="A531" s="206"/>
      <c r="B531" s="206"/>
      <c r="C531" s="207"/>
      <c r="D531" s="208"/>
      <c r="E531" s="208"/>
      <c r="F531" s="209"/>
      <c r="G531" s="209"/>
      <c r="H531" s="209"/>
      <c r="I531" s="210"/>
      <c r="J531" s="211"/>
      <c r="K531" s="211"/>
      <c r="L531" s="211"/>
      <c r="M531" s="212"/>
      <c r="N531" s="209"/>
      <c r="O531" s="209"/>
      <c r="P531" s="213"/>
      <c r="Q531" s="214"/>
      <c r="R531" s="214"/>
    </row>
    <row r="532" spans="1:18" ht="42" customHeight="1">
      <c r="A532" s="206"/>
      <c r="B532" s="206"/>
      <c r="C532" s="207"/>
      <c r="D532" s="208"/>
      <c r="E532" s="208"/>
      <c r="F532" s="209"/>
      <c r="G532" s="209"/>
      <c r="H532" s="209"/>
      <c r="I532" s="210"/>
      <c r="J532" s="211"/>
      <c r="K532" s="211"/>
      <c r="L532" s="211"/>
      <c r="M532" s="212"/>
      <c r="N532" s="209"/>
      <c r="O532" s="209"/>
      <c r="P532" s="213"/>
      <c r="Q532" s="214"/>
      <c r="R532" s="214"/>
    </row>
    <row r="533" spans="1:18" ht="42" customHeight="1">
      <c r="A533" s="206"/>
      <c r="B533" s="206"/>
      <c r="C533" s="207"/>
      <c r="D533" s="208"/>
      <c r="E533" s="208"/>
      <c r="F533" s="209"/>
      <c r="G533" s="209"/>
      <c r="H533" s="209"/>
      <c r="I533" s="210"/>
      <c r="J533" s="211"/>
      <c r="K533" s="211"/>
      <c r="L533" s="211"/>
      <c r="M533" s="212"/>
      <c r="N533" s="209"/>
      <c r="O533" s="209"/>
      <c r="P533" s="213"/>
      <c r="Q533" s="214"/>
      <c r="R533" s="214"/>
    </row>
    <row r="534" spans="1:18" ht="42" customHeight="1">
      <c r="A534" s="206"/>
      <c r="B534" s="206"/>
      <c r="C534" s="207"/>
      <c r="D534" s="208"/>
      <c r="E534" s="208"/>
      <c r="F534" s="209"/>
      <c r="G534" s="209"/>
      <c r="H534" s="209"/>
      <c r="I534" s="210"/>
      <c r="J534" s="211"/>
      <c r="K534" s="211"/>
      <c r="L534" s="211"/>
      <c r="M534" s="212"/>
      <c r="N534" s="209"/>
      <c r="O534" s="209"/>
      <c r="P534" s="213"/>
      <c r="Q534" s="214"/>
      <c r="R534" s="214"/>
    </row>
    <row r="535" spans="1:18" ht="42" customHeight="1">
      <c r="A535" s="206"/>
      <c r="B535" s="206"/>
      <c r="C535" s="207"/>
      <c r="D535" s="208"/>
      <c r="E535" s="208"/>
      <c r="F535" s="209"/>
      <c r="G535" s="209"/>
      <c r="H535" s="209"/>
      <c r="I535" s="210"/>
      <c r="J535" s="211"/>
      <c r="K535" s="211"/>
      <c r="L535" s="211"/>
      <c r="M535" s="212"/>
      <c r="N535" s="209"/>
      <c r="O535" s="209"/>
      <c r="P535" s="213"/>
      <c r="Q535" s="214"/>
      <c r="R535" s="214"/>
    </row>
    <row r="536" spans="1:18" ht="42" customHeight="1">
      <c r="A536" s="206"/>
      <c r="B536" s="206"/>
      <c r="C536" s="207"/>
      <c r="D536" s="208"/>
      <c r="E536" s="208"/>
      <c r="F536" s="209"/>
      <c r="G536" s="209"/>
      <c r="H536" s="209"/>
      <c r="I536" s="210"/>
      <c r="J536" s="211"/>
      <c r="K536" s="211"/>
      <c r="L536" s="211"/>
      <c r="M536" s="212"/>
      <c r="N536" s="209"/>
      <c r="O536" s="209"/>
      <c r="P536" s="213"/>
      <c r="Q536" s="214"/>
      <c r="R536" s="214"/>
    </row>
    <row r="537" spans="1:18" ht="42" customHeight="1">
      <c r="A537" s="206"/>
      <c r="B537" s="206"/>
      <c r="C537" s="207"/>
      <c r="D537" s="208"/>
      <c r="E537" s="208"/>
      <c r="F537" s="209"/>
      <c r="G537" s="209"/>
      <c r="H537" s="209"/>
      <c r="I537" s="210"/>
      <c r="J537" s="211"/>
      <c r="K537" s="211"/>
      <c r="L537" s="211"/>
      <c r="M537" s="212"/>
      <c r="N537" s="209"/>
      <c r="O537" s="209"/>
      <c r="P537" s="213"/>
      <c r="Q537" s="214"/>
      <c r="R537" s="214"/>
    </row>
    <row r="538" spans="1:18" ht="42" customHeight="1">
      <c r="A538" s="206"/>
      <c r="B538" s="206"/>
      <c r="C538" s="207"/>
      <c r="D538" s="208"/>
      <c r="E538" s="208"/>
      <c r="F538" s="209"/>
      <c r="G538" s="209"/>
      <c r="H538" s="209"/>
      <c r="I538" s="210"/>
      <c r="J538" s="211"/>
      <c r="K538" s="211"/>
      <c r="L538" s="211"/>
      <c r="M538" s="212"/>
      <c r="N538" s="209"/>
      <c r="O538" s="209"/>
      <c r="P538" s="213"/>
      <c r="Q538" s="214"/>
      <c r="R538" s="214"/>
    </row>
    <row r="539" spans="1:18" ht="42" customHeight="1">
      <c r="A539" s="206"/>
      <c r="B539" s="206"/>
      <c r="C539" s="207"/>
      <c r="D539" s="208"/>
      <c r="E539" s="208"/>
      <c r="F539" s="209"/>
      <c r="G539" s="209"/>
      <c r="H539" s="209"/>
      <c r="I539" s="210"/>
      <c r="J539" s="211"/>
      <c r="K539" s="211"/>
      <c r="L539" s="211"/>
      <c r="M539" s="212"/>
      <c r="N539" s="209"/>
      <c r="O539" s="209"/>
      <c r="P539" s="213"/>
      <c r="Q539" s="214"/>
      <c r="R539" s="214"/>
    </row>
    <row r="540" spans="1:18" ht="42" customHeight="1">
      <c r="A540" s="206"/>
      <c r="B540" s="206"/>
      <c r="C540" s="207"/>
      <c r="D540" s="208"/>
      <c r="E540" s="208"/>
      <c r="F540" s="209"/>
      <c r="G540" s="209"/>
      <c r="H540" s="209"/>
      <c r="I540" s="210"/>
      <c r="J540" s="211"/>
      <c r="K540" s="211"/>
      <c r="L540" s="211"/>
      <c r="M540" s="212"/>
      <c r="N540" s="209"/>
      <c r="O540" s="209"/>
      <c r="P540" s="213"/>
      <c r="Q540" s="214"/>
      <c r="R540" s="214"/>
    </row>
    <row r="541" spans="1:18" ht="42" customHeight="1">
      <c r="A541" s="206"/>
      <c r="B541" s="206"/>
      <c r="C541" s="207"/>
      <c r="D541" s="208"/>
      <c r="E541" s="208"/>
      <c r="F541" s="209"/>
      <c r="G541" s="209"/>
      <c r="H541" s="209"/>
      <c r="I541" s="210"/>
      <c r="J541" s="211"/>
      <c r="K541" s="211"/>
      <c r="L541" s="211"/>
      <c r="M541" s="212"/>
      <c r="N541" s="209"/>
      <c r="O541" s="209"/>
      <c r="P541" s="213"/>
      <c r="Q541" s="214"/>
      <c r="R541" s="214"/>
    </row>
    <row r="542" spans="1:18" ht="42" customHeight="1">
      <c r="A542" s="206"/>
      <c r="B542" s="206"/>
      <c r="C542" s="207"/>
      <c r="D542" s="208"/>
      <c r="E542" s="208"/>
      <c r="F542" s="209"/>
      <c r="G542" s="209"/>
      <c r="H542" s="209"/>
      <c r="I542" s="210"/>
      <c r="J542" s="211"/>
      <c r="K542" s="211"/>
      <c r="L542" s="211"/>
      <c r="M542" s="212"/>
      <c r="N542" s="209"/>
      <c r="O542" s="209"/>
      <c r="P542" s="213"/>
      <c r="Q542" s="214"/>
      <c r="R542" s="214"/>
    </row>
    <row r="543" spans="1:18" ht="42" customHeight="1">
      <c r="A543" s="206"/>
      <c r="B543" s="206"/>
      <c r="C543" s="207"/>
      <c r="D543" s="208"/>
      <c r="E543" s="208"/>
      <c r="F543" s="209"/>
      <c r="G543" s="209"/>
      <c r="H543" s="209"/>
      <c r="I543" s="210"/>
      <c r="J543" s="211"/>
      <c r="K543" s="211"/>
      <c r="L543" s="211"/>
      <c r="M543" s="212"/>
      <c r="N543" s="209"/>
      <c r="O543" s="209"/>
      <c r="P543" s="213"/>
      <c r="Q543" s="214"/>
      <c r="R543" s="214"/>
    </row>
    <row r="544" spans="1:18" ht="42" customHeight="1">
      <c r="A544" s="206"/>
      <c r="B544" s="206"/>
      <c r="C544" s="207"/>
      <c r="D544" s="208"/>
      <c r="E544" s="208"/>
      <c r="F544" s="209"/>
      <c r="G544" s="209"/>
      <c r="H544" s="209"/>
      <c r="I544" s="210"/>
      <c r="J544" s="211"/>
      <c r="K544" s="211"/>
      <c r="L544" s="211"/>
      <c r="M544" s="212"/>
      <c r="N544" s="209"/>
      <c r="O544" s="209"/>
      <c r="P544" s="213"/>
      <c r="Q544" s="214"/>
      <c r="R544" s="214"/>
    </row>
    <row r="545" spans="1:18" ht="42" customHeight="1">
      <c r="A545" s="206"/>
      <c r="B545" s="206"/>
      <c r="C545" s="207"/>
      <c r="D545" s="208"/>
      <c r="E545" s="208"/>
      <c r="F545" s="209"/>
      <c r="G545" s="209"/>
      <c r="H545" s="209"/>
      <c r="I545" s="210"/>
      <c r="J545" s="211"/>
      <c r="K545" s="211"/>
      <c r="L545" s="211"/>
      <c r="M545" s="212"/>
      <c r="N545" s="209"/>
      <c r="O545" s="209"/>
      <c r="P545" s="213"/>
      <c r="Q545" s="214"/>
      <c r="R545" s="214"/>
    </row>
    <row r="546" spans="1:18" ht="42" customHeight="1">
      <c r="A546" s="206"/>
      <c r="B546" s="206"/>
      <c r="C546" s="207"/>
      <c r="D546" s="208"/>
      <c r="E546" s="208"/>
      <c r="F546" s="209"/>
      <c r="G546" s="209"/>
      <c r="H546" s="209"/>
      <c r="I546" s="210"/>
      <c r="J546" s="211"/>
      <c r="K546" s="211"/>
      <c r="L546" s="211"/>
      <c r="M546" s="212"/>
      <c r="N546" s="209"/>
      <c r="O546" s="209"/>
      <c r="P546" s="213"/>
      <c r="Q546" s="214"/>
      <c r="R546" s="214"/>
    </row>
    <row r="547" spans="1:18">
      <c r="A547" s="206"/>
      <c r="B547" s="206"/>
      <c r="C547" s="207"/>
      <c r="D547" s="208"/>
      <c r="E547" s="208"/>
      <c r="F547" s="209"/>
      <c r="G547" s="209"/>
      <c r="H547" s="209"/>
      <c r="I547" s="210"/>
      <c r="J547" s="211"/>
      <c r="K547" s="211"/>
      <c r="L547" s="211"/>
      <c r="M547" s="212"/>
      <c r="N547" s="209"/>
      <c r="O547" s="209"/>
      <c r="P547" s="213"/>
      <c r="Q547" s="214"/>
      <c r="R547" s="214"/>
    </row>
    <row r="548" spans="1:18" ht="42" customHeight="1">
      <c r="A548" s="206"/>
      <c r="B548" s="206"/>
      <c r="C548" s="207"/>
      <c r="D548" s="208"/>
      <c r="E548" s="208"/>
      <c r="F548" s="209"/>
      <c r="G548" s="209"/>
      <c r="H548" s="209"/>
      <c r="I548" s="210"/>
      <c r="J548" s="211"/>
      <c r="K548" s="211"/>
      <c r="L548" s="211"/>
      <c r="M548" s="212"/>
      <c r="N548" s="209"/>
      <c r="O548" s="209"/>
      <c r="P548" s="213"/>
      <c r="Q548" s="214"/>
      <c r="R548" s="214"/>
    </row>
    <row r="549" spans="1:18" ht="42" customHeight="1">
      <c r="A549" s="206"/>
      <c r="B549" s="206"/>
      <c r="C549" s="207"/>
      <c r="D549" s="208"/>
      <c r="E549" s="208"/>
      <c r="F549" s="209"/>
      <c r="G549" s="209"/>
      <c r="H549" s="209"/>
      <c r="I549" s="210"/>
      <c r="J549" s="211"/>
      <c r="K549" s="211"/>
      <c r="L549" s="211"/>
      <c r="M549" s="212"/>
      <c r="N549" s="209"/>
      <c r="O549" s="209"/>
      <c r="P549" s="213"/>
      <c r="Q549" s="214"/>
      <c r="R549" s="214"/>
    </row>
    <row r="550" spans="1:18" ht="42" customHeight="1">
      <c r="A550" s="206"/>
      <c r="B550" s="206"/>
      <c r="C550" s="207"/>
      <c r="D550" s="208"/>
      <c r="E550" s="208"/>
      <c r="F550" s="209"/>
      <c r="G550" s="209"/>
      <c r="H550" s="209"/>
      <c r="I550" s="210"/>
      <c r="J550" s="211"/>
      <c r="K550" s="211"/>
      <c r="L550" s="211"/>
      <c r="M550" s="212"/>
      <c r="N550" s="209"/>
      <c r="O550" s="209"/>
      <c r="P550" s="213"/>
      <c r="Q550" s="214"/>
      <c r="R550" s="214"/>
    </row>
    <row r="551" spans="1:18" ht="42" customHeight="1">
      <c r="A551" s="206"/>
      <c r="B551" s="206"/>
      <c r="C551" s="207"/>
      <c r="D551" s="208"/>
      <c r="E551" s="208"/>
      <c r="F551" s="209"/>
      <c r="G551" s="209"/>
      <c r="H551" s="209"/>
      <c r="I551" s="210"/>
      <c r="J551" s="211"/>
      <c r="K551" s="211"/>
      <c r="L551" s="211"/>
      <c r="M551" s="212"/>
      <c r="N551" s="209"/>
      <c r="O551" s="209"/>
      <c r="P551" s="213"/>
      <c r="Q551" s="214"/>
      <c r="R551" s="214"/>
    </row>
    <row r="552" spans="1:18" ht="42" customHeight="1">
      <c r="A552" s="206"/>
      <c r="B552" s="206"/>
      <c r="C552" s="207"/>
      <c r="D552" s="208"/>
      <c r="E552" s="208"/>
      <c r="F552" s="209"/>
      <c r="G552" s="209"/>
      <c r="H552" s="209"/>
      <c r="I552" s="210"/>
      <c r="J552" s="211"/>
      <c r="K552" s="211"/>
      <c r="L552" s="211"/>
      <c r="M552" s="212"/>
      <c r="N552" s="209"/>
      <c r="O552" s="209"/>
      <c r="P552" s="213"/>
      <c r="Q552" s="214"/>
      <c r="R552" s="214"/>
    </row>
    <row r="553" spans="1:18" ht="42" customHeight="1">
      <c r="A553" s="206"/>
      <c r="B553" s="206"/>
      <c r="C553" s="207"/>
      <c r="D553" s="208"/>
      <c r="E553" s="208"/>
      <c r="F553" s="209"/>
      <c r="G553" s="209"/>
      <c r="H553" s="209"/>
      <c r="I553" s="210"/>
      <c r="J553" s="211"/>
      <c r="K553" s="211"/>
      <c r="L553" s="211"/>
      <c r="M553" s="212"/>
      <c r="N553" s="209"/>
      <c r="O553" s="209"/>
      <c r="P553" s="213"/>
      <c r="Q553" s="214"/>
      <c r="R553" s="214"/>
    </row>
    <row r="554" spans="1:18" ht="42" customHeight="1">
      <c r="A554" s="206"/>
      <c r="B554" s="206"/>
      <c r="C554" s="207"/>
      <c r="D554" s="208"/>
      <c r="E554" s="208"/>
      <c r="F554" s="209"/>
      <c r="G554" s="209"/>
      <c r="H554" s="209"/>
      <c r="I554" s="210"/>
      <c r="J554" s="211"/>
      <c r="K554" s="211"/>
      <c r="L554" s="211"/>
      <c r="M554" s="212"/>
      <c r="N554" s="209"/>
      <c r="O554" s="209"/>
      <c r="P554" s="213"/>
      <c r="Q554" s="214"/>
      <c r="R554" s="214"/>
    </row>
    <row r="555" spans="1:18" ht="42" customHeight="1">
      <c r="A555" s="206"/>
      <c r="B555" s="206"/>
      <c r="C555" s="207"/>
      <c r="D555" s="208"/>
      <c r="E555" s="208"/>
      <c r="F555" s="209"/>
      <c r="G555" s="209"/>
      <c r="H555" s="209"/>
      <c r="I555" s="210"/>
      <c r="J555" s="211"/>
      <c r="K555" s="211"/>
      <c r="L555" s="211"/>
      <c r="M555" s="212"/>
      <c r="N555" s="209"/>
      <c r="O555" s="209"/>
      <c r="P555" s="213"/>
      <c r="Q555" s="214"/>
      <c r="R555" s="214"/>
    </row>
    <row r="556" spans="1:18">
      <c r="A556" s="206"/>
      <c r="B556" s="206"/>
      <c r="C556" s="207"/>
      <c r="D556" s="208"/>
      <c r="E556" s="208"/>
      <c r="F556" s="209"/>
      <c r="G556" s="209"/>
      <c r="H556" s="209"/>
      <c r="I556" s="210"/>
      <c r="J556" s="211"/>
      <c r="K556" s="211"/>
      <c r="L556" s="211"/>
      <c r="M556" s="212"/>
      <c r="N556" s="209"/>
      <c r="O556" s="209"/>
      <c r="P556" s="213"/>
      <c r="Q556" s="214"/>
      <c r="R556" s="214"/>
    </row>
    <row r="557" spans="1:18" ht="42" customHeight="1">
      <c r="A557" s="206"/>
      <c r="B557" s="206"/>
      <c r="C557" s="207"/>
      <c r="D557" s="208"/>
      <c r="E557" s="208"/>
      <c r="F557" s="209"/>
      <c r="G557" s="209"/>
      <c r="H557" s="209"/>
      <c r="I557" s="210"/>
      <c r="J557" s="211"/>
      <c r="K557" s="211"/>
      <c r="L557" s="211"/>
      <c r="M557" s="212"/>
      <c r="N557" s="209"/>
      <c r="O557" s="209"/>
      <c r="P557" s="213"/>
      <c r="Q557" s="214"/>
      <c r="R557" s="214"/>
    </row>
    <row r="558" spans="1:18" ht="42" customHeight="1">
      <c r="A558" s="206"/>
      <c r="B558" s="206"/>
      <c r="C558" s="207"/>
      <c r="D558" s="208"/>
      <c r="E558" s="208"/>
      <c r="F558" s="209"/>
      <c r="G558" s="209"/>
      <c r="H558" s="209"/>
      <c r="I558" s="210"/>
      <c r="J558" s="211"/>
      <c r="K558" s="211"/>
      <c r="L558" s="211"/>
      <c r="M558" s="212"/>
      <c r="N558" s="209"/>
      <c r="O558" s="209"/>
      <c r="P558" s="213"/>
      <c r="Q558" s="214"/>
      <c r="R558" s="214"/>
    </row>
    <row r="559" spans="1:18" ht="42" customHeight="1">
      <c r="A559" s="206"/>
      <c r="B559" s="206"/>
      <c r="C559" s="207"/>
      <c r="D559" s="208"/>
      <c r="E559" s="208"/>
      <c r="F559" s="209"/>
      <c r="G559" s="209"/>
      <c r="H559" s="209"/>
      <c r="I559" s="210"/>
      <c r="J559" s="211"/>
      <c r="K559" s="211"/>
      <c r="L559" s="211"/>
      <c r="M559" s="212"/>
      <c r="N559" s="209"/>
      <c r="O559" s="209"/>
      <c r="P559" s="213"/>
      <c r="Q559" s="214"/>
      <c r="R559" s="214"/>
    </row>
    <row r="560" spans="1:18" ht="42" customHeight="1">
      <c r="A560" s="206"/>
      <c r="B560" s="206"/>
      <c r="C560" s="207"/>
      <c r="D560" s="208"/>
      <c r="E560" s="208"/>
      <c r="F560" s="209"/>
      <c r="G560" s="209"/>
      <c r="H560" s="209"/>
      <c r="I560" s="210"/>
      <c r="J560" s="211"/>
      <c r="K560" s="211"/>
      <c r="L560" s="211"/>
      <c r="M560" s="212"/>
      <c r="N560" s="209"/>
      <c r="O560" s="209"/>
      <c r="P560" s="213"/>
      <c r="Q560" s="214"/>
      <c r="R560" s="214"/>
    </row>
    <row r="561" spans="1:18" ht="52.5" customHeight="1">
      <c r="A561" s="206"/>
      <c r="B561" s="206"/>
      <c r="C561" s="207"/>
      <c r="D561" s="208"/>
      <c r="E561" s="208"/>
      <c r="F561" s="209"/>
      <c r="G561" s="209"/>
      <c r="H561" s="209"/>
      <c r="I561" s="210"/>
      <c r="J561" s="211"/>
      <c r="K561" s="211"/>
      <c r="L561" s="211"/>
      <c r="M561" s="212"/>
      <c r="N561" s="209"/>
      <c r="O561" s="209"/>
      <c r="P561" s="213"/>
      <c r="Q561" s="214"/>
      <c r="R561" s="214"/>
    </row>
    <row r="562" spans="1:18">
      <c r="A562" s="206"/>
      <c r="B562" s="206"/>
      <c r="C562" s="207"/>
      <c r="D562" s="208"/>
      <c r="E562" s="208"/>
      <c r="F562" s="209"/>
      <c r="G562" s="209"/>
      <c r="H562" s="209"/>
      <c r="I562" s="210"/>
      <c r="J562" s="211"/>
      <c r="K562" s="211"/>
      <c r="L562" s="211"/>
      <c r="M562" s="212"/>
      <c r="N562" s="209"/>
      <c r="O562" s="209"/>
      <c r="P562" s="213"/>
      <c r="Q562" s="214"/>
      <c r="R562" s="214"/>
    </row>
    <row r="563" spans="1:18">
      <c r="A563" s="206"/>
      <c r="B563" s="206"/>
      <c r="C563" s="207"/>
      <c r="D563" s="208"/>
      <c r="E563" s="208"/>
      <c r="F563" s="209"/>
      <c r="G563" s="209"/>
      <c r="H563" s="209"/>
      <c r="I563" s="210"/>
      <c r="J563" s="211"/>
      <c r="K563" s="211"/>
      <c r="L563" s="211"/>
      <c r="M563" s="212"/>
      <c r="N563" s="209"/>
      <c r="O563" s="209"/>
      <c r="P563" s="213"/>
      <c r="Q563" s="214"/>
      <c r="R563" s="214"/>
    </row>
    <row r="564" spans="1:18" ht="42" customHeight="1">
      <c r="A564" s="206"/>
      <c r="B564" s="206"/>
      <c r="C564" s="207"/>
      <c r="D564" s="208"/>
      <c r="E564" s="208"/>
      <c r="F564" s="209"/>
      <c r="G564" s="209"/>
      <c r="H564" s="209"/>
      <c r="I564" s="210"/>
      <c r="J564" s="211"/>
      <c r="K564" s="211"/>
      <c r="L564" s="211"/>
      <c r="M564" s="212"/>
      <c r="N564" s="209"/>
      <c r="O564" s="209"/>
      <c r="P564" s="213"/>
      <c r="Q564" s="214"/>
      <c r="R564" s="214"/>
    </row>
    <row r="565" spans="1:18" ht="42" customHeight="1">
      <c r="A565" s="206"/>
      <c r="B565" s="206"/>
      <c r="C565" s="207"/>
      <c r="D565" s="208"/>
      <c r="E565" s="208"/>
      <c r="F565" s="209"/>
      <c r="G565" s="209"/>
      <c r="H565" s="209"/>
      <c r="I565" s="210"/>
      <c r="J565" s="211"/>
      <c r="K565" s="211"/>
      <c r="L565" s="211"/>
      <c r="M565" s="212"/>
      <c r="N565" s="209"/>
      <c r="O565" s="209"/>
      <c r="P565" s="213"/>
      <c r="Q565" s="214"/>
      <c r="R565" s="214"/>
    </row>
    <row r="566" spans="1:18" ht="63" customHeight="1">
      <c r="A566" s="206"/>
      <c r="B566" s="206"/>
      <c r="C566" s="207"/>
      <c r="D566" s="208"/>
      <c r="E566" s="208"/>
      <c r="F566" s="209"/>
      <c r="G566" s="209"/>
      <c r="H566" s="209"/>
      <c r="I566" s="210"/>
      <c r="J566" s="211"/>
      <c r="K566" s="211"/>
      <c r="L566" s="211"/>
      <c r="M566" s="212"/>
      <c r="N566" s="209"/>
      <c r="O566" s="209"/>
      <c r="P566" s="213"/>
      <c r="Q566" s="214"/>
      <c r="R566" s="214"/>
    </row>
    <row r="567" spans="1:18" ht="42" customHeight="1">
      <c r="A567" s="206"/>
      <c r="B567" s="206"/>
      <c r="C567" s="207"/>
      <c r="D567" s="208"/>
      <c r="E567" s="208"/>
      <c r="F567" s="209"/>
      <c r="G567" s="209"/>
      <c r="H567" s="209"/>
      <c r="I567" s="210"/>
      <c r="J567" s="211"/>
      <c r="K567" s="211"/>
      <c r="L567" s="211"/>
      <c r="M567" s="212"/>
      <c r="N567" s="209"/>
      <c r="O567" s="209"/>
      <c r="P567" s="213"/>
      <c r="Q567" s="214"/>
      <c r="R567" s="214"/>
    </row>
    <row r="568" spans="1:18" ht="42" customHeight="1">
      <c r="A568" s="206"/>
      <c r="B568" s="206"/>
      <c r="C568" s="207"/>
      <c r="D568" s="208"/>
      <c r="E568" s="208"/>
      <c r="F568" s="209"/>
      <c r="G568" s="209"/>
      <c r="H568" s="209"/>
      <c r="I568" s="210"/>
      <c r="J568" s="211"/>
      <c r="K568" s="211"/>
      <c r="L568" s="211"/>
      <c r="M568" s="212"/>
      <c r="N568" s="209"/>
      <c r="O568" s="209"/>
      <c r="P568" s="213"/>
      <c r="Q568" s="214"/>
      <c r="R568" s="214"/>
    </row>
    <row r="569" spans="1:18" ht="42" customHeight="1">
      <c r="A569" s="206"/>
      <c r="B569" s="206"/>
      <c r="C569" s="207"/>
      <c r="D569" s="208"/>
      <c r="E569" s="208"/>
      <c r="F569" s="209"/>
      <c r="G569" s="209"/>
      <c r="H569" s="209"/>
      <c r="I569" s="210"/>
      <c r="J569" s="211"/>
      <c r="K569" s="211"/>
      <c r="L569" s="211"/>
      <c r="M569" s="212"/>
      <c r="N569" s="209"/>
      <c r="O569" s="209"/>
      <c r="P569" s="213"/>
      <c r="Q569" s="214"/>
      <c r="R569" s="214"/>
    </row>
    <row r="570" spans="1:18" ht="42" customHeight="1">
      <c r="A570" s="206"/>
      <c r="B570" s="206"/>
      <c r="C570" s="207"/>
      <c r="D570" s="208"/>
      <c r="E570" s="208"/>
      <c r="F570" s="209"/>
      <c r="G570" s="209"/>
      <c r="H570" s="209"/>
      <c r="I570" s="210"/>
      <c r="J570" s="211"/>
      <c r="K570" s="211"/>
      <c r="L570" s="211"/>
      <c r="M570" s="212"/>
      <c r="N570" s="209"/>
      <c r="O570" s="209"/>
      <c r="P570" s="213"/>
      <c r="Q570" s="214"/>
      <c r="R570" s="214"/>
    </row>
    <row r="571" spans="1:18" ht="42" customHeight="1">
      <c r="A571" s="206"/>
      <c r="B571" s="206"/>
      <c r="C571" s="207"/>
      <c r="D571" s="208"/>
      <c r="E571" s="208"/>
      <c r="F571" s="209"/>
      <c r="G571" s="209"/>
      <c r="H571" s="209"/>
      <c r="I571" s="210"/>
      <c r="J571" s="211"/>
      <c r="K571" s="211"/>
      <c r="L571" s="211"/>
      <c r="M571" s="212"/>
      <c r="N571" s="209"/>
      <c r="O571" s="209"/>
      <c r="P571" s="213"/>
      <c r="Q571" s="214"/>
      <c r="R571" s="214"/>
    </row>
    <row r="572" spans="1:18" ht="42" customHeight="1">
      <c r="A572" s="206"/>
      <c r="B572" s="206"/>
      <c r="C572" s="207"/>
      <c r="D572" s="208"/>
      <c r="E572" s="208"/>
      <c r="F572" s="209"/>
      <c r="G572" s="209"/>
      <c r="H572" s="209"/>
      <c r="I572" s="210"/>
      <c r="J572" s="211"/>
      <c r="K572" s="211"/>
      <c r="L572" s="211"/>
      <c r="M572" s="212"/>
      <c r="N572" s="209"/>
      <c r="O572" s="209"/>
      <c r="P572" s="213"/>
      <c r="Q572" s="214"/>
      <c r="R572" s="214"/>
    </row>
    <row r="573" spans="1:18" ht="42" customHeight="1">
      <c r="A573" s="206"/>
      <c r="B573" s="206"/>
      <c r="C573" s="207"/>
      <c r="D573" s="208"/>
      <c r="E573" s="208"/>
      <c r="F573" s="209"/>
      <c r="G573" s="209"/>
      <c r="H573" s="209"/>
      <c r="I573" s="210"/>
      <c r="J573" s="211"/>
      <c r="K573" s="211"/>
      <c r="L573" s="211"/>
      <c r="M573" s="212"/>
      <c r="N573" s="209"/>
      <c r="O573" s="209"/>
      <c r="P573" s="213"/>
      <c r="Q573" s="214"/>
      <c r="R573" s="214"/>
    </row>
    <row r="574" spans="1:18" ht="42" customHeight="1">
      <c r="A574" s="206"/>
      <c r="B574" s="206"/>
      <c r="C574" s="207"/>
      <c r="D574" s="208"/>
      <c r="E574" s="208"/>
      <c r="F574" s="209"/>
      <c r="G574" s="209"/>
      <c r="H574" s="209"/>
      <c r="I574" s="210"/>
      <c r="J574" s="211"/>
      <c r="K574" s="211"/>
      <c r="L574" s="211"/>
      <c r="M574" s="212"/>
      <c r="N574" s="209"/>
      <c r="O574" s="209"/>
      <c r="P574" s="213"/>
      <c r="Q574" s="214"/>
      <c r="R574" s="214"/>
    </row>
    <row r="575" spans="1:18" ht="42" customHeight="1">
      <c r="A575" s="206"/>
      <c r="B575" s="206"/>
      <c r="C575" s="207"/>
      <c r="D575" s="208"/>
      <c r="E575" s="208"/>
      <c r="F575" s="209"/>
      <c r="G575" s="209"/>
      <c r="H575" s="209"/>
      <c r="I575" s="210"/>
      <c r="J575" s="211"/>
      <c r="K575" s="211"/>
      <c r="L575" s="211"/>
      <c r="M575" s="212"/>
      <c r="N575" s="209"/>
      <c r="O575" s="209"/>
      <c r="P575" s="213"/>
      <c r="Q575" s="214"/>
      <c r="R575" s="214"/>
    </row>
    <row r="576" spans="1:18" ht="42" customHeight="1">
      <c r="A576" s="206"/>
      <c r="B576" s="206"/>
      <c r="C576" s="207"/>
      <c r="D576" s="208"/>
      <c r="E576" s="208"/>
      <c r="F576" s="209"/>
      <c r="G576" s="209"/>
      <c r="H576" s="209"/>
      <c r="I576" s="210"/>
      <c r="J576" s="211"/>
      <c r="K576" s="211"/>
      <c r="L576" s="211"/>
      <c r="M576" s="212"/>
      <c r="N576" s="209"/>
      <c r="O576" s="209"/>
      <c r="P576" s="213"/>
      <c r="Q576" s="214"/>
      <c r="R576" s="214"/>
    </row>
    <row r="577" spans="1:18" ht="42" customHeight="1">
      <c r="A577" s="206"/>
      <c r="B577" s="206"/>
      <c r="C577" s="207"/>
      <c r="D577" s="208"/>
      <c r="E577" s="208"/>
      <c r="F577" s="209"/>
      <c r="G577" s="209"/>
      <c r="H577" s="209"/>
      <c r="I577" s="210"/>
      <c r="J577" s="211"/>
      <c r="K577" s="211"/>
      <c r="L577" s="211"/>
      <c r="M577" s="212"/>
      <c r="N577" s="209"/>
      <c r="O577" s="209"/>
      <c r="P577" s="213"/>
      <c r="Q577" s="214"/>
      <c r="R577" s="214"/>
    </row>
    <row r="578" spans="1:18" ht="42" customHeight="1">
      <c r="A578" s="206"/>
      <c r="B578" s="206"/>
      <c r="C578" s="207"/>
      <c r="D578" s="208"/>
      <c r="E578" s="208"/>
      <c r="F578" s="209"/>
      <c r="G578" s="209"/>
      <c r="H578" s="209"/>
      <c r="I578" s="210"/>
      <c r="J578" s="211"/>
      <c r="K578" s="211"/>
      <c r="L578" s="211"/>
      <c r="M578" s="212"/>
      <c r="N578" s="209"/>
      <c r="O578" s="209"/>
      <c r="P578" s="213"/>
      <c r="Q578" s="214"/>
      <c r="R578" s="214"/>
    </row>
    <row r="579" spans="1:18" ht="42" customHeight="1">
      <c r="A579" s="206"/>
      <c r="B579" s="206"/>
      <c r="C579" s="207"/>
      <c r="D579" s="208"/>
      <c r="E579" s="208"/>
      <c r="F579" s="209"/>
      <c r="G579" s="209"/>
      <c r="H579" s="209"/>
      <c r="I579" s="210"/>
      <c r="J579" s="211"/>
      <c r="K579" s="211"/>
      <c r="L579" s="211"/>
      <c r="M579" s="212"/>
      <c r="N579" s="209"/>
      <c r="O579" s="209"/>
      <c r="P579" s="213"/>
      <c r="Q579" s="214"/>
      <c r="R579" s="214"/>
    </row>
    <row r="580" spans="1:18" ht="42" customHeight="1">
      <c r="A580" s="206"/>
      <c r="B580" s="206"/>
      <c r="C580" s="207"/>
      <c r="D580" s="208"/>
      <c r="E580" s="208"/>
      <c r="F580" s="209"/>
      <c r="G580" s="209"/>
      <c r="H580" s="209"/>
      <c r="I580" s="210"/>
      <c r="J580" s="211"/>
      <c r="K580" s="211"/>
      <c r="L580" s="211"/>
      <c r="M580" s="212"/>
      <c r="N580" s="209"/>
      <c r="O580" s="209"/>
      <c r="P580" s="213"/>
      <c r="Q580" s="214"/>
      <c r="R580" s="214"/>
    </row>
    <row r="581" spans="1:18" ht="42" customHeight="1">
      <c r="A581" s="206"/>
      <c r="B581" s="206"/>
      <c r="C581" s="207"/>
      <c r="D581" s="208"/>
      <c r="E581" s="208"/>
      <c r="F581" s="209"/>
      <c r="G581" s="209"/>
      <c r="H581" s="209"/>
      <c r="I581" s="210"/>
      <c r="J581" s="211"/>
      <c r="K581" s="211"/>
      <c r="L581" s="211"/>
      <c r="M581" s="212"/>
      <c r="N581" s="209"/>
      <c r="O581" s="209"/>
      <c r="P581" s="213"/>
      <c r="Q581" s="214"/>
      <c r="R581" s="214"/>
    </row>
    <row r="582" spans="1:18" ht="42" customHeight="1">
      <c r="A582" s="206"/>
      <c r="B582" s="206"/>
      <c r="C582" s="207"/>
      <c r="D582" s="208"/>
      <c r="E582" s="208"/>
      <c r="F582" s="209"/>
      <c r="G582" s="209"/>
      <c r="H582" s="209"/>
      <c r="I582" s="210"/>
      <c r="J582" s="211"/>
      <c r="K582" s="211"/>
      <c r="L582" s="211"/>
      <c r="M582" s="212"/>
      <c r="N582" s="209"/>
      <c r="O582" s="209"/>
      <c r="P582" s="213"/>
      <c r="Q582" s="214"/>
      <c r="R582" s="214"/>
    </row>
    <row r="583" spans="1:18" ht="42" customHeight="1">
      <c r="A583" s="206"/>
      <c r="B583" s="206"/>
      <c r="C583" s="207"/>
      <c r="D583" s="208"/>
      <c r="E583" s="208"/>
      <c r="F583" s="209"/>
      <c r="G583" s="209"/>
      <c r="H583" s="209"/>
      <c r="I583" s="210"/>
      <c r="J583" s="211"/>
      <c r="K583" s="211"/>
      <c r="L583" s="211"/>
      <c r="M583" s="212"/>
      <c r="N583" s="209"/>
      <c r="O583" s="209"/>
      <c r="P583" s="213"/>
      <c r="Q583" s="214"/>
      <c r="R583" s="214"/>
    </row>
    <row r="584" spans="1:18" ht="42" customHeight="1">
      <c r="A584" s="206"/>
      <c r="B584" s="206"/>
      <c r="C584" s="207"/>
      <c r="D584" s="208"/>
      <c r="E584" s="208"/>
      <c r="F584" s="209"/>
      <c r="G584" s="209"/>
      <c r="H584" s="209"/>
      <c r="I584" s="210"/>
      <c r="J584" s="211"/>
      <c r="K584" s="211"/>
      <c r="L584" s="211"/>
      <c r="M584" s="212"/>
      <c r="N584" s="209"/>
      <c r="O584" s="209"/>
      <c r="P584" s="213"/>
      <c r="Q584" s="214"/>
      <c r="R584" s="214"/>
    </row>
    <row r="585" spans="1:18" ht="42" customHeight="1">
      <c r="A585" s="206"/>
      <c r="B585" s="206"/>
      <c r="C585" s="207"/>
      <c r="D585" s="208"/>
      <c r="E585" s="208"/>
      <c r="F585" s="209"/>
      <c r="G585" s="209"/>
      <c r="H585" s="209"/>
      <c r="I585" s="210"/>
      <c r="J585" s="211"/>
      <c r="K585" s="211"/>
      <c r="L585" s="211"/>
      <c r="M585" s="212"/>
      <c r="N585" s="209"/>
      <c r="O585" s="209"/>
      <c r="P585" s="213"/>
      <c r="Q585" s="214"/>
      <c r="R585" s="214"/>
    </row>
    <row r="586" spans="1:18" ht="42" customHeight="1">
      <c r="A586" s="206"/>
      <c r="B586" s="206"/>
      <c r="C586" s="207"/>
      <c r="D586" s="208"/>
      <c r="E586" s="208"/>
      <c r="F586" s="209"/>
      <c r="G586" s="209"/>
      <c r="H586" s="209"/>
      <c r="I586" s="210"/>
      <c r="J586" s="211"/>
      <c r="K586" s="211"/>
      <c r="L586" s="211"/>
      <c r="M586" s="212"/>
      <c r="N586" s="209"/>
      <c r="O586" s="209"/>
      <c r="P586" s="213"/>
      <c r="Q586" s="214"/>
      <c r="R586" s="214"/>
    </row>
    <row r="587" spans="1:18" ht="42" customHeight="1">
      <c r="A587" s="206"/>
      <c r="B587" s="206"/>
      <c r="C587" s="207"/>
      <c r="D587" s="208"/>
      <c r="E587" s="208"/>
      <c r="F587" s="209"/>
      <c r="G587" s="209"/>
      <c r="H587" s="209"/>
      <c r="I587" s="210"/>
      <c r="J587" s="211"/>
      <c r="K587" s="211"/>
      <c r="L587" s="211"/>
      <c r="M587" s="212"/>
      <c r="N587" s="209"/>
      <c r="O587" s="209"/>
      <c r="P587" s="213"/>
      <c r="Q587" s="214"/>
      <c r="R587" s="214"/>
    </row>
    <row r="588" spans="1:18" ht="42" customHeight="1">
      <c r="A588" s="206"/>
      <c r="B588" s="206"/>
      <c r="C588" s="207"/>
      <c r="D588" s="208"/>
      <c r="E588" s="208"/>
      <c r="F588" s="209"/>
      <c r="G588" s="209"/>
      <c r="H588" s="209"/>
      <c r="I588" s="210"/>
      <c r="J588" s="211"/>
      <c r="K588" s="211"/>
      <c r="L588" s="211"/>
      <c r="M588" s="212"/>
      <c r="N588" s="209"/>
      <c r="O588" s="209"/>
      <c r="P588" s="213"/>
      <c r="Q588" s="214"/>
      <c r="R588" s="214"/>
    </row>
    <row r="589" spans="1:18" ht="52.5" customHeight="1">
      <c r="A589" s="206"/>
      <c r="B589" s="206"/>
      <c r="C589" s="207"/>
      <c r="D589" s="208"/>
      <c r="E589" s="208"/>
      <c r="F589" s="209"/>
      <c r="G589" s="209"/>
      <c r="H589" s="209"/>
      <c r="I589" s="210"/>
      <c r="J589" s="211"/>
      <c r="K589" s="211"/>
      <c r="L589" s="211"/>
      <c r="M589" s="212"/>
      <c r="N589" s="209"/>
      <c r="O589" s="209"/>
      <c r="P589" s="213"/>
      <c r="Q589" s="214"/>
      <c r="R589" s="214"/>
    </row>
    <row r="590" spans="1:18" ht="42" customHeight="1">
      <c r="A590" s="206"/>
      <c r="B590" s="206"/>
      <c r="C590" s="207"/>
      <c r="D590" s="208"/>
      <c r="E590" s="208"/>
      <c r="F590" s="209"/>
      <c r="G590" s="209"/>
      <c r="H590" s="209"/>
      <c r="I590" s="210"/>
      <c r="J590" s="211"/>
      <c r="K590" s="211"/>
      <c r="L590" s="211"/>
      <c r="M590" s="212"/>
      <c r="N590" s="209"/>
      <c r="O590" s="209"/>
      <c r="P590" s="213"/>
      <c r="Q590" s="214"/>
      <c r="R590" s="214"/>
    </row>
    <row r="591" spans="1:18" ht="42" customHeight="1">
      <c r="A591" s="206"/>
      <c r="B591" s="206"/>
      <c r="C591" s="207"/>
      <c r="D591" s="208"/>
      <c r="E591" s="208"/>
      <c r="F591" s="209"/>
      <c r="G591" s="209"/>
      <c r="H591" s="209"/>
      <c r="I591" s="210"/>
      <c r="J591" s="211"/>
      <c r="K591" s="211"/>
      <c r="L591" s="211"/>
      <c r="M591" s="212"/>
      <c r="N591" s="209"/>
      <c r="O591" s="209"/>
      <c r="P591" s="213"/>
      <c r="Q591" s="214"/>
      <c r="R591" s="214"/>
    </row>
    <row r="592" spans="1:18" ht="52.5" customHeight="1">
      <c r="A592" s="206"/>
      <c r="B592" s="206"/>
      <c r="C592" s="207"/>
      <c r="D592" s="208"/>
      <c r="E592" s="208"/>
      <c r="F592" s="209"/>
      <c r="G592" s="209"/>
      <c r="H592" s="209"/>
      <c r="I592" s="210"/>
      <c r="J592" s="211"/>
      <c r="K592" s="211"/>
      <c r="L592" s="211"/>
      <c r="M592" s="212"/>
      <c r="N592" s="209"/>
      <c r="O592" s="209"/>
      <c r="P592" s="213"/>
      <c r="Q592" s="214"/>
      <c r="R592" s="214"/>
    </row>
    <row r="593" spans="1:18" ht="42" customHeight="1">
      <c r="A593" s="206"/>
      <c r="B593" s="206"/>
      <c r="C593" s="207"/>
      <c r="D593" s="208"/>
      <c r="E593" s="208"/>
      <c r="F593" s="209"/>
      <c r="G593" s="209"/>
      <c r="H593" s="209"/>
      <c r="I593" s="210"/>
      <c r="J593" s="211"/>
      <c r="K593" s="211"/>
      <c r="L593" s="211"/>
      <c r="M593" s="212"/>
      <c r="N593" s="209"/>
      <c r="O593" s="209"/>
      <c r="P593" s="213"/>
      <c r="Q593" s="214"/>
      <c r="R593" s="214"/>
    </row>
    <row r="594" spans="1:18" ht="42" customHeight="1">
      <c r="A594" s="206"/>
      <c r="B594" s="206"/>
      <c r="C594" s="207"/>
      <c r="D594" s="208"/>
      <c r="E594" s="208"/>
      <c r="F594" s="209"/>
      <c r="G594" s="209"/>
      <c r="H594" s="209"/>
      <c r="I594" s="210"/>
      <c r="J594" s="211"/>
      <c r="K594" s="211"/>
      <c r="L594" s="211"/>
      <c r="M594" s="212"/>
      <c r="N594" s="209"/>
      <c r="O594" s="209"/>
      <c r="P594" s="213"/>
      <c r="Q594" s="214"/>
      <c r="R594" s="214"/>
    </row>
    <row r="595" spans="1:18" ht="42" customHeight="1">
      <c r="A595" s="206"/>
      <c r="B595" s="206"/>
      <c r="C595" s="207"/>
      <c r="D595" s="208"/>
      <c r="E595" s="208"/>
      <c r="F595" s="209"/>
      <c r="G595" s="209"/>
      <c r="H595" s="209"/>
      <c r="I595" s="210"/>
      <c r="J595" s="211"/>
      <c r="K595" s="211"/>
      <c r="L595" s="211"/>
      <c r="M595" s="212"/>
      <c r="N595" s="209"/>
      <c r="O595" s="209"/>
      <c r="P595" s="213"/>
      <c r="Q595" s="214"/>
      <c r="R595" s="214"/>
    </row>
    <row r="596" spans="1:18" ht="42" customHeight="1">
      <c r="A596" s="206"/>
      <c r="B596" s="206"/>
      <c r="C596" s="207"/>
      <c r="D596" s="208"/>
      <c r="E596" s="208"/>
      <c r="F596" s="209"/>
      <c r="G596" s="209"/>
      <c r="H596" s="209"/>
      <c r="I596" s="210"/>
      <c r="J596" s="211"/>
      <c r="K596" s="211"/>
      <c r="L596" s="211"/>
      <c r="M596" s="212"/>
      <c r="N596" s="209"/>
      <c r="O596" s="209"/>
      <c r="P596" s="213"/>
      <c r="Q596" s="214"/>
      <c r="R596" s="214"/>
    </row>
    <row r="597" spans="1:18" ht="42" customHeight="1">
      <c r="A597" s="206"/>
      <c r="B597" s="206"/>
      <c r="C597" s="207"/>
      <c r="D597" s="208"/>
      <c r="E597" s="208"/>
      <c r="F597" s="209"/>
      <c r="G597" s="209"/>
      <c r="H597" s="209"/>
      <c r="I597" s="210"/>
      <c r="J597" s="211"/>
      <c r="K597" s="211"/>
      <c r="L597" s="211"/>
      <c r="M597" s="212"/>
      <c r="N597" s="209"/>
      <c r="O597" s="209"/>
      <c r="P597" s="213"/>
      <c r="Q597" s="214"/>
      <c r="R597" s="214"/>
    </row>
    <row r="598" spans="1:18" ht="42" customHeight="1">
      <c r="A598" s="206"/>
      <c r="B598" s="206"/>
      <c r="C598" s="207"/>
      <c r="D598" s="208"/>
      <c r="E598" s="208"/>
      <c r="F598" s="209"/>
      <c r="G598" s="209"/>
      <c r="H598" s="209"/>
      <c r="I598" s="210"/>
      <c r="J598" s="211"/>
      <c r="K598" s="211"/>
      <c r="L598" s="211"/>
      <c r="M598" s="212"/>
      <c r="N598" s="209"/>
      <c r="O598" s="209"/>
      <c r="P598" s="213"/>
      <c r="Q598" s="214"/>
      <c r="R598" s="214"/>
    </row>
    <row r="599" spans="1:18" ht="52.5" customHeight="1">
      <c r="A599" s="206"/>
      <c r="B599" s="206"/>
      <c r="C599" s="207"/>
      <c r="D599" s="208"/>
      <c r="E599" s="208"/>
      <c r="F599" s="209"/>
      <c r="G599" s="209"/>
      <c r="H599" s="209"/>
      <c r="I599" s="210"/>
      <c r="J599" s="211"/>
      <c r="K599" s="211"/>
      <c r="L599" s="211"/>
      <c r="M599" s="212"/>
      <c r="N599" s="209"/>
      <c r="O599" s="209"/>
      <c r="P599" s="213"/>
      <c r="Q599" s="214"/>
      <c r="R599" s="214"/>
    </row>
    <row r="600" spans="1:18" ht="52.5" customHeight="1">
      <c r="A600" s="206"/>
      <c r="B600" s="206"/>
      <c r="C600" s="207"/>
      <c r="D600" s="208"/>
      <c r="E600" s="208"/>
      <c r="F600" s="209"/>
      <c r="G600" s="209"/>
      <c r="H600" s="209"/>
      <c r="I600" s="210"/>
      <c r="J600" s="211"/>
      <c r="K600" s="211"/>
      <c r="L600" s="211"/>
      <c r="M600" s="212"/>
      <c r="N600" s="209"/>
      <c r="O600" s="209"/>
      <c r="P600" s="213"/>
      <c r="Q600" s="214"/>
      <c r="R600" s="214"/>
    </row>
    <row r="601" spans="1:18" ht="42" customHeight="1">
      <c r="A601" s="206"/>
      <c r="B601" s="206"/>
      <c r="C601" s="207"/>
      <c r="D601" s="208"/>
      <c r="E601" s="208"/>
      <c r="F601" s="209"/>
      <c r="G601" s="209"/>
      <c r="H601" s="209"/>
      <c r="I601" s="210"/>
      <c r="J601" s="211"/>
      <c r="K601" s="211"/>
      <c r="L601" s="211"/>
      <c r="M601" s="212"/>
      <c r="N601" s="209"/>
      <c r="O601" s="209"/>
      <c r="P601" s="213"/>
      <c r="Q601" s="214"/>
      <c r="R601" s="214"/>
    </row>
    <row r="602" spans="1:18" ht="42" customHeight="1">
      <c r="A602" s="206"/>
      <c r="B602" s="206"/>
      <c r="C602" s="207"/>
      <c r="D602" s="208"/>
      <c r="E602" s="208"/>
      <c r="F602" s="209"/>
      <c r="G602" s="209"/>
      <c r="H602" s="209"/>
      <c r="I602" s="210"/>
      <c r="J602" s="211"/>
      <c r="K602" s="211"/>
      <c r="L602" s="211"/>
      <c r="M602" s="212"/>
      <c r="N602" s="209"/>
      <c r="O602" s="209"/>
      <c r="P602" s="213"/>
      <c r="Q602" s="214"/>
      <c r="R602" s="214"/>
    </row>
    <row r="603" spans="1:18" ht="52.5" customHeight="1">
      <c r="A603" s="206"/>
      <c r="B603" s="206"/>
      <c r="C603" s="207"/>
      <c r="D603" s="208"/>
      <c r="E603" s="208"/>
      <c r="F603" s="209"/>
      <c r="G603" s="209"/>
      <c r="H603" s="209"/>
      <c r="I603" s="210"/>
      <c r="J603" s="211"/>
      <c r="K603" s="211"/>
      <c r="L603" s="211"/>
      <c r="M603" s="212"/>
      <c r="N603" s="209"/>
      <c r="O603" s="209"/>
      <c r="P603" s="213"/>
      <c r="Q603" s="214"/>
      <c r="R603" s="214"/>
    </row>
    <row r="604" spans="1:18" ht="52.5" customHeight="1">
      <c r="A604" s="206"/>
      <c r="B604" s="206"/>
      <c r="C604" s="207"/>
      <c r="D604" s="208"/>
      <c r="E604" s="208"/>
      <c r="F604" s="209"/>
      <c r="G604" s="209"/>
      <c r="H604" s="209"/>
      <c r="I604" s="210"/>
      <c r="J604" s="211"/>
      <c r="K604" s="211"/>
      <c r="L604" s="211"/>
      <c r="M604" s="212"/>
      <c r="N604" s="209"/>
      <c r="O604" s="209"/>
      <c r="P604" s="213"/>
      <c r="Q604" s="214"/>
      <c r="R604" s="214"/>
    </row>
    <row r="605" spans="1:18" ht="42" customHeight="1">
      <c r="A605" s="206"/>
      <c r="B605" s="206"/>
      <c r="C605" s="207"/>
      <c r="D605" s="208"/>
      <c r="E605" s="208"/>
      <c r="F605" s="209"/>
      <c r="G605" s="209"/>
      <c r="H605" s="209"/>
      <c r="I605" s="210"/>
      <c r="J605" s="211"/>
      <c r="K605" s="211"/>
      <c r="L605" s="211"/>
      <c r="M605" s="212"/>
      <c r="N605" s="209"/>
      <c r="O605" s="209"/>
      <c r="P605" s="213"/>
      <c r="Q605" s="214"/>
      <c r="R605" s="214"/>
    </row>
    <row r="606" spans="1:18" ht="42" customHeight="1">
      <c r="A606" s="206"/>
      <c r="B606" s="206"/>
      <c r="C606" s="207"/>
      <c r="D606" s="208"/>
      <c r="E606" s="208"/>
      <c r="F606" s="209"/>
      <c r="G606" s="209"/>
      <c r="H606" s="209"/>
      <c r="I606" s="210"/>
      <c r="J606" s="211"/>
      <c r="K606" s="211"/>
      <c r="L606" s="211"/>
      <c r="M606" s="212"/>
      <c r="N606" s="209"/>
      <c r="O606" s="209"/>
      <c r="P606" s="213"/>
      <c r="Q606" s="214"/>
      <c r="R606" s="214"/>
    </row>
    <row r="607" spans="1:18" ht="42" customHeight="1">
      <c r="A607" s="206"/>
      <c r="B607" s="206"/>
      <c r="C607" s="207"/>
      <c r="D607" s="208"/>
      <c r="E607" s="208"/>
      <c r="F607" s="209"/>
      <c r="G607" s="209"/>
      <c r="H607" s="209"/>
      <c r="I607" s="210"/>
      <c r="J607" s="211"/>
      <c r="K607" s="211"/>
      <c r="L607" s="211"/>
      <c r="M607" s="212"/>
      <c r="N607" s="209"/>
      <c r="O607" s="209"/>
      <c r="P607" s="213"/>
      <c r="Q607" s="214"/>
      <c r="R607" s="214"/>
    </row>
    <row r="608" spans="1:18" ht="52.5" customHeight="1">
      <c r="A608" s="206"/>
      <c r="B608" s="206"/>
      <c r="C608" s="207"/>
      <c r="D608" s="208"/>
      <c r="E608" s="208"/>
      <c r="F608" s="209"/>
      <c r="G608" s="209"/>
      <c r="H608" s="209"/>
      <c r="I608" s="210"/>
      <c r="J608" s="211"/>
      <c r="K608" s="211"/>
      <c r="L608" s="211"/>
      <c r="M608" s="212"/>
      <c r="N608" s="209"/>
      <c r="O608" s="209"/>
      <c r="P608" s="213"/>
      <c r="Q608" s="214"/>
      <c r="R608" s="214"/>
    </row>
    <row r="609" spans="1:18" ht="63" customHeight="1">
      <c r="A609" s="206"/>
      <c r="B609" s="206"/>
      <c r="C609" s="207"/>
      <c r="D609" s="208"/>
      <c r="E609" s="208"/>
      <c r="F609" s="209"/>
      <c r="G609" s="209"/>
      <c r="H609" s="209"/>
      <c r="I609" s="210"/>
      <c r="J609" s="211"/>
      <c r="K609" s="211"/>
      <c r="L609" s="211"/>
      <c r="M609" s="212"/>
      <c r="N609" s="209"/>
      <c r="O609" s="209"/>
      <c r="P609" s="213"/>
      <c r="Q609" s="214"/>
      <c r="R609" s="214"/>
    </row>
    <row r="610" spans="1:18" ht="52.5" customHeight="1">
      <c r="A610" s="206"/>
      <c r="B610" s="206"/>
      <c r="C610" s="207"/>
      <c r="D610" s="208"/>
      <c r="E610" s="208"/>
      <c r="F610" s="209"/>
      <c r="G610" s="209"/>
      <c r="H610" s="209"/>
      <c r="I610" s="210"/>
      <c r="J610" s="211"/>
      <c r="K610" s="211"/>
      <c r="L610" s="211"/>
      <c r="M610" s="212"/>
      <c r="N610" s="209"/>
      <c r="O610" s="209"/>
      <c r="P610" s="213"/>
      <c r="Q610" s="214"/>
      <c r="R610" s="214"/>
    </row>
    <row r="611" spans="1:18" ht="63" customHeight="1">
      <c r="A611" s="206"/>
      <c r="B611" s="206"/>
      <c r="C611" s="207"/>
      <c r="D611" s="208"/>
      <c r="E611" s="208"/>
      <c r="F611" s="209"/>
      <c r="G611" s="209"/>
      <c r="H611" s="209"/>
      <c r="I611" s="210"/>
      <c r="J611" s="211"/>
      <c r="K611" s="211"/>
      <c r="L611" s="211"/>
      <c r="M611" s="212"/>
      <c r="N611" s="209"/>
      <c r="O611" s="209"/>
      <c r="P611" s="213"/>
      <c r="Q611" s="214"/>
      <c r="R611" s="214"/>
    </row>
    <row r="612" spans="1:18" ht="42" customHeight="1">
      <c r="A612" s="206"/>
      <c r="B612" s="206"/>
      <c r="C612" s="207"/>
      <c r="D612" s="208"/>
      <c r="E612" s="208"/>
      <c r="F612" s="209"/>
      <c r="G612" s="209"/>
      <c r="H612" s="209"/>
      <c r="I612" s="210"/>
      <c r="J612" s="211"/>
      <c r="K612" s="211"/>
      <c r="L612" s="211"/>
      <c r="M612" s="212"/>
      <c r="N612" s="209"/>
      <c r="O612" s="209"/>
      <c r="P612" s="213"/>
      <c r="Q612" s="214"/>
      <c r="R612" s="214"/>
    </row>
    <row r="613" spans="1:18" ht="42" customHeight="1">
      <c r="A613" s="206"/>
      <c r="B613" s="206"/>
      <c r="C613" s="207"/>
      <c r="D613" s="208"/>
      <c r="E613" s="208"/>
      <c r="F613" s="209"/>
      <c r="G613" s="209"/>
      <c r="H613" s="209"/>
      <c r="I613" s="210"/>
      <c r="J613" s="211"/>
      <c r="K613" s="211"/>
      <c r="L613" s="211"/>
      <c r="M613" s="212"/>
      <c r="N613" s="209"/>
      <c r="O613" s="209"/>
      <c r="P613" s="213"/>
      <c r="Q613" s="214"/>
      <c r="R613" s="214"/>
    </row>
    <row r="614" spans="1:18">
      <c r="A614" s="206"/>
      <c r="B614" s="206"/>
      <c r="C614" s="207"/>
      <c r="D614" s="208"/>
      <c r="E614" s="208"/>
      <c r="F614" s="209"/>
      <c r="G614" s="209"/>
      <c r="H614" s="209"/>
      <c r="I614" s="210"/>
      <c r="J614" s="211"/>
      <c r="K614" s="211"/>
      <c r="L614" s="211"/>
      <c r="M614" s="212"/>
      <c r="N614" s="209"/>
      <c r="O614" s="209"/>
      <c r="P614" s="213"/>
      <c r="Q614" s="214"/>
      <c r="R614" s="214"/>
    </row>
    <row r="615" spans="1:18" ht="42" customHeight="1">
      <c r="A615" s="206"/>
      <c r="B615" s="206"/>
      <c r="C615" s="207"/>
      <c r="D615" s="208"/>
      <c r="E615" s="208"/>
      <c r="F615" s="209"/>
      <c r="G615" s="209"/>
      <c r="H615" s="209"/>
      <c r="I615" s="210"/>
      <c r="J615" s="211"/>
      <c r="K615" s="211"/>
      <c r="L615" s="211"/>
      <c r="M615" s="212"/>
      <c r="N615" s="209"/>
      <c r="O615" s="209"/>
      <c r="P615" s="213"/>
      <c r="Q615" s="214"/>
      <c r="R615" s="214"/>
    </row>
    <row r="616" spans="1:18" ht="42" customHeight="1">
      <c r="A616" s="206"/>
      <c r="B616" s="206"/>
      <c r="C616" s="207"/>
      <c r="D616" s="208"/>
      <c r="E616" s="208"/>
      <c r="F616" s="209"/>
      <c r="G616" s="209"/>
      <c r="H616" s="209"/>
      <c r="I616" s="210"/>
      <c r="J616" s="211"/>
      <c r="K616" s="211"/>
      <c r="L616" s="211"/>
      <c r="M616" s="212"/>
      <c r="N616" s="209"/>
      <c r="O616" s="209"/>
      <c r="P616" s="213"/>
      <c r="Q616" s="214"/>
      <c r="R616" s="214"/>
    </row>
  </sheetData>
  <autoFilter ref="A1:R468">
    <filterColumn colId="9">
      <filters>
        <filter val="221"/>
        <filter val="223"/>
        <filter val="224"/>
        <filter val="225"/>
        <filter val="226"/>
        <filter val="310"/>
        <filter val="341"/>
        <filter val="344"/>
        <filter val="346"/>
      </filters>
    </filterColumn>
    <filterColumn colId="15">
      <filters blank="1">
        <filter val="№ 01/2021 от 01.01.2021"/>
        <filter val="№ 029/180521/002 от 18.05.2021"/>
        <filter val="№ 08546-1 от 01.01.2021"/>
        <filter val="№ 08546-1 ОТП от 01.01.2021"/>
        <filter val="№ 125 от 01.01.2021"/>
        <filter val="№ 1903 от 30.03.2021"/>
        <filter val="№ 2 от 01.04.2021"/>
        <filter val="№ 211087 от 04.05.2021"/>
        <filter val="№ 29-2021 от 16.04.2021"/>
        <filter val="№ 3-696 от 11.01.2021"/>
        <filter val="№ 387 от 18.03.2021"/>
        <filter val="№ 6997-ИО от 01.01.2021"/>
        <filter val="№ 75/21 от 11.05.2021"/>
        <filter val="№ ТО-4/21 от 17.01.2021"/>
        <filter val="№ Ф/38-0166-03-ТП от 17.02.2021"/>
      </filters>
    </filterColumn>
  </autoFilter>
  <pageMargins left="0.7" right="0.7" top="0.75" bottom="0.75" header="0.3" footer="0.3"/>
</worksheet>
</file>

<file path=xl/worksheets/sheet8.xml><?xml version="1.0" encoding="utf-8"?>
<worksheet xmlns="http://schemas.openxmlformats.org/spreadsheetml/2006/main" xmlns:r="http://schemas.openxmlformats.org/officeDocument/2006/relationships">
  <sheetPr filterMode="1"/>
  <dimension ref="A1:R616"/>
  <sheetViews>
    <sheetView workbookViewId="0">
      <selection activeCell="R473" sqref="R473"/>
    </sheetView>
  </sheetViews>
  <sheetFormatPr defaultRowHeight="15"/>
  <cols>
    <col min="1" max="1" width="4.5703125" style="134" customWidth="1"/>
    <col min="2" max="2" width="6.28515625" style="134" customWidth="1"/>
    <col min="3" max="4" width="9.140625" style="134"/>
    <col min="5" max="5" width="32.140625" style="134" customWidth="1"/>
    <col min="6" max="7" width="9.140625" style="134"/>
    <col min="8" max="8" width="29.85546875" style="134" customWidth="1"/>
    <col min="9" max="16384" width="9.140625" style="134"/>
  </cols>
  <sheetData>
    <row r="1" spans="1:18">
      <c r="A1" s="246" t="s">
        <v>1276</v>
      </c>
      <c r="B1" s="246" t="s">
        <v>1065</v>
      </c>
      <c r="C1" s="247" t="s">
        <v>1663</v>
      </c>
      <c r="D1" s="247" t="s">
        <v>1664</v>
      </c>
      <c r="E1" s="247" t="s">
        <v>1665</v>
      </c>
      <c r="F1" s="248"/>
      <c r="G1" s="248"/>
      <c r="H1" s="248"/>
      <c r="I1" s="248"/>
      <c r="J1" s="247" t="s">
        <v>1666</v>
      </c>
      <c r="K1" s="247" t="s">
        <v>1667</v>
      </c>
      <c r="L1" s="247" t="s">
        <v>1668</v>
      </c>
      <c r="M1" s="247" t="s">
        <v>1669</v>
      </c>
      <c r="N1" s="248" t="s">
        <v>1670</v>
      </c>
      <c r="O1" s="248" t="s">
        <v>1671</v>
      </c>
      <c r="P1" s="248" t="s">
        <v>1672</v>
      </c>
      <c r="Q1" s="248" t="s">
        <v>1673</v>
      </c>
      <c r="R1" s="248" t="s">
        <v>1286</v>
      </c>
    </row>
    <row r="2" spans="1:18" ht="52.5" hidden="1" customHeight="1">
      <c r="A2" s="225" t="s">
        <v>1276</v>
      </c>
      <c r="B2" s="225" t="s">
        <v>6469</v>
      </c>
      <c r="C2" s="226" t="s">
        <v>6470</v>
      </c>
      <c r="D2" s="227" t="s">
        <v>1055</v>
      </c>
      <c r="E2" s="227" t="s">
        <v>6471</v>
      </c>
      <c r="F2" s="228" t="s">
        <v>6472</v>
      </c>
      <c r="G2" s="228" t="s">
        <v>6473</v>
      </c>
      <c r="H2" s="228" t="s">
        <v>1696</v>
      </c>
      <c r="I2" s="229" t="s">
        <v>1697</v>
      </c>
      <c r="J2" s="230" t="s">
        <v>1690</v>
      </c>
      <c r="K2" s="230" t="s">
        <v>1691</v>
      </c>
      <c r="L2" s="230" t="s">
        <v>1063</v>
      </c>
      <c r="M2" s="231" t="s">
        <v>3490</v>
      </c>
      <c r="N2" s="228" t="s">
        <v>1665</v>
      </c>
      <c r="O2" s="228" t="s">
        <v>1685</v>
      </c>
      <c r="P2" s="232"/>
      <c r="Q2" s="233"/>
      <c r="R2" s="233">
        <v>231.08</v>
      </c>
    </row>
    <row r="3" spans="1:18" ht="52.5" hidden="1" customHeight="1">
      <c r="A3" s="225" t="s">
        <v>1065</v>
      </c>
      <c r="B3" s="225" t="s">
        <v>6474</v>
      </c>
      <c r="C3" s="226" t="s">
        <v>6470</v>
      </c>
      <c r="D3" s="227" t="s">
        <v>1055</v>
      </c>
      <c r="E3" s="227" t="s">
        <v>6475</v>
      </c>
      <c r="F3" s="228" t="s">
        <v>6476</v>
      </c>
      <c r="G3" s="228" t="s">
        <v>6473</v>
      </c>
      <c r="H3" s="228" t="s">
        <v>1077</v>
      </c>
      <c r="I3" s="229" t="s">
        <v>1078</v>
      </c>
      <c r="J3" s="230" t="s">
        <v>1690</v>
      </c>
      <c r="K3" s="230" t="s">
        <v>1691</v>
      </c>
      <c r="L3" s="230" t="s">
        <v>1063</v>
      </c>
      <c r="M3" s="231" t="s">
        <v>3490</v>
      </c>
      <c r="N3" s="228" t="s">
        <v>1665</v>
      </c>
      <c r="O3" s="228" t="s">
        <v>1685</v>
      </c>
      <c r="P3" s="232"/>
      <c r="Q3" s="233"/>
      <c r="R3" s="233">
        <v>241.13</v>
      </c>
    </row>
    <row r="4" spans="1:18" ht="63" hidden="1" customHeight="1">
      <c r="A4" s="225" t="s">
        <v>1663</v>
      </c>
      <c r="B4" s="225" t="s">
        <v>6477</v>
      </c>
      <c r="C4" s="226" t="s">
        <v>6478</v>
      </c>
      <c r="D4" s="227" t="s">
        <v>1181</v>
      </c>
      <c r="E4" s="227" t="s">
        <v>6479</v>
      </c>
      <c r="F4" s="228" t="s">
        <v>6477</v>
      </c>
      <c r="G4" s="228" t="s">
        <v>6478</v>
      </c>
      <c r="H4" s="228" t="s">
        <v>1683</v>
      </c>
      <c r="I4" s="229" t="s">
        <v>1684</v>
      </c>
      <c r="J4" s="230" t="s">
        <v>1063</v>
      </c>
      <c r="K4" s="230" t="s">
        <v>1063</v>
      </c>
      <c r="L4" s="230" t="s">
        <v>1538</v>
      </c>
      <c r="M4" s="231" t="s">
        <v>1678</v>
      </c>
      <c r="N4" s="228" t="s">
        <v>1665</v>
      </c>
      <c r="O4" s="228" t="s">
        <v>1685</v>
      </c>
      <c r="P4" s="232"/>
      <c r="Q4" s="233">
        <v>13800</v>
      </c>
      <c r="R4" s="233"/>
    </row>
    <row r="5" spans="1:18" ht="63" hidden="1" customHeight="1">
      <c r="A5" s="225" t="s">
        <v>1664</v>
      </c>
      <c r="B5" s="225" t="s">
        <v>6480</v>
      </c>
      <c r="C5" s="226" t="s">
        <v>6478</v>
      </c>
      <c r="D5" s="227" t="s">
        <v>1181</v>
      </c>
      <c r="E5" s="227" t="s">
        <v>6479</v>
      </c>
      <c r="F5" s="228" t="s">
        <v>6480</v>
      </c>
      <c r="G5" s="228" t="s">
        <v>6478</v>
      </c>
      <c r="H5" s="228" t="s">
        <v>1683</v>
      </c>
      <c r="I5" s="229" t="s">
        <v>1684</v>
      </c>
      <c r="J5" s="230" t="s">
        <v>1063</v>
      </c>
      <c r="K5" s="230" t="s">
        <v>1063</v>
      </c>
      <c r="L5" s="230" t="s">
        <v>1538</v>
      </c>
      <c r="M5" s="231" t="s">
        <v>1678</v>
      </c>
      <c r="N5" s="228" t="s">
        <v>1665</v>
      </c>
      <c r="O5" s="228" t="s">
        <v>1685</v>
      </c>
      <c r="P5" s="232"/>
      <c r="Q5" s="233">
        <v>12438.08</v>
      </c>
      <c r="R5" s="233"/>
    </row>
    <row r="6" spans="1:18" ht="52.5" hidden="1" customHeight="1">
      <c r="A6" s="225" t="s">
        <v>1665</v>
      </c>
      <c r="B6" s="225" t="s">
        <v>6481</v>
      </c>
      <c r="C6" s="226" t="s">
        <v>6482</v>
      </c>
      <c r="D6" s="227" t="s">
        <v>1055</v>
      </c>
      <c r="E6" s="227" t="s">
        <v>6483</v>
      </c>
      <c r="F6" s="228" t="s">
        <v>6484</v>
      </c>
      <c r="G6" s="228" t="s">
        <v>6485</v>
      </c>
      <c r="H6" s="228" t="s">
        <v>1696</v>
      </c>
      <c r="I6" s="229" t="s">
        <v>1697</v>
      </c>
      <c r="J6" s="230" t="s">
        <v>1690</v>
      </c>
      <c r="K6" s="230" t="s">
        <v>1691</v>
      </c>
      <c r="L6" s="230" t="s">
        <v>1063</v>
      </c>
      <c r="M6" s="231" t="s">
        <v>3490</v>
      </c>
      <c r="N6" s="228" t="s">
        <v>1665</v>
      </c>
      <c r="O6" s="228" t="s">
        <v>1685</v>
      </c>
      <c r="P6" s="232"/>
      <c r="Q6" s="233"/>
      <c r="R6" s="233">
        <v>75.66</v>
      </c>
    </row>
    <row r="7" spans="1:18" ht="63" hidden="1" customHeight="1">
      <c r="A7" s="225" t="s">
        <v>1705</v>
      </c>
      <c r="B7" s="225" t="s">
        <v>6486</v>
      </c>
      <c r="C7" s="226" t="s">
        <v>6482</v>
      </c>
      <c r="D7" s="227" t="s">
        <v>1181</v>
      </c>
      <c r="E7" s="227" t="s">
        <v>6487</v>
      </c>
      <c r="F7" s="228" t="s">
        <v>6486</v>
      </c>
      <c r="G7" s="228" t="s">
        <v>6482</v>
      </c>
      <c r="H7" s="228" t="s">
        <v>1683</v>
      </c>
      <c r="I7" s="229" t="s">
        <v>1684</v>
      </c>
      <c r="J7" s="230" t="s">
        <v>1063</v>
      </c>
      <c r="K7" s="230" t="s">
        <v>1063</v>
      </c>
      <c r="L7" s="230" t="s">
        <v>1538</v>
      </c>
      <c r="M7" s="231" t="s">
        <v>1678</v>
      </c>
      <c r="N7" s="228" t="s">
        <v>1665</v>
      </c>
      <c r="O7" s="228" t="s">
        <v>1685</v>
      </c>
      <c r="P7" s="232"/>
      <c r="Q7" s="233">
        <v>126842</v>
      </c>
      <c r="R7" s="233"/>
    </row>
    <row r="8" spans="1:18" ht="42" hidden="1" customHeight="1">
      <c r="A8" s="234" t="s">
        <v>1276</v>
      </c>
      <c r="B8" s="234" t="s">
        <v>6488</v>
      </c>
      <c r="C8" s="235" t="s">
        <v>6489</v>
      </c>
      <c r="D8" s="236" t="s">
        <v>1055</v>
      </c>
      <c r="E8" s="236" t="s">
        <v>5395</v>
      </c>
      <c r="F8" s="237" t="s">
        <v>6490</v>
      </c>
      <c r="G8" s="237" t="s">
        <v>5871</v>
      </c>
      <c r="H8" s="237" t="s">
        <v>1701</v>
      </c>
      <c r="I8" s="238" t="s">
        <v>1702</v>
      </c>
      <c r="J8" s="239" t="s">
        <v>1703</v>
      </c>
      <c r="K8" s="239" t="s">
        <v>1704</v>
      </c>
      <c r="L8" s="239" t="s">
        <v>1063</v>
      </c>
      <c r="M8" s="240" t="s">
        <v>1769</v>
      </c>
      <c r="N8" s="237" t="s">
        <v>1065</v>
      </c>
      <c r="O8" s="237" t="s">
        <v>3553</v>
      </c>
      <c r="P8" s="241"/>
      <c r="Q8" s="242"/>
      <c r="R8" s="242">
        <v>294355.49</v>
      </c>
    </row>
    <row r="9" spans="1:18" ht="42" hidden="1" customHeight="1">
      <c r="A9" s="234" t="s">
        <v>1065</v>
      </c>
      <c r="B9" s="234" t="s">
        <v>6491</v>
      </c>
      <c r="C9" s="235" t="s">
        <v>6489</v>
      </c>
      <c r="D9" s="236" t="s">
        <v>1055</v>
      </c>
      <c r="E9" s="236" t="s">
        <v>6492</v>
      </c>
      <c r="F9" s="237" t="s">
        <v>6493</v>
      </c>
      <c r="G9" s="237" t="s">
        <v>5871</v>
      </c>
      <c r="H9" s="237" t="s">
        <v>7</v>
      </c>
      <c r="I9" s="238" t="s">
        <v>1202</v>
      </c>
      <c r="J9" s="239" t="s">
        <v>1203</v>
      </c>
      <c r="K9" s="239" t="s">
        <v>1062</v>
      </c>
      <c r="L9" s="239" t="s">
        <v>1063</v>
      </c>
      <c r="M9" s="240" t="s">
        <v>1064</v>
      </c>
      <c r="N9" s="237" t="s">
        <v>1065</v>
      </c>
      <c r="O9" s="237" t="s">
        <v>3553</v>
      </c>
      <c r="P9" s="241" t="s">
        <v>6494</v>
      </c>
      <c r="Q9" s="242"/>
      <c r="R9" s="242">
        <v>117600</v>
      </c>
    </row>
    <row r="10" spans="1:18" ht="42" hidden="1" customHeight="1">
      <c r="A10" s="234" t="s">
        <v>1663</v>
      </c>
      <c r="B10" s="234" t="s">
        <v>6495</v>
      </c>
      <c r="C10" s="235" t="s">
        <v>6489</v>
      </c>
      <c r="D10" s="236" t="s">
        <v>1055</v>
      </c>
      <c r="E10" s="236" t="s">
        <v>6496</v>
      </c>
      <c r="F10" s="237" t="s">
        <v>6497</v>
      </c>
      <c r="G10" s="237" t="s">
        <v>5871</v>
      </c>
      <c r="H10" s="237" t="s">
        <v>1500</v>
      </c>
      <c r="I10" s="238" t="s">
        <v>1501</v>
      </c>
      <c r="J10" s="239" t="s">
        <v>1110</v>
      </c>
      <c r="K10" s="239" t="s">
        <v>1062</v>
      </c>
      <c r="L10" s="239" t="s">
        <v>1063</v>
      </c>
      <c r="M10" s="240" t="s">
        <v>1111</v>
      </c>
      <c r="N10" s="237" t="s">
        <v>1065</v>
      </c>
      <c r="O10" s="237" t="s">
        <v>3553</v>
      </c>
      <c r="P10" s="241" t="s">
        <v>4153</v>
      </c>
      <c r="Q10" s="242"/>
      <c r="R10" s="242">
        <v>36150</v>
      </c>
    </row>
    <row r="11" spans="1:18" ht="42" hidden="1" customHeight="1">
      <c r="A11" s="234" t="s">
        <v>1664</v>
      </c>
      <c r="B11" s="234" t="s">
        <v>6498</v>
      </c>
      <c r="C11" s="235" t="s">
        <v>6489</v>
      </c>
      <c r="D11" s="236" t="s">
        <v>1055</v>
      </c>
      <c r="E11" s="236" t="s">
        <v>6499</v>
      </c>
      <c r="F11" s="237" t="s">
        <v>6500</v>
      </c>
      <c r="G11" s="237" t="s">
        <v>5871</v>
      </c>
      <c r="H11" s="237" t="s">
        <v>250</v>
      </c>
      <c r="I11" s="238" t="s">
        <v>1596</v>
      </c>
      <c r="J11" s="239" t="s">
        <v>1110</v>
      </c>
      <c r="K11" s="239" t="s">
        <v>1062</v>
      </c>
      <c r="L11" s="239" t="s">
        <v>1063</v>
      </c>
      <c r="M11" s="240" t="s">
        <v>1111</v>
      </c>
      <c r="N11" s="237" t="s">
        <v>1065</v>
      </c>
      <c r="O11" s="237" t="s">
        <v>3553</v>
      </c>
      <c r="P11" s="241" t="s">
        <v>1597</v>
      </c>
      <c r="Q11" s="242"/>
      <c r="R11" s="242">
        <v>1162</v>
      </c>
    </row>
    <row r="12" spans="1:18" ht="42" hidden="1" customHeight="1">
      <c r="A12" s="234" t="s">
        <v>1665</v>
      </c>
      <c r="B12" s="234" t="s">
        <v>6501</v>
      </c>
      <c r="C12" s="235" t="s">
        <v>6489</v>
      </c>
      <c r="D12" s="236" t="s">
        <v>1055</v>
      </c>
      <c r="E12" s="236" t="s">
        <v>5667</v>
      </c>
      <c r="F12" s="237" t="s">
        <v>6502</v>
      </c>
      <c r="G12" s="237" t="s">
        <v>5871</v>
      </c>
      <c r="H12" s="237" t="s">
        <v>250</v>
      </c>
      <c r="I12" s="238" t="s">
        <v>1596</v>
      </c>
      <c r="J12" s="239" t="s">
        <v>1110</v>
      </c>
      <c r="K12" s="239" t="s">
        <v>1062</v>
      </c>
      <c r="L12" s="239" t="s">
        <v>1063</v>
      </c>
      <c r="M12" s="240" t="s">
        <v>1111</v>
      </c>
      <c r="N12" s="237" t="s">
        <v>1065</v>
      </c>
      <c r="O12" s="237" t="s">
        <v>3553</v>
      </c>
      <c r="P12" s="241" t="s">
        <v>1597</v>
      </c>
      <c r="Q12" s="242"/>
      <c r="R12" s="242">
        <v>1162</v>
      </c>
    </row>
    <row r="13" spans="1:18" ht="52.5" hidden="1" customHeight="1">
      <c r="A13" s="234" t="s">
        <v>1705</v>
      </c>
      <c r="B13" s="234" t="s">
        <v>6503</v>
      </c>
      <c r="C13" s="235" t="s">
        <v>6489</v>
      </c>
      <c r="D13" s="236" t="s">
        <v>1055</v>
      </c>
      <c r="E13" s="236" t="s">
        <v>6504</v>
      </c>
      <c r="F13" s="237" t="s">
        <v>6505</v>
      </c>
      <c r="G13" s="237" t="s">
        <v>5871</v>
      </c>
      <c r="H13" s="237" t="s">
        <v>1077</v>
      </c>
      <c r="I13" s="238" t="s">
        <v>1078</v>
      </c>
      <c r="J13" s="239" t="s">
        <v>2211</v>
      </c>
      <c r="K13" s="239" t="s">
        <v>1691</v>
      </c>
      <c r="L13" s="239" t="s">
        <v>1063</v>
      </c>
      <c r="M13" s="240" t="s">
        <v>1769</v>
      </c>
      <c r="N13" s="237" t="s">
        <v>1065</v>
      </c>
      <c r="O13" s="237" t="s">
        <v>3553</v>
      </c>
      <c r="P13" s="241"/>
      <c r="Q13" s="242"/>
      <c r="R13" s="242">
        <v>4.2300000000000004</v>
      </c>
    </row>
    <row r="14" spans="1:18" ht="63" hidden="1" customHeight="1">
      <c r="A14" s="234" t="s">
        <v>1284</v>
      </c>
      <c r="B14" s="234" t="s">
        <v>6506</v>
      </c>
      <c r="C14" s="235" t="s">
        <v>6489</v>
      </c>
      <c r="D14" s="236" t="s">
        <v>1055</v>
      </c>
      <c r="E14" s="236" t="s">
        <v>6507</v>
      </c>
      <c r="F14" s="237" t="s">
        <v>6508</v>
      </c>
      <c r="G14" s="237" t="s">
        <v>6489</v>
      </c>
      <c r="H14" s="237" t="s">
        <v>1077</v>
      </c>
      <c r="I14" s="238" t="s">
        <v>1078</v>
      </c>
      <c r="J14" s="239" t="s">
        <v>1690</v>
      </c>
      <c r="K14" s="239" t="s">
        <v>1691</v>
      </c>
      <c r="L14" s="239" t="s">
        <v>1063</v>
      </c>
      <c r="M14" s="240" t="s">
        <v>1769</v>
      </c>
      <c r="N14" s="237" t="s">
        <v>1065</v>
      </c>
      <c r="O14" s="237" t="s">
        <v>3553</v>
      </c>
      <c r="P14" s="241"/>
      <c r="Q14" s="242"/>
      <c r="R14" s="242">
        <v>708.62</v>
      </c>
    </row>
    <row r="15" spans="1:18" ht="42" hidden="1" customHeight="1">
      <c r="A15" s="234" t="s">
        <v>1712</v>
      </c>
      <c r="B15" s="234" t="s">
        <v>6509</v>
      </c>
      <c r="C15" s="235" t="s">
        <v>6489</v>
      </c>
      <c r="D15" s="236" t="s">
        <v>1055</v>
      </c>
      <c r="E15" s="236" t="s">
        <v>6510</v>
      </c>
      <c r="F15" s="237" t="s">
        <v>6511</v>
      </c>
      <c r="G15" s="237" t="s">
        <v>6489</v>
      </c>
      <c r="H15" s="237" t="s">
        <v>1701</v>
      </c>
      <c r="I15" s="238" t="s">
        <v>1702</v>
      </c>
      <c r="J15" s="239" t="s">
        <v>1690</v>
      </c>
      <c r="K15" s="239" t="s">
        <v>1691</v>
      </c>
      <c r="L15" s="239" t="s">
        <v>1063</v>
      </c>
      <c r="M15" s="240" t="s">
        <v>1769</v>
      </c>
      <c r="N15" s="237" t="s">
        <v>1065</v>
      </c>
      <c r="O15" s="237" t="s">
        <v>3553</v>
      </c>
      <c r="P15" s="241"/>
      <c r="Q15" s="242"/>
      <c r="R15" s="242">
        <v>106</v>
      </c>
    </row>
    <row r="16" spans="1:18" ht="52.5" hidden="1" customHeight="1">
      <c r="A16" s="234" t="s">
        <v>1718</v>
      </c>
      <c r="B16" s="234" t="s">
        <v>6512</v>
      </c>
      <c r="C16" s="235" t="s">
        <v>6489</v>
      </c>
      <c r="D16" s="236" t="s">
        <v>1181</v>
      </c>
      <c r="E16" s="236" t="s">
        <v>6513</v>
      </c>
      <c r="F16" s="237" t="s">
        <v>6512</v>
      </c>
      <c r="G16" s="237" t="s">
        <v>6489</v>
      </c>
      <c r="H16" s="237" t="s">
        <v>6514</v>
      </c>
      <c r="I16" s="238" t="s">
        <v>1078</v>
      </c>
      <c r="J16" s="239" t="s">
        <v>1063</v>
      </c>
      <c r="K16" s="239" t="s">
        <v>1063</v>
      </c>
      <c r="L16" s="239" t="s">
        <v>1790</v>
      </c>
      <c r="M16" s="240" t="s">
        <v>1678</v>
      </c>
      <c r="N16" s="237" t="s">
        <v>1065</v>
      </c>
      <c r="O16" s="237" t="s">
        <v>3553</v>
      </c>
      <c r="P16" s="241"/>
      <c r="Q16" s="242">
        <v>13000</v>
      </c>
      <c r="R16" s="242"/>
    </row>
    <row r="17" spans="1:18" ht="52.5" hidden="1" customHeight="1">
      <c r="A17" s="234" t="s">
        <v>1666</v>
      </c>
      <c r="B17" s="234" t="s">
        <v>6515</v>
      </c>
      <c r="C17" s="235" t="s">
        <v>5721</v>
      </c>
      <c r="D17" s="236" t="s">
        <v>1181</v>
      </c>
      <c r="E17" s="236" t="s">
        <v>6516</v>
      </c>
      <c r="F17" s="237" t="s">
        <v>6515</v>
      </c>
      <c r="G17" s="237" t="s">
        <v>6489</v>
      </c>
      <c r="H17" s="237" t="s">
        <v>1804</v>
      </c>
      <c r="I17" s="238" t="s">
        <v>1805</v>
      </c>
      <c r="J17" s="239" t="s">
        <v>1063</v>
      </c>
      <c r="K17" s="239" t="s">
        <v>1063</v>
      </c>
      <c r="L17" s="239" t="s">
        <v>1790</v>
      </c>
      <c r="M17" s="240" t="s">
        <v>1678</v>
      </c>
      <c r="N17" s="237" t="s">
        <v>1065</v>
      </c>
      <c r="O17" s="237" t="s">
        <v>3553</v>
      </c>
      <c r="P17" s="241"/>
      <c r="Q17" s="242">
        <v>22128</v>
      </c>
      <c r="R17" s="242"/>
    </row>
    <row r="18" spans="1:18" ht="52.5" hidden="1" customHeight="1">
      <c r="A18" s="234" t="s">
        <v>1667</v>
      </c>
      <c r="B18" s="234" t="s">
        <v>6517</v>
      </c>
      <c r="C18" s="235" t="s">
        <v>6489</v>
      </c>
      <c r="D18" s="236" t="s">
        <v>1181</v>
      </c>
      <c r="E18" s="236" t="s">
        <v>6518</v>
      </c>
      <c r="F18" s="237" t="s">
        <v>6517</v>
      </c>
      <c r="G18" s="237" t="s">
        <v>6489</v>
      </c>
      <c r="H18" s="237" t="s">
        <v>6519</v>
      </c>
      <c r="I18" s="238" t="s">
        <v>1078</v>
      </c>
      <c r="J18" s="239" t="s">
        <v>1063</v>
      </c>
      <c r="K18" s="239" t="s">
        <v>1063</v>
      </c>
      <c r="L18" s="239" t="s">
        <v>1790</v>
      </c>
      <c r="M18" s="240" t="s">
        <v>1678</v>
      </c>
      <c r="N18" s="237" t="s">
        <v>1065</v>
      </c>
      <c r="O18" s="237" t="s">
        <v>3553</v>
      </c>
      <c r="P18" s="241"/>
      <c r="Q18" s="242">
        <v>1750</v>
      </c>
      <c r="R18" s="242"/>
    </row>
    <row r="19" spans="1:18" ht="52.5" hidden="1" customHeight="1">
      <c r="A19" s="234" t="s">
        <v>1668</v>
      </c>
      <c r="B19" s="234" t="s">
        <v>6520</v>
      </c>
      <c r="C19" s="235" t="s">
        <v>6489</v>
      </c>
      <c r="D19" s="236" t="s">
        <v>1181</v>
      </c>
      <c r="E19" s="236" t="s">
        <v>1806</v>
      </c>
      <c r="F19" s="237" t="s">
        <v>6520</v>
      </c>
      <c r="G19" s="237" t="s">
        <v>6489</v>
      </c>
      <c r="H19" s="237" t="s">
        <v>1807</v>
      </c>
      <c r="I19" s="238" t="s">
        <v>1808</v>
      </c>
      <c r="J19" s="239" t="s">
        <v>1063</v>
      </c>
      <c r="K19" s="239" t="s">
        <v>1063</v>
      </c>
      <c r="L19" s="239" t="s">
        <v>1790</v>
      </c>
      <c r="M19" s="240" t="s">
        <v>1678</v>
      </c>
      <c r="N19" s="237" t="s">
        <v>1065</v>
      </c>
      <c r="O19" s="237" t="s">
        <v>3553</v>
      </c>
      <c r="P19" s="241"/>
      <c r="Q19" s="242">
        <v>22273</v>
      </c>
      <c r="R19" s="242"/>
    </row>
    <row r="20" spans="1:18" ht="52.5" hidden="1" customHeight="1">
      <c r="A20" s="234" t="s">
        <v>1669</v>
      </c>
      <c r="B20" s="234" t="s">
        <v>6521</v>
      </c>
      <c r="C20" s="235" t="s">
        <v>6489</v>
      </c>
      <c r="D20" s="236" t="s">
        <v>1181</v>
      </c>
      <c r="E20" s="236" t="s">
        <v>6522</v>
      </c>
      <c r="F20" s="237" t="s">
        <v>6521</v>
      </c>
      <c r="G20" s="237" t="s">
        <v>6489</v>
      </c>
      <c r="H20" s="237" t="s">
        <v>1835</v>
      </c>
      <c r="I20" s="238" t="s">
        <v>1836</v>
      </c>
      <c r="J20" s="239" t="s">
        <v>1063</v>
      </c>
      <c r="K20" s="239" t="s">
        <v>1063</v>
      </c>
      <c r="L20" s="239" t="s">
        <v>1790</v>
      </c>
      <c r="M20" s="240" t="s">
        <v>1678</v>
      </c>
      <c r="N20" s="237" t="s">
        <v>1065</v>
      </c>
      <c r="O20" s="237" t="s">
        <v>3553</v>
      </c>
      <c r="P20" s="241"/>
      <c r="Q20" s="242">
        <v>10592.77</v>
      </c>
      <c r="R20" s="242"/>
    </row>
    <row r="21" spans="1:18" ht="52.5" hidden="1" customHeight="1">
      <c r="A21" s="234" t="s">
        <v>1670</v>
      </c>
      <c r="B21" s="234" t="s">
        <v>6523</v>
      </c>
      <c r="C21" s="235" t="s">
        <v>6489</v>
      </c>
      <c r="D21" s="236" t="s">
        <v>1181</v>
      </c>
      <c r="E21" s="236" t="s">
        <v>6524</v>
      </c>
      <c r="F21" s="237" t="s">
        <v>6523</v>
      </c>
      <c r="G21" s="237" t="s">
        <v>6489</v>
      </c>
      <c r="H21" s="237" t="s">
        <v>2717</v>
      </c>
      <c r="I21" s="238" t="s">
        <v>2718</v>
      </c>
      <c r="J21" s="239" t="s">
        <v>1063</v>
      </c>
      <c r="K21" s="239" t="s">
        <v>1063</v>
      </c>
      <c r="L21" s="239" t="s">
        <v>1790</v>
      </c>
      <c r="M21" s="240" t="s">
        <v>1678</v>
      </c>
      <c r="N21" s="237" t="s">
        <v>1065</v>
      </c>
      <c r="O21" s="237" t="s">
        <v>3553</v>
      </c>
      <c r="P21" s="241"/>
      <c r="Q21" s="242">
        <v>1650</v>
      </c>
      <c r="R21" s="242"/>
    </row>
    <row r="22" spans="1:18" ht="42" hidden="1" customHeight="1">
      <c r="A22" s="234" t="s">
        <v>1671</v>
      </c>
      <c r="B22" s="234" t="s">
        <v>6525</v>
      </c>
      <c r="C22" s="235" t="s">
        <v>6526</v>
      </c>
      <c r="D22" s="236" t="s">
        <v>1055</v>
      </c>
      <c r="E22" s="236" t="s">
        <v>6527</v>
      </c>
      <c r="F22" s="237" t="s">
        <v>6528</v>
      </c>
      <c r="G22" s="237" t="s">
        <v>6529</v>
      </c>
      <c r="H22" s="237" t="s">
        <v>1696</v>
      </c>
      <c r="I22" s="238" t="s">
        <v>1697</v>
      </c>
      <c r="J22" s="239" t="s">
        <v>1690</v>
      </c>
      <c r="K22" s="239" t="s">
        <v>1691</v>
      </c>
      <c r="L22" s="239" t="s">
        <v>1063</v>
      </c>
      <c r="M22" s="240" t="s">
        <v>1769</v>
      </c>
      <c r="N22" s="237" t="s">
        <v>1664</v>
      </c>
      <c r="O22" s="237" t="s">
        <v>1828</v>
      </c>
      <c r="P22" s="241"/>
      <c r="Q22" s="242"/>
      <c r="R22" s="242">
        <v>15066.56</v>
      </c>
    </row>
    <row r="23" spans="1:18" ht="42" hidden="1" customHeight="1">
      <c r="A23" s="234" t="s">
        <v>1672</v>
      </c>
      <c r="B23" s="234" t="s">
        <v>6530</v>
      </c>
      <c r="C23" s="235" t="s">
        <v>6526</v>
      </c>
      <c r="D23" s="236" t="s">
        <v>1055</v>
      </c>
      <c r="E23" s="236" t="s">
        <v>6531</v>
      </c>
      <c r="F23" s="237" t="s">
        <v>6532</v>
      </c>
      <c r="G23" s="237" t="s">
        <v>6529</v>
      </c>
      <c r="H23" s="237" t="s">
        <v>1696</v>
      </c>
      <c r="I23" s="238" t="s">
        <v>1697</v>
      </c>
      <c r="J23" s="239" t="s">
        <v>1690</v>
      </c>
      <c r="K23" s="239" t="s">
        <v>1691</v>
      </c>
      <c r="L23" s="239" t="s">
        <v>1063</v>
      </c>
      <c r="M23" s="240" t="s">
        <v>1769</v>
      </c>
      <c r="N23" s="237" t="s">
        <v>1065</v>
      </c>
      <c r="O23" s="237" t="s">
        <v>3553</v>
      </c>
      <c r="P23" s="241"/>
      <c r="Q23" s="242"/>
      <c r="R23" s="242">
        <v>19687.55</v>
      </c>
    </row>
    <row r="24" spans="1:18" ht="42" hidden="1" customHeight="1">
      <c r="A24" s="234" t="s">
        <v>1673</v>
      </c>
      <c r="B24" s="234" t="s">
        <v>6533</v>
      </c>
      <c r="C24" s="235" t="s">
        <v>6526</v>
      </c>
      <c r="D24" s="236" t="s">
        <v>1055</v>
      </c>
      <c r="E24" s="236" t="s">
        <v>6534</v>
      </c>
      <c r="F24" s="237" t="s">
        <v>6535</v>
      </c>
      <c r="G24" s="237" t="s">
        <v>6529</v>
      </c>
      <c r="H24" s="237" t="s">
        <v>1077</v>
      </c>
      <c r="I24" s="238" t="s">
        <v>1078</v>
      </c>
      <c r="J24" s="239" t="s">
        <v>1690</v>
      </c>
      <c r="K24" s="239" t="s">
        <v>1691</v>
      </c>
      <c r="L24" s="239" t="s">
        <v>1063</v>
      </c>
      <c r="M24" s="240" t="s">
        <v>1769</v>
      </c>
      <c r="N24" s="237" t="s">
        <v>1065</v>
      </c>
      <c r="O24" s="237" t="s">
        <v>3553</v>
      </c>
      <c r="P24" s="241"/>
      <c r="Q24" s="242"/>
      <c r="R24" s="242">
        <v>3572.86</v>
      </c>
    </row>
    <row r="25" spans="1:18" ht="42" hidden="1" customHeight="1">
      <c r="A25" s="234" t="s">
        <v>1286</v>
      </c>
      <c r="B25" s="234" t="s">
        <v>6536</v>
      </c>
      <c r="C25" s="235" t="s">
        <v>6526</v>
      </c>
      <c r="D25" s="236" t="s">
        <v>1055</v>
      </c>
      <c r="E25" s="236" t="s">
        <v>6537</v>
      </c>
      <c r="F25" s="237" t="s">
        <v>6538</v>
      </c>
      <c r="G25" s="237" t="s">
        <v>6529</v>
      </c>
      <c r="H25" s="237" t="s">
        <v>1696</v>
      </c>
      <c r="I25" s="238" t="s">
        <v>1697</v>
      </c>
      <c r="J25" s="239" t="s">
        <v>1690</v>
      </c>
      <c r="K25" s="239" t="s">
        <v>1691</v>
      </c>
      <c r="L25" s="239" t="s">
        <v>1063</v>
      </c>
      <c r="M25" s="240" t="s">
        <v>1769</v>
      </c>
      <c r="N25" s="237" t="s">
        <v>1065</v>
      </c>
      <c r="O25" s="237" t="s">
        <v>3553</v>
      </c>
      <c r="P25" s="241"/>
      <c r="Q25" s="242"/>
      <c r="R25" s="242">
        <v>2219.0100000000002</v>
      </c>
    </row>
    <row r="26" spans="1:18" ht="42" hidden="1" customHeight="1">
      <c r="A26" s="234" t="s">
        <v>1292</v>
      </c>
      <c r="B26" s="234" t="s">
        <v>6539</v>
      </c>
      <c r="C26" s="235" t="s">
        <v>6526</v>
      </c>
      <c r="D26" s="236" t="s">
        <v>1055</v>
      </c>
      <c r="E26" s="236" t="s">
        <v>6540</v>
      </c>
      <c r="F26" s="237" t="s">
        <v>6541</v>
      </c>
      <c r="G26" s="237" t="s">
        <v>6529</v>
      </c>
      <c r="H26" s="237" t="s">
        <v>1696</v>
      </c>
      <c r="I26" s="238" t="s">
        <v>1697</v>
      </c>
      <c r="J26" s="239" t="s">
        <v>1690</v>
      </c>
      <c r="K26" s="239" t="s">
        <v>1691</v>
      </c>
      <c r="L26" s="239" t="s">
        <v>1063</v>
      </c>
      <c r="M26" s="240" t="s">
        <v>1769</v>
      </c>
      <c r="N26" s="237" t="s">
        <v>1065</v>
      </c>
      <c r="O26" s="237" t="s">
        <v>3553</v>
      </c>
      <c r="P26" s="241"/>
      <c r="Q26" s="242"/>
      <c r="R26" s="242">
        <v>1214.98</v>
      </c>
    </row>
    <row r="27" spans="1:18" ht="42" hidden="1" customHeight="1">
      <c r="A27" s="234" t="s">
        <v>1829</v>
      </c>
      <c r="B27" s="234" t="s">
        <v>6542</v>
      </c>
      <c r="C27" s="235" t="s">
        <v>6526</v>
      </c>
      <c r="D27" s="236" t="s">
        <v>1055</v>
      </c>
      <c r="E27" s="236" t="s">
        <v>6543</v>
      </c>
      <c r="F27" s="237" t="s">
        <v>6544</v>
      </c>
      <c r="G27" s="237" t="s">
        <v>6529</v>
      </c>
      <c r="H27" s="237" t="s">
        <v>1077</v>
      </c>
      <c r="I27" s="238" t="s">
        <v>1078</v>
      </c>
      <c r="J27" s="239" t="s">
        <v>1690</v>
      </c>
      <c r="K27" s="239" t="s">
        <v>1691</v>
      </c>
      <c r="L27" s="239" t="s">
        <v>1063</v>
      </c>
      <c r="M27" s="240" t="s">
        <v>1769</v>
      </c>
      <c r="N27" s="237" t="s">
        <v>1065</v>
      </c>
      <c r="O27" s="237" t="s">
        <v>3553</v>
      </c>
      <c r="P27" s="241"/>
      <c r="Q27" s="242"/>
      <c r="R27" s="242">
        <v>2787.82</v>
      </c>
    </row>
    <row r="28" spans="1:18" ht="42" hidden="1" customHeight="1">
      <c r="A28" s="234" t="s">
        <v>1296</v>
      </c>
      <c r="B28" s="234" t="s">
        <v>6545</v>
      </c>
      <c r="C28" s="235" t="s">
        <v>6526</v>
      </c>
      <c r="D28" s="236" t="s">
        <v>1055</v>
      </c>
      <c r="E28" s="236" t="s">
        <v>6546</v>
      </c>
      <c r="F28" s="237" t="s">
        <v>6547</v>
      </c>
      <c r="G28" s="237" t="s">
        <v>6529</v>
      </c>
      <c r="H28" s="237" t="s">
        <v>1077</v>
      </c>
      <c r="I28" s="238" t="s">
        <v>1078</v>
      </c>
      <c r="J28" s="239" t="s">
        <v>1690</v>
      </c>
      <c r="K28" s="239" t="s">
        <v>1691</v>
      </c>
      <c r="L28" s="239" t="s">
        <v>1063</v>
      </c>
      <c r="M28" s="240" t="s">
        <v>1769</v>
      </c>
      <c r="N28" s="237" t="s">
        <v>1065</v>
      </c>
      <c r="O28" s="237" t="s">
        <v>3553</v>
      </c>
      <c r="P28" s="241"/>
      <c r="Q28" s="242"/>
      <c r="R28" s="242">
        <v>1776.26</v>
      </c>
    </row>
    <row r="29" spans="1:18" ht="52.5" hidden="1" customHeight="1">
      <c r="A29" s="234" t="s">
        <v>1305</v>
      </c>
      <c r="B29" s="234" t="s">
        <v>2681</v>
      </c>
      <c r="C29" s="235" t="s">
        <v>6529</v>
      </c>
      <c r="D29" s="236" t="s">
        <v>1214</v>
      </c>
      <c r="E29" s="236" t="s">
        <v>6548</v>
      </c>
      <c r="F29" s="237" t="s">
        <v>6549</v>
      </c>
      <c r="G29" s="237" t="s">
        <v>6529</v>
      </c>
      <c r="H29" s="237" t="s">
        <v>2368</v>
      </c>
      <c r="I29" s="238" t="s">
        <v>2369</v>
      </c>
      <c r="J29" s="239" t="s">
        <v>1063</v>
      </c>
      <c r="K29" s="239" t="s">
        <v>1063</v>
      </c>
      <c r="L29" s="239" t="s">
        <v>1790</v>
      </c>
      <c r="M29" s="240" t="s">
        <v>1678</v>
      </c>
      <c r="N29" s="237" t="s">
        <v>1065</v>
      </c>
      <c r="O29" s="237" t="s">
        <v>3553</v>
      </c>
      <c r="P29" s="241"/>
      <c r="Q29" s="242">
        <v>1025</v>
      </c>
      <c r="R29" s="242"/>
    </row>
    <row r="30" spans="1:18" ht="42" hidden="1" customHeight="1">
      <c r="A30" s="234" t="s">
        <v>1311</v>
      </c>
      <c r="B30" s="234" t="s">
        <v>6550</v>
      </c>
      <c r="C30" s="235" t="s">
        <v>6526</v>
      </c>
      <c r="D30" s="236" t="s">
        <v>1055</v>
      </c>
      <c r="E30" s="236" t="s">
        <v>6551</v>
      </c>
      <c r="F30" s="237" t="s">
        <v>6552</v>
      </c>
      <c r="G30" s="237" t="s">
        <v>6526</v>
      </c>
      <c r="H30" s="237" t="s">
        <v>1077</v>
      </c>
      <c r="I30" s="238" t="s">
        <v>1078</v>
      </c>
      <c r="J30" s="239" t="s">
        <v>1690</v>
      </c>
      <c r="K30" s="239" t="s">
        <v>1691</v>
      </c>
      <c r="L30" s="239" t="s">
        <v>1063</v>
      </c>
      <c r="M30" s="240" t="s">
        <v>1769</v>
      </c>
      <c r="N30" s="237" t="s">
        <v>1065</v>
      </c>
      <c r="O30" s="237" t="s">
        <v>3553</v>
      </c>
      <c r="P30" s="241"/>
      <c r="Q30" s="242"/>
      <c r="R30" s="242">
        <v>3.17</v>
      </c>
    </row>
    <row r="31" spans="1:18" ht="42">
      <c r="A31" s="234" t="s">
        <v>1842</v>
      </c>
      <c r="B31" s="234" t="s">
        <v>6553</v>
      </c>
      <c r="C31" s="235" t="s">
        <v>6526</v>
      </c>
      <c r="D31" s="236" t="s">
        <v>1055</v>
      </c>
      <c r="E31" s="236" t="s">
        <v>6554</v>
      </c>
      <c r="F31" s="237" t="s">
        <v>6555</v>
      </c>
      <c r="G31" s="237" t="s">
        <v>6526</v>
      </c>
      <c r="H31" s="237" t="s">
        <v>1696</v>
      </c>
      <c r="I31" s="238" t="s">
        <v>1697</v>
      </c>
      <c r="J31" s="239" t="s">
        <v>1096</v>
      </c>
      <c r="K31" s="239" t="s">
        <v>1062</v>
      </c>
      <c r="L31" s="239" t="s">
        <v>1063</v>
      </c>
      <c r="M31" s="240" t="s">
        <v>1064</v>
      </c>
      <c r="N31" s="237" t="s">
        <v>1065</v>
      </c>
      <c r="O31" s="237" t="s">
        <v>3553</v>
      </c>
      <c r="P31" s="241"/>
      <c r="Q31" s="242">
        <v>1</v>
      </c>
      <c r="R31" s="242">
        <v>224</v>
      </c>
    </row>
    <row r="32" spans="1:18" ht="63" hidden="1" customHeight="1">
      <c r="A32" s="234" t="s">
        <v>1845</v>
      </c>
      <c r="B32" s="234" t="s">
        <v>6556</v>
      </c>
      <c r="C32" s="235" t="s">
        <v>6529</v>
      </c>
      <c r="D32" s="236" t="s">
        <v>1181</v>
      </c>
      <c r="E32" s="236" t="s">
        <v>6557</v>
      </c>
      <c r="F32" s="237" t="s">
        <v>6556</v>
      </c>
      <c r="G32" s="237" t="s">
        <v>6529</v>
      </c>
      <c r="H32" s="237" t="s">
        <v>6558</v>
      </c>
      <c r="I32" s="238" t="s">
        <v>6559</v>
      </c>
      <c r="J32" s="239" t="s">
        <v>1063</v>
      </c>
      <c r="K32" s="239" t="s">
        <v>1063</v>
      </c>
      <c r="L32" s="239" t="s">
        <v>1790</v>
      </c>
      <c r="M32" s="240" t="s">
        <v>1678</v>
      </c>
      <c r="N32" s="237" t="s">
        <v>1065</v>
      </c>
      <c r="O32" s="237" t="s">
        <v>3553</v>
      </c>
      <c r="P32" s="241"/>
      <c r="Q32" s="242">
        <v>3762.76</v>
      </c>
      <c r="R32" s="242"/>
    </row>
    <row r="33" spans="1:18" ht="52.5" hidden="1" customHeight="1">
      <c r="A33" s="234" t="s">
        <v>1848</v>
      </c>
      <c r="B33" s="234" t="s">
        <v>6560</v>
      </c>
      <c r="C33" s="235" t="s">
        <v>6529</v>
      </c>
      <c r="D33" s="236" t="s">
        <v>1181</v>
      </c>
      <c r="E33" s="236" t="s">
        <v>6561</v>
      </c>
      <c r="F33" s="237" t="s">
        <v>6560</v>
      </c>
      <c r="G33" s="237" t="s">
        <v>6529</v>
      </c>
      <c r="H33" s="237" t="s">
        <v>1683</v>
      </c>
      <c r="I33" s="238" t="s">
        <v>1684</v>
      </c>
      <c r="J33" s="239" t="s">
        <v>1063</v>
      </c>
      <c r="K33" s="239" t="s">
        <v>1063</v>
      </c>
      <c r="L33" s="239" t="s">
        <v>1790</v>
      </c>
      <c r="M33" s="240" t="s">
        <v>1678</v>
      </c>
      <c r="N33" s="237" t="s">
        <v>1664</v>
      </c>
      <c r="O33" s="237" t="s">
        <v>1828</v>
      </c>
      <c r="P33" s="241"/>
      <c r="Q33" s="242">
        <v>156700</v>
      </c>
      <c r="R33" s="242"/>
    </row>
    <row r="34" spans="1:18" ht="52.5" hidden="1" customHeight="1">
      <c r="A34" s="234" t="s">
        <v>1674</v>
      </c>
      <c r="B34" s="234" t="s">
        <v>6562</v>
      </c>
      <c r="C34" s="235" t="s">
        <v>6529</v>
      </c>
      <c r="D34" s="236" t="s">
        <v>1181</v>
      </c>
      <c r="E34" s="236" t="s">
        <v>6563</v>
      </c>
      <c r="F34" s="237" t="s">
        <v>6562</v>
      </c>
      <c r="G34" s="237" t="s">
        <v>6529</v>
      </c>
      <c r="H34" s="237" t="s">
        <v>6564</v>
      </c>
      <c r="I34" s="238" t="s">
        <v>1078</v>
      </c>
      <c r="J34" s="239" t="s">
        <v>1063</v>
      </c>
      <c r="K34" s="239" t="s">
        <v>1063</v>
      </c>
      <c r="L34" s="239" t="s">
        <v>1790</v>
      </c>
      <c r="M34" s="240" t="s">
        <v>1678</v>
      </c>
      <c r="N34" s="237" t="s">
        <v>1065</v>
      </c>
      <c r="O34" s="237" t="s">
        <v>3553</v>
      </c>
      <c r="P34" s="241"/>
      <c r="Q34" s="242">
        <v>3500</v>
      </c>
      <c r="R34" s="242"/>
    </row>
    <row r="35" spans="1:18" ht="52.5" hidden="1" customHeight="1">
      <c r="A35" s="234" t="s">
        <v>1853</v>
      </c>
      <c r="B35" s="234" t="s">
        <v>6565</v>
      </c>
      <c r="C35" s="235" t="s">
        <v>6529</v>
      </c>
      <c r="D35" s="236" t="s">
        <v>1181</v>
      </c>
      <c r="E35" s="236" t="s">
        <v>6566</v>
      </c>
      <c r="F35" s="237" t="s">
        <v>6565</v>
      </c>
      <c r="G35" s="237" t="s">
        <v>6529</v>
      </c>
      <c r="H35" s="237" t="s">
        <v>6567</v>
      </c>
      <c r="I35" s="238" t="s">
        <v>1078</v>
      </c>
      <c r="J35" s="239" t="s">
        <v>1063</v>
      </c>
      <c r="K35" s="239" t="s">
        <v>1063</v>
      </c>
      <c r="L35" s="239" t="s">
        <v>1790</v>
      </c>
      <c r="M35" s="240" t="s">
        <v>1678</v>
      </c>
      <c r="N35" s="237" t="s">
        <v>1065</v>
      </c>
      <c r="O35" s="237" t="s">
        <v>3553</v>
      </c>
      <c r="P35" s="241"/>
      <c r="Q35" s="242">
        <v>4650</v>
      </c>
      <c r="R35" s="242"/>
    </row>
    <row r="36" spans="1:18" ht="52.5" hidden="1" customHeight="1">
      <c r="A36" s="234" t="s">
        <v>1860</v>
      </c>
      <c r="B36" s="234" t="s">
        <v>4371</v>
      </c>
      <c r="C36" s="235" t="s">
        <v>6529</v>
      </c>
      <c r="D36" s="236" t="s">
        <v>1181</v>
      </c>
      <c r="E36" s="236" t="s">
        <v>6568</v>
      </c>
      <c r="F36" s="237" t="s">
        <v>4371</v>
      </c>
      <c r="G36" s="237" t="s">
        <v>6529</v>
      </c>
      <c r="H36" s="237" t="s">
        <v>6569</v>
      </c>
      <c r="I36" s="238" t="s">
        <v>6570</v>
      </c>
      <c r="J36" s="239" t="s">
        <v>1063</v>
      </c>
      <c r="K36" s="239" t="s">
        <v>1063</v>
      </c>
      <c r="L36" s="239" t="s">
        <v>1790</v>
      </c>
      <c r="M36" s="240" t="s">
        <v>1678</v>
      </c>
      <c r="N36" s="237" t="s">
        <v>1065</v>
      </c>
      <c r="O36" s="237" t="s">
        <v>3553</v>
      </c>
      <c r="P36" s="241"/>
      <c r="Q36" s="242">
        <v>603</v>
      </c>
      <c r="R36" s="242"/>
    </row>
    <row r="37" spans="1:18" ht="52.5" hidden="1" customHeight="1">
      <c r="A37" s="234" t="s">
        <v>1864</v>
      </c>
      <c r="B37" s="234" t="s">
        <v>6571</v>
      </c>
      <c r="C37" s="235" t="s">
        <v>6529</v>
      </c>
      <c r="D37" s="236" t="s">
        <v>1181</v>
      </c>
      <c r="E37" s="236" t="s">
        <v>1806</v>
      </c>
      <c r="F37" s="237" t="s">
        <v>6571</v>
      </c>
      <c r="G37" s="237" t="s">
        <v>6529</v>
      </c>
      <c r="H37" s="237" t="s">
        <v>1807</v>
      </c>
      <c r="I37" s="238" t="s">
        <v>1808</v>
      </c>
      <c r="J37" s="239" t="s">
        <v>1063</v>
      </c>
      <c r="K37" s="239" t="s">
        <v>1063</v>
      </c>
      <c r="L37" s="239" t="s">
        <v>1790</v>
      </c>
      <c r="M37" s="240" t="s">
        <v>1678</v>
      </c>
      <c r="N37" s="237" t="s">
        <v>1065</v>
      </c>
      <c r="O37" s="237" t="s">
        <v>3553</v>
      </c>
      <c r="P37" s="241"/>
      <c r="Q37" s="242">
        <v>6289</v>
      </c>
      <c r="R37" s="242"/>
    </row>
    <row r="38" spans="1:18" ht="42" hidden="1" customHeight="1">
      <c r="A38" s="234" t="s">
        <v>1868</v>
      </c>
      <c r="B38" s="234" t="s">
        <v>6572</v>
      </c>
      <c r="C38" s="235" t="s">
        <v>6526</v>
      </c>
      <c r="D38" s="236" t="s">
        <v>1055</v>
      </c>
      <c r="E38" s="236" t="s">
        <v>6573</v>
      </c>
      <c r="F38" s="237" t="s">
        <v>6574</v>
      </c>
      <c r="G38" s="237" t="s">
        <v>6526</v>
      </c>
      <c r="H38" s="237" t="s">
        <v>6575</v>
      </c>
      <c r="I38" s="238" t="s">
        <v>1684</v>
      </c>
      <c r="J38" s="239" t="s">
        <v>2674</v>
      </c>
      <c r="K38" s="239" t="s">
        <v>2034</v>
      </c>
      <c r="L38" s="239" t="s">
        <v>1063</v>
      </c>
      <c r="M38" s="240" t="s">
        <v>1064</v>
      </c>
      <c r="N38" s="237" t="s">
        <v>1065</v>
      </c>
      <c r="O38" s="237" t="s">
        <v>3553</v>
      </c>
      <c r="P38" s="241"/>
      <c r="Q38" s="242"/>
      <c r="R38" s="242">
        <v>3500</v>
      </c>
    </row>
    <row r="39" spans="1:18" ht="42">
      <c r="A39" s="234" t="s">
        <v>1870</v>
      </c>
      <c r="B39" s="234" t="s">
        <v>6576</v>
      </c>
      <c r="C39" s="235" t="s">
        <v>6577</v>
      </c>
      <c r="D39" s="236" t="s">
        <v>1055</v>
      </c>
      <c r="E39" s="236" t="s">
        <v>6578</v>
      </c>
      <c r="F39" s="237" t="s">
        <v>6579</v>
      </c>
      <c r="G39" s="237" t="s">
        <v>6526</v>
      </c>
      <c r="H39" s="237" t="s">
        <v>920</v>
      </c>
      <c r="I39" s="238" t="s">
        <v>2469</v>
      </c>
      <c r="J39" s="239" t="s">
        <v>1079</v>
      </c>
      <c r="K39" s="239" t="s">
        <v>1062</v>
      </c>
      <c r="L39" s="239" t="s">
        <v>1063</v>
      </c>
      <c r="M39" s="240" t="s">
        <v>1064</v>
      </c>
      <c r="N39" s="237" t="s">
        <v>1065</v>
      </c>
      <c r="O39" s="237" t="s">
        <v>3553</v>
      </c>
      <c r="P39" s="241" t="s">
        <v>6580</v>
      </c>
      <c r="Q39" s="242">
        <v>1</v>
      </c>
      <c r="R39" s="242">
        <v>4922.72</v>
      </c>
    </row>
    <row r="40" spans="1:18" ht="42" hidden="1" customHeight="1">
      <c r="A40" s="234" t="s">
        <v>1874</v>
      </c>
      <c r="B40" s="234" t="s">
        <v>6581</v>
      </c>
      <c r="C40" s="235" t="s">
        <v>6577</v>
      </c>
      <c r="D40" s="236" t="s">
        <v>1055</v>
      </c>
      <c r="E40" s="236" t="s">
        <v>6582</v>
      </c>
      <c r="F40" s="237" t="s">
        <v>6583</v>
      </c>
      <c r="G40" s="237" t="s">
        <v>6526</v>
      </c>
      <c r="H40" s="237" t="s">
        <v>209</v>
      </c>
      <c r="I40" s="238" t="s">
        <v>1149</v>
      </c>
      <c r="J40" s="239" t="s">
        <v>1121</v>
      </c>
      <c r="K40" s="239" t="s">
        <v>1062</v>
      </c>
      <c r="L40" s="239" t="s">
        <v>1063</v>
      </c>
      <c r="M40" s="240" t="s">
        <v>1064</v>
      </c>
      <c r="N40" s="237" t="s">
        <v>1065</v>
      </c>
      <c r="O40" s="237" t="s">
        <v>3553</v>
      </c>
      <c r="P40" s="241" t="s">
        <v>962</v>
      </c>
      <c r="Q40" s="242"/>
      <c r="R40" s="242">
        <v>13296.34</v>
      </c>
    </row>
    <row r="41" spans="1:18" ht="42" hidden="1" customHeight="1">
      <c r="A41" s="234" t="s">
        <v>1879</v>
      </c>
      <c r="B41" s="234" t="s">
        <v>6584</v>
      </c>
      <c r="C41" s="235" t="s">
        <v>6577</v>
      </c>
      <c r="D41" s="236" t="s">
        <v>1055</v>
      </c>
      <c r="E41" s="236" t="s">
        <v>6585</v>
      </c>
      <c r="F41" s="237" t="s">
        <v>6586</v>
      </c>
      <c r="G41" s="237" t="s">
        <v>6526</v>
      </c>
      <c r="H41" s="237" t="s">
        <v>209</v>
      </c>
      <c r="I41" s="238" t="s">
        <v>1149</v>
      </c>
      <c r="J41" s="239" t="s">
        <v>1121</v>
      </c>
      <c r="K41" s="239" t="s">
        <v>1062</v>
      </c>
      <c r="L41" s="239" t="s">
        <v>1063</v>
      </c>
      <c r="M41" s="240" t="s">
        <v>1064</v>
      </c>
      <c r="N41" s="237" t="s">
        <v>1065</v>
      </c>
      <c r="O41" s="237" t="s">
        <v>3553</v>
      </c>
      <c r="P41" s="241" t="s">
        <v>963</v>
      </c>
      <c r="Q41" s="242"/>
      <c r="R41" s="242">
        <v>47996.7</v>
      </c>
    </row>
    <row r="42" spans="1:18" ht="42" hidden="1" customHeight="1">
      <c r="A42" s="234" t="s">
        <v>1884</v>
      </c>
      <c r="B42" s="234" t="s">
        <v>6587</v>
      </c>
      <c r="C42" s="235" t="s">
        <v>6577</v>
      </c>
      <c r="D42" s="236" t="s">
        <v>1055</v>
      </c>
      <c r="E42" s="236" t="s">
        <v>6588</v>
      </c>
      <c r="F42" s="237" t="s">
        <v>6589</v>
      </c>
      <c r="G42" s="237" t="s">
        <v>6526</v>
      </c>
      <c r="H42" s="237" t="s">
        <v>1300</v>
      </c>
      <c r="I42" s="238" t="s">
        <v>1301</v>
      </c>
      <c r="J42" s="239" t="s">
        <v>1302</v>
      </c>
      <c r="K42" s="239" t="s">
        <v>1303</v>
      </c>
      <c r="L42" s="239" t="s">
        <v>1063</v>
      </c>
      <c r="M42" s="240" t="s">
        <v>1304</v>
      </c>
      <c r="N42" s="237" t="s">
        <v>1664</v>
      </c>
      <c r="O42" s="237" t="s">
        <v>1828</v>
      </c>
      <c r="P42" s="241" t="s">
        <v>2816</v>
      </c>
      <c r="Q42" s="242"/>
      <c r="R42" s="242">
        <v>7900</v>
      </c>
    </row>
    <row r="43" spans="1:18" ht="42">
      <c r="A43" s="234" t="s">
        <v>1887</v>
      </c>
      <c r="B43" s="234" t="s">
        <v>6590</v>
      </c>
      <c r="C43" s="235" t="s">
        <v>6577</v>
      </c>
      <c r="D43" s="236" t="s">
        <v>1055</v>
      </c>
      <c r="E43" s="236" t="s">
        <v>6591</v>
      </c>
      <c r="F43" s="237" t="s">
        <v>6592</v>
      </c>
      <c r="G43" s="237" t="s">
        <v>6526</v>
      </c>
      <c r="H43" s="237" t="s">
        <v>919</v>
      </c>
      <c r="I43" s="238" t="s">
        <v>1127</v>
      </c>
      <c r="J43" s="239" t="s">
        <v>1079</v>
      </c>
      <c r="K43" s="239" t="s">
        <v>1062</v>
      </c>
      <c r="L43" s="239" t="s">
        <v>1063</v>
      </c>
      <c r="M43" s="240" t="s">
        <v>1064</v>
      </c>
      <c r="N43" s="237" t="s">
        <v>1065</v>
      </c>
      <c r="O43" s="237" t="s">
        <v>3553</v>
      </c>
      <c r="P43" s="241" t="s">
        <v>1128</v>
      </c>
      <c r="Q43" s="242">
        <v>1</v>
      </c>
      <c r="R43" s="242">
        <v>9960</v>
      </c>
    </row>
    <row r="44" spans="1:18" ht="52.5">
      <c r="A44" s="234" t="s">
        <v>1892</v>
      </c>
      <c r="B44" s="234" t="s">
        <v>6593</v>
      </c>
      <c r="C44" s="235" t="s">
        <v>6577</v>
      </c>
      <c r="D44" s="236" t="s">
        <v>1055</v>
      </c>
      <c r="E44" s="236" t="s">
        <v>6594</v>
      </c>
      <c r="F44" s="237" t="s">
        <v>6595</v>
      </c>
      <c r="G44" s="237" t="s">
        <v>6526</v>
      </c>
      <c r="H44" s="244" t="s">
        <v>921</v>
      </c>
      <c r="I44" s="238" t="s">
        <v>1078</v>
      </c>
      <c r="J44" s="239" t="s">
        <v>1079</v>
      </c>
      <c r="K44" s="239" t="s">
        <v>1062</v>
      </c>
      <c r="L44" s="239" t="s">
        <v>1063</v>
      </c>
      <c r="M44" s="240" t="s">
        <v>1064</v>
      </c>
      <c r="N44" s="237" t="s">
        <v>1065</v>
      </c>
      <c r="O44" s="237" t="s">
        <v>3553</v>
      </c>
      <c r="P44" s="241" t="s">
        <v>933</v>
      </c>
      <c r="Q44" s="242">
        <v>1</v>
      </c>
      <c r="R44" s="242">
        <v>2233.12</v>
      </c>
    </row>
    <row r="45" spans="1:18" ht="52.5">
      <c r="A45" s="234" t="s">
        <v>1896</v>
      </c>
      <c r="B45" s="234" t="s">
        <v>6596</v>
      </c>
      <c r="C45" s="235" t="s">
        <v>6577</v>
      </c>
      <c r="D45" s="236" t="s">
        <v>1055</v>
      </c>
      <c r="E45" s="236" t="s">
        <v>6597</v>
      </c>
      <c r="F45" s="237" t="s">
        <v>6598</v>
      </c>
      <c r="G45" s="237" t="s">
        <v>6526</v>
      </c>
      <c r="H45" s="237" t="s">
        <v>6599</v>
      </c>
      <c r="I45" s="238" t="s">
        <v>6600</v>
      </c>
      <c r="J45" s="239" t="s">
        <v>1079</v>
      </c>
      <c r="K45" s="239" t="s">
        <v>1062</v>
      </c>
      <c r="L45" s="239" t="s">
        <v>1063</v>
      </c>
      <c r="M45" s="240" t="s">
        <v>1064</v>
      </c>
      <c r="N45" s="237" t="s">
        <v>1065</v>
      </c>
      <c r="O45" s="237" t="s">
        <v>3553</v>
      </c>
      <c r="P45" s="241" t="s">
        <v>6601</v>
      </c>
      <c r="Q45" s="242">
        <v>1</v>
      </c>
      <c r="R45" s="242">
        <v>3750</v>
      </c>
    </row>
    <row r="46" spans="1:18" ht="42">
      <c r="A46" s="234" t="s">
        <v>1900</v>
      </c>
      <c r="B46" s="234" t="s">
        <v>6602</v>
      </c>
      <c r="C46" s="235" t="s">
        <v>6577</v>
      </c>
      <c r="D46" s="236" t="s">
        <v>1055</v>
      </c>
      <c r="E46" s="236" t="s">
        <v>6603</v>
      </c>
      <c r="F46" s="237" t="s">
        <v>6604</v>
      </c>
      <c r="G46" s="237" t="s">
        <v>6526</v>
      </c>
      <c r="H46" s="237" t="s">
        <v>1137</v>
      </c>
      <c r="I46" s="238" t="s">
        <v>1138</v>
      </c>
      <c r="J46" s="239" t="s">
        <v>1079</v>
      </c>
      <c r="K46" s="239" t="s">
        <v>1062</v>
      </c>
      <c r="L46" s="239" t="s">
        <v>1063</v>
      </c>
      <c r="M46" s="240" t="s">
        <v>1064</v>
      </c>
      <c r="N46" s="237" t="s">
        <v>1065</v>
      </c>
      <c r="O46" s="237" t="s">
        <v>3553</v>
      </c>
      <c r="P46" s="241" t="s">
        <v>6605</v>
      </c>
      <c r="Q46" s="242">
        <v>1</v>
      </c>
      <c r="R46" s="242">
        <v>4733</v>
      </c>
    </row>
    <row r="47" spans="1:18" ht="42">
      <c r="A47" s="234" t="s">
        <v>1904</v>
      </c>
      <c r="B47" s="234" t="s">
        <v>6606</v>
      </c>
      <c r="C47" s="235" t="s">
        <v>6577</v>
      </c>
      <c r="D47" s="236" t="s">
        <v>1055</v>
      </c>
      <c r="E47" s="236" t="s">
        <v>6607</v>
      </c>
      <c r="F47" s="237" t="s">
        <v>6608</v>
      </c>
      <c r="G47" s="237" t="s">
        <v>6526</v>
      </c>
      <c r="H47" s="237" t="s">
        <v>1137</v>
      </c>
      <c r="I47" s="238" t="s">
        <v>1138</v>
      </c>
      <c r="J47" s="239" t="s">
        <v>1079</v>
      </c>
      <c r="K47" s="239" t="s">
        <v>1062</v>
      </c>
      <c r="L47" s="239" t="s">
        <v>1063</v>
      </c>
      <c r="M47" s="240" t="s">
        <v>1064</v>
      </c>
      <c r="N47" s="237" t="s">
        <v>1065</v>
      </c>
      <c r="O47" s="237" t="s">
        <v>3553</v>
      </c>
      <c r="P47" s="241" t="s">
        <v>6609</v>
      </c>
      <c r="Q47" s="242">
        <v>1</v>
      </c>
      <c r="R47" s="242">
        <v>1000</v>
      </c>
    </row>
    <row r="48" spans="1:18" ht="42" hidden="1" customHeight="1">
      <c r="A48" s="234" t="s">
        <v>1908</v>
      </c>
      <c r="B48" s="234" t="s">
        <v>6610</v>
      </c>
      <c r="C48" s="235" t="s">
        <v>6577</v>
      </c>
      <c r="D48" s="236" t="s">
        <v>1055</v>
      </c>
      <c r="E48" s="236" t="s">
        <v>6611</v>
      </c>
      <c r="F48" s="237" t="s">
        <v>6612</v>
      </c>
      <c r="G48" s="237" t="s">
        <v>6526</v>
      </c>
      <c r="H48" s="237" t="s">
        <v>1059</v>
      </c>
      <c r="I48" s="238" t="s">
        <v>1060</v>
      </c>
      <c r="J48" s="239" t="s">
        <v>1061</v>
      </c>
      <c r="K48" s="239" t="s">
        <v>1062</v>
      </c>
      <c r="L48" s="239" t="s">
        <v>1063</v>
      </c>
      <c r="M48" s="240" t="s">
        <v>1064</v>
      </c>
      <c r="N48" s="237" t="s">
        <v>1065</v>
      </c>
      <c r="O48" s="237" t="s">
        <v>3553</v>
      </c>
      <c r="P48" s="241" t="s">
        <v>1067</v>
      </c>
      <c r="Q48" s="242"/>
      <c r="R48" s="242">
        <v>15545.74</v>
      </c>
    </row>
    <row r="49" spans="1:18" ht="42" hidden="1" customHeight="1">
      <c r="A49" s="234" t="s">
        <v>1912</v>
      </c>
      <c r="B49" s="234" t="s">
        <v>6613</v>
      </c>
      <c r="C49" s="235" t="s">
        <v>6577</v>
      </c>
      <c r="D49" s="236" t="s">
        <v>1055</v>
      </c>
      <c r="E49" s="236" t="s">
        <v>6614</v>
      </c>
      <c r="F49" s="237" t="s">
        <v>6615</v>
      </c>
      <c r="G49" s="237" t="s">
        <v>6526</v>
      </c>
      <c r="H49" s="237" t="s">
        <v>1059</v>
      </c>
      <c r="I49" s="238" t="s">
        <v>1060</v>
      </c>
      <c r="J49" s="239" t="s">
        <v>1061</v>
      </c>
      <c r="K49" s="239" t="s">
        <v>1062</v>
      </c>
      <c r="L49" s="239" t="s">
        <v>1063</v>
      </c>
      <c r="M49" s="240" t="s">
        <v>1064</v>
      </c>
      <c r="N49" s="237" t="s">
        <v>1065</v>
      </c>
      <c r="O49" s="237" t="s">
        <v>3553</v>
      </c>
      <c r="P49" s="241" t="s">
        <v>1067</v>
      </c>
      <c r="Q49" s="242"/>
      <c r="R49" s="242">
        <v>370</v>
      </c>
    </row>
    <row r="50" spans="1:18" ht="42">
      <c r="A50" s="234" t="s">
        <v>1916</v>
      </c>
      <c r="B50" s="234" t="s">
        <v>6616</v>
      </c>
      <c r="C50" s="235" t="s">
        <v>6577</v>
      </c>
      <c r="D50" s="236" t="s">
        <v>1055</v>
      </c>
      <c r="E50" s="236" t="s">
        <v>6617</v>
      </c>
      <c r="F50" s="237" t="s">
        <v>6618</v>
      </c>
      <c r="G50" s="237" t="s">
        <v>6526</v>
      </c>
      <c r="H50" s="237" t="s">
        <v>1119</v>
      </c>
      <c r="I50" s="238" t="s">
        <v>1120</v>
      </c>
      <c r="J50" s="239" t="s">
        <v>1121</v>
      </c>
      <c r="K50" s="239" t="s">
        <v>1062</v>
      </c>
      <c r="L50" s="239" t="s">
        <v>1063</v>
      </c>
      <c r="M50" s="240" t="s">
        <v>1064</v>
      </c>
      <c r="N50" s="237" t="s">
        <v>1065</v>
      </c>
      <c r="O50" s="237" t="s">
        <v>3553</v>
      </c>
      <c r="P50" s="241" t="s">
        <v>1122</v>
      </c>
      <c r="Q50" s="242">
        <v>1</v>
      </c>
      <c r="R50" s="242">
        <v>7500</v>
      </c>
    </row>
    <row r="51" spans="1:18" ht="42">
      <c r="A51" s="234" t="s">
        <v>1919</v>
      </c>
      <c r="B51" s="234" t="s">
        <v>6619</v>
      </c>
      <c r="C51" s="235" t="s">
        <v>6577</v>
      </c>
      <c r="D51" s="236" t="s">
        <v>1055</v>
      </c>
      <c r="E51" s="236" t="s">
        <v>6620</v>
      </c>
      <c r="F51" s="237" t="s">
        <v>6621</v>
      </c>
      <c r="G51" s="237" t="s">
        <v>6526</v>
      </c>
      <c r="H51" s="237" t="s">
        <v>346</v>
      </c>
      <c r="I51" s="238" t="s">
        <v>1109</v>
      </c>
      <c r="J51" s="239" t="s">
        <v>1110</v>
      </c>
      <c r="K51" s="239" t="s">
        <v>1062</v>
      </c>
      <c r="L51" s="239" t="s">
        <v>1063</v>
      </c>
      <c r="M51" s="240" t="s">
        <v>1111</v>
      </c>
      <c r="N51" s="237" t="s">
        <v>1065</v>
      </c>
      <c r="O51" s="237" t="s">
        <v>1112</v>
      </c>
      <c r="P51" s="241" t="s">
        <v>5496</v>
      </c>
      <c r="Q51" s="242">
        <v>1</v>
      </c>
      <c r="R51" s="242">
        <v>2573</v>
      </c>
    </row>
    <row r="52" spans="1:18" ht="42" hidden="1" customHeight="1">
      <c r="A52" s="234" t="s">
        <v>1921</v>
      </c>
      <c r="B52" s="234" t="s">
        <v>6622</v>
      </c>
      <c r="C52" s="235" t="s">
        <v>6577</v>
      </c>
      <c r="D52" s="236" t="s">
        <v>1055</v>
      </c>
      <c r="E52" s="236" t="s">
        <v>6623</v>
      </c>
      <c r="F52" s="237" t="s">
        <v>6624</v>
      </c>
      <c r="G52" s="237" t="s">
        <v>6526</v>
      </c>
      <c r="H52" s="237" t="s">
        <v>833</v>
      </c>
      <c r="I52" s="238" t="s">
        <v>1267</v>
      </c>
      <c r="J52" s="239" t="s">
        <v>1239</v>
      </c>
      <c r="K52" s="239" t="s">
        <v>1062</v>
      </c>
      <c r="L52" s="239" t="s">
        <v>1063</v>
      </c>
      <c r="M52" s="240" t="s">
        <v>1064</v>
      </c>
      <c r="N52" s="237" t="s">
        <v>1065</v>
      </c>
      <c r="O52" s="237" t="s">
        <v>3553</v>
      </c>
      <c r="P52" s="241" t="s">
        <v>1268</v>
      </c>
      <c r="Q52" s="242"/>
      <c r="R52" s="242">
        <v>20453.66</v>
      </c>
    </row>
    <row r="53" spans="1:18" ht="52.5" hidden="1" customHeight="1">
      <c r="A53" s="234" t="s">
        <v>1926</v>
      </c>
      <c r="B53" s="234" t="s">
        <v>6625</v>
      </c>
      <c r="C53" s="235" t="s">
        <v>6526</v>
      </c>
      <c r="D53" s="236" t="s">
        <v>1181</v>
      </c>
      <c r="E53" s="236" t="s">
        <v>6626</v>
      </c>
      <c r="F53" s="237" t="s">
        <v>6625</v>
      </c>
      <c r="G53" s="237" t="s">
        <v>6526</v>
      </c>
      <c r="H53" s="237" t="s">
        <v>6627</v>
      </c>
      <c r="I53" s="238" t="s">
        <v>1078</v>
      </c>
      <c r="J53" s="239" t="s">
        <v>1063</v>
      </c>
      <c r="K53" s="239" t="s">
        <v>1063</v>
      </c>
      <c r="L53" s="239" t="s">
        <v>1790</v>
      </c>
      <c r="M53" s="240" t="s">
        <v>1678</v>
      </c>
      <c r="N53" s="237" t="s">
        <v>1065</v>
      </c>
      <c r="O53" s="237" t="s">
        <v>3553</v>
      </c>
      <c r="P53" s="241"/>
      <c r="Q53" s="242">
        <v>2750</v>
      </c>
      <c r="R53" s="242"/>
    </row>
    <row r="54" spans="1:18" ht="52.5" hidden="1" customHeight="1">
      <c r="A54" s="234" t="s">
        <v>1315</v>
      </c>
      <c r="B54" s="234" t="s">
        <v>6628</v>
      </c>
      <c r="C54" s="235" t="s">
        <v>6526</v>
      </c>
      <c r="D54" s="236" t="s">
        <v>1181</v>
      </c>
      <c r="E54" s="236" t="s">
        <v>6629</v>
      </c>
      <c r="F54" s="237" t="s">
        <v>6628</v>
      </c>
      <c r="G54" s="237" t="s">
        <v>6526</v>
      </c>
      <c r="H54" s="237" t="s">
        <v>6630</v>
      </c>
      <c r="I54" s="238" t="s">
        <v>1078</v>
      </c>
      <c r="J54" s="239" t="s">
        <v>1063</v>
      </c>
      <c r="K54" s="239" t="s">
        <v>1063</v>
      </c>
      <c r="L54" s="239" t="s">
        <v>1790</v>
      </c>
      <c r="M54" s="240" t="s">
        <v>1678</v>
      </c>
      <c r="N54" s="237" t="s">
        <v>1065</v>
      </c>
      <c r="O54" s="237" t="s">
        <v>3553</v>
      </c>
      <c r="P54" s="241"/>
      <c r="Q54" s="242">
        <v>154</v>
      </c>
      <c r="R54" s="242"/>
    </row>
    <row r="55" spans="1:18" ht="63" hidden="1" customHeight="1">
      <c r="A55" s="234" t="s">
        <v>1320</v>
      </c>
      <c r="B55" s="234" t="s">
        <v>6631</v>
      </c>
      <c r="C55" s="235" t="s">
        <v>6526</v>
      </c>
      <c r="D55" s="236" t="s">
        <v>1181</v>
      </c>
      <c r="E55" s="236" t="s">
        <v>6632</v>
      </c>
      <c r="F55" s="237" t="s">
        <v>6631</v>
      </c>
      <c r="G55" s="237" t="s">
        <v>6526</v>
      </c>
      <c r="H55" s="237" t="s">
        <v>1835</v>
      </c>
      <c r="I55" s="238" t="s">
        <v>1836</v>
      </c>
      <c r="J55" s="239" t="s">
        <v>1063</v>
      </c>
      <c r="K55" s="239" t="s">
        <v>1063</v>
      </c>
      <c r="L55" s="239" t="s">
        <v>1790</v>
      </c>
      <c r="M55" s="240" t="s">
        <v>1678</v>
      </c>
      <c r="N55" s="237" t="s">
        <v>1065</v>
      </c>
      <c r="O55" s="237" t="s">
        <v>3553</v>
      </c>
      <c r="P55" s="241"/>
      <c r="Q55" s="242">
        <v>29774.61</v>
      </c>
      <c r="R55" s="242"/>
    </row>
    <row r="56" spans="1:18" ht="52.5" hidden="1" customHeight="1">
      <c r="A56" s="234" t="s">
        <v>1327</v>
      </c>
      <c r="B56" s="234" t="s">
        <v>2756</v>
      </c>
      <c r="C56" s="235" t="s">
        <v>6526</v>
      </c>
      <c r="D56" s="236" t="s">
        <v>1181</v>
      </c>
      <c r="E56" s="236" t="s">
        <v>1806</v>
      </c>
      <c r="F56" s="237" t="s">
        <v>2756</v>
      </c>
      <c r="G56" s="237" t="s">
        <v>6526</v>
      </c>
      <c r="H56" s="237" t="s">
        <v>1807</v>
      </c>
      <c r="I56" s="238" t="s">
        <v>1808</v>
      </c>
      <c r="J56" s="239" t="s">
        <v>1063</v>
      </c>
      <c r="K56" s="239" t="s">
        <v>1063</v>
      </c>
      <c r="L56" s="239" t="s">
        <v>1790</v>
      </c>
      <c r="M56" s="240" t="s">
        <v>1678</v>
      </c>
      <c r="N56" s="237" t="s">
        <v>1065</v>
      </c>
      <c r="O56" s="237" t="s">
        <v>3553</v>
      </c>
      <c r="P56" s="241"/>
      <c r="Q56" s="242">
        <v>6202</v>
      </c>
      <c r="R56" s="242"/>
    </row>
    <row r="57" spans="1:18" ht="42" hidden="1" customHeight="1">
      <c r="A57" s="234" t="s">
        <v>1052</v>
      </c>
      <c r="B57" s="234" t="s">
        <v>6633</v>
      </c>
      <c r="C57" s="235" t="s">
        <v>6577</v>
      </c>
      <c r="D57" s="236" t="s">
        <v>1055</v>
      </c>
      <c r="E57" s="236" t="s">
        <v>6634</v>
      </c>
      <c r="F57" s="237" t="s">
        <v>6635</v>
      </c>
      <c r="G57" s="237" t="s">
        <v>6577</v>
      </c>
      <c r="H57" s="237" t="s">
        <v>1567</v>
      </c>
      <c r="I57" s="238" t="s">
        <v>1568</v>
      </c>
      <c r="J57" s="239" t="s">
        <v>1096</v>
      </c>
      <c r="K57" s="239" t="s">
        <v>1062</v>
      </c>
      <c r="L57" s="239" t="s">
        <v>1063</v>
      </c>
      <c r="M57" s="240" t="s">
        <v>1064</v>
      </c>
      <c r="N57" s="237" t="s">
        <v>1065</v>
      </c>
      <c r="O57" s="237" t="s">
        <v>3553</v>
      </c>
      <c r="P57" s="241" t="s">
        <v>4157</v>
      </c>
      <c r="Q57" s="242"/>
      <c r="R57" s="242">
        <v>769.3</v>
      </c>
    </row>
    <row r="58" spans="1:18" ht="42">
      <c r="A58" s="234" t="s">
        <v>1068</v>
      </c>
      <c r="B58" s="234" t="s">
        <v>6636</v>
      </c>
      <c r="C58" s="235" t="s">
        <v>6577</v>
      </c>
      <c r="D58" s="236" t="s">
        <v>1055</v>
      </c>
      <c r="E58" s="236" t="s">
        <v>6637</v>
      </c>
      <c r="F58" s="237" t="s">
        <v>6638</v>
      </c>
      <c r="G58" s="237" t="s">
        <v>6577</v>
      </c>
      <c r="H58" s="237" t="s">
        <v>1086</v>
      </c>
      <c r="I58" s="238" t="s">
        <v>1087</v>
      </c>
      <c r="J58" s="239" t="s">
        <v>1088</v>
      </c>
      <c r="K58" s="239" t="s">
        <v>1062</v>
      </c>
      <c r="L58" s="239" t="s">
        <v>1063</v>
      </c>
      <c r="M58" s="240" t="s">
        <v>1064</v>
      </c>
      <c r="N58" s="237" t="s">
        <v>1065</v>
      </c>
      <c r="O58" s="237" t="s">
        <v>3553</v>
      </c>
      <c r="P58" s="241" t="s">
        <v>6639</v>
      </c>
      <c r="Q58" s="242">
        <v>1</v>
      </c>
      <c r="R58" s="242">
        <v>17626.5</v>
      </c>
    </row>
    <row r="59" spans="1:18" ht="42" hidden="1" customHeight="1">
      <c r="A59" s="234" t="s">
        <v>1344</v>
      </c>
      <c r="B59" s="234" t="s">
        <v>6640</v>
      </c>
      <c r="C59" s="235" t="s">
        <v>6577</v>
      </c>
      <c r="D59" s="236" t="s">
        <v>1055</v>
      </c>
      <c r="E59" s="236" t="s">
        <v>6641</v>
      </c>
      <c r="F59" s="237" t="s">
        <v>6642</v>
      </c>
      <c r="G59" s="237" t="s">
        <v>6577</v>
      </c>
      <c r="H59" s="237" t="s">
        <v>888</v>
      </c>
      <c r="I59" s="238" t="s">
        <v>6643</v>
      </c>
      <c r="J59" s="239" t="s">
        <v>1110</v>
      </c>
      <c r="K59" s="239" t="s">
        <v>1062</v>
      </c>
      <c r="L59" s="239" t="s">
        <v>1063</v>
      </c>
      <c r="M59" s="240" t="s">
        <v>1111</v>
      </c>
      <c r="N59" s="237" t="s">
        <v>1065</v>
      </c>
      <c r="O59" s="237" t="s">
        <v>1112</v>
      </c>
      <c r="P59" s="241" t="s">
        <v>6644</v>
      </c>
      <c r="Q59" s="242"/>
      <c r="R59" s="242">
        <v>22500</v>
      </c>
    </row>
    <row r="60" spans="1:18" ht="42" hidden="1" customHeight="1">
      <c r="A60" s="234" t="s">
        <v>1350</v>
      </c>
      <c r="B60" s="234" t="s">
        <v>6645</v>
      </c>
      <c r="C60" s="235" t="s">
        <v>6646</v>
      </c>
      <c r="D60" s="236" t="s">
        <v>1055</v>
      </c>
      <c r="E60" s="236" t="s">
        <v>6647</v>
      </c>
      <c r="F60" s="237" t="s">
        <v>6648</v>
      </c>
      <c r="G60" s="237" t="s">
        <v>6646</v>
      </c>
      <c r="H60" s="237" t="s">
        <v>6649</v>
      </c>
      <c r="I60" s="238" t="s">
        <v>6650</v>
      </c>
      <c r="J60" s="239" t="s">
        <v>1096</v>
      </c>
      <c r="K60" s="239" t="s">
        <v>1062</v>
      </c>
      <c r="L60" s="239" t="s">
        <v>1063</v>
      </c>
      <c r="M60" s="240" t="s">
        <v>1064</v>
      </c>
      <c r="N60" s="237" t="s">
        <v>1065</v>
      </c>
      <c r="O60" s="237" t="s">
        <v>3553</v>
      </c>
      <c r="P60" s="241"/>
      <c r="Q60" s="242"/>
      <c r="R60" s="242">
        <v>18600</v>
      </c>
    </row>
    <row r="61" spans="1:18" ht="52.5" hidden="1" customHeight="1">
      <c r="A61" s="234" t="s">
        <v>1958</v>
      </c>
      <c r="B61" s="234" t="s">
        <v>6651</v>
      </c>
      <c r="C61" s="235" t="s">
        <v>6577</v>
      </c>
      <c r="D61" s="236" t="s">
        <v>1181</v>
      </c>
      <c r="E61" s="236" t="s">
        <v>6652</v>
      </c>
      <c r="F61" s="237" t="s">
        <v>6651</v>
      </c>
      <c r="G61" s="237" t="s">
        <v>6577</v>
      </c>
      <c r="H61" s="237" t="s">
        <v>6653</v>
      </c>
      <c r="I61" s="238" t="s">
        <v>1078</v>
      </c>
      <c r="J61" s="239" t="s">
        <v>1063</v>
      </c>
      <c r="K61" s="239" t="s">
        <v>1063</v>
      </c>
      <c r="L61" s="239" t="s">
        <v>1790</v>
      </c>
      <c r="M61" s="240" t="s">
        <v>1678</v>
      </c>
      <c r="N61" s="237" t="s">
        <v>1065</v>
      </c>
      <c r="O61" s="237" t="s">
        <v>3553</v>
      </c>
      <c r="P61" s="241"/>
      <c r="Q61" s="242">
        <v>2250</v>
      </c>
      <c r="R61" s="242"/>
    </row>
    <row r="62" spans="1:18" ht="52.5" hidden="1" customHeight="1">
      <c r="A62" s="234" t="s">
        <v>1962</v>
      </c>
      <c r="B62" s="234" t="s">
        <v>6654</v>
      </c>
      <c r="C62" s="235" t="s">
        <v>6577</v>
      </c>
      <c r="D62" s="236" t="s">
        <v>1181</v>
      </c>
      <c r="E62" s="236" t="s">
        <v>6655</v>
      </c>
      <c r="F62" s="237" t="s">
        <v>6654</v>
      </c>
      <c r="G62" s="237" t="s">
        <v>6577</v>
      </c>
      <c r="H62" s="237" t="s">
        <v>4077</v>
      </c>
      <c r="I62" s="238" t="s">
        <v>4078</v>
      </c>
      <c r="J62" s="239" t="s">
        <v>1063</v>
      </c>
      <c r="K62" s="239" t="s">
        <v>1063</v>
      </c>
      <c r="L62" s="239" t="s">
        <v>1790</v>
      </c>
      <c r="M62" s="240" t="s">
        <v>1678</v>
      </c>
      <c r="N62" s="237" t="s">
        <v>1065</v>
      </c>
      <c r="O62" s="237" t="s">
        <v>3553</v>
      </c>
      <c r="P62" s="241"/>
      <c r="Q62" s="242">
        <v>5113</v>
      </c>
      <c r="R62" s="242"/>
    </row>
    <row r="63" spans="1:18" ht="42" hidden="1" customHeight="1">
      <c r="A63" s="234" t="s">
        <v>1963</v>
      </c>
      <c r="B63" s="234" t="s">
        <v>6656</v>
      </c>
      <c r="C63" s="235" t="s">
        <v>6646</v>
      </c>
      <c r="D63" s="236" t="s">
        <v>1055</v>
      </c>
      <c r="E63" s="236" t="s">
        <v>6657</v>
      </c>
      <c r="F63" s="237" t="s">
        <v>6658</v>
      </c>
      <c r="G63" s="237" t="s">
        <v>6646</v>
      </c>
      <c r="H63" s="237" t="s">
        <v>1701</v>
      </c>
      <c r="I63" s="238" t="s">
        <v>1702</v>
      </c>
      <c r="J63" s="239" t="s">
        <v>2211</v>
      </c>
      <c r="K63" s="239" t="s">
        <v>1691</v>
      </c>
      <c r="L63" s="239" t="s">
        <v>1063</v>
      </c>
      <c r="M63" s="240" t="s">
        <v>1769</v>
      </c>
      <c r="N63" s="237" t="s">
        <v>1065</v>
      </c>
      <c r="O63" s="237" t="s">
        <v>3553</v>
      </c>
      <c r="P63" s="241"/>
      <c r="Q63" s="242"/>
      <c r="R63" s="242">
        <v>2993</v>
      </c>
    </row>
    <row r="64" spans="1:18" ht="42" hidden="1" customHeight="1">
      <c r="A64" s="234" t="s">
        <v>1966</v>
      </c>
      <c r="B64" s="234" t="s">
        <v>6659</v>
      </c>
      <c r="C64" s="235" t="s">
        <v>6646</v>
      </c>
      <c r="D64" s="236" t="s">
        <v>1055</v>
      </c>
      <c r="E64" s="236" t="s">
        <v>6660</v>
      </c>
      <c r="F64" s="237" t="s">
        <v>6661</v>
      </c>
      <c r="G64" s="237" t="s">
        <v>6646</v>
      </c>
      <c r="H64" s="237" t="s">
        <v>1701</v>
      </c>
      <c r="I64" s="238" t="s">
        <v>1702</v>
      </c>
      <c r="J64" s="239" t="s">
        <v>2211</v>
      </c>
      <c r="K64" s="239" t="s">
        <v>1691</v>
      </c>
      <c r="L64" s="239" t="s">
        <v>1063</v>
      </c>
      <c r="M64" s="240" t="s">
        <v>1769</v>
      </c>
      <c r="N64" s="237" t="s">
        <v>1065</v>
      </c>
      <c r="O64" s="237" t="s">
        <v>3553</v>
      </c>
      <c r="P64" s="241"/>
      <c r="Q64" s="242"/>
      <c r="R64" s="242">
        <v>814</v>
      </c>
    </row>
    <row r="65" spans="1:18" ht="52.5" hidden="1" customHeight="1">
      <c r="A65" s="234" t="s">
        <v>1970</v>
      </c>
      <c r="B65" s="234" t="s">
        <v>6662</v>
      </c>
      <c r="C65" s="235" t="s">
        <v>6577</v>
      </c>
      <c r="D65" s="236" t="s">
        <v>1181</v>
      </c>
      <c r="E65" s="236" t="s">
        <v>1806</v>
      </c>
      <c r="F65" s="237" t="s">
        <v>6662</v>
      </c>
      <c r="G65" s="237" t="s">
        <v>6577</v>
      </c>
      <c r="H65" s="237" t="s">
        <v>1807</v>
      </c>
      <c r="I65" s="238" t="s">
        <v>1808</v>
      </c>
      <c r="J65" s="239" t="s">
        <v>1063</v>
      </c>
      <c r="K65" s="239" t="s">
        <v>1063</v>
      </c>
      <c r="L65" s="239" t="s">
        <v>1790</v>
      </c>
      <c r="M65" s="240" t="s">
        <v>1678</v>
      </c>
      <c r="N65" s="237" t="s">
        <v>1065</v>
      </c>
      <c r="O65" s="237" t="s">
        <v>3553</v>
      </c>
      <c r="P65" s="241"/>
      <c r="Q65" s="242">
        <v>24492</v>
      </c>
      <c r="R65" s="242"/>
    </row>
    <row r="66" spans="1:18" ht="42" hidden="1" customHeight="1">
      <c r="A66" s="234" t="s">
        <v>1072</v>
      </c>
      <c r="B66" s="234" t="s">
        <v>6663</v>
      </c>
      <c r="C66" s="235" t="s">
        <v>6664</v>
      </c>
      <c r="D66" s="236" t="s">
        <v>1055</v>
      </c>
      <c r="E66" s="236" t="s">
        <v>6665</v>
      </c>
      <c r="F66" s="237" t="s">
        <v>6666</v>
      </c>
      <c r="G66" s="237" t="s">
        <v>6646</v>
      </c>
      <c r="H66" s="237" t="s">
        <v>1696</v>
      </c>
      <c r="I66" s="238" t="s">
        <v>1697</v>
      </c>
      <c r="J66" s="239" t="s">
        <v>1690</v>
      </c>
      <c r="K66" s="239" t="s">
        <v>1691</v>
      </c>
      <c r="L66" s="239" t="s">
        <v>1063</v>
      </c>
      <c r="M66" s="240" t="s">
        <v>1769</v>
      </c>
      <c r="N66" s="237" t="s">
        <v>1065</v>
      </c>
      <c r="O66" s="237" t="s">
        <v>3553</v>
      </c>
      <c r="P66" s="241"/>
      <c r="Q66" s="242"/>
      <c r="R66" s="242">
        <v>1100.05</v>
      </c>
    </row>
    <row r="67" spans="1:18" ht="52.5" hidden="1" customHeight="1">
      <c r="A67" s="234" t="s">
        <v>1978</v>
      </c>
      <c r="B67" s="234" t="s">
        <v>6667</v>
      </c>
      <c r="C67" s="235" t="s">
        <v>6668</v>
      </c>
      <c r="D67" s="236" t="s">
        <v>1181</v>
      </c>
      <c r="E67" s="236" t="s">
        <v>6669</v>
      </c>
      <c r="F67" s="237" t="s">
        <v>6667</v>
      </c>
      <c r="G67" s="237" t="s">
        <v>6646</v>
      </c>
      <c r="H67" s="237" t="s">
        <v>6670</v>
      </c>
      <c r="I67" s="238" t="s">
        <v>1078</v>
      </c>
      <c r="J67" s="239" t="s">
        <v>1063</v>
      </c>
      <c r="K67" s="239" t="s">
        <v>1063</v>
      </c>
      <c r="L67" s="239" t="s">
        <v>1790</v>
      </c>
      <c r="M67" s="240" t="s">
        <v>1678</v>
      </c>
      <c r="N67" s="237" t="s">
        <v>1065</v>
      </c>
      <c r="O67" s="237" t="s">
        <v>3553</v>
      </c>
      <c r="P67" s="241"/>
      <c r="Q67" s="242">
        <v>6900</v>
      </c>
      <c r="R67" s="242"/>
    </row>
    <row r="68" spans="1:18" ht="52.5" hidden="1" customHeight="1">
      <c r="A68" s="234" t="s">
        <v>1982</v>
      </c>
      <c r="B68" s="234" t="s">
        <v>6671</v>
      </c>
      <c r="C68" s="235" t="s">
        <v>6668</v>
      </c>
      <c r="D68" s="236" t="s">
        <v>1181</v>
      </c>
      <c r="E68" s="236" t="s">
        <v>6672</v>
      </c>
      <c r="F68" s="237" t="s">
        <v>6671</v>
      </c>
      <c r="G68" s="237" t="s">
        <v>6646</v>
      </c>
      <c r="H68" s="237" t="s">
        <v>6673</v>
      </c>
      <c r="I68" s="238" t="s">
        <v>1078</v>
      </c>
      <c r="J68" s="239" t="s">
        <v>1063</v>
      </c>
      <c r="K68" s="239" t="s">
        <v>1063</v>
      </c>
      <c r="L68" s="239" t="s">
        <v>1790</v>
      </c>
      <c r="M68" s="240" t="s">
        <v>1678</v>
      </c>
      <c r="N68" s="237" t="s">
        <v>1065</v>
      </c>
      <c r="O68" s="237" t="s">
        <v>3553</v>
      </c>
      <c r="P68" s="241"/>
      <c r="Q68" s="242">
        <v>2000</v>
      </c>
      <c r="R68" s="242"/>
    </row>
    <row r="69" spans="1:18" ht="52.5" hidden="1" customHeight="1">
      <c r="A69" s="234" t="s">
        <v>1081</v>
      </c>
      <c r="B69" s="234" t="s">
        <v>1129</v>
      </c>
      <c r="C69" s="235" t="s">
        <v>6646</v>
      </c>
      <c r="D69" s="236" t="s">
        <v>1181</v>
      </c>
      <c r="E69" s="236" t="s">
        <v>6548</v>
      </c>
      <c r="F69" s="237" t="s">
        <v>1129</v>
      </c>
      <c r="G69" s="237" t="s">
        <v>6646</v>
      </c>
      <c r="H69" s="237" t="s">
        <v>6674</v>
      </c>
      <c r="I69" s="238" t="s">
        <v>2369</v>
      </c>
      <c r="J69" s="239" t="s">
        <v>1063</v>
      </c>
      <c r="K69" s="239" t="s">
        <v>1063</v>
      </c>
      <c r="L69" s="239" t="s">
        <v>1790</v>
      </c>
      <c r="M69" s="240" t="s">
        <v>1678</v>
      </c>
      <c r="N69" s="237" t="s">
        <v>1065</v>
      </c>
      <c r="O69" s="237" t="s">
        <v>3553</v>
      </c>
      <c r="P69" s="241"/>
      <c r="Q69" s="242">
        <v>625</v>
      </c>
      <c r="R69" s="242"/>
    </row>
    <row r="70" spans="1:18" ht="52.5" hidden="1" customHeight="1">
      <c r="A70" s="234" t="s">
        <v>1090</v>
      </c>
      <c r="B70" s="234" t="s">
        <v>2409</v>
      </c>
      <c r="C70" s="235" t="s">
        <v>6646</v>
      </c>
      <c r="D70" s="236" t="s">
        <v>1181</v>
      </c>
      <c r="E70" s="236" t="s">
        <v>6675</v>
      </c>
      <c r="F70" s="237" t="s">
        <v>2409</v>
      </c>
      <c r="G70" s="237" t="s">
        <v>6646</v>
      </c>
      <c r="H70" s="237" t="s">
        <v>2677</v>
      </c>
      <c r="I70" s="238" t="s">
        <v>2678</v>
      </c>
      <c r="J70" s="239" t="s">
        <v>1063</v>
      </c>
      <c r="K70" s="239" t="s">
        <v>1063</v>
      </c>
      <c r="L70" s="239" t="s">
        <v>1790</v>
      </c>
      <c r="M70" s="240" t="s">
        <v>1678</v>
      </c>
      <c r="N70" s="237" t="s">
        <v>1065</v>
      </c>
      <c r="O70" s="237" t="s">
        <v>3553</v>
      </c>
      <c r="P70" s="241"/>
      <c r="Q70" s="242">
        <v>1650</v>
      </c>
      <c r="R70" s="242"/>
    </row>
    <row r="71" spans="1:18" ht="52.5" hidden="1" customHeight="1">
      <c r="A71" s="234" t="s">
        <v>1098</v>
      </c>
      <c r="B71" s="234" t="s">
        <v>6676</v>
      </c>
      <c r="C71" s="235" t="s">
        <v>6646</v>
      </c>
      <c r="D71" s="236" t="s">
        <v>1181</v>
      </c>
      <c r="E71" s="236" t="s">
        <v>6677</v>
      </c>
      <c r="F71" s="237" t="s">
        <v>6676</v>
      </c>
      <c r="G71" s="237" t="s">
        <v>6646</v>
      </c>
      <c r="H71" s="237" t="s">
        <v>1810</v>
      </c>
      <c r="I71" s="238" t="s">
        <v>1811</v>
      </c>
      <c r="J71" s="239" t="s">
        <v>1063</v>
      </c>
      <c r="K71" s="239" t="s">
        <v>1063</v>
      </c>
      <c r="L71" s="239" t="s">
        <v>1790</v>
      </c>
      <c r="M71" s="240" t="s">
        <v>1678</v>
      </c>
      <c r="N71" s="237" t="s">
        <v>1065</v>
      </c>
      <c r="O71" s="237" t="s">
        <v>3553</v>
      </c>
      <c r="P71" s="241"/>
      <c r="Q71" s="242">
        <v>15010</v>
      </c>
      <c r="R71" s="242"/>
    </row>
    <row r="72" spans="1:18" ht="52.5" hidden="1" customHeight="1">
      <c r="A72" s="234" t="s">
        <v>2002</v>
      </c>
      <c r="B72" s="234" t="s">
        <v>6678</v>
      </c>
      <c r="C72" s="235" t="s">
        <v>6646</v>
      </c>
      <c r="D72" s="236" t="s">
        <v>1181</v>
      </c>
      <c r="E72" s="236" t="s">
        <v>6679</v>
      </c>
      <c r="F72" s="237" t="s">
        <v>6678</v>
      </c>
      <c r="G72" s="237" t="s">
        <v>6646</v>
      </c>
      <c r="H72" s="237" t="s">
        <v>1872</v>
      </c>
      <c r="I72" s="238" t="s">
        <v>1873</v>
      </c>
      <c r="J72" s="239" t="s">
        <v>1063</v>
      </c>
      <c r="K72" s="239" t="s">
        <v>1063</v>
      </c>
      <c r="L72" s="239" t="s">
        <v>1790</v>
      </c>
      <c r="M72" s="240" t="s">
        <v>1678</v>
      </c>
      <c r="N72" s="237" t="s">
        <v>1065</v>
      </c>
      <c r="O72" s="237" t="s">
        <v>3553</v>
      </c>
      <c r="P72" s="241"/>
      <c r="Q72" s="242">
        <v>17664</v>
      </c>
      <c r="R72" s="242"/>
    </row>
    <row r="73" spans="1:18" ht="52.5" hidden="1" customHeight="1">
      <c r="A73" s="234" t="s">
        <v>2006</v>
      </c>
      <c r="B73" s="234" t="s">
        <v>5254</v>
      </c>
      <c r="C73" s="235" t="s">
        <v>6646</v>
      </c>
      <c r="D73" s="236" t="s">
        <v>1181</v>
      </c>
      <c r="E73" s="236" t="s">
        <v>6680</v>
      </c>
      <c r="F73" s="237" t="s">
        <v>5254</v>
      </c>
      <c r="G73" s="237" t="s">
        <v>6646</v>
      </c>
      <c r="H73" s="237" t="s">
        <v>1817</v>
      </c>
      <c r="I73" s="238" t="s">
        <v>1818</v>
      </c>
      <c r="J73" s="239" t="s">
        <v>1063</v>
      </c>
      <c r="K73" s="239" t="s">
        <v>1063</v>
      </c>
      <c r="L73" s="239" t="s">
        <v>1790</v>
      </c>
      <c r="M73" s="240" t="s">
        <v>1678</v>
      </c>
      <c r="N73" s="237" t="s">
        <v>1065</v>
      </c>
      <c r="O73" s="237" t="s">
        <v>3553</v>
      </c>
      <c r="P73" s="241"/>
      <c r="Q73" s="242">
        <v>8581</v>
      </c>
      <c r="R73" s="242"/>
    </row>
    <row r="74" spans="1:18" ht="52.5" hidden="1" customHeight="1">
      <c r="A74" s="234" t="s">
        <v>2009</v>
      </c>
      <c r="B74" s="234" t="s">
        <v>2963</v>
      </c>
      <c r="C74" s="235" t="s">
        <v>6646</v>
      </c>
      <c r="D74" s="236" t="s">
        <v>1181</v>
      </c>
      <c r="E74" s="236" t="s">
        <v>1806</v>
      </c>
      <c r="F74" s="237" t="s">
        <v>2963</v>
      </c>
      <c r="G74" s="237" t="s">
        <v>6646</v>
      </c>
      <c r="H74" s="237" t="s">
        <v>1807</v>
      </c>
      <c r="I74" s="238" t="s">
        <v>1808</v>
      </c>
      <c r="J74" s="239" t="s">
        <v>1063</v>
      </c>
      <c r="K74" s="239" t="s">
        <v>1063</v>
      </c>
      <c r="L74" s="239" t="s">
        <v>1790</v>
      </c>
      <c r="M74" s="240" t="s">
        <v>1678</v>
      </c>
      <c r="N74" s="237" t="s">
        <v>1065</v>
      </c>
      <c r="O74" s="237" t="s">
        <v>3553</v>
      </c>
      <c r="P74" s="241"/>
      <c r="Q74" s="242">
        <v>20912</v>
      </c>
      <c r="R74" s="242"/>
    </row>
    <row r="75" spans="1:18" ht="42" hidden="1" customHeight="1">
      <c r="A75" s="234" t="s">
        <v>2011</v>
      </c>
      <c r="B75" s="234" t="s">
        <v>6681</v>
      </c>
      <c r="C75" s="235" t="s">
        <v>6473</v>
      </c>
      <c r="D75" s="236" t="s">
        <v>1055</v>
      </c>
      <c r="E75" s="236" t="s">
        <v>6682</v>
      </c>
      <c r="F75" s="237" t="s">
        <v>6683</v>
      </c>
      <c r="G75" s="237" t="s">
        <v>6664</v>
      </c>
      <c r="H75" s="237" t="s">
        <v>5773</v>
      </c>
      <c r="I75" s="238" t="s">
        <v>5774</v>
      </c>
      <c r="J75" s="239" t="s">
        <v>1239</v>
      </c>
      <c r="K75" s="239" t="s">
        <v>1062</v>
      </c>
      <c r="L75" s="239" t="s">
        <v>1063</v>
      </c>
      <c r="M75" s="240" t="s">
        <v>1064</v>
      </c>
      <c r="N75" s="237" t="s">
        <v>1065</v>
      </c>
      <c r="O75" s="237" t="s">
        <v>3553</v>
      </c>
      <c r="P75" s="241" t="s">
        <v>5775</v>
      </c>
      <c r="Q75" s="242"/>
      <c r="R75" s="242">
        <v>1700</v>
      </c>
    </row>
    <row r="76" spans="1:18" ht="42">
      <c r="A76" s="234" t="s">
        <v>2014</v>
      </c>
      <c r="B76" s="234" t="s">
        <v>6684</v>
      </c>
      <c r="C76" s="235" t="s">
        <v>6473</v>
      </c>
      <c r="D76" s="236" t="s">
        <v>1055</v>
      </c>
      <c r="E76" s="236" t="s">
        <v>6685</v>
      </c>
      <c r="F76" s="237" t="s">
        <v>6686</v>
      </c>
      <c r="G76" s="237" t="s">
        <v>6664</v>
      </c>
      <c r="H76" s="237" t="s">
        <v>868</v>
      </c>
      <c r="I76" s="238" t="s">
        <v>2464</v>
      </c>
      <c r="J76" s="239" t="s">
        <v>1088</v>
      </c>
      <c r="K76" s="239" t="s">
        <v>1062</v>
      </c>
      <c r="L76" s="239" t="s">
        <v>1063</v>
      </c>
      <c r="M76" s="240" t="s">
        <v>1064</v>
      </c>
      <c r="N76" s="237" t="s">
        <v>1065</v>
      </c>
      <c r="O76" s="237" t="s">
        <v>3553</v>
      </c>
      <c r="P76" s="241" t="s">
        <v>6687</v>
      </c>
      <c r="Q76" s="242">
        <v>1</v>
      </c>
      <c r="R76" s="242">
        <v>4171</v>
      </c>
    </row>
    <row r="77" spans="1:18" ht="42">
      <c r="A77" s="234" t="s">
        <v>2019</v>
      </c>
      <c r="B77" s="234" t="s">
        <v>6688</v>
      </c>
      <c r="C77" s="235" t="s">
        <v>6473</v>
      </c>
      <c r="D77" s="236" t="s">
        <v>1055</v>
      </c>
      <c r="E77" s="236" t="s">
        <v>6689</v>
      </c>
      <c r="F77" s="237" t="s">
        <v>6690</v>
      </c>
      <c r="G77" s="237" t="s">
        <v>6664</v>
      </c>
      <c r="H77" s="237" t="s">
        <v>868</v>
      </c>
      <c r="I77" s="238" t="s">
        <v>2464</v>
      </c>
      <c r="J77" s="239" t="s">
        <v>1088</v>
      </c>
      <c r="K77" s="239" t="s">
        <v>1062</v>
      </c>
      <c r="L77" s="239" t="s">
        <v>1063</v>
      </c>
      <c r="M77" s="240" t="s">
        <v>1064</v>
      </c>
      <c r="N77" s="237" t="s">
        <v>1065</v>
      </c>
      <c r="O77" s="237" t="s">
        <v>3553</v>
      </c>
      <c r="P77" s="241" t="s">
        <v>6691</v>
      </c>
      <c r="Q77" s="242">
        <v>1</v>
      </c>
      <c r="R77" s="242">
        <v>2459</v>
      </c>
    </row>
    <row r="78" spans="1:18" ht="42" hidden="1" customHeight="1">
      <c r="A78" s="234" t="s">
        <v>2023</v>
      </c>
      <c r="B78" s="234" t="s">
        <v>6692</v>
      </c>
      <c r="C78" s="235" t="s">
        <v>6473</v>
      </c>
      <c r="D78" s="236" t="s">
        <v>1055</v>
      </c>
      <c r="E78" s="236" t="s">
        <v>6693</v>
      </c>
      <c r="F78" s="237" t="s">
        <v>6694</v>
      </c>
      <c r="G78" s="237" t="s">
        <v>6664</v>
      </c>
      <c r="H78" s="237" t="s">
        <v>6411</v>
      </c>
      <c r="I78" s="238" t="s">
        <v>3245</v>
      </c>
      <c r="J78" s="239" t="s">
        <v>2536</v>
      </c>
      <c r="K78" s="239" t="s">
        <v>2537</v>
      </c>
      <c r="L78" s="239" t="s">
        <v>1063</v>
      </c>
      <c r="M78" s="240" t="s">
        <v>1064</v>
      </c>
      <c r="N78" s="237" t="s">
        <v>1065</v>
      </c>
      <c r="O78" s="237" t="s">
        <v>3553</v>
      </c>
      <c r="P78" s="241"/>
      <c r="Q78" s="242"/>
      <c r="R78" s="242">
        <v>1657.08</v>
      </c>
    </row>
    <row r="79" spans="1:18" ht="42">
      <c r="A79" s="234" t="s">
        <v>2027</v>
      </c>
      <c r="B79" s="234" t="s">
        <v>6695</v>
      </c>
      <c r="C79" s="235" t="s">
        <v>6473</v>
      </c>
      <c r="D79" s="236" t="s">
        <v>1055</v>
      </c>
      <c r="E79" s="236" t="s">
        <v>6696</v>
      </c>
      <c r="F79" s="237" t="s">
        <v>6697</v>
      </c>
      <c r="G79" s="237" t="s">
        <v>6664</v>
      </c>
      <c r="H79" s="237" t="s">
        <v>6698</v>
      </c>
      <c r="I79" s="238" t="s">
        <v>6699</v>
      </c>
      <c r="J79" s="239" t="s">
        <v>6700</v>
      </c>
      <c r="K79" s="239" t="s">
        <v>1062</v>
      </c>
      <c r="L79" s="239" t="s">
        <v>1063</v>
      </c>
      <c r="M79" s="240" t="s">
        <v>6701</v>
      </c>
      <c r="N79" s="237" t="s">
        <v>1065</v>
      </c>
      <c r="O79" s="237" t="s">
        <v>3553</v>
      </c>
      <c r="P79" s="241" t="s">
        <v>6702</v>
      </c>
      <c r="Q79" s="242">
        <v>1</v>
      </c>
      <c r="R79" s="242">
        <v>9720</v>
      </c>
    </row>
    <row r="80" spans="1:18" ht="52.5" hidden="1" customHeight="1">
      <c r="A80" s="234" t="s">
        <v>2031</v>
      </c>
      <c r="B80" s="234" t="s">
        <v>5387</v>
      </c>
      <c r="C80" s="235" t="s">
        <v>6664</v>
      </c>
      <c r="D80" s="236" t="s">
        <v>1181</v>
      </c>
      <c r="E80" s="236" t="s">
        <v>1806</v>
      </c>
      <c r="F80" s="237" t="s">
        <v>5387</v>
      </c>
      <c r="G80" s="237" t="s">
        <v>6664</v>
      </c>
      <c r="H80" s="237" t="s">
        <v>1807</v>
      </c>
      <c r="I80" s="238" t="s">
        <v>1808</v>
      </c>
      <c r="J80" s="239" t="s">
        <v>1063</v>
      </c>
      <c r="K80" s="239" t="s">
        <v>1063</v>
      </c>
      <c r="L80" s="239" t="s">
        <v>1790</v>
      </c>
      <c r="M80" s="240" t="s">
        <v>1678</v>
      </c>
      <c r="N80" s="237" t="s">
        <v>1065</v>
      </c>
      <c r="O80" s="237" t="s">
        <v>3553</v>
      </c>
      <c r="P80" s="241"/>
      <c r="Q80" s="242">
        <v>2800</v>
      </c>
      <c r="R80" s="242"/>
    </row>
    <row r="81" spans="1:18" ht="52.5" hidden="1" customHeight="1">
      <c r="A81" s="234" t="s">
        <v>2035</v>
      </c>
      <c r="B81" s="234" t="s">
        <v>6703</v>
      </c>
      <c r="C81" s="235" t="s">
        <v>6664</v>
      </c>
      <c r="D81" s="236" t="s">
        <v>1181</v>
      </c>
      <c r="E81" s="236" t="s">
        <v>6704</v>
      </c>
      <c r="F81" s="237" t="s">
        <v>6703</v>
      </c>
      <c r="G81" s="237" t="s">
        <v>6664</v>
      </c>
      <c r="H81" s="237" t="s">
        <v>6705</v>
      </c>
      <c r="I81" s="238" t="s">
        <v>1078</v>
      </c>
      <c r="J81" s="239" t="s">
        <v>1063</v>
      </c>
      <c r="K81" s="239" t="s">
        <v>1063</v>
      </c>
      <c r="L81" s="239" t="s">
        <v>1790</v>
      </c>
      <c r="M81" s="240" t="s">
        <v>1678</v>
      </c>
      <c r="N81" s="237" t="s">
        <v>1065</v>
      </c>
      <c r="O81" s="237" t="s">
        <v>3553</v>
      </c>
      <c r="P81" s="241"/>
      <c r="Q81" s="242">
        <v>2454</v>
      </c>
      <c r="R81" s="242"/>
    </row>
    <row r="82" spans="1:18" ht="52.5" hidden="1" customHeight="1">
      <c r="A82" s="234" t="s">
        <v>1357</v>
      </c>
      <c r="B82" s="234" t="s">
        <v>6706</v>
      </c>
      <c r="C82" s="235" t="s">
        <v>6664</v>
      </c>
      <c r="D82" s="236" t="s">
        <v>1181</v>
      </c>
      <c r="E82" s="236" t="s">
        <v>6707</v>
      </c>
      <c r="F82" s="237" t="s">
        <v>6706</v>
      </c>
      <c r="G82" s="237" t="s">
        <v>6664</v>
      </c>
      <c r="H82" s="237" t="s">
        <v>1835</v>
      </c>
      <c r="I82" s="238" t="s">
        <v>1836</v>
      </c>
      <c r="J82" s="239" t="s">
        <v>1063</v>
      </c>
      <c r="K82" s="239" t="s">
        <v>1063</v>
      </c>
      <c r="L82" s="239" t="s">
        <v>1790</v>
      </c>
      <c r="M82" s="240" t="s">
        <v>1678</v>
      </c>
      <c r="N82" s="237" t="s">
        <v>1065</v>
      </c>
      <c r="O82" s="237" t="s">
        <v>3553</v>
      </c>
      <c r="P82" s="241"/>
      <c r="Q82" s="242">
        <v>23910.89</v>
      </c>
      <c r="R82" s="242"/>
    </row>
    <row r="83" spans="1:18" ht="52.5" hidden="1" customHeight="1">
      <c r="A83" s="234" t="s">
        <v>1364</v>
      </c>
      <c r="B83" s="234" t="s">
        <v>6708</v>
      </c>
      <c r="C83" s="235" t="s">
        <v>6664</v>
      </c>
      <c r="D83" s="236" t="s">
        <v>1181</v>
      </c>
      <c r="E83" s="236" t="s">
        <v>6709</v>
      </c>
      <c r="F83" s="237" t="s">
        <v>6708</v>
      </c>
      <c r="G83" s="237" t="s">
        <v>6664</v>
      </c>
      <c r="H83" s="237" t="s">
        <v>1924</v>
      </c>
      <c r="I83" s="238" t="s">
        <v>1925</v>
      </c>
      <c r="J83" s="239" t="s">
        <v>1063</v>
      </c>
      <c r="K83" s="239" t="s">
        <v>1063</v>
      </c>
      <c r="L83" s="239" t="s">
        <v>1790</v>
      </c>
      <c r="M83" s="240" t="s">
        <v>1678</v>
      </c>
      <c r="N83" s="237" t="s">
        <v>1065</v>
      </c>
      <c r="O83" s="237" t="s">
        <v>3553</v>
      </c>
      <c r="P83" s="241"/>
      <c r="Q83" s="242">
        <v>3450</v>
      </c>
      <c r="R83" s="242"/>
    </row>
    <row r="84" spans="1:18" ht="42" hidden="1" customHeight="1">
      <c r="A84" s="234" t="s">
        <v>1368</v>
      </c>
      <c r="B84" s="234" t="s">
        <v>6710</v>
      </c>
      <c r="C84" s="235" t="s">
        <v>6470</v>
      </c>
      <c r="D84" s="236" t="s">
        <v>1055</v>
      </c>
      <c r="E84" s="236" t="s">
        <v>6711</v>
      </c>
      <c r="F84" s="237" t="s">
        <v>6712</v>
      </c>
      <c r="G84" s="237" t="s">
        <v>6473</v>
      </c>
      <c r="H84" s="237" t="s">
        <v>1077</v>
      </c>
      <c r="I84" s="238" t="s">
        <v>1078</v>
      </c>
      <c r="J84" s="239" t="s">
        <v>1690</v>
      </c>
      <c r="K84" s="239" t="s">
        <v>1691</v>
      </c>
      <c r="L84" s="239" t="s">
        <v>1063</v>
      </c>
      <c r="M84" s="240" t="s">
        <v>1769</v>
      </c>
      <c r="N84" s="237" t="s">
        <v>1065</v>
      </c>
      <c r="O84" s="237" t="s">
        <v>3553</v>
      </c>
      <c r="P84" s="241"/>
      <c r="Q84" s="242"/>
      <c r="R84" s="242">
        <v>165.63</v>
      </c>
    </row>
    <row r="85" spans="1:18" ht="42" hidden="1" customHeight="1">
      <c r="A85" s="234" t="s">
        <v>1372</v>
      </c>
      <c r="B85" s="234" t="s">
        <v>6713</v>
      </c>
      <c r="C85" s="235" t="s">
        <v>6470</v>
      </c>
      <c r="D85" s="236" t="s">
        <v>1055</v>
      </c>
      <c r="E85" s="236" t="s">
        <v>6714</v>
      </c>
      <c r="F85" s="237" t="s">
        <v>6715</v>
      </c>
      <c r="G85" s="237" t="s">
        <v>6473</v>
      </c>
      <c r="H85" s="237" t="s">
        <v>1696</v>
      </c>
      <c r="I85" s="238" t="s">
        <v>1697</v>
      </c>
      <c r="J85" s="239" t="s">
        <v>1690</v>
      </c>
      <c r="K85" s="239" t="s">
        <v>1691</v>
      </c>
      <c r="L85" s="239" t="s">
        <v>1063</v>
      </c>
      <c r="M85" s="240" t="s">
        <v>1769</v>
      </c>
      <c r="N85" s="237" t="s">
        <v>1065</v>
      </c>
      <c r="O85" s="237" t="s">
        <v>3553</v>
      </c>
      <c r="P85" s="241"/>
      <c r="Q85" s="242"/>
      <c r="R85" s="242">
        <v>299.27</v>
      </c>
    </row>
    <row r="86" spans="1:18" ht="42" hidden="1" customHeight="1">
      <c r="A86" s="234" t="s">
        <v>1376</v>
      </c>
      <c r="B86" s="234" t="s">
        <v>6716</v>
      </c>
      <c r="C86" s="235" t="s">
        <v>6470</v>
      </c>
      <c r="D86" s="236" t="s">
        <v>1055</v>
      </c>
      <c r="E86" s="236" t="s">
        <v>6717</v>
      </c>
      <c r="F86" s="237" t="s">
        <v>6718</v>
      </c>
      <c r="G86" s="237" t="s">
        <v>6473</v>
      </c>
      <c r="H86" s="237" t="s">
        <v>1696</v>
      </c>
      <c r="I86" s="238" t="s">
        <v>1697</v>
      </c>
      <c r="J86" s="239" t="s">
        <v>1690</v>
      </c>
      <c r="K86" s="239" t="s">
        <v>1691</v>
      </c>
      <c r="L86" s="239" t="s">
        <v>1063</v>
      </c>
      <c r="M86" s="240" t="s">
        <v>1769</v>
      </c>
      <c r="N86" s="237" t="s">
        <v>1065</v>
      </c>
      <c r="O86" s="237" t="s">
        <v>3553</v>
      </c>
      <c r="P86" s="241"/>
      <c r="Q86" s="242"/>
      <c r="R86" s="242">
        <v>1181.93</v>
      </c>
    </row>
    <row r="87" spans="1:18" ht="42" hidden="1" customHeight="1">
      <c r="A87" s="234" t="s">
        <v>1380</v>
      </c>
      <c r="B87" s="234" t="s">
        <v>6719</v>
      </c>
      <c r="C87" s="235" t="s">
        <v>6470</v>
      </c>
      <c r="D87" s="236" t="s">
        <v>1055</v>
      </c>
      <c r="E87" s="236" t="s">
        <v>6720</v>
      </c>
      <c r="F87" s="237" t="s">
        <v>6721</v>
      </c>
      <c r="G87" s="237" t="s">
        <v>6473</v>
      </c>
      <c r="H87" s="237" t="s">
        <v>1077</v>
      </c>
      <c r="I87" s="238" t="s">
        <v>1078</v>
      </c>
      <c r="J87" s="239" t="s">
        <v>1690</v>
      </c>
      <c r="K87" s="239" t="s">
        <v>1691</v>
      </c>
      <c r="L87" s="239" t="s">
        <v>1063</v>
      </c>
      <c r="M87" s="240" t="s">
        <v>1769</v>
      </c>
      <c r="N87" s="237" t="s">
        <v>1065</v>
      </c>
      <c r="O87" s="237" t="s">
        <v>3553</v>
      </c>
      <c r="P87" s="241"/>
      <c r="Q87" s="242"/>
      <c r="R87" s="242">
        <v>37235.96</v>
      </c>
    </row>
    <row r="88" spans="1:18" ht="52.5" hidden="1" customHeight="1">
      <c r="A88" s="234" t="s">
        <v>1386</v>
      </c>
      <c r="B88" s="234" t="s">
        <v>6722</v>
      </c>
      <c r="C88" s="235" t="s">
        <v>6473</v>
      </c>
      <c r="D88" s="236" t="s">
        <v>1181</v>
      </c>
      <c r="E88" s="236" t="s">
        <v>6723</v>
      </c>
      <c r="F88" s="237" t="s">
        <v>6722</v>
      </c>
      <c r="G88" s="237" t="s">
        <v>6473</v>
      </c>
      <c r="H88" s="237" t="s">
        <v>6724</v>
      </c>
      <c r="I88" s="238" t="s">
        <v>1078</v>
      </c>
      <c r="J88" s="239" t="s">
        <v>1063</v>
      </c>
      <c r="K88" s="239" t="s">
        <v>1063</v>
      </c>
      <c r="L88" s="239" t="s">
        <v>1790</v>
      </c>
      <c r="M88" s="240" t="s">
        <v>1678</v>
      </c>
      <c r="N88" s="237" t="s">
        <v>1065</v>
      </c>
      <c r="O88" s="237" t="s">
        <v>3553</v>
      </c>
      <c r="P88" s="241"/>
      <c r="Q88" s="242">
        <v>10212</v>
      </c>
      <c r="R88" s="242"/>
    </row>
    <row r="89" spans="1:18" ht="52.5" hidden="1" customHeight="1">
      <c r="A89" s="234" t="s">
        <v>2061</v>
      </c>
      <c r="B89" s="234" t="s">
        <v>6725</v>
      </c>
      <c r="C89" s="235" t="s">
        <v>6473</v>
      </c>
      <c r="D89" s="236" t="s">
        <v>1181</v>
      </c>
      <c r="E89" s="236" t="s">
        <v>6726</v>
      </c>
      <c r="F89" s="237" t="s">
        <v>6725</v>
      </c>
      <c r="G89" s="237" t="s">
        <v>6473</v>
      </c>
      <c r="H89" s="237" t="s">
        <v>6727</v>
      </c>
      <c r="I89" s="238" t="s">
        <v>1078</v>
      </c>
      <c r="J89" s="239" t="s">
        <v>1063</v>
      </c>
      <c r="K89" s="239" t="s">
        <v>1063</v>
      </c>
      <c r="L89" s="239" t="s">
        <v>1790</v>
      </c>
      <c r="M89" s="240" t="s">
        <v>1678</v>
      </c>
      <c r="N89" s="237" t="s">
        <v>1065</v>
      </c>
      <c r="O89" s="237" t="s">
        <v>3553</v>
      </c>
      <c r="P89" s="241"/>
      <c r="Q89" s="242">
        <v>6000</v>
      </c>
      <c r="R89" s="242"/>
    </row>
    <row r="90" spans="1:18" ht="52.5" hidden="1" customHeight="1">
      <c r="A90" s="234" t="s">
        <v>1104</v>
      </c>
      <c r="B90" s="234" t="s">
        <v>1409</v>
      </c>
      <c r="C90" s="235" t="s">
        <v>6473</v>
      </c>
      <c r="D90" s="236" t="s">
        <v>1181</v>
      </c>
      <c r="E90" s="236" t="s">
        <v>1806</v>
      </c>
      <c r="F90" s="237" t="s">
        <v>1409</v>
      </c>
      <c r="G90" s="237" t="s">
        <v>6473</v>
      </c>
      <c r="H90" s="237" t="s">
        <v>1807</v>
      </c>
      <c r="I90" s="238" t="s">
        <v>1808</v>
      </c>
      <c r="J90" s="239" t="s">
        <v>1063</v>
      </c>
      <c r="K90" s="239" t="s">
        <v>1063</v>
      </c>
      <c r="L90" s="239" t="s">
        <v>1790</v>
      </c>
      <c r="M90" s="240" t="s">
        <v>1678</v>
      </c>
      <c r="N90" s="237" t="s">
        <v>1065</v>
      </c>
      <c r="O90" s="237" t="s">
        <v>3553</v>
      </c>
      <c r="P90" s="241"/>
      <c r="Q90" s="242">
        <v>18772</v>
      </c>
      <c r="R90" s="242"/>
    </row>
    <row r="91" spans="1:18" ht="52.5" hidden="1" customHeight="1">
      <c r="A91" s="234" t="s">
        <v>1392</v>
      </c>
      <c r="B91" s="234" t="s">
        <v>6728</v>
      </c>
      <c r="C91" s="235" t="s">
        <v>6473</v>
      </c>
      <c r="D91" s="236" t="s">
        <v>1181</v>
      </c>
      <c r="E91" s="236" t="s">
        <v>6729</v>
      </c>
      <c r="F91" s="237" t="s">
        <v>6728</v>
      </c>
      <c r="G91" s="237" t="s">
        <v>6473</v>
      </c>
      <c r="H91" s="237" t="s">
        <v>1835</v>
      </c>
      <c r="I91" s="238" t="s">
        <v>1836</v>
      </c>
      <c r="J91" s="239" t="s">
        <v>1063</v>
      </c>
      <c r="K91" s="239" t="s">
        <v>1063</v>
      </c>
      <c r="L91" s="239" t="s">
        <v>1790</v>
      </c>
      <c r="M91" s="240" t="s">
        <v>1678</v>
      </c>
      <c r="N91" s="237" t="s">
        <v>1065</v>
      </c>
      <c r="O91" s="237" t="s">
        <v>3553</v>
      </c>
      <c r="P91" s="241"/>
      <c r="Q91" s="242">
        <v>17400.64</v>
      </c>
      <c r="R91" s="242"/>
    </row>
    <row r="92" spans="1:18" ht="52.5" hidden="1" customHeight="1">
      <c r="A92" s="234" t="s">
        <v>1399</v>
      </c>
      <c r="B92" s="234" t="s">
        <v>6730</v>
      </c>
      <c r="C92" s="235" t="s">
        <v>6473</v>
      </c>
      <c r="D92" s="236" t="s">
        <v>1181</v>
      </c>
      <c r="E92" s="236" t="s">
        <v>6731</v>
      </c>
      <c r="F92" s="237" t="s">
        <v>6730</v>
      </c>
      <c r="G92" s="237" t="s">
        <v>6473</v>
      </c>
      <c r="H92" s="237" t="s">
        <v>3698</v>
      </c>
      <c r="I92" s="238" t="s">
        <v>3699</v>
      </c>
      <c r="J92" s="239" t="s">
        <v>1063</v>
      </c>
      <c r="K92" s="239" t="s">
        <v>1063</v>
      </c>
      <c r="L92" s="239" t="s">
        <v>1790</v>
      </c>
      <c r="M92" s="240" t="s">
        <v>1678</v>
      </c>
      <c r="N92" s="237" t="s">
        <v>1065</v>
      </c>
      <c r="O92" s="237" t="s">
        <v>3553</v>
      </c>
      <c r="P92" s="241"/>
      <c r="Q92" s="242">
        <v>24843</v>
      </c>
      <c r="R92" s="242"/>
    </row>
    <row r="93" spans="1:18" ht="63" hidden="1" customHeight="1">
      <c r="A93" s="234" t="s">
        <v>1406</v>
      </c>
      <c r="B93" s="234" t="s">
        <v>6732</v>
      </c>
      <c r="C93" s="235" t="s">
        <v>6733</v>
      </c>
      <c r="D93" s="236" t="s">
        <v>1055</v>
      </c>
      <c r="E93" s="236" t="s">
        <v>6734</v>
      </c>
      <c r="F93" s="237" t="s">
        <v>6735</v>
      </c>
      <c r="G93" s="237" t="s">
        <v>6470</v>
      </c>
      <c r="H93" s="237" t="s">
        <v>1077</v>
      </c>
      <c r="I93" s="238" t="s">
        <v>1078</v>
      </c>
      <c r="J93" s="239" t="s">
        <v>1690</v>
      </c>
      <c r="K93" s="239" t="s">
        <v>1691</v>
      </c>
      <c r="L93" s="239" t="s">
        <v>1063</v>
      </c>
      <c r="M93" s="240" t="s">
        <v>1769</v>
      </c>
      <c r="N93" s="237" t="s">
        <v>1065</v>
      </c>
      <c r="O93" s="237" t="s">
        <v>3553</v>
      </c>
      <c r="P93" s="241"/>
      <c r="Q93" s="242"/>
      <c r="R93" s="242">
        <v>8000</v>
      </c>
    </row>
    <row r="94" spans="1:18" ht="52.5">
      <c r="A94" s="234" t="s">
        <v>1410</v>
      </c>
      <c r="B94" s="234" t="s">
        <v>6736</v>
      </c>
      <c r="C94" s="235" t="s">
        <v>6733</v>
      </c>
      <c r="D94" s="236" t="s">
        <v>1055</v>
      </c>
      <c r="E94" s="236" t="s">
        <v>6737</v>
      </c>
      <c r="F94" s="237" t="s">
        <v>6738</v>
      </c>
      <c r="G94" s="237" t="s">
        <v>6470</v>
      </c>
      <c r="H94" s="237" t="s">
        <v>1077</v>
      </c>
      <c r="I94" s="238" t="s">
        <v>1078</v>
      </c>
      <c r="J94" s="239" t="s">
        <v>1096</v>
      </c>
      <c r="K94" s="239" t="s">
        <v>1062</v>
      </c>
      <c r="L94" s="239" t="s">
        <v>1063</v>
      </c>
      <c r="M94" s="240" t="s">
        <v>1064</v>
      </c>
      <c r="N94" s="237" t="s">
        <v>1065</v>
      </c>
      <c r="O94" s="237" t="s">
        <v>3553</v>
      </c>
      <c r="P94" s="241"/>
      <c r="Q94" s="242">
        <v>1</v>
      </c>
      <c r="R94" s="242">
        <v>224</v>
      </c>
    </row>
    <row r="95" spans="1:18" ht="42" hidden="1" customHeight="1">
      <c r="A95" s="234" t="s">
        <v>1414</v>
      </c>
      <c r="B95" s="234" t="s">
        <v>6739</v>
      </c>
      <c r="C95" s="235" t="s">
        <v>6733</v>
      </c>
      <c r="D95" s="236" t="s">
        <v>1055</v>
      </c>
      <c r="E95" s="236" t="s">
        <v>6510</v>
      </c>
      <c r="F95" s="237" t="s">
        <v>6740</v>
      </c>
      <c r="G95" s="237" t="s">
        <v>6470</v>
      </c>
      <c r="H95" s="237" t="s">
        <v>1701</v>
      </c>
      <c r="I95" s="238" t="s">
        <v>1702</v>
      </c>
      <c r="J95" s="239" t="s">
        <v>1690</v>
      </c>
      <c r="K95" s="239" t="s">
        <v>1691</v>
      </c>
      <c r="L95" s="239" t="s">
        <v>1063</v>
      </c>
      <c r="M95" s="240" t="s">
        <v>1769</v>
      </c>
      <c r="N95" s="237" t="s">
        <v>1065</v>
      </c>
      <c r="O95" s="237" t="s">
        <v>3553</v>
      </c>
      <c r="P95" s="241"/>
      <c r="Q95" s="242"/>
      <c r="R95" s="242">
        <v>520</v>
      </c>
    </row>
    <row r="96" spans="1:18" ht="52.5" hidden="1" customHeight="1">
      <c r="A96" s="234" t="s">
        <v>1421</v>
      </c>
      <c r="B96" s="234" t="s">
        <v>6741</v>
      </c>
      <c r="C96" s="235" t="s">
        <v>6470</v>
      </c>
      <c r="D96" s="236" t="s">
        <v>1214</v>
      </c>
      <c r="E96" s="236" t="s">
        <v>6742</v>
      </c>
      <c r="F96" s="237" t="s">
        <v>6743</v>
      </c>
      <c r="G96" s="237" t="s">
        <v>6470</v>
      </c>
      <c r="H96" s="237" t="s">
        <v>3691</v>
      </c>
      <c r="I96" s="238" t="s">
        <v>2040</v>
      </c>
      <c r="J96" s="239" t="s">
        <v>1063</v>
      </c>
      <c r="K96" s="239" t="s">
        <v>1063</v>
      </c>
      <c r="L96" s="239" t="s">
        <v>1790</v>
      </c>
      <c r="M96" s="240" t="s">
        <v>1678</v>
      </c>
      <c r="N96" s="237" t="s">
        <v>1065</v>
      </c>
      <c r="O96" s="237" t="s">
        <v>3553</v>
      </c>
      <c r="P96" s="241"/>
      <c r="Q96" s="242">
        <v>12417</v>
      </c>
      <c r="R96" s="242"/>
    </row>
    <row r="97" spans="1:18" ht="52.5" hidden="1">
      <c r="A97" s="234" t="s">
        <v>1428</v>
      </c>
      <c r="B97" s="234" t="s">
        <v>6553</v>
      </c>
      <c r="C97" s="235" t="s">
        <v>6470</v>
      </c>
      <c r="D97" s="236" t="s">
        <v>1181</v>
      </c>
      <c r="E97" s="236" t="s">
        <v>6744</v>
      </c>
      <c r="F97" s="237" t="s">
        <v>6553</v>
      </c>
      <c r="G97" s="237" t="s">
        <v>6470</v>
      </c>
      <c r="H97" s="244" t="s">
        <v>4146</v>
      </c>
      <c r="I97" s="238" t="s">
        <v>1697</v>
      </c>
      <c r="J97" s="239" t="s">
        <v>1096</v>
      </c>
      <c r="K97" s="239" t="s">
        <v>1062</v>
      </c>
      <c r="L97" s="239" t="s">
        <v>1063</v>
      </c>
      <c r="M97" s="240" t="s">
        <v>1064</v>
      </c>
      <c r="N97" s="237" t="s">
        <v>1065</v>
      </c>
      <c r="O97" s="237" t="s">
        <v>3553</v>
      </c>
      <c r="P97" s="241"/>
      <c r="Q97" s="242">
        <v>224</v>
      </c>
      <c r="R97" s="242"/>
    </row>
    <row r="98" spans="1:18" ht="52.5" hidden="1" customHeight="1">
      <c r="A98" s="234" t="s">
        <v>2084</v>
      </c>
      <c r="B98" s="234" t="s">
        <v>6745</v>
      </c>
      <c r="C98" s="235" t="s">
        <v>6470</v>
      </c>
      <c r="D98" s="236" t="s">
        <v>1181</v>
      </c>
      <c r="E98" s="236" t="s">
        <v>6746</v>
      </c>
      <c r="F98" s="237" t="s">
        <v>6745</v>
      </c>
      <c r="G98" s="237" t="s">
        <v>6470</v>
      </c>
      <c r="H98" s="237" t="s">
        <v>6747</v>
      </c>
      <c r="I98" s="238" t="s">
        <v>1078</v>
      </c>
      <c r="J98" s="239" t="s">
        <v>1063</v>
      </c>
      <c r="K98" s="239" t="s">
        <v>1063</v>
      </c>
      <c r="L98" s="239" t="s">
        <v>1790</v>
      </c>
      <c r="M98" s="240" t="s">
        <v>1678</v>
      </c>
      <c r="N98" s="237" t="s">
        <v>1065</v>
      </c>
      <c r="O98" s="237" t="s">
        <v>3553</v>
      </c>
      <c r="P98" s="241"/>
      <c r="Q98" s="242">
        <v>1000</v>
      </c>
      <c r="R98" s="242"/>
    </row>
    <row r="99" spans="1:18" ht="52.5" hidden="1" customHeight="1">
      <c r="A99" s="234" t="s">
        <v>2088</v>
      </c>
      <c r="B99" s="234" t="s">
        <v>6748</v>
      </c>
      <c r="C99" s="235" t="s">
        <v>6470</v>
      </c>
      <c r="D99" s="236" t="s">
        <v>1181</v>
      </c>
      <c r="E99" s="236" t="s">
        <v>6749</v>
      </c>
      <c r="F99" s="237" t="s">
        <v>6748</v>
      </c>
      <c r="G99" s="237" t="s">
        <v>6470</v>
      </c>
      <c r="H99" s="237" t="s">
        <v>6750</v>
      </c>
      <c r="I99" s="238" t="s">
        <v>1078</v>
      </c>
      <c r="J99" s="239" t="s">
        <v>1063</v>
      </c>
      <c r="K99" s="239" t="s">
        <v>1063</v>
      </c>
      <c r="L99" s="239" t="s">
        <v>1790</v>
      </c>
      <c r="M99" s="240" t="s">
        <v>1678</v>
      </c>
      <c r="N99" s="237" t="s">
        <v>1065</v>
      </c>
      <c r="O99" s="237" t="s">
        <v>3553</v>
      </c>
      <c r="P99" s="241"/>
      <c r="Q99" s="242">
        <v>3500</v>
      </c>
      <c r="R99" s="242"/>
    </row>
    <row r="100" spans="1:18" ht="52.5" hidden="1" customHeight="1">
      <c r="A100" s="234" t="s">
        <v>2092</v>
      </c>
      <c r="B100" s="234" t="s">
        <v>6751</v>
      </c>
      <c r="C100" s="235" t="s">
        <v>6470</v>
      </c>
      <c r="D100" s="236" t="s">
        <v>1181</v>
      </c>
      <c r="E100" s="236" t="s">
        <v>1806</v>
      </c>
      <c r="F100" s="237" t="s">
        <v>6751</v>
      </c>
      <c r="G100" s="237" t="s">
        <v>6470</v>
      </c>
      <c r="H100" s="237" t="s">
        <v>1807</v>
      </c>
      <c r="I100" s="238" t="s">
        <v>1808</v>
      </c>
      <c r="J100" s="239" t="s">
        <v>1063</v>
      </c>
      <c r="K100" s="239" t="s">
        <v>1063</v>
      </c>
      <c r="L100" s="239" t="s">
        <v>1790</v>
      </c>
      <c r="M100" s="240" t="s">
        <v>1678</v>
      </c>
      <c r="N100" s="237" t="s">
        <v>1065</v>
      </c>
      <c r="O100" s="237" t="s">
        <v>3553</v>
      </c>
      <c r="P100" s="241"/>
      <c r="Q100" s="242">
        <v>18210.849999999999</v>
      </c>
      <c r="R100" s="242"/>
    </row>
    <row r="101" spans="1:18" ht="63" hidden="1" customHeight="1">
      <c r="A101" s="234" t="s">
        <v>2096</v>
      </c>
      <c r="B101" s="234" t="s">
        <v>6752</v>
      </c>
      <c r="C101" s="235" t="s">
        <v>6470</v>
      </c>
      <c r="D101" s="236" t="s">
        <v>1181</v>
      </c>
      <c r="E101" s="236" t="s">
        <v>6753</v>
      </c>
      <c r="F101" s="237" t="s">
        <v>6752</v>
      </c>
      <c r="G101" s="237" t="s">
        <v>6470</v>
      </c>
      <c r="H101" s="237" t="s">
        <v>1835</v>
      </c>
      <c r="I101" s="238" t="s">
        <v>1836</v>
      </c>
      <c r="J101" s="239" t="s">
        <v>1063</v>
      </c>
      <c r="K101" s="239" t="s">
        <v>1063</v>
      </c>
      <c r="L101" s="239" t="s">
        <v>1790</v>
      </c>
      <c r="M101" s="240" t="s">
        <v>1678</v>
      </c>
      <c r="N101" s="237" t="s">
        <v>1065</v>
      </c>
      <c r="O101" s="237" t="s">
        <v>3553</v>
      </c>
      <c r="P101" s="241"/>
      <c r="Q101" s="242">
        <v>18961.59</v>
      </c>
      <c r="R101" s="242"/>
    </row>
    <row r="102" spans="1:18" ht="52.5" hidden="1" customHeight="1">
      <c r="A102" s="234" t="s">
        <v>2100</v>
      </c>
      <c r="B102" s="234" t="s">
        <v>2060</v>
      </c>
      <c r="C102" s="235" t="s">
        <v>6470</v>
      </c>
      <c r="D102" s="236" t="s">
        <v>1181</v>
      </c>
      <c r="E102" s="236" t="s">
        <v>6754</v>
      </c>
      <c r="F102" s="237" t="s">
        <v>2060</v>
      </c>
      <c r="G102" s="237" t="s">
        <v>6470</v>
      </c>
      <c r="H102" s="237" t="s">
        <v>6755</v>
      </c>
      <c r="I102" s="238" t="s">
        <v>6756</v>
      </c>
      <c r="J102" s="239" t="s">
        <v>1063</v>
      </c>
      <c r="K102" s="239" t="s">
        <v>1063</v>
      </c>
      <c r="L102" s="239" t="s">
        <v>1790</v>
      </c>
      <c r="M102" s="240" t="s">
        <v>1678</v>
      </c>
      <c r="N102" s="237" t="s">
        <v>1065</v>
      </c>
      <c r="O102" s="237" t="s">
        <v>3553</v>
      </c>
      <c r="P102" s="241"/>
      <c r="Q102" s="242">
        <v>8812</v>
      </c>
      <c r="R102" s="242"/>
    </row>
    <row r="103" spans="1:18" ht="52.5" hidden="1" customHeight="1">
      <c r="A103" s="234" t="s">
        <v>2104</v>
      </c>
      <c r="B103" s="234" t="s">
        <v>2578</v>
      </c>
      <c r="C103" s="235" t="s">
        <v>6470</v>
      </c>
      <c r="D103" s="236" t="s">
        <v>1181</v>
      </c>
      <c r="E103" s="236" t="s">
        <v>6757</v>
      </c>
      <c r="F103" s="237" t="s">
        <v>2578</v>
      </c>
      <c r="G103" s="237" t="s">
        <v>6470</v>
      </c>
      <c r="H103" s="237" t="s">
        <v>6758</v>
      </c>
      <c r="I103" s="238" t="s">
        <v>6759</v>
      </c>
      <c r="J103" s="239" t="s">
        <v>1063</v>
      </c>
      <c r="K103" s="239" t="s">
        <v>1063</v>
      </c>
      <c r="L103" s="239" t="s">
        <v>1790</v>
      </c>
      <c r="M103" s="240" t="s">
        <v>1678</v>
      </c>
      <c r="N103" s="237" t="s">
        <v>1065</v>
      </c>
      <c r="O103" s="237" t="s">
        <v>3553</v>
      </c>
      <c r="P103" s="241"/>
      <c r="Q103" s="242">
        <v>8812</v>
      </c>
      <c r="R103" s="242"/>
    </row>
    <row r="104" spans="1:18" ht="52.5" hidden="1" customHeight="1">
      <c r="A104" s="234" t="s">
        <v>2108</v>
      </c>
      <c r="B104" s="234" t="s">
        <v>3100</v>
      </c>
      <c r="C104" s="235" t="s">
        <v>6470</v>
      </c>
      <c r="D104" s="236" t="s">
        <v>1181</v>
      </c>
      <c r="E104" s="236" t="s">
        <v>6760</v>
      </c>
      <c r="F104" s="237" t="s">
        <v>3100</v>
      </c>
      <c r="G104" s="237" t="s">
        <v>6470</v>
      </c>
      <c r="H104" s="237" t="s">
        <v>2386</v>
      </c>
      <c r="I104" s="238" t="s">
        <v>2387</v>
      </c>
      <c r="J104" s="239" t="s">
        <v>1063</v>
      </c>
      <c r="K104" s="239" t="s">
        <v>1063</v>
      </c>
      <c r="L104" s="239" t="s">
        <v>1790</v>
      </c>
      <c r="M104" s="240" t="s">
        <v>1678</v>
      </c>
      <c r="N104" s="237" t="s">
        <v>1065</v>
      </c>
      <c r="O104" s="237" t="s">
        <v>3553</v>
      </c>
      <c r="P104" s="241"/>
      <c r="Q104" s="242">
        <v>6450</v>
      </c>
      <c r="R104" s="242"/>
    </row>
    <row r="105" spans="1:18" ht="42" hidden="1" customHeight="1">
      <c r="A105" s="234" t="s">
        <v>2113</v>
      </c>
      <c r="B105" s="234" t="s">
        <v>6761</v>
      </c>
      <c r="C105" s="235" t="s">
        <v>6733</v>
      </c>
      <c r="D105" s="236" t="s">
        <v>1055</v>
      </c>
      <c r="E105" s="236" t="s">
        <v>6762</v>
      </c>
      <c r="F105" s="237" t="s">
        <v>6763</v>
      </c>
      <c r="G105" s="237" t="s">
        <v>6733</v>
      </c>
      <c r="H105" s="237" t="s">
        <v>1701</v>
      </c>
      <c r="I105" s="238" t="s">
        <v>1702</v>
      </c>
      <c r="J105" s="239" t="s">
        <v>1703</v>
      </c>
      <c r="K105" s="239" t="s">
        <v>1704</v>
      </c>
      <c r="L105" s="239" t="s">
        <v>1063</v>
      </c>
      <c r="M105" s="240" t="s">
        <v>1769</v>
      </c>
      <c r="N105" s="237" t="s">
        <v>1664</v>
      </c>
      <c r="O105" s="237" t="s">
        <v>1828</v>
      </c>
      <c r="P105" s="241"/>
      <c r="Q105" s="242"/>
      <c r="R105" s="242">
        <v>23702.97</v>
      </c>
    </row>
    <row r="106" spans="1:18" ht="42" hidden="1" customHeight="1">
      <c r="A106" s="234" t="s">
        <v>2120</v>
      </c>
      <c r="B106" s="234" t="s">
        <v>6764</v>
      </c>
      <c r="C106" s="235" t="s">
        <v>6765</v>
      </c>
      <c r="D106" s="236" t="s">
        <v>1055</v>
      </c>
      <c r="E106" s="236" t="s">
        <v>6766</v>
      </c>
      <c r="F106" s="237" t="s">
        <v>6767</v>
      </c>
      <c r="G106" s="237" t="s">
        <v>6768</v>
      </c>
      <c r="H106" s="237" t="s">
        <v>1701</v>
      </c>
      <c r="I106" s="238" t="s">
        <v>1702</v>
      </c>
      <c r="J106" s="239" t="s">
        <v>1703</v>
      </c>
      <c r="K106" s="239" t="s">
        <v>1704</v>
      </c>
      <c r="L106" s="239" t="s">
        <v>1063</v>
      </c>
      <c r="M106" s="240" t="s">
        <v>1769</v>
      </c>
      <c r="N106" s="237" t="s">
        <v>1664</v>
      </c>
      <c r="O106" s="237" t="s">
        <v>1828</v>
      </c>
      <c r="P106" s="241"/>
      <c r="Q106" s="242"/>
      <c r="R106" s="242">
        <v>3124.47</v>
      </c>
    </row>
    <row r="107" spans="1:18" ht="42" hidden="1" customHeight="1">
      <c r="A107" s="234" t="s">
        <v>2124</v>
      </c>
      <c r="B107" s="234" t="s">
        <v>6769</v>
      </c>
      <c r="C107" s="235" t="s">
        <v>6733</v>
      </c>
      <c r="D107" s="236" t="s">
        <v>1055</v>
      </c>
      <c r="E107" s="236" t="s">
        <v>6770</v>
      </c>
      <c r="F107" s="237" t="s">
        <v>6771</v>
      </c>
      <c r="G107" s="237" t="s">
        <v>6733</v>
      </c>
      <c r="H107" s="237" t="s">
        <v>1716</v>
      </c>
      <c r="I107" s="238" t="s">
        <v>1717</v>
      </c>
      <c r="J107" s="239" t="s">
        <v>1703</v>
      </c>
      <c r="K107" s="239" t="s">
        <v>1704</v>
      </c>
      <c r="L107" s="239" t="s">
        <v>1063</v>
      </c>
      <c r="M107" s="240" t="s">
        <v>1769</v>
      </c>
      <c r="N107" s="237" t="s">
        <v>1664</v>
      </c>
      <c r="O107" s="237" t="s">
        <v>1828</v>
      </c>
      <c r="P107" s="241"/>
      <c r="Q107" s="242"/>
      <c r="R107" s="242">
        <v>215.49</v>
      </c>
    </row>
    <row r="108" spans="1:18" ht="42" hidden="1" customHeight="1">
      <c r="A108" s="234" t="s">
        <v>2129</v>
      </c>
      <c r="B108" s="234" t="s">
        <v>6772</v>
      </c>
      <c r="C108" s="235" t="s">
        <v>6733</v>
      </c>
      <c r="D108" s="236" t="s">
        <v>1055</v>
      </c>
      <c r="E108" s="236" t="s">
        <v>6773</v>
      </c>
      <c r="F108" s="237" t="s">
        <v>6774</v>
      </c>
      <c r="G108" s="237" t="s">
        <v>6733</v>
      </c>
      <c r="H108" s="237" t="s">
        <v>1701</v>
      </c>
      <c r="I108" s="238" t="s">
        <v>1702</v>
      </c>
      <c r="J108" s="239" t="s">
        <v>1703</v>
      </c>
      <c r="K108" s="239" t="s">
        <v>1704</v>
      </c>
      <c r="L108" s="239" t="s">
        <v>1063</v>
      </c>
      <c r="M108" s="240" t="s">
        <v>1769</v>
      </c>
      <c r="N108" s="237" t="s">
        <v>1664</v>
      </c>
      <c r="O108" s="237" t="s">
        <v>1828</v>
      </c>
      <c r="P108" s="241"/>
      <c r="Q108" s="242"/>
      <c r="R108" s="242">
        <v>5494.78</v>
      </c>
    </row>
    <row r="109" spans="1:18" ht="42" hidden="1" customHeight="1">
      <c r="A109" s="234" t="s">
        <v>2134</v>
      </c>
      <c r="B109" s="234" t="s">
        <v>6775</v>
      </c>
      <c r="C109" s="235" t="s">
        <v>6733</v>
      </c>
      <c r="D109" s="236" t="s">
        <v>1055</v>
      </c>
      <c r="E109" s="236" t="s">
        <v>6762</v>
      </c>
      <c r="F109" s="237" t="s">
        <v>6776</v>
      </c>
      <c r="G109" s="237" t="s">
        <v>6733</v>
      </c>
      <c r="H109" s="237" t="s">
        <v>1701</v>
      </c>
      <c r="I109" s="238" t="s">
        <v>1702</v>
      </c>
      <c r="J109" s="239" t="s">
        <v>1703</v>
      </c>
      <c r="K109" s="239" t="s">
        <v>1704</v>
      </c>
      <c r="L109" s="239" t="s">
        <v>1063</v>
      </c>
      <c r="M109" s="240" t="s">
        <v>1769</v>
      </c>
      <c r="N109" s="237" t="s">
        <v>1065</v>
      </c>
      <c r="O109" s="237" t="s">
        <v>1112</v>
      </c>
      <c r="P109" s="241"/>
      <c r="Q109" s="242"/>
      <c r="R109" s="242">
        <v>8254.16</v>
      </c>
    </row>
    <row r="110" spans="1:18" ht="42" hidden="1" customHeight="1">
      <c r="A110" s="234" t="s">
        <v>2138</v>
      </c>
      <c r="B110" s="234" t="s">
        <v>6777</v>
      </c>
      <c r="C110" s="235" t="s">
        <v>6733</v>
      </c>
      <c r="D110" s="236" t="s">
        <v>1055</v>
      </c>
      <c r="E110" s="236" t="s">
        <v>6766</v>
      </c>
      <c r="F110" s="237" t="s">
        <v>6778</v>
      </c>
      <c r="G110" s="237" t="s">
        <v>6733</v>
      </c>
      <c r="H110" s="237" t="s">
        <v>1701</v>
      </c>
      <c r="I110" s="238" t="s">
        <v>1702</v>
      </c>
      <c r="J110" s="239" t="s">
        <v>1703</v>
      </c>
      <c r="K110" s="239" t="s">
        <v>1704</v>
      </c>
      <c r="L110" s="239" t="s">
        <v>1063</v>
      </c>
      <c r="M110" s="240" t="s">
        <v>1769</v>
      </c>
      <c r="N110" s="237" t="s">
        <v>1065</v>
      </c>
      <c r="O110" s="237" t="s">
        <v>1112</v>
      </c>
      <c r="P110" s="241"/>
      <c r="Q110" s="242"/>
      <c r="R110" s="242">
        <v>1088.05</v>
      </c>
    </row>
    <row r="111" spans="1:18" ht="42" hidden="1" customHeight="1">
      <c r="A111" s="234" t="s">
        <v>2141</v>
      </c>
      <c r="B111" s="234" t="s">
        <v>6779</v>
      </c>
      <c r="C111" s="235" t="s">
        <v>6733</v>
      </c>
      <c r="D111" s="236" t="s">
        <v>1055</v>
      </c>
      <c r="E111" s="236" t="s">
        <v>6770</v>
      </c>
      <c r="F111" s="237" t="s">
        <v>6780</v>
      </c>
      <c r="G111" s="237" t="s">
        <v>6733</v>
      </c>
      <c r="H111" s="237" t="s">
        <v>1716</v>
      </c>
      <c r="I111" s="238" t="s">
        <v>1717</v>
      </c>
      <c r="J111" s="239" t="s">
        <v>1703</v>
      </c>
      <c r="K111" s="239" t="s">
        <v>1704</v>
      </c>
      <c r="L111" s="239" t="s">
        <v>1063</v>
      </c>
      <c r="M111" s="240" t="s">
        <v>1769</v>
      </c>
      <c r="N111" s="237" t="s">
        <v>1065</v>
      </c>
      <c r="O111" s="237" t="s">
        <v>1112</v>
      </c>
      <c r="P111" s="241"/>
      <c r="Q111" s="242"/>
      <c r="R111" s="242">
        <v>75.03</v>
      </c>
    </row>
    <row r="112" spans="1:18" ht="42" hidden="1" customHeight="1">
      <c r="A112" s="234" t="s">
        <v>2144</v>
      </c>
      <c r="B112" s="234" t="s">
        <v>6781</v>
      </c>
      <c r="C112" s="235" t="s">
        <v>6733</v>
      </c>
      <c r="D112" s="236" t="s">
        <v>1055</v>
      </c>
      <c r="E112" s="236" t="s">
        <v>6773</v>
      </c>
      <c r="F112" s="237" t="s">
        <v>6782</v>
      </c>
      <c r="G112" s="237" t="s">
        <v>6733</v>
      </c>
      <c r="H112" s="237" t="s">
        <v>1701</v>
      </c>
      <c r="I112" s="238" t="s">
        <v>1702</v>
      </c>
      <c r="J112" s="239" t="s">
        <v>1703</v>
      </c>
      <c r="K112" s="239" t="s">
        <v>1704</v>
      </c>
      <c r="L112" s="239" t="s">
        <v>1063</v>
      </c>
      <c r="M112" s="240" t="s">
        <v>1769</v>
      </c>
      <c r="N112" s="237" t="s">
        <v>1065</v>
      </c>
      <c r="O112" s="237" t="s">
        <v>1112</v>
      </c>
      <c r="P112" s="241"/>
      <c r="Q112" s="242"/>
      <c r="R112" s="242">
        <v>1913.45</v>
      </c>
    </row>
    <row r="113" spans="1:18" ht="42" hidden="1" customHeight="1">
      <c r="A113" s="234" t="s">
        <v>2147</v>
      </c>
      <c r="B113" s="234" t="s">
        <v>6783</v>
      </c>
      <c r="C113" s="235" t="s">
        <v>6784</v>
      </c>
      <c r="D113" s="236" t="s">
        <v>1055</v>
      </c>
      <c r="E113" s="236" t="s">
        <v>6785</v>
      </c>
      <c r="F113" s="237" t="s">
        <v>6786</v>
      </c>
      <c r="G113" s="237" t="s">
        <v>6733</v>
      </c>
      <c r="H113" s="237" t="s">
        <v>1077</v>
      </c>
      <c r="I113" s="238" t="s">
        <v>1078</v>
      </c>
      <c r="J113" s="239" t="s">
        <v>1690</v>
      </c>
      <c r="K113" s="239" t="s">
        <v>1691</v>
      </c>
      <c r="L113" s="239" t="s">
        <v>1063</v>
      </c>
      <c r="M113" s="240" t="s">
        <v>1769</v>
      </c>
      <c r="N113" s="237" t="s">
        <v>1065</v>
      </c>
      <c r="O113" s="237" t="s">
        <v>3553</v>
      </c>
      <c r="P113" s="241"/>
      <c r="Q113" s="242"/>
      <c r="R113" s="242">
        <v>25090.720000000001</v>
      </c>
    </row>
    <row r="114" spans="1:18" ht="42" hidden="1" customHeight="1">
      <c r="A114" s="234" t="s">
        <v>2150</v>
      </c>
      <c r="B114" s="234" t="s">
        <v>6787</v>
      </c>
      <c r="C114" s="235" t="s">
        <v>6784</v>
      </c>
      <c r="D114" s="236" t="s">
        <v>1055</v>
      </c>
      <c r="E114" s="236" t="s">
        <v>6788</v>
      </c>
      <c r="F114" s="237" t="s">
        <v>6789</v>
      </c>
      <c r="G114" s="237" t="s">
        <v>6733</v>
      </c>
      <c r="H114" s="237" t="s">
        <v>1696</v>
      </c>
      <c r="I114" s="238" t="s">
        <v>1697</v>
      </c>
      <c r="J114" s="239" t="s">
        <v>1690</v>
      </c>
      <c r="K114" s="239" t="s">
        <v>1691</v>
      </c>
      <c r="L114" s="239" t="s">
        <v>1063</v>
      </c>
      <c r="M114" s="240" t="s">
        <v>1769</v>
      </c>
      <c r="N114" s="237" t="s">
        <v>1664</v>
      </c>
      <c r="O114" s="237" t="s">
        <v>1828</v>
      </c>
      <c r="P114" s="241"/>
      <c r="Q114" s="242"/>
      <c r="R114" s="242">
        <v>14393.8</v>
      </c>
    </row>
    <row r="115" spans="1:18" ht="52.5" hidden="1" customHeight="1">
      <c r="A115" s="234" t="s">
        <v>2154</v>
      </c>
      <c r="B115" s="234" t="s">
        <v>6790</v>
      </c>
      <c r="C115" s="235" t="s">
        <v>6784</v>
      </c>
      <c r="D115" s="236" t="s">
        <v>1055</v>
      </c>
      <c r="E115" s="236" t="s">
        <v>6791</v>
      </c>
      <c r="F115" s="237" t="s">
        <v>6792</v>
      </c>
      <c r="G115" s="237" t="s">
        <v>6733</v>
      </c>
      <c r="H115" s="237" t="s">
        <v>1077</v>
      </c>
      <c r="I115" s="238" t="s">
        <v>1078</v>
      </c>
      <c r="J115" s="239" t="s">
        <v>1690</v>
      </c>
      <c r="K115" s="239" t="s">
        <v>1691</v>
      </c>
      <c r="L115" s="239" t="s">
        <v>1063</v>
      </c>
      <c r="M115" s="240" t="s">
        <v>1769</v>
      </c>
      <c r="N115" s="237" t="s">
        <v>1664</v>
      </c>
      <c r="O115" s="237" t="s">
        <v>1828</v>
      </c>
      <c r="P115" s="241"/>
      <c r="Q115" s="242"/>
      <c r="R115" s="242">
        <v>29341</v>
      </c>
    </row>
    <row r="116" spans="1:18" ht="42" hidden="1" customHeight="1">
      <c r="A116" s="234" t="s">
        <v>2157</v>
      </c>
      <c r="B116" s="234" t="s">
        <v>6793</v>
      </c>
      <c r="C116" s="235" t="s">
        <v>6784</v>
      </c>
      <c r="D116" s="236" t="s">
        <v>1055</v>
      </c>
      <c r="E116" s="236" t="s">
        <v>6794</v>
      </c>
      <c r="F116" s="237" t="s">
        <v>6795</v>
      </c>
      <c r="G116" s="237" t="s">
        <v>6733</v>
      </c>
      <c r="H116" s="237" t="s">
        <v>1696</v>
      </c>
      <c r="I116" s="238" t="s">
        <v>1697</v>
      </c>
      <c r="J116" s="239" t="s">
        <v>1690</v>
      </c>
      <c r="K116" s="239" t="s">
        <v>1691</v>
      </c>
      <c r="L116" s="239" t="s">
        <v>1063</v>
      </c>
      <c r="M116" s="240" t="s">
        <v>1769</v>
      </c>
      <c r="N116" s="237" t="s">
        <v>1065</v>
      </c>
      <c r="O116" s="237" t="s">
        <v>1112</v>
      </c>
      <c r="P116" s="241"/>
      <c r="Q116" s="242"/>
      <c r="R116" s="242">
        <v>7900.15</v>
      </c>
    </row>
    <row r="117" spans="1:18" ht="52.5" hidden="1" customHeight="1">
      <c r="A117" s="234" t="s">
        <v>2160</v>
      </c>
      <c r="B117" s="234" t="s">
        <v>6796</v>
      </c>
      <c r="C117" s="235" t="s">
        <v>6784</v>
      </c>
      <c r="D117" s="236" t="s">
        <v>1055</v>
      </c>
      <c r="E117" s="236" t="s">
        <v>6797</v>
      </c>
      <c r="F117" s="237" t="s">
        <v>6798</v>
      </c>
      <c r="G117" s="237" t="s">
        <v>6733</v>
      </c>
      <c r="H117" s="237" t="s">
        <v>1077</v>
      </c>
      <c r="I117" s="238" t="s">
        <v>1078</v>
      </c>
      <c r="J117" s="239" t="s">
        <v>1690</v>
      </c>
      <c r="K117" s="239" t="s">
        <v>1691</v>
      </c>
      <c r="L117" s="239" t="s">
        <v>1063</v>
      </c>
      <c r="M117" s="240" t="s">
        <v>1769</v>
      </c>
      <c r="N117" s="237" t="s">
        <v>1065</v>
      </c>
      <c r="O117" s="237" t="s">
        <v>1112</v>
      </c>
      <c r="P117" s="241"/>
      <c r="Q117" s="242"/>
      <c r="R117" s="242">
        <v>24739</v>
      </c>
    </row>
    <row r="118" spans="1:18" ht="63" hidden="1" customHeight="1">
      <c r="A118" s="234" t="s">
        <v>1691</v>
      </c>
      <c r="B118" s="234" t="s">
        <v>6799</v>
      </c>
      <c r="C118" s="235" t="s">
        <v>6784</v>
      </c>
      <c r="D118" s="236" t="s">
        <v>1055</v>
      </c>
      <c r="E118" s="236" t="s">
        <v>6800</v>
      </c>
      <c r="F118" s="237" t="s">
        <v>6801</v>
      </c>
      <c r="G118" s="237" t="s">
        <v>6733</v>
      </c>
      <c r="H118" s="237" t="s">
        <v>1077</v>
      </c>
      <c r="I118" s="238" t="s">
        <v>1078</v>
      </c>
      <c r="J118" s="239" t="s">
        <v>1690</v>
      </c>
      <c r="K118" s="239" t="s">
        <v>1691</v>
      </c>
      <c r="L118" s="239" t="s">
        <v>1063</v>
      </c>
      <c r="M118" s="240" t="s">
        <v>1769</v>
      </c>
      <c r="N118" s="237" t="s">
        <v>1065</v>
      </c>
      <c r="O118" s="237" t="s">
        <v>3553</v>
      </c>
      <c r="P118" s="241"/>
      <c r="Q118" s="242"/>
      <c r="R118" s="242">
        <v>551.94000000000005</v>
      </c>
    </row>
    <row r="119" spans="1:18" ht="42" hidden="1" customHeight="1">
      <c r="A119" s="234" t="s">
        <v>1080</v>
      </c>
      <c r="B119" s="234" t="s">
        <v>6802</v>
      </c>
      <c r="C119" s="235" t="s">
        <v>6784</v>
      </c>
      <c r="D119" s="236" t="s">
        <v>1055</v>
      </c>
      <c r="E119" s="236" t="s">
        <v>6803</v>
      </c>
      <c r="F119" s="237" t="s">
        <v>1311</v>
      </c>
      <c r="G119" s="237" t="s">
        <v>6733</v>
      </c>
      <c r="H119" s="237" t="s">
        <v>2132</v>
      </c>
      <c r="I119" s="238" t="s">
        <v>2133</v>
      </c>
      <c r="J119" s="239" t="s">
        <v>1690</v>
      </c>
      <c r="K119" s="239" t="s">
        <v>1691</v>
      </c>
      <c r="L119" s="239" t="s">
        <v>1063</v>
      </c>
      <c r="M119" s="240" t="s">
        <v>1769</v>
      </c>
      <c r="N119" s="237" t="s">
        <v>1065</v>
      </c>
      <c r="O119" s="237" t="s">
        <v>3553</v>
      </c>
      <c r="P119" s="241"/>
      <c r="Q119" s="242"/>
      <c r="R119" s="242">
        <v>2980</v>
      </c>
    </row>
    <row r="120" spans="1:18" ht="52.5" hidden="1" customHeight="1">
      <c r="A120" s="234" t="s">
        <v>2168</v>
      </c>
      <c r="B120" s="234" t="s">
        <v>6804</v>
      </c>
      <c r="C120" s="235" t="s">
        <v>6784</v>
      </c>
      <c r="D120" s="236" t="s">
        <v>1055</v>
      </c>
      <c r="E120" s="236" t="s">
        <v>6805</v>
      </c>
      <c r="F120" s="237" t="s">
        <v>6806</v>
      </c>
      <c r="G120" s="237" t="s">
        <v>6733</v>
      </c>
      <c r="H120" s="237" t="s">
        <v>1077</v>
      </c>
      <c r="I120" s="238" t="s">
        <v>1078</v>
      </c>
      <c r="J120" s="239" t="s">
        <v>2211</v>
      </c>
      <c r="K120" s="239" t="s">
        <v>1691</v>
      </c>
      <c r="L120" s="239" t="s">
        <v>1063</v>
      </c>
      <c r="M120" s="240" t="s">
        <v>1769</v>
      </c>
      <c r="N120" s="237" t="s">
        <v>1065</v>
      </c>
      <c r="O120" s="237" t="s">
        <v>3553</v>
      </c>
      <c r="P120" s="241"/>
      <c r="Q120" s="242"/>
      <c r="R120" s="242">
        <v>4742.1899999999996</v>
      </c>
    </row>
    <row r="121" spans="1:18" ht="52.5" hidden="1" customHeight="1">
      <c r="A121" s="234" t="s">
        <v>2171</v>
      </c>
      <c r="B121" s="234" t="s">
        <v>6807</v>
      </c>
      <c r="C121" s="235" t="s">
        <v>6784</v>
      </c>
      <c r="D121" s="236" t="s">
        <v>1055</v>
      </c>
      <c r="E121" s="236" t="s">
        <v>6808</v>
      </c>
      <c r="F121" s="237" t="s">
        <v>6809</v>
      </c>
      <c r="G121" s="237" t="s">
        <v>6733</v>
      </c>
      <c r="H121" s="237" t="s">
        <v>1077</v>
      </c>
      <c r="I121" s="238" t="s">
        <v>1078</v>
      </c>
      <c r="J121" s="239" t="s">
        <v>2211</v>
      </c>
      <c r="K121" s="239" t="s">
        <v>1691</v>
      </c>
      <c r="L121" s="239" t="s">
        <v>1063</v>
      </c>
      <c r="M121" s="240" t="s">
        <v>1769</v>
      </c>
      <c r="N121" s="237" t="s">
        <v>1065</v>
      </c>
      <c r="O121" s="237" t="s">
        <v>3553</v>
      </c>
      <c r="P121" s="241"/>
      <c r="Q121" s="242"/>
      <c r="R121" s="242">
        <v>48.89</v>
      </c>
    </row>
    <row r="122" spans="1:18" ht="52.5" hidden="1" customHeight="1">
      <c r="A122" s="234" t="s">
        <v>1432</v>
      </c>
      <c r="B122" s="234" t="s">
        <v>6810</v>
      </c>
      <c r="C122" s="235" t="s">
        <v>6784</v>
      </c>
      <c r="D122" s="236" t="s">
        <v>1055</v>
      </c>
      <c r="E122" s="236" t="s">
        <v>6811</v>
      </c>
      <c r="F122" s="237" t="s">
        <v>6812</v>
      </c>
      <c r="G122" s="237" t="s">
        <v>6733</v>
      </c>
      <c r="H122" s="237" t="s">
        <v>1077</v>
      </c>
      <c r="I122" s="238" t="s">
        <v>1078</v>
      </c>
      <c r="J122" s="239" t="s">
        <v>2211</v>
      </c>
      <c r="K122" s="239" t="s">
        <v>1691</v>
      </c>
      <c r="L122" s="239" t="s">
        <v>1063</v>
      </c>
      <c r="M122" s="240" t="s">
        <v>1769</v>
      </c>
      <c r="N122" s="237" t="s">
        <v>1065</v>
      </c>
      <c r="O122" s="237" t="s">
        <v>3553</v>
      </c>
      <c r="P122" s="241"/>
      <c r="Q122" s="242"/>
      <c r="R122" s="242">
        <v>64.38</v>
      </c>
    </row>
    <row r="123" spans="1:18" ht="73.5" hidden="1" customHeight="1">
      <c r="A123" s="234" t="s">
        <v>1436</v>
      </c>
      <c r="B123" s="234" t="s">
        <v>6081</v>
      </c>
      <c r="C123" s="235" t="s">
        <v>6733</v>
      </c>
      <c r="D123" s="236" t="s">
        <v>1214</v>
      </c>
      <c r="E123" s="236" t="s">
        <v>6813</v>
      </c>
      <c r="F123" s="237" t="s">
        <v>6814</v>
      </c>
      <c r="G123" s="237" t="s">
        <v>6733</v>
      </c>
      <c r="H123" s="237" t="s">
        <v>2475</v>
      </c>
      <c r="I123" s="238" t="s">
        <v>2476</v>
      </c>
      <c r="J123" s="239" t="s">
        <v>1063</v>
      </c>
      <c r="K123" s="239" t="s">
        <v>1063</v>
      </c>
      <c r="L123" s="239" t="s">
        <v>1790</v>
      </c>
      <c r="M123" s="240" t="s">
        <v>1678</v>
      </c>
      <c r="N123" s="237" t="s">
        <v>1065</v>
      </c>
      <c r="O123" s="237" t="s">
        <v>3553</v>
      </c>
      <c r="P123" s="241"/>
      <c r="Q123" s="242">
        <v>1425</v>
      </c>
      <c r="R123" s="242"/>
    </row>
    <row r="124" spans="1:18" ht="73.5" hidden="1" customHeight="1">
      <c r="A124" s="234" t="s">
        <v>2178</v>
      </c>
      <c r="B124" s="234" t="s">
        <v>6083</v>
      </c>
      <c r="C124" s="235" t="s">
        <v>6733</v>
      </c>
      <c r="D124" s="236" t="s">
        <v>1214</v>
      </c>
      <c r="E124" s="236" t="s">
        <v>6815</v>
      </c>
      <c r="F124" s="237" t="s">
        <v>6816</v>
      </c>
      <c r="G124" s="237" t="s">
        <v>6733</v>
      </c>
      <c r="H124" s="237" t="s">
        <v>2475</v>
      </c>
      <c r="I124" s="238" t="s">
        <v>2476</v>
      </c>
      <c r="J124" s="239" t="s">
        <v>1063</v>
      </c>
      <c r="K124" s="239" t="s">
        <v>1063</v>
      </c>
      <c r="L124" s="239" t="s">
        <v>1790</v>
      </c>
      <c r="M124" s="240" t="s">
        <v>1678</v>
      </c>
      <c r="N124" s="237" t="s">
        <v>1065</v>
      </c>
      <c r="O124" s="237" t="s">
        <v>3553</v>
      </c>
      <c r="P124" s="241"/>
      <c r="Q124" s="242">
        <v>4650</v>
      </c>
      <c r="R124" s="242"/>
    </row>
    <row r="125" spans="1:18" ht="52.5" hidden="1" customHeight="1">
      <c r="A125" s="234" t="s">
        <v>2182</v>
      </c>
      <c r="B125" s="234" t="s">
        <v>6817</v>
      </c>
      <c r="C125" s="235" t="s">
        <v>6784</v>
      </c>
      <c r="D125" s="236" t="s">
        <v>1055</v>
      </c>
      <c r="E125" s="236" t="s">
        <v>6818</v>
      </c>
      <c r="F125" s="237" t="s">
        <v>6819</v>
      </c>
      <c r="G125" s="237" t="s">
        <v>6733</v>
      </c>
      <c r="H125" s="237" t="s">
        <v>1696</v>
      </c>
      <c r="I125" s="238" t="s">
        <v>1697</v>
      </c>
      <c r="J125" s="239" t="s">
        <v>2211</v>
      </c>
      <c r="K125" s="239" t="s">
        <v>1691</v>
      </c>
      <c r="L125" s="239" t="s">
        <v>1063</v>
      </c>
      <c r="M125" s="240" t="s">
        <v>1769</v>
      </c>
      <c r="N125" s="237" t="s">
        <v>1065</v>
      </c>
      <c r="O125" s="237" t="s">
        <v>3553</v>
      </c>
      <c r="P125" s="241"/>
      <c r="Q125" s="242"/>
      <c r="R125" s="242">
        <v>1775.17</v>
      </c>
    </row>
    <row r="126" spans="1:18" ht="52.5" hidden="1" customHeight="1">
      <c r="A126" s="234" t="s">
        <v>1704</v>
      </c>
      <c r="B126" s="234" t="s">
        <v>6820</v>
      </c>
      <c r="C126" s="235" t="s">
        <v>6784</v>
      </c>
      <c r="D126" s="236" t="s">
        <v>1055</v>
      </c>
      <c r="E126" s="236" t="s">
        <v>6821</v>
      </c>
      <c r="F126" s="237" t="s">
        <v>6822</v>
      </c>
      <c r="G126" s="237" t="s">
        <v>6733</v>
      </c>
      <c r="H126" s="237" t="s">
        <v>1696</v>
      </c>
      <c r="I126" s="238" t="s">
        <v>1697</v>
      </c>
      <c r="J126" s="239" t="s">
        <v>2211</v>
      </c>
      <c r="K126" s="239" t="s">
        <v>1691</v>
      </c>
      <c r="L126" s="239" t="s">
        <v>1063</v>
      </c>
      <c r="M126" s="240" t="s">
        <v>1769</v>
      </c>
      <c r="N126" s="237" t="s">
        <v>1065</v>
      </c>
      <c r="O126" s="237" t="s">
        <v>3553</v>
      </c>
      <c r="P126" s="241"/>
      <c r="Q126" s="242"/>
      <c r="R126" s="242">
        <v>210.19</v>
      </c>
    </row>
    <row r="127" spans="1:18" ht="52.5" hidden="1" customHeight="1">
      <c r="A127" s="234" t="s">
        <v>2187</v>
      </c>
      <c r="B127" s="234" t="s">
        <v>6823</v>
      </c>
      <c r="C127" s="235" t="s">
        <v>6784</v>
      </c>
      <c r="D127" s="236" t="s">
        <v>1055</v>
      </c>
      <c r="E127" s="236" t="s">
        <v>6824</v>
      </c>
      <c r="F127" s="237" t="s">
        <v>6825</v>
      </c>
      <c r="G127" s="237" t="s">
        <v>6733</v>
      </c>
      <c r="H127" s="237" t="s">
        <v>1696</v>
      </c>
      <c r="I127" s="238" t="s">
        <v>1697</v>
      </c>
      <c r="J127" s="239" t="s">
        <v>2211</v>
      </c>
      <c r="K127" s="239" t="s">
        <v>1691</v>
      </c>
      <c r="L127" s="239" t="s">
        <v>1063</v>
      </c>
      <c r="M127" s="240" t="s">
        <v>1769</v>
      </c>
      <c r="N127" s="237" t="s">
        <v>1065</v>
      </c>
      <c r="O127" s="237" t="s">
        <v>3553</v>
      </c>
      <c r="P127" s="241"/>
      <c r="Q127" s="242"/>
      <c r="R127" s="242">
        <v>93.15</v>
      </c>
    </row>
    <row r="128" spans="1:18" ht="52.5" hidden="1" customHeight="1">
      <c r="A128" s="234" t="s">
        <v>2190</v>
      </c>
      <c r="B128" s="234" t="s">
        <v>6826</v>
      </c>
      <c r="C128" s="235" t="s">
        <v>6784</v>
      </c>
      <c r="D128" s="236" t="s">
        <v>1055</v>
      </c>
      <c r="E128" s="236" t="s">
        <v>6827</v>
      </c>
      <c r="F128" s="237" t="s">
        <v>6828</v>
      </c>
      <c r="G128" s="237" t="s">
        <v>6733</v>
      </c>
      <c r="H128" s="237" t="s">
        <v>1696</v>
      </c>
      <c r="I128" s="238" t="s">
        <v>1697</v>
      </c>
      <c r="J128" s="239" t="s">
        <v>2211</v>
      </c>
      <c r="K128" s="239" t="s">
        <v>1691</v>
      </c>
      <c r="L128" s="239" t="s">
        <v>1063</v>
      </c>
      <c r="M128" s="240" t="s">
        <v>1769</v>
      </c>
      <c r="N128" s="237" t="s">
        <v>1065</v>
      </c>
      <c r="O128" s="237" t="s">
        <v>1112</v>
      </c>
      <c r="P128" s="241"/>
      <c r="Q128" s="242"/>
      <c r="R128" s="242">
        <v>238.03</v>
      </c>
    </row>
    <row r="129" spans="1:18" ht="42" hidden="1" customHeight="1">
      <c r="A129" s="234" t="s">
        <v>2194</v>
      </c>
      <c r="B129" s="234" t="s">
        <v>6829</v>
      </c>
      <c r="C129" s="235" t="s">
        <v>6784</v>
      </c>
      <c r="D129" s="236" t="s">
        <v>1055</v>
      </c>
      <c r="E129" s="236" t="s">
        <v>5841</v>
      </c>
      <c r="F129" s="237" t="s">
        <v>6830</v>
      </c>
      <c r="G129" s="237" t="s">
        <v>6733</v>
      </c>
      <c r="H129" s="237" t="s">
        <v>1701</v>
      </c>
      <c r="I129" s="238" t="s">
        <v>1702</v>
      </c>
      <c r="J129" s="239" t="s">
        <v>1690</v>
      </c>
      <c r="K129" s="239" t="s">
        <v>1691</v>
      </c>
      <c r="L129" s="239" t="s">
        <v>1063</v>
      </c>
      <c r="M129" s="240" t="s">
        <v>1769</v>
      </c>
      <c r="N129" s="237" t="s">
        <v>1664</v>
      </c>
      <c r="O129" s="237" t="s">
        <v>1828</v>
      </c>
      <c r="P129" s="241"/>
      <c r="Q129" s="242"/>
      <c r="R129" s="242">
        <v>14006</v>
      </c>
    </row>
    <row r="130" spans="1:18" ht="42" hidden="1" customHeight="1">
      <c r="A130" s="234" t="s">
        <v>1114</v>
      </c>
      <c r="B130" s="234" t="s">
        <v>6831</v>
      </c>
      <c r="C130" s="235" t="s">
        <v>6784</v>
      </c>
      <c r="D130" s="236" t="s">
        <v>1055</v>
      </c>
      <c r="E130" s="236" t="s">
        <v>5841</v>
      </c>
      <c r="F130" s="237" t="s">
        <v>6832</v>
      </c>
      <c r="G130" s="237" t="s">
        <v>6733</v>
      </c>
      <c r="H130" s="237" t="s">
        <v>1701</v>
      </c>
      <c r="I130" s="238" t="s">
        <v>1702</v>
      </c>
      <c r="J130" s="239" t="s">
        <v>1690</v>
      </c>
      <c r="K130" s="239" t="s">
        <v>1691</v>
      </c>
      <c r="L130" s="239" t="s">
        <v>1063</v>
      </c>
      <c r="M130" s="240" t="s">
        <v>1769</v>
      </c>
      <c r="N130" s="237" t="s">
        <v>1065</v>
      </c>
      <c r="O130" s="237" t="s">
        <v>3553</v>
      </c>
      <c r="P130" s="241"/>
      <c r="Q130" s="242"/>
      <c r="R130" s="242">
        <v>148729</v>
      </c>
    </row>
    <row r="131" spans="1:18" ht="42" hidden="1" customHeight="1">
      <c r="A131" s="234" t="s">
        <v>1123</v>
      </c>
      <c r="B131" s="234" t="s">
        <v>6833</v>
      </c>
      <c r="C131" s="235" t="s">
        <v>6784</v>
      </c>
      <c r="D131" s="236" t="s">
        <v>1055</v>
      </c>
      <c r="E131" s="236" t="s">
        <v>5841</v>
      </c>
      <c r="F131" s="237" t="s">
        <v>6834</v>
      </c>
      <c r="G131" s="237" t="s">
        <v>6733</v>
      </c>
      <c r="H131" s="237" t="s">
        <v>1701</v>
      </c>
      <c r="I131" s="238" t="s">
        <v>1702</v>
      </c>
      <c r="J131" s="239" t="s">
        <v>1690</v>
      </c>
      <c r="K131" s="239" t="s">
        <v>1691</v>
      </c>
      <c r="L131" s="239" t="s">
        <v>1063</v>
      </c>
      <c r="M131" s="240" t="s">
        <v>1769</v>
      </c>
      <c r="N131" s="237" t="s">
        <v>1065</v>
      </c>
      <c r="O131" s="237" t="s">
        <v>1112</v>
      </c>
      <c r="P131" s="241"/>
      <c r="Q131" s="242"/>
      <c r="R131" s="242">
        <v>4875</v>
      </c>
    </row>
    <row r="132" spans="1:18" ht="42" hidden="1" customHeight="1">
      <c r="A132" s="234" t="s">
        <v>1129</v>
      </c>
      <c r="B132" s="234" t="s">
        <v>6835</v>
      </c>
      <c r="C132" s="235" t="s">
        <v>6784</v>
      </c>
      <c r="D132" s="236" t="s">
        <v>1055</v>
      </c>
      <c r="E132" s="236" t="s">
        <v>6510</v>
      </c>
      <c r="F132" s="237" t="s">
        <v>6836</v>
      </c>
      <c r="G132" s="237" t="s">
        <v>6733</v>
      </c>
      <c r="H132" s="237" t="s">
        <v>1701</v>
      </c>
      <c r="I132" s="238" t="s">
        <v>1702</v>
      </c>
      <c r="J132" s="239" t="s">
        <v>1690</v>
      </c>
      <c r="K132" s="239" t="s">
        <v>1691</v>
      </c>
      <c r="L132" s="239" t="s">
        <v>1063</v>
      </c>
      <c r="M132" s="240" t="s">
        <v>1769</v>
      </c>
      <c r="N132" s="237" t="s">
        <v>1065</v>
      </c>
      <c r="O132" s="237" t="s">
        <v>3553</v>
      </c>
      <c r="P132" s="241"/>
      <c r="Q132" s="242"/>
      <c r="R132" s="242">
        <v>82</v>
      </c>
    </row>
    <row r="133" spans="1:18" ht="42" hidden="1" customHeight="1">
      <c r="A133" s="234" t="s">
        <v>1133</v>
      </c>
      <c r="B133" s="234" t="s">
        <v>6837</v>
      </c>
      <c r="C133" s="235" t="s">
        <v>6784</v>
      </c>
      <c r="D133" s="236" t="s">
        <v>1055</v>
      </c>
      <c r="E133" s="236" t="s">
        <v>6660</v>
      </c>
      <c r="F133" s="237" t="s">
        <v>6838</v>
      </c>
      <c r="G133" s="237" t="s">
        <v>6733</v>
      </c>
      <c r="H133" s="237" t="s">
        <v>1701</v>
      </c>
      <c r="I133" s="238" t="s">
        <v>1702</v>
      </c>
      <c r="J133" s="239" t="s">
        <v>2211</v>
      </c>
      <c r="K133" s="239" t="s">
        <v>1691</v>
      </c>
      <c r="L133" s="239" t="s">
        <v>1063</v>
      </c>
      <c r="M133" s="240" t="s">
        <v>1769</v>
      </c>
      <c r="N133" s="237" t="s">
        <v>1065</v>
      </c>
      <c r="O133" s="237" t="s">
        <v>3553</v>
      </c>
      <c r="P133" s="241"/>
      <c r="Q133" s="242"/>
      <c r="R133" s="242">
        <v>929</v>
      </c>
    </row>
    <row r="134" spans="1:18" ht="42" hidden="1" customHeight="1">
      <c r="A134" s="234" t="s">
        <v>1140</v>
      </c>
      <c r="B134" s="234" t="s">
        <v>6839</v>
      </c>
      <c r="C134" s="235" t="s">
        <v>6784</v>
      </c>
      <c r="D134" s="236" t="s">
        <v>1055</v>
      </c>
      <c r="E134" s="236" t="s">
        <v>6660</v>
      </c>
      <c r="F134" s="237" t="s">
        <v>6840</v>
      </c>
      <c r="G134" s="237" t="s">
        <v>6733</v>
      </c>
      <c r="H134" s="237" t="s">
        <v>1701</v>
      </c>
      <c r="I134" s="238" t="s">
        <v>1702</v>
      </c>
      <c r="J134" s="239" t="s">
        <v>2211</v>
      </c>
      <c r="K134" s="239" t="s">
        <v>1691</v>
      </c>
      <c r="L134" s="239" t="s">
        <v>1063</v>
      </c>
      <c r="M134" s="240" t="s">
        <v>1769</v>
      </c>
      <c r="N134" s="237" t="s">
        <v>1065</v>
      </c>
      <c r="O134" s="237" t="s">
        <v>1112</v>
      </c>
      <c r="P134" s="241"/>
      <c r="Q134" s="242"/>
      <c r="R134" s="242">
        <v>36</v>
      </c>
    </row>
    <row r="135" spans="1:18" ht="42" hidden="1" customHeight="1">
      <c r="A135" s="234" t="s">
        <v>1440</v>
      </c>
      <c r="B135" s="234" t="s">
        <v>6841</v>
      </c>
      <c r="C135" s="235" t="s">
        <v>6784</v>
      </c>
      <c r="D135" s="236" t="s">
        <v>1055</v>
      </c>
      <c r="E135" s="236" t="s">
        <v>6660</v>
      </c>
      <c r="F135" s="237" t="s">
        <v>6842</v>
      </c>
      <c r="G135" s="237" t="s">
        <v>6733</v>
      </c>
      <c r="H135" s="237" t="s">
        <v>1701</v>
      </c>
      <c r="I135" s="238" t="s">
        <v>1702</v>
      </c>
      <c r="J135" s="239" t="s">
        <v>2211</v>
      </c>
      <c r="K135" s="239" t="s">
        <v>1691</v>
      </c>
      <c r="L135" s="239" t="s">
        <v>1063</v>
      </c>
      <c r="M135" s="240" t="s">
        <v>1769</v>
      </c>
      <c r="N135" s="237" t="s">
        <v>1065</v>
      </c>
      <c r="O135" s="237" t="s">
        <v>3553</v>
      </c>
      <c r="P135" s="241"/>
      <c r="Q135" s="242"/>
      <c r="R135" s="242">
        <v>21</v>
      </c>
    </row>
    <row r="136" spans="1:18" ht="42" hidden="1" customHeight="1">
      <c r="A136" s="234" t="s">
        <v>1444</v>
      </c>
      <c r="B136" s="234" t="s">
        <v>6843</v>
      </c>
      <c r="C136" s="235" t="s">
        <v>6784</v>
      </c>
      <c r="D136" s="236" t="s">
        <v>1055</v>
      </c>
      <c r="E136" s="236" t="s">
        <v>6660</v>
      </c>
      <c r="F136" s="237" t="s">
        <v>6844</v>
      </c>
      <c r="G136" s="237" t="s">
        <v>6733</v>
      </c>
      <c r="H136" s="237" t="s">
        <v>1701</v>
      </c>
      <c r="I136" s="238" t="s">
        <v>1702</v>
      </c>
      <c r="J136" s="239" t="s">
        <v>2211</v>
      </c>
      <c r="K136" s="239" t="s">
        <v>1691</v>
      </c>
      <c r="L136" s="239" t="s">
        <v>1063</v>
      </c>
      <c r="M136" s="240" t="s">
        <v>1769</v>
      </c>
      <c r="N136" s="237" t="s">
        <v>1065</v>
      </c>
      <c r="O136" s="237" t="s">
        <v>3553</v>
      </c>
      <c r="P136" s="241"/>
      <c r="Q136" s="242"/>
      <c r="R136" s="242">
        <v>40</v>
      </c>
    </row>
    <row r="137" spans="1:18" ht="52.5" hidden="1" customHeight="1">
      <c r="A137" s="234" t="s">
        <v>1790</v>
      </c>
      <c r="B137" s="234" t="s">
        <v>2756</v>
      </c>
      <c r="C137" s="235" t="s">
        <v>6733</v>
      </c>
      <c r="D137" s="236" t="s">
        <v>1181</v>
      </c>
      <c r="E137" s="236" t="s">
        <v>6845</v>
      </c>
      <c r="F137" s="237" t="s">
        <v>2756</v>
      </c>
      <c r="G137" s="237" t="s">
        <v>6733</v>
      </c>
      <c r="H137" s="237" t="s">
        <v>5859</v>
      </c>
      <c r="I137" s="238" t="s">
        <v>5860</v>
      </c>
      <c r="J137" s="239" t="s">
        <v>1063</v>
      </c>
      <c r="K137" s="239" t="s">
        <v>1063</v>
      </c>
      <c r="L137" s="239" t="s">
        <v>1790</v>
      </c>
      <c r="M137" s="240" t="s">
        <v>1678</v>
      </c>
      <c r="N137" s="237" t="s">
        <v>1065</v>
      </c>
      <c r="O137" s="237" t="s">
        <v>3553</v>
      </c>
      <c r="P137" s="241"/>
      <c r="Q137" s="242">
        <v>9952</v>
      </c>
      <c r="R137" s="242"/>
    </row>
    <row r="138" spans="1:18" ht="52.5" hidden="1" customHeight="1">
      <c r="A138" s="234" t="s">
        <v>2214</v>
      </c>
      <c r="B138" s="234" t="s">
        <v>6846</v>
      </c>
      <c r="C138" s="235" t="s">
        <v>6733</v>
      </c>
      <c r="D138" s="236" t="s">
        <v>1181</v>
      </c>
      <c r="E138" s="236" t="s">
        <v>6847</v>
      </c>
      <c r="F138" s="237" t="s">
        <v>6846</v>
      </c>
      <c r="G138" s="237" t="s">
        <v>6733</v>
      </c>
      <c r="H138" s="237" t="s">
        <v>6848</v>
      </c>
      <c r="I138" s="238" t="s">
        <v>1078</v>
      </c>
      <c r="J138" s="239" t="s">
        <v>1063</v>
      </c>
      <c r="K138" s="239" t="s">
        <v>1063</v>
      </c>
      <c r="L138" s="239" t="s">
        <v>1790</v>
      </c>
      <c r="M138" s="240" t="s">
        <v>1678</v>
      </c>
      <c r="N138" s="237" t="s">
        <v>1065</v>
      </c>
      <c r="O138" s="237" t="s">
        <v>3553</v>
      </c>
      <c r="P138" s="241"/>
      <c r="Q138" s="242">
        <v>800</v>
      </c>
      <c r="R138" s="242"/>
    </row>
    <row r="139" spans="1:18" ht="63" hidden="1" customHeight="1">
      <c r="A139" s="234" t="s">
        <v>1453</v>
      </c>
      <c r="B139" s="234" t="s">
        <v>6849</v>
      </c>
      <c r="C139" s="235" t="s">
        <v>6733</v>
      </c>
      <c r="D139" s="236" t="s">
        <v>1181</v>
      </c>
      <c r="E139" s="236" t="s">
        <v>6850</v>
      </c>
      <c r="F139" s="237" t="s">
        <v>6849</v>
      </c>
      <c r="G139" s="237" t="s">
        <v>6733</v>
      </c>
      <c r="H139" s="237" t="s">
        <v>1835</v>
      </c>
      <c r="I139" s="238" t="s">
        <v>1836</v>
      </c>
      <c r="J139" s="239" t="s">
        <v>1063</v>
      </c>
      <c r="K139" s="239" t="s">
        <v>1063</v>
      </c>
      <c r="L139" s="239" t="s">
        <v>1790</v>
      </c>
      <c r="M139" s="240" t="s">
        <v>1678</v>
      </c>
      <c r="N139" s="237" t="s">
        <v>1065</v>
      </c>
      <c r="O139" s="237" t="s">
        <v>3553</v>
      </c>
      <c r="P139" s="241"/>
      <c r="Q139" s="242">
        <v>20858.62</v>
      </c>
      <c r="R139" s="242"/>
    </row>
    <row r="140" spans="1:18" ht="52.5" hidden="1" customHeight="1">
      <c r="A140" s="234" t="s">
        <v>2221</v>
      </c>
      <c r="B140" s="234" t="s">
        <v>6851</v>
      </c>
      <c r="C140" s="235" t="s">
        <v>6733</v>
      </c>
      <c r="D140" s="236" t="s">
        <v>1181</v>
      </c>
      <c r="E140" s="236" t="s">
        <v>1806</v>
      </c>
      <c r="F140" s="237" t="s">
        <v>6851</v>
      </c>
      <c r="G140" s="237" t="s">
        <v>6733</v>
      </c>
      <c r="H140" s="237" t="s">
        <v>1807</v>
      </c>
      <c r="I140" s="238" t="s">
        <v>1808</v>
      </c>
      <c r="J140" s="239" t="s">
        <v>1063</v>
      </c>
      <c r="K140" s="239" t="s">
        <v>1063</v>
      </c>
      <c r="L140" s="239" t="s">
        <v>1790</v>
      </c>
      <c r="M140" s="240" t="s">
        <v>1678</v>
      </c>
      <c r="N140" s="237" t="s">
        <v>1065</v>
      </c>
      <c r="O140" s="237" t="s">
        <v>3553</v>
      </c>
      <c r="P140" s="241"/>
      <c r="Q140" s="242">
        <v>13891</v>
      </c>
      <c r="R140" s="242"/>
    </row>
    <row r="141" spans="1:18" ht="52.5" hidden="1" customHeight="1">
      <c r="A141" s="234" t="s">
        <v>1145</v>
      </c>
      <c r="B141" s="234" t="s">
        <v>6852</v>
      </c>
      <c r="C141" s="235" t="s">
        <v>6853</v>
      </c>
      <c r="D141" s="236" t="s">
        <v>1055</v>
      </c>
      <c r="E141" s="236" t="s">
        <v>6854</v>
      </c>
      <c r="F141" s="237" t="s">
        <v>1848</v>
      </c>
      <c r="G141" s="237" t="s">
        <v>6784</v>
      </c>
      <c r="H141" s="237" t="s">
        <v>2132</v>
      </c>
      <c r="I141" s="238" t="s">
        <v>2133</v>
      </c>
      <c r="J141" s="239" t="s">
        <v>1690</v>
      </c>
      <c r="K141" s="239" t="s">
        <v>1691</v>
      </c>
      <c r="L141" s="239" t="s">
        <v>1063</v>
      </c>
      <c r="M141" s="240" t="s">
        <v>1769</v>
      </c>
      <c r="N141" s="237" t="s">
        <v>1065</v>
      </c>
      <c r="O141" s="237" t="s">
        <v>3553</v>
      </c>
      <c r="P141" s="241"/>
      <c r="Q141" s="242"/>
      <c r="R141" s="242">
        <v>1032.3800000000001</v>
      </c>
    </row>
    <row r="142" spans="1:18" ht="52.5" hidden="1" customHeight="1">
      <c r="A142" s="234" t="s">
        <v>1150</v>
      </c>
      <c r="B142" s="234" t="s">
        <v>6855</v>
      </c>
      <c r="C142" s="235" t="s">
        <v>6853</v>
      </c>
      <c r="D142" s="236" t="s">
        <v>1055</v>
      </c>
      <c r="E142" s="236" t="s">
        <v>6856</v>
      </c>
      <c r="F142" s="237" t="s">
        <v>6857</v>
      </c>
      <c r="G142" s="237" t="s">
        <v>6784</v>
      </c>
      <c r="H142" s="237" t="s">
        <v>1077</v>
      </c>
      <c r="I142" s="238" t="s">
        <v>1078</v>
      </c>
      <c r="J142" s="239" t="s">
        <v>1690</v>
      </c>
      <c r="K142" s="239" t="s">
        <v>1691</v>
      </c>
      <c r="L142" s="239" t="s">
        <v>1063</v>
      </c>
      <c r="M142" s="240" t="s">
        <v>1769</v>
      </c>
      <c r="N142" s="237" t="s">
        <v>1065</v>
      </c>
      <c r="O142" s="237" t="s">
        <v>3553</v>
      </c>
      <c r="P142" s="241"/>
      <c r="Q142" s="242"/>
      <c r="R142" s="242">
        <v>17000</v>
      </c>
    </row>
    <row r="143" spans="1:18" ht="42" hidden="1" customHeight="1">
      <c r="A143" s="234" t="s">
        <v>1467</v>
      </c>
      <c r="B143" s="234" t="s">
        <v>6858</v>
      </c>
      <c r="C143" s="235" t="s">
        <v>6853</v>
      </c>
      <c r="D143" s="236" t="s">
        <v>1055</v>
      </c>
      <c r="E143" s="236" t="s">
        <v>3924</v>
      </c>
      <c r="F143" s="237" t="s">
        <v>6859</v>
      </c>
      <c r="G143" s="237" t="s">
        <v>6784</v>
      </c>
      <c r="H143" s="237" t="s">
        <v>5518</v>
      </c>
      <c r="I143" s="238" t="s">
        <v>5519</v>
      </c>
      <c r="J143" s="239" t="s">
        <v>1690</v>
      </c>
      <c r="K143" s="239" t="s">
        <v>1691</v>
      </c>
      <c r="L143" s="239" t="s">
        <v>1063</v>
      </c>
      <c r="M143" s="240" t="s">
        <v>1769</v>
      </c>
      <c r="N143" s="237" t="s">
        <v>1065</v>
      </c>
      <c r="O143" s="237" t="s">
        <v>3553</v>
      </c>
      <c r="P143" s="241"/>
      <c r="Q143" s="242"/>
      <c r="R143" s="242">
        <v>637.21</v>
      </c>
    </row>
    <row r="144" spans="1:18" ht="63" hidden="1" customHeight="1">
      <c r="A144" s="234" t="s">
        <v>1473</v>
      </c>
      <c r="B144" s="234" t="s">
        <v>6860</v>
      </c>
      <c r="C144" s="235" t="s">
        <v>6853</v>
      </c>
      <c r="D144" s="236" t="s">
        <v>1055</v>
      </c>
      <c r="E144" s="236" t="s">
        <v>6861</v>
      </c>
      <c r="F144" s="237" t="s">
        <v>6862</v>
      </c>
      <c r="G144" s="237" t="s">
        <v>6784</v>
      </c>
      <c r="H144" s="237" t="s">
        <v>3218</v>
      </c>
      <c r="I144" s="238" t="s">
        <v>2270</v>
      </c>
      <c r="J144" s="239" t="s">
        <v>1690</v>
      </c>
      <c r="K144" s="239" t="s">
        <v>1691</v>
      </c>
      <c r="L144" s="239" t="s">
        <v>1063</v>
      </c>
      <c r="M144" s="240" t="s">
        <v>1769</v>
      </c>
      <c r="N144" s="237" t="s">
        <v>1065</v>
      </c>
      <c r="O144" s="237" t="s">
        <v>3553</v>
      </c>
      <c r="P144" s="241"/>
      <c r="Q144" s="242"/>
      <c r="R144" s="242">
        <v>685.47</v>
      </c>
    </row>
    <row r="145" spans="1:18" ht="42" hidden="1" customHeight="1">
      <c r="A145" s="234" t="s">
        <v>1476</v>
      </c>
      <c r="B145" s="234" t="s">
        <v>6863</v>
      </c>
      <c r="C145" s="235" t="s">
        <v>6853</v>
      </c>
      <c r="D145" s="236" t="s">
        <v>1055</v>
      </c>
      <c r="E145" s="236" t="s">
        <v>6864</v>
      </c>
      <c r="F145" s="237" t="s">
        <v>6865</v>
      </c>
      <c r="G145" s="237" t="s">
        <v>6784</v>
      </c>
      <c r="H145" s="237" t="s">
        <v>2274</v>
      </c>
      <c r="I145" s="238" t="s">
        <v>2275</v>
      </c>
      <c r="J145" s="239" t="s">
        <v>1690</v>
      </c>
      <c r="K145" s="239" t="s">
        <v>1691</v>
      </c>
      <c r="L145" s="239" t="s">
        <v>1063</v>
      </c>
      <c r="M145" s="240" t="s">
        <v>1769</v>
      </c>
      <c r="N145" s="237" t="s">
        <v>1065</v>
      </c>
      <c r="O145" s="237" t="s">
        <v>3553</v>
      </c>
      <c r="P145" s="241"/>
      <c r="Q145" s="242"/>
      <c r="R145" s="242">
        <v>1719.58</v>
      </c>
    </row>
    <row r="146" spans="1:18" ht="42" hidden="1" customHeight="1">
      <c r="A146" s="234" t="s">
        <v>1154</v>
      </c>
      <c r="B146" s="234" t="s">
        <v>6866</v>
      </c>
      <c r="C146" s="235" t="s">
        <v>6784</v>
      </c>
      <c r="D146" s="236" t="s">
        <v>1214</v>
      </c>
      <c r="E146" s="236" t="s">
        <v>6867</v>
      </c>
      <c r="F146" s="237" t="s">
        <v>6868</v>
      </c>
      <c r="G146" s="237" t="s">
        <v>6784</v>
      </c>
      <c r="H146" s="237" t="s">
        <v>6869</v>
      </c>
      <c r="I146" s="238" t="s">
        <v>6870</v>
      </c>
      <c r="J146" s="239" t="s">
        <v>1063</v>
      </c>
      <c r="K146" s="239" t="s">
        <v>1063</v>
      </c>
      <c r="L146" s="239" t="s">
        <v>1790</v>
      </c>
      <c r="M146" s="240" t="s">
        <v>1678</v>
      </c>
      <c r="N146" s="237" t="s">
        <v>1065</v>
      </c>
      <c r="O146" s="237" t="s">
        <v>3553</v>
      </c>
      <c r="P146" s="241"/>
      <c r="Q146" s="242">
        <v>115515</v>
      </c>
      <c r="R146" s="242"/>
    </row>
    <row r="147" spans="1:18" ht="42" hidden="1" customHeight="1">
      <c r="A147" s="234" t="s">
        <v>1484</v>
      </c>
      <c r="B147" s="234" t="s">
        <v>6871</v>
      </c>
      <c r="C147" s="235" t="s">
        <v>6853</v>
      </c>
      <c r="D147" s="236" t="s">
        <v>1055</v>
      </c>
      <c r="E147" s="236" t="s">
        <v>6872</v>
      </c>
      <c r="F147" s="237" t="s">
        <v>6873</v>
      </c>
      <c r="G147" s="237" t="s">
        <v>6853</v>
      </c>
      <c r="H147" s="237" t="s">
        <v>1701</v>
      </c>
      <c r="I147" s="238" t="s">
        <v>1702</v>
      </c>
      <c r="J147" s="239" t="s">
        <v>1703</v>
      </c>
      <c r="K147" s="239" t="s">
        <v>1704</v>
      </c>
      <c r="L147" s="239" t="s">
        <v>1063</v>
      </c>
      <c r="M147" s="240" t="s">
        <v>1769</v>
      </c>
      <c r="N147" s="237" t="s">
        <v>1065</v>
      </c>
      <c r="O147" s="237" t="s">
        <v>3553</v>
      </c>
      <c r="P147" s="241"/>
      <c r="Q147" s="242"/>
      <c r="R147" s="242">
        <v>592.86</v>
      </c>
    </row>
    <row r="148" spans="1:18" ht="42" hidden="1" customHeight="1">
      <c r="A148" s="234" t="s">
        <v>1491</v>
      </c>
      <c r="B148" s="234" t="s">
        <v>6874</v>
      </c>
      <c r="C148" s="235" t="s">
        <v>6853</v>
      </c>
      <c r="D148" s="236" t="s">
        <v>1055</v>
      </c>
      <c r="E148" s="236" t="s">
        <v>6766</v>
      </c>
      <c r="F148" s="237" t="s">
        <v>6875</v>
      </c>
      <c r="G148" s="237" t="s">
        <v>6853</v>
      </c>
      <c r="H148" s="237" t="s">
        <v>1701</v>
      </c>
      <c r="I148" s="238" t="s">
        <v>1702</v>
      </c>
      <c r="J148" s="239" t="s">
        <v>1703</v>
      </c>
      <c r="K148" s="239" t="s">
        <v>1704</v>
      </c>
      <c r="L148" s="239" t="s">
        <v>1063</v>
      </c>
      <c r="M148" s="240" t="s">
        <v>1769</v>
      </c>
      <c r="N148" s="237" t="s">
        <v>1065</v>
      </c>
      <c r="O148" s="237" t="s">
        <v>3553</v>
      </c>
      <c r="P148" s="241"/>
      <c r="Q148" s="242"/>
      <c r="R148" s="242">
        <v>37540.17</v>
      </c>
    </row>
    <row r="149" spans="1:18" ht="42" hidden="1" customHeight="1">
      <c r="A149" s="234" t="s">
        <v>1496</v>
      </c>
      <c r="B149" s="234" t="s">
        <v>6876</v>
      </c>
      <c r="C149" s="235" t="s">
        <v>6853</v>
      </c>
      <c r="D149" s="236" t="s">
        <v>1055</v>
      </c>
      <c r="E149" s="236" t="s">
        <v>6770</v>
      </c>
      <c r="F149" s="237" t="s">
        <v>6877</v>
      </c>
      <c r="G149" s="237" t="s">
        <v>6853</v>
      </c>
      <c r="H149" s="237" t="s">
        <v>4117</v>
      </c>
      <c r="I149" s="238" t="s">
        <v>1717</v>
      </c>
      <c r="J149" s="239" t="s">
        <v>1703</v>
      </c>
      <c r="K149" s="239" t="s">
        <v>1704</v>
      </c>
      <c r="L149" s="239" t="s">
        <v>1063</v>
      </c>
      <c r="M149" s="240" t="s">
        <v>1769</v>
      </c>
      <c r="N149" s="237" t="s">
        <v>1065</v>
      </c>
      <c r="O149" s="237" t="s">
        <v>3553</v>
      </c>
      <c r="P149" s="241"/>
      <c r="Q149" s="242"/>
      <c r="R149" s="242">
        <v>2588.9899999999998</v>
      </c>
    </row>
    <row r="150" spans="1:18" ht="42" hidden="1" customHeight="1">
      <c r="A150" s="234" t="s">
        <v>1503</v>
      </c>
      <c r="B150" s="234" t="s">
        <v>6878</v>
      </c>
      <c r="C150" s="235" t="s">
        <v>6853</v>
      </c>
      <c r="D150" s="236" t="s">
        <v>1055</v>
      </c>
      <c r="E150" s="236" t="s">
        <v>6773</v>
      </c>
      <c r="F150" s="237" t="s">
        <v>6879</v>
      </c>
      <c r="G150" s="237" t="s">
        <v>6853</v>
      </c>
      <c r="H150" s="237" t="s">
        <v>1701</v>
      </c>
      <c r="I150" s="238" t="s">
        <v>1702</v>
      </c>
      <c r="J150" s="239" t="s">
        <v>1703</v>
      </c>
      <c r="K150" s="239" t="s">
        <v>1704</v>
      </c>
      <c r="L150" s="239" t="s">
        <v>1063</v>
      </c>
      <c r="M150" s="240" t="s">
        <v>1769</v>
      </c>
      <c r="N150" s="237" t="s">
        <v>1065</v>
      </c>
      <c r="O150" s="237" t="s">
        <v>3553</v>
      </c>
      <c r="P150" s="241"/>
      <c r="Q150" s="242"/>
      <c r="R150" s="242">
        <v>66019.08</v>
      </c>
    </row>
    <row r="151" spans="1:18" ht="52.5" hidden="1" customHeight="1">
      <c r="A151" s="234" t="s">
        <v>1162</v>
      </c>
      <c r="B151" s="234" t="s">
        <v>6880</v>
      </c>
      <c r="C151" s="235" t="s">
        <v>6881</v>
      </c>
      <c r="D151" s="236" t="s">
        <v>1181</v>
      </c>
      <c r="E151" s="236" t="s">
        <v>6882</v>
      </c>
      <c r="F151" s="237" t="s">
        <v>6880</v>
      </c>
      <c r="G151" s="237" t="s">
        <v>6784</v>
      </c>
      <c r="H151" s="237" t="s">
        <v>6883</v>
      </c>
      <c r="I151" s="238" t="s">
        <v>1078</v>
      </c>
      <c r="J151" s="239" t="s">
        <v>1063</v>
      </c>
      <c r="K151" s="239" t="s">
        <v>1063</v>
      </c>
      <c r="L151" s="239" t="s">
        <v>1790</v>
      </c>
      <c r="M151" s="240" t="s">
        <v>1678</v>
      </c>
      <c r="N151" s="237" t="s">
        <v>1065</v>
      </c>
      <c r="O151" s="237" t="s">
        <v>3553</v>
      </c>
      <c r="P151" s="241"/>
      <c r="Q151" s="242">
        <v>13499</v>
      </c>
      <c r="R151" s="242"/>
    </row>
    <row r="152" spans="1:18" ht="52.5" hidden="1" customHeight="1">
      <c r="A152" s="234" t="s">
        <v>1172</v>
      </c>
      <c r="B152" s="234" t="s">
        <v>6884</v>
      </c>
      <c r="C152" s="235" t="s">
        <v>6881</v>
      </c>
      <c r="D152" s="236" t="s">
        <v>1181</v>
      </c>
      <c r="E152" s="236" t="s">
        <v>6885</v>
      </c>
      <c r="F152" s="237" t="s">
        <v>6884</v>
      </c>
      <c r="G152" s="237" t="s">
        <v>6784</v>
      </c>
      <c r="H152" s="237" t="s">
        <v>6886</v>
      </c>
      <c r="I152" s="238" t="s">
        <v>1078</v>
      </c>
      <c r="J152" s="239" t="s">
        <v>1063</v>
      </c>
      <c r="K152" s="239" t="s">
        <v>1063</v>
      </c>
      <c r="L152" s="239" t="s">
        <v>1790</v>
      </c>
      <c r="M152" s="240" t="s">
        <v>1678</v>
      </c>
      <c r="N152" s="237" t="s">
        <v>1065</v>
      </c>
      <c r="O152" s="237" t="s">
        <v>3553</v>
      </c>
      <c r="P152" s="241"/>
      <c r="Q152" s="242">
        <v>1400</v>
      </c>
      <c r="R152" s="242"/>
    </row>
    <row r="153" spans="1:18" ht="52.5" hidden="1" customHeight="1">
      <c r="A153" s="234" t="s">
        <v>1515</v>
      </c>
      <c r="B153" s="234" t="s">
        <v>6887</v>
      </c>
      <c r="C153" s="235" t="s">
        <v>6784</v>
      </c>
      <c r="D153" s="236" t="s">
        <v>1181</v>
      </c>
      <c r="E153" s="236" t="s">
        <v>6888</v>
      </c>
      <c r="F153" s="237" t="s">
        <v>6887</v>
      </c>
      <c r="G153" s="237" t="s">
        <v>6784</v>
      </c>
      <c r="H153" s="237" t="s">
        <v>4077</v>
      </c>
      <c r="I153" s="238" t="s">
        <v>4078</v>
      </c>
      <c r="J153" s="239" t="s">
        <v>1063</v>
      </c>
      <c r="K153" s="239" t="s">
        <v>1063</v>
      </c>
      <c r="L153" s="239" t="s">
        <v>1790</v>
      </c>
      <c r="M153" s="240" t="s">
        <v>1678</v>
      </c>
      <c r="N153" s="237" t="s">
        <v>1065</v>
      </c>
      <c r="O153" s="237" t="s">
        <v>3553</v>
      </c>
      <c r="P153" s="241"/>
      <c r="Q153" s="242">
        <v>2633</v>
      </c>
      <c r="R153" s="242"/>
    </row>
    <row r="154" spans="1:18" ht="52.5" hidden="1" customHeight="1">
      <c r="A154" s="234" t="s">
        <v>1522</v>
      </c>
      <c r="B154" s="234" t="s">
        <v>2123</v>
      </c>
      <c r="C154" s="235" t="s">
        <v>6784</v>
      </c>
      <c r="D154" s="236" t="s">
        <v>1181</v>
      </c>
      <c r="E154" s="236" t="s">
        <v>1806</v>
      </c>
      <c r="F154" s="237" t="s">
        <v>2123</v>
      </c>
      <c r="G154" s="237" t="s">
        <v>6784</v>
      </c>
      <c r="H154" s="237" t="s">
        <v>1807</v>
      </c>
      <c r="I154" s="238" t="s">
        <v>1808</v>
      </c>
      <c r="J154" s="239" t="s">
        <v>1063</v>
      </c>
      <c r="K154" s="239" t="s">
        <v>1063</v>
      </c>
      <c r="L154" s="239" t="s">
        <v>1790</v>
      </c>
      <c r="M154" s="240" t="s">
        <v>1678</v>
      </c>
      <c r="N154" s="237" t="s">
        <v>1065</v>
      </c>
      <c r="O154" s="237" t="s">
        <v>3553</v>
      </c>
      <c r="P154" s="241"/>
      <c r="Q154" s="242">
        <v>7130</v>
      </c>
      <c r="R154" s="242"/>
    </row>
    <row r="155" spans="1:18" ht="42" hidden="1" customHeight="1">
      <c r="A155" s="234" t="s">
        <v>1179</v>
      </c>
      <c r="B155" s="234" t="s">
        <v>6889</v>
      </c>
      <c r="C155" s="235" t="s">
        <v>6890</v>
      </c>
      <c r="D155" s="236" t="s">
        <v>1055</v>
      </c>
      <c r="E155" s="236" t="s">
        <v>6891</v>
      </c>
      <c r="F155" s="237" t="s">
        <v>6892</v>
      </c>
      <c r="G155" s="237" t="s">
        <v>6853</v>
      </c>
      <c r="H155" s="237" t="s">
        <v>1448</v>
      </c>
      <c r="I155" s="238" t="s">
        <v>1449</v>
      </c>
      <c r="J155" s="239" t="s">
        <v>1450</v>
      </c>
      <c r="K155" s="239" t="s">
        <v>1062</v>
      </c>
      <c r="L155" s="239" t="s">
        <v>1063</v>
      </c>
      <c r="M155" s="240" t="s">
        <v>1451</v>
      </c>
      <c r="N155" s="237" t="s">
        <v>1664</v>
      </c>
      <c r="O155" s="237" t="s">
        <v>1828</v>
      </c>
      <c r="P155" s="241" t="s">
        <v>1452</v>
      </c>
      <c r="Q155" s="242"/>
      <c r="R155" s="242">
        <v>17397.900000000001</v>
      </c>
    </row>
    <row r="156" spans="1:18" ht="42">
      <c r="A156" s="234" t="s">
        <v>1531</v>
      </c>
      <c r="B156" s="234" t="s">
        <v>6893</v>
      </c>
      <c r="C156" s="235" t="s">
        <v>6890</v>
      </c>
      <c r="D156" s="236" t="s">
        <v>1055</v>
      </c>
      <c r="E156" s="236" t="s">
        <v>6894</v>
      </c>
      <c r="F156" s="237" t="s">
        <v>6895</v>
      </c>
      <c r="G156" s="237" t="s">
        <v>6853</v>
      </c>
      <c r="H156" s="237" t="s">
        <v>1209</v>
      </c>
      <c r="I156" s="238" t="s">
        <v>1210</v>
      </c>
      <c r="J156" s="239" t="s">
        <v>1079</v>
      </c>
      <c r="K156" s="239" t="s">
        <v>1062</v>
      </c>
      <c r="L156" s="239" t="s">
        <v>1063</v>
      </c>
      <c r="M156" s="240" t="s">
        <v>1064</v>
      </c>
      <c r="N156" s="237" t="s">
        <v>1065</v>
      </c>
      <c r="O156" s="237" t="s">
        <v>3553</v>
      </c>
      <c r="P156" s="241" t="s">
        <v>1211</v>
      </c>
      <c r="Q156" s="242">
        <v>1</v>
      </c>
      <c r="R156" s="242">
        <v>4560</v>
      </c>
    </row>
    <row r="157" spans="1:18" ht="63" hidden="1">
      <c r="A157" s="234" t="s">
        <v>1538</v>
      </c>
      <c r="B157" s="234" t="s">
        <v>5274</v>
      </c>
      <c r="C157" s="235" t="s">
        <v>6853</v>
      </c>
      <c r="D157" s="236" t="s">
        <v>1214</v>
      </c>
      <c r="E157" s="236" t="s">
        <v>6896</v>
      </c>
      <c r="F157" s="237" t="s">
        <v>5274</v>
      </c>
      <c r="G157" s="237" t="s">
        <v>6853</v>
      </c>
      <c r="H157" s="237" t="s">
        <v>922</v>
      </c>
      <c r="I157" s="238" t="s">
        <v>2111</v>
      </c>
      <c r="J157" s="239" t="s">
        <v>1079</v>
      </c>
      <c r="K157" s="239" t="s">
        <v>1062</v>
      </c>
      <c r="L157" s="239" t="s">
        <v>1063</v>
      </c>
      <c r="M157" s="240" t="s">
        <v>1064</v>
      </c>
      <c r="N157" s="237" t="s">
        <v>1065</v>
      </c>
      <c r="O157" s="237" t="s">
        <v>3553</v>
      </c>
      <c r="P157" s="241" t="s">
        <v>2112</v>
      </c>
      <c r="Q157" s="242"/>
      <c r="R157" s="242">
        <v>9130</v>
      </c>
    </row>
    <row r="158" spans="1:18" ht="42">
      <c r="A158" s="234" t="s">
        <v>1542</v>
      </c>
      <c r="B158" s="234" t="s">
        <v>6897</v>
      </c>
      <c r="C158" s="235" t="s">
        <v>6890</v>
      </c>
      <c r="D158" s="236" t="s">
        <v>1055</v>
      </c>
      <c r="E158" s="236" t="s">
        <v>6898</v>
      </c>
      <c r="F158" s="237" t="s">
        <v>6899</v>
      </c>
      <c r="G158" s="237" t="s">
        <v>6853</v>
      </c>
      <c r="H158" s="237" t="s">
        <v>818</v>
      </c>
      <c r="I158" s="238" t="s">
        <v>1262</v>
      </c>
      <c r="J158" s="239" t="s">
        <v>1079</v>
      </c>
      <c r="K158" s="239" t="s">
        <v>1062</v>
      </c>
      <c r="L158" s="239" t="s">
        <v>1063</v>
      </c>
      <c r="M158" s="240" t="s">
        <v>1064</v>
      </c>
      <c r="N158" s="237" t="s">
        <v>1065</v>
      </c>
      <c r="O158" s="237" t="s">
        <v>3553</v>
      </c>
      <c r="P158" s="241" t="s">
        <v>4168</v>
      </c>
      <c r="Q158" s="242">
        <v>1</v>
      </c>
      <c r="R158" s="242">
        <v>20960</v>
      </c>
    </row>
    <row r="159" spans="1:18" ht="42" hidden="1" customHeight="1">
      <c r="A159" s="234" t="s">
        <v>1545</v>
      </c>
      <c r="B159" s="234" t="s">
        <v>6900</v>
      </c>
      <c r="C159" s="235" t="s">
        <v>6890</v>
      </c>
      <c r="D159" s="236" t="s">
        <v>1055</v>
      </c>
      <c r="E159" s="236" t="s">
        <v>6901</v>
      </c>
      <c r="F159" s="237" t="s">
        <v>6902</v>
      </c>
      <c r="G159" s="237" t="s">
        <v>6853</v>
      </c>
      <c r="H159" s="237" t="s">
        <v>1077</v>
      </c>
      <c r="I159" s="238" t="s">
        <v>1078</v>
      </c>
      <c r="J159" s="239" t="s">
        <v>1690</v>
      </c>
      <c r="K159" s="239" t="s">
        <v>1691</v>
      </c>
      <c r="L159" s="239" t="s">
        <v>1063</v>
      </c>
      <c r="M159" s="240" t="s">
        <v>1769</v>
      </c>
      <c r="N159" s="237" t="s">
        <v>1065</v>
      </c>
      <c r="O159" s="237" t="s">
        <v>3553</v>
      </c>
      <c r="P159" s="241"/>
      <c r="Q159" s="242"/>
      <c r="R159" s="242">
        <v>982.72</v>
      </c>
    </row>
    <row r="160" spans="1:18" ht="42" hidden="1" customHeight="1">
      <c r="A160" s="234" t="s">
        <v>1551</v>
      </c>
      <c r="B160" s="234" t="s">
        <v>6903</v>
      </c>
      <c r="C160" s="235" t="s">
        <v>6890</v>
      </c>
      <c r="D160" s="236" t="s">
        <v>1055</v>
      </c>
      <c r="E160" s="236" t="s">
        <v>6904</v>
      </c>
      <c r="F160" s="237" t="s">
        <v>6905</v>
      </c>
      <c r="G160" s="237" t="s">
        <v>6853</v>
      </c>
      <c r="H160" s="237" t="s">
        <v>1696</v>
      </c>
      <c r="I160" s="238" t="s">
        <v>1697</v>
      </c>
      <c r="J160" s="239" t="s">
        <v>1690</v>
      </c>
      <c r="K160" s="239" t="s">
        <v>1691</v>
      </c>
      <c r="L160" s="239" t="s">
        <v>1063</v>
      </c>
      <c r="M160" s="240" t="s">
        <v>1769</v>
      </c>
      <c r="N160" s="237" t="s">
        <v>1065</v>
      </c>
      <c r="O160" s="237" t="s">
        <v>3553</v>
      </c>
      <c r="P160" s="241"/>
      <c r="Q160" s="242"/>
      <c r="R160" s="242">
        <v>24290.35</v>
      </c>
    </row>
    <row r="161" spans="1:18" ht="42" hidden="1" customHeight="1">
      <c r="A161" s="234" t="s">
        <v>1556</v>
      </c>
      <c r="B161" s="234" t="s">
        <v>6906</v>
      </c>
      <c r="C161" s="235" t="s">
        <v>6890</v>
      </c>
      <c r="D161" s="236" t="s">
        <v>1055</v>
      </c>
      <c r="E161" s="236" t="s">
        <v>6907</v>
      </c>
      <c r="F161" s="237" t="s">
        <v>6908</v>
      </c>
      <c r="G161" s="237" t="s">
        <v>6853</v>
      </c>
      <c r="H161" s="237" t="s">
        <v>1077</v>
      </c>
      <c r="I161" s="238" t="s">
        <v>1078</v>
      </c>
      <c r="J161" s="239" t="s">
        <v>1690</v>
      </c>
      <c r="K161" s="239" t="s">
        <v>1691</v>
      </c>
      <c r="L161" s="239" t="s">
        <v>1063</v>
      </c>
      <c r="M161" s="240" t="s">
        <v>1769</v>
      </c>
      <c r="N161" s="237" t="s">
        <v>1065</v>
      </c>
      <c r="O161" s="237" t="s">
        <v>1112</v>
      </c>
      <c r="P161" s="241"/>
      <c r="Q161" s="242"/>
      <c r="R161" s="242">
        <v>6624.35</v>
      </c>
    </row>
    <row r="162" spans="1:18" ht="42">
      <c r="A162" s="234" t="s">
        <v>1563</v>
      </c>
      <c r="B162" s="234" t="s">
        <v>6909</v>
      </c>
      <c r="C162" s="235" t="s">
        <v>6890</v>
      </c>
      <c r="D162" s="236" t="s">
        <v>1055</v>
      </c>
      <c r="E162" s="236" t="s">
        <v>6910</v>
      </c>
      <c r="F162" s="237" t="s">
        <v>6911</v>
      </c>
      <c r="G162" s="237" t="s">
        <v>6853</v>
      </c>
      <c r="H162" s="237" t="s">
        <v>919</v>
      </c>
      <c r="I162" s="238" t="s">
        <v>1127</v>
      </c>
      <c r="J162" s="239" t="s">
        <v>1079</v>
      </c>
      <c r="K162" s="239" t="s">
        <v>1062</v>
      </c>
      <c r="L162" s="239" t="s">
        <v>1063</v>
      </c>
      <c r="M162" s="240" t="s">
        <v>1064</v>
      </c>
      <c r="N162" s="237" t="s">
        <v>1065</v>
      </c>
      <c r="O162" s="237" t="s">
        <v>3553</v>
      </c>
      <c r="P162" s="241" t="s">
        <v>1128</v>
      </c>
      <c r="Q162" s="242">
        <v>1</v>
      </c>
      <c r="R162" s="242">
        <v>1920</v>
      </c>
    </row>
    <row r="163" spans="1:18" ht="42" hidden="1" customHeight="1">
      <c r="A163" s="234" t="s">
        <v>1570</v>
      </c>
      <c r="B163" s="234" t="s">
        <v>6912</v>
      </c>
      <c r="C163" s="235" t="s">
        <v>6890</v>
      </c>
      <c r="D163" s="236" t="s">
        <v>1055</v>
      </c>
      <c r="E163" s="236" t="s">
        <v>6913</v>
      </c>
      <c r="F163" s="237" t="s">
        <v>6914</v>
      </c>
      <c r="G163" s="237" t="s">
        <v>6853</v>
      </c>
      <c r="H163" s="237" t="s">
        <v>1418</v>
      </c>
      <c r="I163" s="238" t="s">
        <v>1419</v>
      </c>
      <c r="J163" s="239" t="s">
        <v>1302</v>
      </c>
      <c r="K163" s="239" t="s">
        <v>1062</v>
      </c>
      <c r="L163" s="239" t="s">
        <v>1063</v>
      </c>
      <c r="M163" s="240" t="s">
        <v>1304</v>
      </c>
      <c r="N163" s="237" t="s">
        <v>1664</v>
      </c>
      <c r="O163" s="237" t="s">
        <v>1828</v>
      </c>
      <c r="P163" s="241" t="s">
        <v>3314</v>
      </c>
      <c r="Q163" s="242"/>
      <c r="R163" s="242">
        <v>900</v>
      </c>
    </row>
    <row r="164" spans="1:18" ht="52.5" hidden="1" customHeight="1">
      <c r="A164" s="234" t="s">
        <v>1574</v>
      </c>
      <c r="B164" s="234" t="s">
        <v>2728</v>
      </c>
      <c r="C164" s="235" t="s">
        <v>6853</v>
      </c>
      <c r="D164" s="236" t="s">
        <v>1181</v>
      </c>
      <c r="E164" s="236" t="s">
        <v>6915</v>
      </c>
      <c r="F164" s="237" t="s">
        <v>2728</v>
      </c>
      <c r="G164" s="237" t="s">
        <v>6853</v>
      </c>
      <c r="H164" s="237" t="s">
        <v>2643</v>
      </c>
      <c r="I164" s="238" t="s">
        <v>2644</v>
      </c>
      <c r="J164" s="239" t="s">
        <v>1063</v>
      </c>
      <c r="K164" s="239" t="s">
        <v>1063</v>
      </c>
      <c r="L164" s="239" t="s">
        <v>1790</v>
      </c>
      <c r="M164" s="240" t="s">
        <v>1678</v>
      </c>
      <c r="N164" s="237" t="s">
        <v>1065</v>
      </c>
      <c r="O164" s="237" t="s">
        <v>3553</v>
      </c>
      <c r="P164" s="241"/>
      <c r="Q164" s="242">
        <v>1425</v>
      </c>
      <c r="R164" s="242"/>
    </row>
    <row r="165" spans="1:18" ht="52.5" hidden="1" customHeight="1">
      <c r="A165" s="234" t="s">
        <v>1184</v>
      </c>
      <c r="B165" s="234" t="s">
        <v>6916</v>
      </c>
      <c r="C165" s="235" t="s">
        <v>6853</v>
      </c>
      <c r="D165" s="236" t="s">
        <v>1181</v>
      </c>
      <c r="E165" s="236" t="s">
        <v>6917</v>
      </c>
      <c r="F165" s="237" t="s">
        <v>6916</v>
      </c>
      <c r="G165" s="237" t="s">
        <v>6853</v>
      </c>
      <c r="H165" s="237" t="s">
        <v>5859</v>
      </c>
      <c r="I165" s="238" t="s">
        <v>5860</v>
      </c>
      <c r="J165" s="239" t="s">
        <v>1063</v>
      </c>
      <c r="K165" s="239" t="s">
        <v>1063</v>
      </c>
      <c r="L165" s="239" t="s">
        <v>1790</v>
      </c>
      <c r="M165" s="240" t="s">
        <v>1678</v>
      </c>
      <c r="N165" s="237" t="s">
        <v>1065</v>
      </c>
      <c r="O165" s="237" t="s">
        <v>3553</v>
      </c>
      <c r="P165" s="241"/>
      <c r="Q165" s="242">
        <v>4484</v>
      </c>
      <c r="R165" s="242"/>
    </row>
    <row r="166" spans="1:18" ht="52.5" hidden="1" customHeight="1">
      <c r="A166" s="234" t="s">
        <v>1192</v>
      </c>
      <c r="B166" s="234" t="s">
        <v>6918</v>
      </c>
      <c r="C166" s="235" t="s">
        <v>6853</v>
      </c>
      <c r="D166" s="236" t="s">
        <v>1181</v>
      </c>
      <c r="E166" s="236" t="s">
        <v>6919</v>
      </c>
      <c r="F166" s="237" t="s">
        <v>6918</v>
      </c>
      <c r="G166" s="237" t="s">
        <v>6853</v>
      </c>
      <c r="H166" s="237" t="s">
        <v>6920</v>
      </c>
      <c r="I166" s="238" t="s">
        <v>6921</v>
      </c>
      <c r="J166" s="239" t="s">
        <v>1063</v>
      </c>
      <c r="K166" s="239" t="s">
        <v>1063</v>
      </c>
      <c r="L166" s="239" t="s">
        <v>1790</v>
      </c>
      <c r="M166" s="240" t="s">
        <v>1678</v>
      </c>
      <c r="N166" s="237" t="s">
        <v>1065</v>
      </c>
      <c r="O166" s="237" t="s">
        <v>3553</v>
      </c>
      <c r="P166" s="241"/>
      <c r="Q166" s="242">
        <v>959</v>
      </c>
      <c r="R166" s="242"/>
    </row>
    <row r="167" spans="1:18" ht="52.5" hidden="1" customHeight="1">
      <c r="A167" s="234" t="s">
        <v>1198</v>
      </c>
      <c r="B167" s="234" t="s">
        <v>6922</v>
      </c>
      <c r="C167" s="235" t="s">
        <v>6853</v>
      </c>
      <c r="D167" s="236" t="s">
        <v>1181</v>
      </c>
      <c r="E167" s="236" t="s">
        <v>6923</v>
      </c>
      <c r="F167" s="237" t="s">
        <v>6922</v>
      </c>
      <c r="G167" s="237" t="s">
        <v>6853</v>
      </c>
      <c r="H167" s="237" t="s">
        <v>6924</v>
      </c>
      <c r="I167" s="238" t="s">
        <v>1078</v>
      </c>
      <c r="J167" s="239" t="s">
        <v>1063</v>
      </c>
      <c r="K167" s="239" t="s">
        <v>1063</v>
      </c>
      <c r="L167" s="239" t="s">
        <v>1790</v>
      </c>
      <c r="M167" s="240" t="s">
        <v>1678</v>
      </c>
      <c r="N167" s="237" t="s">
        <v>1065</v>
      </c>
      <c r="O167" s="237" t="s">
        <v>3553</v>
      </c>
      <c r="P167" s="241"/>
      <c r="Q167" s="242">
        <v>16823</v>
      </c>
      <c r="R167" s="242"/>
    </row>
    <row r="168" spans="1:18" ht="52.5" hidden="1" customHeight="1">
      <c r="A168" s="234" t="s">
        <v>1205</v>
      </c>
      <c r="B168" s="234" t="s">
        <v>2420</v>
      </c>
      <c r="C168" s="235" t="s">
        <v>6853</v>
      </c>
      <c r="D168" s="236" t="s">
        <v>1181</v>
      </c>
      <c r="E168" s="236" t="s">
        <v>6925</v>
      </c>
      <c r="F168" s="237" t="s">
        <v>2420</v>
      </c>
      <c r="G168" s="237" t="s">
        <v>6853</v>
      </c>
      <c r="H168" s="237" t="s">
        <v>6926</v>
      </c>
      <c r="I168" s="238" t="s">
        <v>6927</v>
      </c>
      <c r="J168" s="239" t="s">
        <v>1063</v>
      </c>
      <c r="K168" s="239" t="s">
        <v>1063</v>
      </c>
      <c r="L168" s="239" t="s">
        <v>1790</v>
      </c>
      <c r="M168" s="240" t="s">
        <v>1678</v>
      </c>
      <c r="N168" s="237" t="s">
        <v>1065</v>
      </c>
      <c r="O168" s="237" t="s">
        <v>3553</v>
      </c>
      <c r="P168" s="241"/>
      <c r="Q168" s="242">
        <v>22642</v>
      </c>
      <c r="R168" s="242"/>
    </row>
    <row r="169" spans="1:18" ht="52.5" hidden="1" customHeight="1">
      <c r="A169" s="234" t="s">
        <v>1212</v>
      </c>
      <c r="B169" s="234" t="s">
        <v>3274</v>
      </c>
      <c r="C169" s="235" t="s">
        <v>6853</v>
      </c>
      <c r="D169" s="236" t="s">
        <v>1181</v>
      </c>
      <c r="E169" s="236" t="s">
        <v>6928</v>
      </c>
      <c r="F169" s="237" t="s">
        <v>3274</v>
      </c>
      <c r="G169" s="237" t="s">
        <v>6853</v>
      </c>
      <c r="H169" s="237" t="s">
        <v>6926</v>
      </c>
      <c r="I169" s="238" t="s">
        <v>6927</v>
      </c>
      <c r="J169" s="239" t="s">
        <v>1063</v>
      </c>
      <c r="K169" s="239" t="s">
        <v>1063</v>
      </c>
      <c r="L169" s="239" t="s">
        <v>1790</v>
      </c>
      <c r="M169" s="240" t="s">
        <v>1678</v>
      </c>
      <c r="N169" s="237" t="s">
        <v>1065</v>
      </c>
      <c r="O169" s="237" t="s">
        <v>3553</v>
      </c>
      <c r="P169" s="241"/>
      <c r="Q169" s="242">
        <v>17031</v>
      </c>
      <c r="R169" s="242"/>
    </row>
    <row r="170" spans="1:18" ht="52.5" hidden="1" customHeight="1">
      <c r="A170" s="234" t="s">
        <v>1219</v>
      </c>
      <c r="B170" s="234" t="s">
        <v>6929</v>
      </c>
      <c r="C170" s="235" t="s">
        <v>6853</v>
      </c>
      <c r="D170" s="236" t="s">
        <v>1181</v>
      </c>
      <c r="E170" s="236" t="s">
        <v>6930</v>
      </c>
      <c r="F170" s="237" t="s">
        <v>6929</v>
      </c>
      <c r="G170" s="237" t="s">
        <v>6853</v>
      </c>
      <c r="H170" s="237" t="s">
        <v>2192</v>
      </c>
      <c r="I170" s="238" t="s">
        <v>2193</v>
      </c>
      <c r="J170" s="239" t="s">
        <v>1063</v>
      </c>
      <c r="K170" s="239" t="s">
        <v>1063</v>
      </c>
      <c r="L170" s="239" t="s">
        <v>1790</v>
      </c>
      <c r="M170" s="240" t="s">
        <v>1678</v>
      </c>
      <c r="N170" s="237" t="s">
        <v>1065</v>
      </c>
      <c r="O170" s="237" t="s">
        <v>3553</v>
      </c>
      <c r="P170" s="241"/>
      <c r="Q170" s="242">
        <v>22117</v>
      </c>
      <c r="R170" s="242"/>
    </row>
    <row r="171" spans="1:18" ht="63" hidden="1" customHeight="1">
      <c r="A171" s="234" t="s">
        <v>1603</v>
      </c>
      <c r="B171" s="234" t="s">
        <v>6931</v>
      </c>
      <c r="C171" s="235" t="s">
        <v>6853</v>
      </c>
      <c r="D171" s="236" t="s">
        <v>1181</v>
      </c>
      <c r="E171" s="236" t="s">
        <v>6932</v>
      </c>
      <c r="F171" s="237" t="s">
        <v>6931</v>
      </c>
      <c r="G171" s="237" t="s">
        <v>6853</v>
      </c>
      <c r="H171" s="237" t="s">
        <v>1835</v>
      </c>
      <c r="I171" s="238" t="s">
        <v>1836</v>
      </c>
      <c r="J171" s="239" t="s">
        <v>1063</v>
      </c>
      <c r="K171" s="239" t="s">
        <v>1063</v>
      </c>
      <c r="L171" s="239" t="s">
        <v>1790</v>
      </c>
      <c r="M171" s="240" t="s">
        <v>1678</v>
      </c>
      <c r="N171" s="237" t="s">
        <v>1065</v>
      </c>
      <c r="O171" s="237" t="s">
        <v>3553</v>
      </c>
      <c r="P171" s="241"/>
      <c r="Q171" s="242">
        <v>22405.040000000001</v>
      </c>
      <c r="R171" s="242"/>
    </row>
    <row r="172" spans="1:18" ht="52.5" hidden="1" customHeight="1">
      <c r="A172" s="234" t="s">
        <v>1606</v>
      </c>
      <c r="B172" s="234" t="s">
        <v>6933</v>
      </c>
      <c r="C172" s="235" t="s">
        <v>6853</v>
      </c>
      <c r="D172" s="236" t="s">
        <v>1181</v>
      </c>
      <c r="E172" s="236" t="s">
        <v>1806</v>
      </c>
      <c r="F172" s="237" t="s">
        <v>6933</v>
      </c>
      <c r="G172" s="237" t="s">
        <v>6853</v>
      </c>
      <c r="H172" s="237" t="s">
        <v>1807</v>
      </c>
      <c r="I172" s="238" t="s">
        <v>1808</v>
      </c>
      <c r="J172" s="239" t="s">
        <v>1063</v>
      </c>
      <c r="K172" s="239" t="s">
        <v>1063</v>
      </c>
      <c r="L172" s="239" t="s">
        <v>1790</v>
      </c>
      <c r="M172" s="240" t="s">
        <v>1678</v>
      </c>
      <c r="N172" s="237" t="s">
        <v>1065</v>
      </c>
      <c r="O172" s="237" t="s">
        <v>3553</v>
      </c>
      <c r="P172" s="241"/>
      <c r="Q172" s="242">
        <v>3441</v>
      </c>
      <c r="R172" s="242"/>
    </row>
    <row r="173" spans="1:18" ht="63" hidden="1" customHeight="1">
      <c r="A173" s="234" t="s">
        <v>1225</v>
      </c>
      <c r="B173" s="234" t="s">
        <v>6934</v>
      </c>
      <c r="C173" s="235" t="s">
        <v>6890</v>
      </c>
      <c r="D173" s="236" t="s">
        <v>1274</v>
      </c>
      <c r="E173" s="236" t="s">
        <v>5407</v>
      </c>
      <c r="F173" s="237" t="s">
        <v>6934</v>
      </c>
      <c r="G173" s="237" t="s">
        <v>6890</v>
      </c>
      <c r="H173" s="237"/>
      <c r="I173" s="238"/>
      <c r="J173" s="239" t="s">
        <v>1690</v>
      </c>
      <c r="K173" s="239" t="s">
        <v>1691</v>
      </c>
      <c r="L173" s="239" t="s">
        <v>1063</v>
      </c>
      <c r="M173" s="240" t="s">
        <v>1769</v>
      </c>
      <c r="N173" s="237" t="s">
        <v>1065</v>
      </c>
      <c r="O173" s="237" t="s">
        <v>3553</v>
      </c>
      <c r="P173" s="241"/>
      <c r="Q173" s="242"/>
      <c r="R173" s="242">
        <v>-43831.199999999997</v>
      </c>
    </row>
    <row r="174" spans="1:18" ht="63" hidden="1" customHeight="1">
      <c r="A174" s="234" t="s">
        <v>1233</v>
      </c>
      <c r="B174" s="234" t="s">
        <v>6934</v>
      </c>
      <c r="C174" s="235" t="s">
        <v>6890</v>
      </c>
      <c r="D174" s="236" t="s">
        <v>1274</v>
      </c>
      <c r="E174" s="236"/>
      <c r="F174" s="237" t="s">
        <v>6934</v>
      </c>
      <c r="G174" s="237" t="s">
        <v>6890</v>
      </c>
      <c r="H174" s="237"/>
      <c r="I174" s="238"/>
      <c r="J174" s="239" t="s">
        <v>2211</v>
      </c>
      <c r="K174" s="239" t="s">
        <v>1691</v>
      </c>
      <c r="L174" s="239" t="s">
        <v>1063</v>
      </c>
      <c r="M174" s="240" t="s">
        <v>1769</v>
      </c>
      <c r="N174" s="237" t="s">
        <v>1065</v>
      </c>
      <c r="O174" s="237" t="s">
        <v>3553</v>
      </c>
      <c r="P174" s="241"/>
      <c r="Q174" s="242"/>
      <c r="R174" s="242">
        <v>43831.199999999997</v>
      </c>
    </row>
    <row r="175" spans="1:18" ht="42" hidden="1" customHeight="1">
      <c r="A175" s="234" t="s">
        <v>1616</v>
      </c>
      <c r="B175" s="234" t="s">
        <v>6935</v>
      </c>
      <c r="C175" s="235" t="s">
        <v>6768</v>
      </c>
      <c r="D175" s="236" t="s">
        <v>1055</v>
      </c>
      <c r="E175" s="236" t="s">
        <v>6936</v>
      </c>
      <c r="F175" s="237" t="s">
        <v>6937</v>
      </c>
      <c r="G175" s="237" t="s">
        <v>6890</v>
      </c>
      <c r="H175" s="237" t="s">
        <v>1500</v>
      </c>
      <c r="I175" s="238" t="s">
        <v>1501</v>
      </c>
      <c r="J175" s="239" t="s">
        <v>1110</v>
      </c>
      <c r="K175" s="239" t="s">
        <v>1062</v>
      </c>
      <c r="L175" s="239" t="s">
        <v>1063</v>
      </c>
      <c r="M175" s="240" t="s">
        <v>1111</v>
      </c>
      <c r="N175" s="237" t="s">
        <v>1065</v>
      </c>
      <c r="O175" s="237" t="s">
        <v>3553</v>
      </c>
      <c r="P175" s="241" t="s">
        <v>4153</v>
      </c>
      <c r="Q175" s="242"/>
      <c r="R175" s="242">
        <v>3200</v>
      </c>
    </row>
    <row r="176" spans="1:18" ht="42" hidden="1" customHeight="1">
      <c r="A176" s="234" t="s">
        <v>2326</v>
      </c>
      <c r="B176" s="234" t="s">
        <v>6938</v>
      </c>
      <c r="C176" s="235" t="s">
        <v>6768</v>
      </c>
      <c r="D176" s="236" t="s">
        <v>1055</v>
      </c>
      <c r="E176" s="236" t="s">
        <v>6939</v>
      </c>
      <c r="F176" s="237" t="s">
        <v>6940</v>
      </c>
      <c r="G176" s="237" t="s">
        <v>6890</v>
      </c>
      <c r="H176" s="237" t="s">
        <v>1500</v>
      </c>
      <c r="I176" s="238" t="s">
        <v>1501</v>
      </c>
      <c r="J176" s="239" t="s">
        <v>1110</v>
      </c>
      <c r="K176" s="239" t="s">
        <v>1062</v>
      </c>
      <c r="L176" s="239" t="s">
        <v>1063</v>
      </c>
      <c r="M176" s="240" t="s">
        <v>1111</v>
      </c>
      <c r="N176" s="237" t="s">
        <v>1065</v>
      </c>
      <c r="O176" s="237" t="s">
        <v>3553</v>
      </c>
      <c r="P176" s="241" t="s">
        <v>4153</v>
      </c>
      <c r="Q176" s="242"/>
      <c r="R176" s="242">
        <v>7850</v>
      </c>
    </row>
    <row r="177" spans="1:18" ht="63">
      <c r="A177" s="234" t="s">
        <v>1620</v>
      </c>
      <c r="B177" s="234" t="s">
        <v>6941</v>
      </c>
      <c r="C177" s="235" t="s">
        <v>6768</v>
      </c>
      <c r="D177" s="236" t="s">
        <v>1055</v>
      </c>
      <c r="E177" s="236" t="s">
        <v>6942</v>
      </c>
      <c r="F177" s="237" t="s">
        <v>6943</v>
      </c>
      <c r="G177" s="237" t="s">
        <v>6890</v>
      </c>
      <c r="H177" s="237" t="s">
        <v>25</v>
      </c>
      <c r="I177" s="238" t="s">
        <v>1757</v>
      </c>
      <c r="J177" s="239" t="s">
        <v>1079</v>
      </c>
      <c r="K177" s="239" t="s">
        <v>1062</v>
      </c>
      <c r="L177" s="239" t="s">
        <v>1063</v>
      </c>
      <c r="M177" s="240" t="s">
        <v>1064</v>
      </c>
      <c r="N177" s="237" t="s">
        <v>1065</v>
      </c>
      <c r="O177" s="237" t="s">
        <v>3553</v>
      </c>
      <c r="P177" s="241" t="s">
        <v>1758</v>
      </c>
      <c r="Q177" s="242">
        <v>1</v>
      </c>
      <c r="R177" s="242">
        <v>1000</v>
      </c>
    </row>
    <row r="178" spans="1:18" ht="42">
      <c r="A178" s="234" t="s">
        <v>2331</v>
      </c>
      <c r="B178" s="234" t="s">
        <v>6944</v>
      </c>
      <c r="C178" s="235" t="s">
        <v>6768</v>
      </c>
      <c r="D178" s="236" t="s">
        <v>1055</v>
      </c>
      <c r="E178" s="236" t="s">
        <v>6945</v>
      </c>
      <c r="F178" s="237" t="s">
        <v>6946</v>
      </c>
      <c r="G178" s="237" t="s">
        <v>6890</v>
      </c>
      <c r="H178" s="237" t="s">
        <v>6947</v>
      </c>
      <c r="I178" s="238" t="s">
        <v>6948</v>
      </c>
      <c r="J178" s="239" t="s">
        <v>1096</v>
      </c>
      <c r="K178" s="239" t="s">
        <v>1062</v>
      </c>
      <c r="L178" s="239" t="s">
        <v>1063</v>
      </c>
      <c r="M178" s="240" t="s">
        <v>1064</v>
      </c>
      <c r="N178" s="237" t="s">
        <v>1065</v>
      </c>
      <c r="O178" s="237" t="s">
        <v>3553</v>
      </c>
      <c r="P178" s="241" t="s">
        <v>6949</v>
      </c>
      <c r="Q178" s="242">
        <v>1</v>
      </c>
      <c r="R178" s="242">
        <v>1650</v>
      </c>
    </row>
    <row r="179" spans="1:18" ht="42">
      <c r="A179" s="234" t="s">
        <v>2334</v>
      </c>
      <c r="B179" s="234" t="s">
        <v>6950</v>
      </c>
      <c r="C179" s="235" t="s">
        <v>6768</v>
      </c>
      <c r="D179" s="236" t="s">
        <v>1055</v>
      </c>
      <c r="E179" s="236" t="s">
        <v>6951</v>
      </c>
      <c r="F179" s="237" t="s">
        <v>6952</v>
      </c>
      <c r="G179" s="237" t="s">
        <v>6890</v>
      </c>
      <c r="H179" s="237" t="s">
        <v>868</v>
      </c>
      <c r="I179" s="238" t="s">
        <v>2464</v>
      </c>
      <c r="J179" s="239" t="s">
        <v>1088</v>
      </c>
      <c r="K179" s="239" t="s">
        <v>1062</v>
      </c>
      <c r="L179" s="239" t="s">
        <v>1063</v>
      </c>
      <c r="M179" s="240" t="s">
        <v>1064</v>
      </c>
      <c r="N179" s="237" t="s">
        <v>1065</v>
      </c>
      <c r="O179" s="237" t="s">
        <v>3553</v>
      </c>
      <c r="P179" s="241" t="s">
        <v>6953</v>
      </c>
      <c r="Q179" s="242">
        <v>1</v>
      </c>
      <c r="R179" s="242">
        <v>10763</v>
      </c>
    </row>
    <row r="180" spans="1:18" ht="52.5" hidden="1" customHeight="1">
      <c r="A180" s="234" t="s">
        <v>2337</v>
      </c>
      <c r="B180" s="234" t="s">
        <v>6954</v>
      </c>
      <c r="C180" s="235" t="s">
        <v>6890</v>
      </c>
      <c r="D180" s="236" t="s">
        <v>1181</v>
      </c>
      <c r="E180" s="236" t="s">
        <v>6955</v>
      </c>
      <c r="F180" s="237" t="s">
        <v>6954</v>
      </c>
      <c r="G180" s="237" t="s">
        <v>6890</v>
      </c>
      <c r="H180" s="237" t="s">
        <v>6956</v>
      </c>
      <c r="I180" s="238" t="s">
        <v>1078</v>
      </c>
      <c r="J180" s="239" t="s">
        <v>1063</v>
      </c>
      <c r="K180" s="239" t="s">
        <v>1063</v>
      </c>
      <c r="L180" s="239" t="s">
        <v>1790</v>
      </c>
      <c r="M180" s="240" t="s">
        <v>1678</v>
      </c>
      <c r="N180" s="237" t="s">
        <v>1065</v>
      </c>
      <c r="O180" s="237" t="s">
        <v>3553</v>
      </c>
      <c r="P180" s="241"/>
      <c r="Q180" s="242">
        <v>1000</v>
      </c>
      <c r="R180" s="242"/>
    </row>
    <row r="181" spans="1:18" ht="52.5" hidden="1" customHeight="1">
      <c r="A181" s="234" t="s">
        <v>2340</v>
      </c>
      <c r="B181" s="234" t="s">
        <v>6957</v>
      </c>
      <c r="C181" s="235" t="s">
        <v>6890</v>
      </c>
      <c r="D181" s="236" t="s">
        <v>1181</v>
      </c>
      <c r="E181" s="236" t="s">
        <v>6958</v>
      </c>
      <c r="F181" s="237" t="s">
        <v>6957</v>
      </c>
      <c r="G181" s="237" t="s">
        <v>6890</v>
      </c>
      <c r="H181" s="237" t="s">
        <v>6959</v>
      </c>
      <c r="I181" s="238" t="s">
        <v>1078</v>
      </c>
      <c r="J181" s="239" t="s">
        <v>1063</v>
      </c>
      <c r="K181" s="239" t="s">
        <v>1063</v>
      </c>
      <c r="L181" s="239" t="s">
        <v>1790</v>
      </c>
      <c r="M181" s="240" t="s">
        <v>1678</v>
      </c>
      <c r="N181" s="237" t="s">
        <v>1065</v>
      </c>
      <c r="O181" s="237" t="s">
        <v>3553</v>
      </c>
      <c r="P181" s="241"/>
      <c r="Q181" s="242">
        <v>7045</v>
      </c>
      <c r="R181" s="242"/>
    </row>
    <row r="182" spans="1:18" ht="52.5" hidden="1" customHeight="1">
      <c r="A182" s="234" t="s">
        <v>2343</v>
      </c>
      <c r="B182" s="234" t="s">
        <v>6066</v>
      </c>
      <c r="C182" s="235" t="s">
        <v>6890</v>
      </c>
      <c r="D182" s="236" t="s">
        <v>1181</v>
      </c>
      <c r="E182" s="236" t="s">
        <v>6960</v>
      </c>
      <c r="F182" s="237" t="s">
        <v>6066</v>
      </c>
      <c r="G182" s="237" t="s">
        <v>6890</v>
      </c>
      <c r="H182" s="237" t="s">
        <v>2184</v>
      </c>
      <c r="I182" s="238" t="s">
        <v>2185</v>
      </c>
      <c r="J182" s="239" t="s">
        <v>1063</v>
      </c>
      <c r="K182" s="239" t="s">
        <v>1063</v>
      </c>
      <c r="L182" s="239" t="s">
        <v>1790</v>
      </c>
      <c r="M182" s="240" t="s">
        <v>1678</v>
      </c>
      <c r="N182" s="237" t="s">
        <v>1065</v>
      </c>
      <c r="O182" s="237" t="s">
        <v>3553</v>
      </c>
      <c r="P182" s="241"/>
      <c r="Q182" s="242">
        <v>12460</v>
      </c>
      <c r="R182" s="242"/>
    </row>
    <row r="183" spans="1:18" ht="52.5" hidden="1" customHeight="1">
      <c r="A183" s="234" t="s">
        <v>1624</v>
      </c>
      <c r="B183" s="234" t="s">
        <v>6961</v>
      </c>
      <c r="C183" s="235" t="s">
        <v>6890</v>
      </c>
      <c r="D183" s="236" t="s">
        <v>1181</v>
      </c>
      <c r="E183" s="236" t="s">
        <v>6962</v>
      </c>
      <c r="F183" s="237" t="s">
        <v>6961</v>
      </c>
      <c r="G183" s="237" t="s">
        <v>6890</v>
      </c>
      <c r="H183" s="237" t="s">
        <v>1835</v>
      </c>
      <c r="I183" s="238" t="s">
        <v>1836</v>
      </c>
      <c r="J183" s="239" t="s">
        <v>1063</v>
      </c>
      <c r="K183" s="239" t="s">
        <v>1063</v>
      </c>
      <c r="L183" s="239" t="s">
        <v>1790</v>
      </c>
      <c r="M183" s="240" t="s">
        <v>1678</v>
      </c>
      <c r="N183" s="237" t="s">
        <v>1065</v>
      </c>
      <c r="O183" s="237" t="s">
        <v>3553</v>
      </c>
      <c r="P183" s="241"/>
      <c r="Q183" s="242">
        <v>12514.41</v>
      </c>
      <c r="R183" s="242"/>
    </row>
    <row r="184" spans="1:18" ht="52.5" hidden="1" customHeight="1">
      <c r="A184" s="234" t="s">
        <v>2348</v>
      </c>
      <c r="B184" s="234" t="s">
        <v>2764</v>
      </c>
      <c r="C184" s="235" t="s">
        <v>6890</v>
      </c>
      <c r="D184" s="236" t="s">
        <v>1181</v>
      </c>
      <c r="E184" s="236" t="s">
        <v>6963</v>
      </c>
      <c r="F184" s="237" t="s">
        <v>2764</v>
      </c>
      <c r="G184" s="237" t="s">
        <v>6890</v>
      </c>
      <c r="H184" s="237" t="s">
        <v>2717</v>
      </c>
      <c r="I184" s="238" t="s">
        <v>2718</v>
      </c>
      <c r="J184" s="239" t="s">
        <v>1063</v>
      </c>
      <c r="K184" s="239" t="s">
        <v>1063</v>
      </c>
      <c r="L184" s="239" t="s">
        <v>1790</v>
      </c>
      <c r="M184" s="240" t="s">
        <v>1678</v>
      </c>
      <c r="N184" s="237" t="s">
        <v>1065</v>
      </c>
      <c r="O184" s="237" t="s">
        <v>3553</v>
      </c>
      <c r="P184" s="241"/>
      <c r="Q184" s="242">
        <v>1050</v>
      </c>
      <c r="R184" s="242"/>
    </row>
    <row r="185" spans="1:18" ht="52.5" hidden="1" customHeight="1">
      <c r="A185" s="234" t="s">
        <v>2351</v>
      </c>
      <c r="B185" s="234" t="s">
        <v>6964</v>
      </c>
      <c r="C185" s="235" t="s">
        <v>6890</v>
      </c>
      <c r="D185" s="236" t="s">
        <v>1181</v>
      </c>
      <c r="E185" s="236" t="s">
        <v>1806</v>
      </c>
      <c r="F185" s="237" t="s">
        <v>6964</v>
      </c>
      <c r="G185" s="237" t="s">
        <v>6890</v>
      </c>
      <c r="H185" s="237" t="s">
        <v>1807</v>
      </c>
      <c r="I185" s="238" t="s">
        <v>1808</v>
      </c>
      <c r="J185" s="239" t="s">
        <v>1063</v>
      </c>
      <c r="K185" s="239" t="s">
        <v>1063</v>
      </c>
      <c r="L185" s="239" t="s">
        <v>1790</v>
      </c>
      <c r="M185" s="240" t="s">
        <v>1678</v>
      </c>
      <c r="N185" s="237" t="s">
        <v>1065</v>
      </c>
      <c r="O185" s="237" t="s">
        <v>3553</v>
      </c>
      <c r="P185" s="241"/>
      <c r="Q185" s="242">
        <v>5970</v>
      </c>
      <c r="R185" s="242"/>
    </row>
    <row r="186" spans="1:18" ht="52.5" hidden="1" customHeight="1">
      <c r="A186" s="234" t="s">
        <v>2354</v>
      </c>
      <c r="B186" s="234" t="s">
        <v>1179</v>
      </c>
      <c r="C186" s="235" t="s">
        <v>6890</v>
      </c>
      <c r="D186" s="236" t="s">
        <v>1181</v>
      </c>
      <c r="E186" s="236" t="s">
        <v>6965</v>
      </c>
      <c r="F186" s="237" t="s">
        <v>1179</v>
      </c>
      <c r="G186" s="237" t="s">
        <v>6890</v>
      </c>
      <c r="H186" s="237" t="s">
        <v>6674</v>
      </c>
      <c r="I186" s="238" t="s">
        <v>2369</v>
      </c>
      <c r="J186" s="239" t="s">
        <v>1063</v>
      </c>
      <c r="K186" s="239" t="s">
        <v>1063</v>
      </c>
      <c r="L186" s="239" t="s">
        <v>1790</v>
      </c>
      <c r="M186" s="240" t="s">
        <v>1678</v>
      </c>
      <c r="N186" s="237" t="s">
        <v>1065</v>
      </c>
      <c r="O186" s="237" t="s">
        <v>3553</v>
      </c>
      <c r="P186" s="241"/>
      <c r="Q186" s="242">
        <v>1200</v>
      </c>
      <c r="R186" s="242"/>
    </row>
    <row r="187" spans="1:18" ht="63" hidden="1" customHeight="1">
      <c r="A187" s="234" t="s">
        <v>2357</v>
      </c>
      <c r="B187" s="234" t="s">
        <v>6966</v>
      </c>
      <c r="C187" s="235" t="s">
        <v>6890</v>
      </c>
      <c r="D187" s="236" t="s">
        <v>1181</v>
      </c>
      <c r="E187" s="236" t="s">
        <v>6967</v>
      </c>
      <c r="F187" s="237" t="s">
        <v>6966</v>
      </c>
      <c r="G187" s="237" t="s">
        <v>6890</v>
      </c>
      <c r="H187" s="237" t="s">
        <v>2309</v>
      </c>
      <c r="I187" s="238" t="s">
        <v>1717</v>
      </c>
      <c r="J187" s="239" t="s">
        <v>1063</v>
      </c>
      <c r="K187" s="239" t="s">
        <v>1063</v>
      </c>
      <c r="L187" s="239" t="s">
        <v>1790</v>
      </c>
      <c r="M187" s="240" t="s">
        <v>1678</v>
      </c>
      <c r="N187" s="237" t="s">
        <v>1065</v>
      </c>
      <c r="O187" s="237" t="s">
        <v>1112</v>
      </c>
      <c r="P187" s="241"/>
      <c r="Q187" s="242">
        <v>87000</v>
      </c>
      <c r="R187" s="242"/>
    </row>
    <row r="188" spans="1:18" ht="42" hidden="1" customHeight="1">
      <c r="A188" s="234" t="s">
        <v>1631</v>
      </c>
      <c r="B188" s="234" t="s">
        <v>6968</v>
      </c>
      <c r="C188" s="235" t="s">
        <v>6768</v>
      </c>
      <c r="D188" s="236" t="s">
        <v>1214</v>
      </c>
      <c r="E188" s="236" t="s">
        <v>6969</v>
      </c>
      <c r="F188" s="237" t="s">
        <v>6968</v>
      </c>
      <c r="G188" s="237" t="s">
        <v>6768</v>
      </c>
      <c r="H188" s="237" t="s">
        <v>3524</v>
      </c>
      <c r="I188" s="238" t="s">
        <v>2133</v>
      </c>
      <c r="J188" s="239" t="s">
        <v>1690</v>
      </c>
      <c r="K188" s="239" t="s">
        <v>1691</v>
      </c>
      <c r="L188" s="239" t="s">
        <v>1063</v>
      </c>
      <c r="M188" s="240" t="s">
        <v>1769</v>
      </c>
      <c r="N188" s="237" t="s">
        <v>1065</v>
      </c>
      <c r="O188" s="237" t="s">
        <v>3553</v>
      </c>
      <c r="P188" s="241"/>
      <c r="Q188" s="242"/>
      <c r="R188" s="242">
        <v>319602.88</v>
      </c>
    </row>
    <row r="189" spans="1:18" ht="42">
      <c r="A189" s="234" t="s">
        <v>1635</v>
      </c>
      <c r="B189" s="234" t="s">
        <v>6970</v>
      </c>
      <c r="C189" s="235" t="s">
        <v>6765</v>
      </c>
      <c r="D189" s="236" t="s">
        <v>1055</v>
      </c>
      <c r="E189" s="236" t="s">
        <v>6971</v>
      </c>
      <c r="F189" s="237" t="s">
        <v>6972</v>
      </c>
      <c r="G189" s="237" t="s">
        <v>6768</v>
      </c>
      <c r="H189" s="237" t="s">
        <v>1567</v>
      </c>
      <c r="I189" s="238" t="s">
        <v>1568</v>
      </c>
      <c r="J189" s="239" t="s">
        <v>1096</v>
      </c>
      <c r="K189" s="239" t="s">
        <v>1062</v>
      </c>
      <c r="L189" s="239" t="s">
        <v>1063</v>
      </c>
      <c r="M189" s="240" t="s">
        <v>1064</v>
      </c>
      <c r="N189" s="237" t="s">
        <v>1065</v>
      </c>
      <c r="O189" s="237" t="s">
        <v>3553</v>
      </c>
      <c r="P189" s="241"/>
      <c r="Q189" s="242">
        <v>1</v>
      </c>
      <c r="R189" s="242">
        <v>2644.74</v>
      </c>
    </row>
    <row r="190" spans="1:18" ht="52.5" hidden="1" customHeight="1">
      <c r="A190" s="234" t="s">
        <v>1642</v>
      </c>
      <c r="B190" s="234" t="s">
        <v>6973</v>
      </c>
      <c r="C190" s="235" t="s">
        <v>6768</v>
      </c>
      <c r="D190" s="236" t="s">
        <v>1181</v>
      </c>
      <c r="E190" s="236" t="s">
        <v>6974</v>
      </c>
      <c r="F190" s="237" t="s">
        <v>6973</v>
      </c>
      <c r="G190" s="237" t="s">
        <v>6768</v>
      </c>
      <c r="H190" s="237" t="s">
        <v>6975</v>
      </c>
      <c r="I190" s="238" t="s">
        <v>1078</v>
      </c>
      <c r="J190" s="239" t="s">
        <v>1063</v>
      </c>
      <c r="K190" s="239" t="s">
        <v>1063</v>
      </c>
      <c r="L190" s="239" t="s">
        <v>1790</v>
      </c>
      <c r="M190" s="240" t="s">
        <v>1678</v>
      </c>
      <c r="N190" s="237" t="s">
        <v>1065</v>
      </c>
      <c r="O190" s="237" t="s">
        <v>3553</v>
      </c>
      <c r="P190" s="241"/>
      <c r="Q190" s="242">
        <v>34968</v>
      </c>
      <c r="R190" s="242"/>
    </row>
    <row r="191" spans="1:18" ht="52.5" hidden="1" customHeight="1">
      <c r="A191" s="234" t="s">
        <v>1241</v>
      </c>
      <c r="B191" s="234" t="s">
        <v>6976</v>
      </c>
      <c r="C191" s="235" t="s">
        <v>6768</v>
      </c>
      <c r="D191" s="236" t="s">
        <v>1181</v>
      </c>
      <c r="E191" s="236" t="s">
        <v>6977</v>
      </c>
      <c r="F191" s="237" t="s">
        <v>6976</v>
      </c>
      <c r="G191" s="237" t="s">
        <v>6768</v>
      </c>
      <c r="H191" s="237" t="s">
        <v>1872</v>
      </c>
      <c r="I191" s="238" t="s">
        <v>1873</v>
      </c>
      <c r="J191" s="239" t="s">
        <v>1063</v>
      </c>
      <c r="K191" s="239" t="s">
        <v>1063</v>
      </c>
      <c r="L191" s="239" t="s">
        <v>1790</v>
      </c>
      <c r="M191" s="240" t="s">
        <v>1678</v>
      </c>
      <c r="N191" s="237" t="s">
        <v>1065</v>
      </c>
      <c r="O191" s="237" t="s">
        <v>3553</v>
      </c>
      <c r="P191" s="241"/>
      <c r="Q191" s="242">
        <v>4040</v>
      </c>
      <c r="R191" s="242"/>
    </row>
    <row r="192" spans="1:18" ht="52.5" hidden="1" customHeight="1">
      <c r="A192" s="234" t="s">
        <v>1655</v>
      </c>
      <c r="B192" s="234" t="s">
        <v>1541</v>
      </c>
      <c r="C192" s="235" t="s">
        <v>6768</v>
      </c>
      <c r="D192" s="236" t="s">
        <v>1181</v>
      </c>
      <c r="E192" s="236" t="s">
        <v>6978</v>
      </c>
      <c r="F192" s="237" t="s">
        <v>1541</v>
      </c>
      <c r="G192" s="237" t="s">
        <v>6768</v>
      </c>
      <c r="H192" s="237" t="s">
        <v>1814</v>
      </c>
      <c r="I192" s="238" t="s">
        <v>1815</v>
      </c>
      <c r="J192" s="239" t="s">
        <v>1063</v>
      </c>
      <c r="K192" s="239" t="s">
        <v>1063</v>
      </c>
      <c r="L192" s="239" t="s">
        <v>1790</v>
      </c>
      <c r="M192" s="240" t="s">
        <v>1678</v>
      </c>
      <c r="N192" s="237" t="s">
        <v>1065</v>
      </c>
      <c r="O192" s="237" t="s">
        <v>3553</v>
      </c>
      <c r="P192" s="241"/>
      <c r="Q192" s="242">
        <v>16661</v>
      </c>
      <c r="R192" s="242"/>
    </row>
    <row r="193" spans="1:18" ht="52.5" hidden="1" customHeight="1">
      <c r="A193" s="234" t="s">
        <v>1659</v>
      </c>
      <c r="B193" s="234" t="s">
        <v>2253</v>
      </c>
      <c r="C193" s="235" t="s">
        <v>6768</v>
      </c>
      <c r="D193" s="236" t="s">
        <v>1181</v>
      </c>
      <c r="E193" s="236" t="s">
        <v>6979</v>
      </c>
      <c r="F193" s="237" t="s">
        <v>2253</v>
      </c>
      <c r="G193" s="237" t="s">
        <v>6768</v>
      </c>
      <c r="H193" s="237" t="s">
        <v>6980</v>
      </c>
      <c r="I193" s="238" t="s">
        <v>6981</v>
      </c>
      <c r="J193" s="239" t="s">
        <v>1063</v>
      </c>
      <c r="K193" s="239" t="s">
        <v>1063</v>
      </c>
      <c r="L193" s="239" t="s">
        <v>1790</v>
      </c>
      <c r="M193" s="240" t="s">
        <v>1678</v>
      </c>
      <c r="N193" s="237" t="s">
        <v>1065</v>
      </c>
      <c r="O193" s="237" t="s">
        <v>3553</v>
      </c>
      <c r="P193" s="241"/>
      <c r="Q193" s="242">
        <v>4040</v>
      </c>
      <c r="R193" s="242"/>
    </row>
    <row r="194" spans="1:18" ht="52.5" hidden="1" customHeight="1">
      <c r="A194" s="234" t="s">
        <v>2375</v>
      </c>
      <c r="B194" s="234" t="s">
        <v>6604</v>
      </c>
      <c r="C194" s="235" t="s">
        <v>6768</v>
      </c>
      <c r="D194" s="236" t="s">
        <v>1181</v>
      </c>
      <c r="E194" s="236" t="s">
        <v>6982</v>
      </c>
      <c r="F194" s="237" t="s">
        <v>6604</v>
      </c>
      <c r="G194" s="237" t="s">
        <v>6768</v>
      </c>
      <c r="H194" s="237" t="s">
        <v>1877</v>
      </c>
      <c r="I194" s="238" t="s">
        <v>1878</v>
      </c>
      <c r="J194" s="239" t="s">
        <v>1063</v>
      </c>
      <c r="K194" s="239" t="s">
        <v>1063</v>
      </c>
      <c r="L194" s="239" t="s">
        <v>1790</v>
      </c>
      <c r="M194" s="240" t="s">
        <v>1678</v>
      </c>
      <c r="N194" s="237" t="s">
        <v>1065</v>
      </c>
      <c r="O194" s="237" t="s">
        <v>3553</v>
      </c>
      <c r="P194" s="241"/>
      <c r="Q194" s="242">
        <v>4541</v>
      </c>
      <c r="R194" s="242"/>
    </row>
    <row r="195" spans="1:18" ht="52.5" hidden="1" customHeight="1">
      <c r="A195" s="234" t="s">
        <v>2377</v>
      </c>
      <c r="B195" s="234" t="s">
        <v>6983</v>
      </c>
      <c r="C195" s="235" t="s">
        <v>6768</v>
      </c>
      <c r="D195" s="236" t="s">
        <v>1181</v>
      </c>
      <c r="E195" s="236" t="s">
        <v>1806</v>
      </c>
      <c r="F195" s="237" t="s">
        <v>6983</v>
      </c>
      <c r="G195" s="237" t="s">
        <v>6768</v>
      </c>
      <c r="H195" s="237" t="s">
        <v>1807</v>
      </c>
      <c r="I195" s="238" t="s">
        <v>1808</v>
      </c>
      <c r="J195" s="239" t="s">
        <v>1063</v>
      </c>
      <c r="K195" s="239" t="s">
        <v>1063</v>
      </c>
      <c r="L195" s="239" t="s">
        <v>1790</v>
      </c>
      <c r="M195" s="240" t="s">
        <v>1678</v>
      </c>
      <c r="N195" s="237" t="s">
        <v>1065</v>
      </c>
      <c r="O195" s="237" t="s">
        <v>3553</v>
      </c>
      <c r="P195" s="241"/>
      <c r="Q195" s="242">
        <v>11582</v>
      </c>
      <c r="R195" s="242"/>
    </row>
    <row r="196" spans="1:18" ht="52.5" hidden="1" customHeight="1">
      <c r="A196" s="234" t="s">
        <v>2293</v>
      </c>
      <c r="B196" s="234" t="s">
        <v>2618</v>
      </c>
      <c r="C196" s="235" t="s">
        <v>6768</v>
      </c>
      <c r="D196" s="236" t="s">
        <v>1181</v>
      </c>
      <c r="E196" s="236" t="s">
        <v>6984</v>
      </c>
      <c r="F196" s="237" t="s">
        <v>2618</v>
      </c>
      <c r="G196" s="237" t="s">
        <v>6768</v>
      </c>
      <c r="H196" s="237" t="s">
        <v>2444</v>
      </c>
      <c r="I196" s="238" t="s">
        <v>2445</v>
      </c>
      <c r="J196" s="239" t="s">
        <v>1063</v>
      </c>
      <c r="K196" s="239" t="s">
        <v>1063</v>
      </c>
      <c r="L196" s="239" t="s">
        <v>1790</v>
      </c>
      <c r="M196" s="240" t="s">
        <v>1678</v>
      </c>
      <c r="N196" s="237" t="s">
        <v>1065</v>
      </c>
      <c r="O196" s="237" t="s">
        <v>3553</v>
      </c>
      <c r="P196" s="241"/>
      <c r="Q196" s="242">
        <v>1125</v>
      </c>
      <c r="R196" s="242"/>
    </row>
    <row r="197" spans="1:18" ht="52.5" hidden="1" customHeight="1">
      <c r="A197" s="234" t="s">
        <v>2384</v>
      </c>
      <c r="B197" s="234" t="s">
        <v>1530</v>
      </c>
      <c r="C197" s="235" t="s">
        <v>6768</v>
      </c>
      <c r="D197" s="236" t="s">
        <v>1181</v>
      </c>
      <c r="E197" s="236" t="s">
        <v>6985</v>
      </c>
      <c r="F197" s="237" t="s">
        <v>1530</v>
      </c>
      <c r="G197" s="237" t="s">
        <v>6768</v>
      </c>
      <c r="H197" s="237" t="s">
        <v>3763</v>
      </c>
      <c r="I197" s="238" t="s">
        <v>3764</v>
      </c>
      <c r="J197" s="239" t="s">
        <v>1063</v>
      </c>
      <c r="K197" s="239" t="s">
        <v>1063</v>
      </c>
      <c r="L197" s="239" t="s">
        <v>1790</v>
      </c>
      <c r="M197" s="240" t="s">
        <v>1678</v>
      </c>
      <c r="N197" s="237" t="s">
        <v>1065</v>
      </c>
      <c r="O197" s="237" t="s">
        <v>3553</v>
      </c>
      <c r="P197" s="241"/>
      <c r="Q197" s="242">
        <v>52800</v>
      </c>
      <c r="R197" s="242"/>
    </row>
    <row r="198" spans="1:18" ht="52.5" hidden="1" customHeight="1">
      <c r="A198" s="234" t="s">
        <v>2388</v>
      </c>
      <c r="B198" s="234" t="s">
        <v>1534</v>
      </c>
      <c r="C198" s="235" t="s">
        <v>6768</v>
      </c>
      <c r="D198" s="236" t="s">
        <v>1181</v>
      </c>
      <c r="E198" s="236" t="s">
        <v>6986</v>
      </c>
      <c r="F198" s="237" t="s">
        <v>1534</v>
      </c>
      <c r="G198" s="237" t="s">
        <v>6768</v>
      </c>
      <c r="H198" s="237" t="s">
        <v>3763</v>
      </c>
      <c r="I198" s="238" t="s">
        <v>3764</v>
      </c>
      <c r="J198" s="239" t="s">
        <v>1063</v>
      </c>
      <c r="K198" s="239" t="s">
        <v>1063</v>
      </c>
      <c r="L198" s="239" t="s">
        <v>1790</v>
      </c>
      <c r="M198" s="240" t="s">
        <v>1678</v>
      </c>
      <c r="N198" s="237" t="s">
        <v>1065</v>
      </c>
      <c r="O198" s="237" t="s">
        <v>3553</v>
      </c>
      <c r="P198" s="241"/>
      <c r="Q198" s="242">
        <v>52800</v>
      </c>
      <c r="R198" s="242"/>
    </row>
    <row r="199" spans="1:18" ht="42">
      <c r="A199" s="234" t="s">
        <v>2393</v>
      </c>
      <c r="B199" s="234" t="s">
        <v>6987</v>
      </c>
      <c r="C199" s="235" t="s">
        <v>6765</v>
      </c>
      <c r="D199" s="236" t="s">
        <v>1214</v>
      </c>
      <c r="E199" s="236" t="s">
        <v>6988</v>
      </c>
      <c r="F199" s="237" t="s">
        <v>6987</v>
      </c>
      <c r="G199" s="237" t="s">
        <v>6765</v>
      </c>
      <c r="H199" s="237" t="s">
        <v>6989</v>
      </c>
      <c r="I199" s="238" t="s">
        <v>6990</v>
      </c>
      <c r="J199" s="239" t="s">
        <v>1079</v>
      </c>
      <c r="K199" s="239" t="s">
        <v>1062</v>
      </c>
      <c r="L199" s="239" t="s">
        <v>1063</v>
      </c>
      <c r="M199" s="240" t="s">
        <v>1064</v>
      </c>
      <c r="N199" s="237" t="s">
        <v>1065</v>
      </c>
      <c r="O199" s="237" t="s">
        <v>3553</v>
      </c>
      <c r="P199" s="241" t="s">
        <v>6991</v>
      </c>
      <c r="Q199" s="242">
        <v>1</v>
      </c>
      <c r="R199" s="242">
        <v>30250</v>
      </c>
    </row>
    <row r="200" spans="1:18" ht="42">
      <c r="A200" s="234" t="s">
        <v>2397</v>
      </c>
      <c r="B200" s="234" t="s">
        <v>6992</v>
      </c>
      <c r="C200" s="235" t="s">
        <v>6993</v>
      </c>
      <c r="D200" s="236" t="s">
        <v>1055</v>
      </c>
      <c r="E200" s="236" t="s">
        <v>6994</v>
      </c>
      <c r="F200" s="237" t="s">
        <v>6995</v>
      </c>
      <c r="G200" s="237" t="s">
        <v>6765</v>
      </c>
      <c r="H200" s="237" t="s">
        <v>1209</v>
      </c>
      <c r="I200" s="238" t="s">
        <v>1210</v>
      </c>
      <c r="J200" s="239" t="s">
        <v>1079</v>
      </c>
      <c r="K200" s="239" t="s">
        <v>1062</v>
      </c>
      <c r="L200" s="239" t="s">
        <v>1063</v>
      </c>
      <c r="M200" s="240" t="s">
        <v>1064</v>
      </c>
      <c r="N200" s="237" t="s">
        <v>1065</v>
      </c>
      <c r="O200" s="237" t="s">
        <v>3553</v>
      </c>
      <c r="P200" s="241" t="s">
        <v>1211</v>
      </c>
      <c r="Q200" s="242">
        <v>1</v>
      </c>
      <c r="R200" s="242">
        <v>4560</v>
      </c>
    </row>
    <row r="201" spans="1:18" ht="52.5">
      <c r="A201" s="234" t="s">
        <v>2401</v>
      </c>
      <c r="B201" s="234" t="s">
        <v>6996</v>
      </c>
      <c r="C201" s="235" t="s">
        <v>6993</v>
      </c>
      <c r="D201" s="236" t="s">
        <v>1055</v>
      </c>
      <c r="E201" s="236" t="s">
        <v>6997</v>
      </c>
      <c r="F201" s="237" t="s">
        <v>6998</v>
      </c>
      <c r="G201" s="237" t="s">
        <v>6765</v>
      </c>
      <c r="H201" s="237" t="s">
        <v>6999</v>
      </c>
      <c r="I201" s="238" t="s">
        <v>7000</v>
      </c>
      <c r="J201" s="239" t="s">
        <v>1079</v>
      </c>
      <c r="K201" s="239" t="s">
        <v>1062</v>
      </c>
      <c r="L201" s="239" t="s">
        <v>1063</v>
      </c>
      <c r="M201" s="240" t="s">
        <v>1064</v>
      </c>
      <c r="N201" s="237" t="s">
        <v>1065</v>
      </c>
      <c r="O201" s="237" t="s">
        <v>3553</v>
      </c>
      <c r="P201" s="241" t="s">
        <v>7001</v>
      </c>
      <c r="Q201" s="242">
        <v>1</v>
      </c>
      <c r="R201" s="242">
        <v>14000</v>
      </c>
    </row>
    <row r="202" spans="1:18" ht="42" hidden="1">
      <c r="A202" s="234" t="s">
        <v>2405</v>
      </c>
      <c r="B202" s="234" t="s">
        <v>7002</v>
      </c>
      <c r="C202" s="235" t="s">
        <v>6765</v>
      </c>
      <c r="D202" s="236" t="s">
        <v>1214</v>
      </c>
      <c r="E202" s="236" t="s">
        <v>7003</v>
      </c>
      <c r="F202" s="237" t="s">
        <v>7002</v>
      </c>
      <c r="G202" s="237" t="s">
        <v>6765</v>
      </c>
      <c r="H202" s="237" t="s">
        <v>1222</v>
      </c>
      <c r="I202" s="238" t="s">
        <v>1223</v>
      </c>
      <c r="J202" s="239" t="s">
        <v>1110</v>
      </c>
      <c r="K202" s="239" t="s">
        <v>1062</v>
      </c>
      <c r="L202" s="239" t="s">
        <v>1063</v>
      </c>
      <c r="M202" s="240" t="s">
        <v>1111</v>
      </c>
      <c r="N202" s="237" t="s">
        <v>1065</v>
      </c>
      <c r="O202" s="237" t="s">
        <v>3553</v>
      </c>
      <c r="P202" s="241" t="s">
        <v>1224</v>
      </c>
      <c r="Q202" s="242"/>
      <c r="R202" s="242">
        <v>3910</v>
      </c>
    </row>
    <row r="203" spans="1:18" ht="63" hidden="1" customHeight="1">
      <c r="A203" s="234" t="s">
        <v>2409</v>
      </c>
      <c r="B203" s="234" t="s">
        <v>1870</v>
      </c>
      <c r="C203" s="235" t="s">
        <v>6765</v>
      </c>
      <c r="D203" s="236" t="s">
        <v>1181</v>
      </c>
      <c r="E203" s="236" t="s">
        <v>7004</v>
      </c>
      <c r="F203" s="237" t="s">
        <v>1870</v>
      </c>
      <c r="G203" s="237" t="s">
        <v>6765</v>
      </c>
      <c r="H203" s="237" t="s">
        <v>7005</v>
      </c>
      <c r="I203" s="238" t="s">
        <v>7006</v>
      </c>
      <c r="J203" s="239" t="s">
        <v>1063</v>
      </c>
      <c r="K203" s="239" t="s">
        <v>1063</v>
      </c>
      <c r="L203" s="239" t="s">
        <v>1790</v>
      </c>
      <c r="M203" s="240" t="s">
        <v>1678</v>
      </c>
      <c r="N203" s="237" t="s">
        <v>1065</v>
      </c>
      <c r="O203" s="237" t="s">
        <v>3553</v>
      </c>
      <c r="P203" s="241"/>
      <c r="Q203" s="242">
        <v>5838</v>
      </c>
      <c r="R203" s="242"/>
    </row>
    <row r="204" spans="1:18" ht="52.5" hidden="1" customHeight="1">
      <c r="A204" s="234" t="s">
        <v>2411</v>
      </c>
      <c r="B204" s="234" t="s">
        <v>7007</v>
      </c>
      <c r="C204" s="235" t="s">
        <v>7008</v>
      </c>
      <c r="D204" s="236" t="s">
        <v>1181</v>
      </c>
      <c r="E204" s="236" t="s">
        <v>7009</v>
      </c>
      <c r="F204" s="237" t="s">
        <v>7007</v>
      </c>
      <c r="G204" s="237" t="s">
        <v>6765</v>
      </c>
      <c r="H204" s="237" t="s">
        <v>7010</v>
      </c>
      <c r="I204" s="238" t="s">
        <v>1078</v>
      </c>
      <c r="J204" s="239" t="s">
        <v>1063</v>
      </c>
      <c r="K204" s="239" t="s">
        <v>1063</v>
      </c>
      <c r="L204" s="239" t="s">
        <v>1790</v>
      </c>
      <c r="M204" s="240" t="s">
        <v>1678</v>
      </c>
      <c r="N204" s="237" t="s">
        <v>1065</v>
      </c>
      <c r="O204" s="237" t="s">
        <v>3553</v>
      </c>
      <c r="P204" s="241"/>
      <c r="Q204" s="242">
        <v>2751</v>
      </c>
      <c r="R204" s="242"/>
    </row>
    <row r="205" spans="1:18" ht="52.5" hidden="1" customHeight="1">
      <c r="A205" s="234" t="s">
        <v>2414</v>
      </c>
      <c r="B205" s="234" t="s">
        <v>7011</v>
      </c>
      <c r="C205" s="235" t="s">
        <v>6765</v>
      </c>
      <c r="D205" s="236" t="s">
        <v>1181</v>
      </c>
      <c r="E205" s="236" t="s">
        <v>7012</v>
      </c>
      <c r="F205" s="237" t="s">
        <v>7011</v>
      </c>
      <c r="G205" s="237" t="s">
        <v>6765</v>
      </c>
      <c r="H205" s="237" t="s">
        <v>2044</v>
      </c>
      <c r="I205" s="238" t="s">
        <v>2045</v>
      </c>
      <c r="J205" s="239" t="s">
        <v>1063</v>
      </c>
      <c r="K205" s="239" t="s">
        <v>1063</v>
      </c>
      <c r="L205" s="239" t="s">
        <v>1790</v>
      </c>
      <c r="M205" s="240" t="s">
        <v>1678</v>
      </c>
      <c r="N205" s="237" t="s">
        <v>1065</v>
      </c>
      <c r="O205" s="237" t="s">
        <v>3553</v>
      </c>
      <c r="P205" s="241"/>
      <c r="Q205" s="242">
        <v>34384</v>
      </c>
      <c r="R205" s="242"/>
    </row>
    <row r="206" spans="1:18" ht="52.5" hidden="1" customHeight="1">
      <c r="A206" s="234" t="s">
        <v>2418</v>
      </c>
      <c r="B206" s="234" t="s">
        <v>7013</v>
      </c>
      <c r="C206" s="235" t="s">
        <v>6765</v>
      </c>
      <c r="D206" s="236" t="s">
        <v>1181</v>
      </c>
      <c r="E206" s="236" t="s">
        <v>1806</v>
      </c>
      <c r="F206" s="237" t="s">
        <v>7013</v>
      </c>
      <c r="G206" s="237" t="s">
        <v>6765</v>
      </c>
      <c r="H206" s="237" t="s">
        <v>1807</v>
      </c>
      <c r="I206" s="238" t="s">
        <v>1808</v>
      </c>
      <c r="J206" s="239" t="s">
        <v>1063</v>
      </c>
      <c r="K206" s="239" t="s">
        <v>1063</v>
      </c>
      <c r="L206" s="239" t="s">
        <v>1790</v>
      </c>
      <c r="M206" s="240" t="s">
        <v>1678</v>
      </c>
      <c r="N206" s="237" t="s">
        <v>1065</v>
      </c>
      <c r="O206" s="237" t="s">
        <v>3553</v>
      </c>
      <c r="P206" s="241"/>
      <c r="Q206" s="242">
        <v>5650</v>
      </c>
      <c r="R206" s="242"/>
    </row>
    <row r="207" spans="1:18" ht="73.5" hidden="1" customHeight="1">
      <c r="A207" s="234" t="s">
        <v>1249</v>
      </c>
      <c r="B207" s="234" t="s">
        <v>7014</v>
      </c>
      <c r="C207" s="235" t="s">
        <v>7015</v>
      </c>
      <c r="D207" s="236" t="s">
        <v>1055</v>
      </c>
      <c r="E207" s="236" t="s">
        <v>7016</v>
      </c>
      <c r="F207" s="237" t="s">
        <v>7017</v>
      </c>
      <c r="G207" s="237" t="s">
        <v>6993</v>
      </c>
      <c r="H207" s="237" t="s">
        <v>1701</v>
      </c>
      <c r="I207" s="238" t="s">
        <v>1702</v>
      </c>
      <c r="J207" s="239" t="s">
        <v>2536</v>
      </c>
      <c r="K207" s="239" t="s">
        <v>2537</v>
      </c>
      <c r="L207" s="239" t="s">
        <v>1063</v>
      </c>
      <c r="M207" s="240" t="s">
        <v>1064</v>
      </c>
      <c r="N207" s="237" t="s">
        <v>1065</v>
      </c>
      <c r="O207" s="237" t="s">
        <v>3553</v>
      </c>
      <c r="P207" s="241"/>
      <c r="Q207" s="242"/>
      <c r="R207" s="242">
        <v>41.19</v>
      </c>
    </row>
    <row r="208" spans="1:18" ht="63" hidden="1" customHeight="1">
      <c r="A208" s="234" t="s">
        <v>1258</v>
      </c>
      <c r="B208" s="234" t="s">
        <v>7018</v>
      </c>
      <c r="C208" s="235" t="s">
        <v>7015</v>
      </c>
      <c r="D208" s="236" t="s">
        <v>1055</v>
      </c>
      <c r="E208" s="236" t="s">
        <v>7019</v>
      </c>
      <c r="F208" s="237" t="s">
        <v>7020</v>
      </c>
      <c r="G208" s="237" t="s">
        <v>6993</v>
      </c>
      <c r="H208" s="237" t="s">
        <v>4007</v>
      </c>
      <c r="I208" s="238" t="s">
        <v>1702</v>
      </c>
      <c r="J208" s="239" t="s">
        <v>2536</v>
      </c>
      <c r="K208" s="239" t="s">
        <v>2537</v>
      </c>
      <c r="L208" s="239" t="s">
        <v>1063</v>
      </c>
      <c r="M208" s="240" t="s">
        <v>1064</v>
      </c>
      <c r="N208" s="237" t="s">
        <v>1065</v>
      </c>
      <c r="O208" s="237" t="s">
        <v>3553</v>
      </c>
      <c r="P208" s="241"/>
      <c r="Q208" s="242"/>
      <c r="R208" s="242">
        <v>323.91000000000003</v>
      </c>
    </row>
    <row r="209" spans="1:18" ht="42" hidden="1" customHeight="1">
      <c r="A209" s="234" t="s">
        <v>1263</v>
      </c>
      <c r="B209" s="234" t="s">
        <v>7021</v>
      </c>
      <c r="C209" s="235" t="s">
        <v>7022</v>
      </c>
      <c r="D209" s="236" t="s">
        <v>1055</v>
      </c>
      <c r="E209" s="236" t="s">
        <v>7023</v>
      </c>
      <c r="F209" s="237" t="s">
        <v>7024</v>
      </c>
      <c r="G209" s="237" t="s">
        <v>7022</v>
      </c>
      <c r="H209" s="237" t="s">
        <v>1077</v>
      </c>
      <c r="I209" s="238" t="s">
        <v>1078</v>
      </c>
      <c r="J209" s="239" t="s">
        <v>1690</v>
      </c>
      <c r="K209" s="239" t="s">
        <v>1691</v>
      </c>
      <c r="L209" s="239" t="s">
        <v>1063</v>
      </c>
      <c r="M209" s="240" t="s">
        <v>1769</v>
      </c>
      <c r="N209" s="237" t="s">
        <v>1065</v>
      </c>
      <c r="O209" s="237" t="s">
        <v>3553</v>
      </c>
      <c r="P209" s="241"/>
      <c r="Q209" s="242"/>
      <c r="R209" s="242">
        <v>4105.54</v>
      </c>
    </row>
    <row r="210" spans="1:18" ht="63" hidden="1" customHeight="1">
      <c r="A210" s="234" t="s">
        <v>1269</v>
      </c>
      <c r="B210" s="234" t="s">
        <v>7025</v>
      </c>
      <c r="C210" s="235" t="s">
        <v>7022</v>
      </c>
      <c r="D210" s="236" t="s">
        <v>1055</v>
      </c>
      <c r="E210" s="236" t="s">
        <v>7026</v>
      </c>
      <c r="F210" s="237" t="s">
        <v>7027</v>
      </c>
      <c r="G210" s="237" t="s">
        <v>7022</v>
      </c>
      <c r="H210" s="237" t="s">
        <v>1077</v>
      </c>
      <c r="I210" s="238" t="s">
        <v>1078</v>
      </c>
      <c r="J210" s="239" t="s">
        <v>1690</v>
      </c>
      <c r="K210" s="239" t="s">
        <v>1691</v>
      </c>
      <c r="L210" s="239" t="s">
        <v>1063</v>
      </c>
      <c r="M210" s="240" t="s">
        <v>1769</v>
      </c>
      <c r="N210" s="237" t="s">
        <v>1065</v>
      </c>
      <c r="O210" s="237" t="s">
        <v>3553</v>
      </c>
      <c r="P210" s="241"/>
      <c r="Q210" s="242"/>
      <c r="R210" s="242">
        <v>12000</v>
      </c>
    </row>
    <row r="211" spans="1:18" ht="42" hidden="1" customHeight="1">
      <c r="A211" s="234" t="s">
        <v>2432</v>
      </c>
      <c r="B211" s="234" t="s">
        <v>7028</v>
      </c>
      <c r="C211" s="235" t="s">
        <v>7022</v>
      </c>
      <c r="D211" s="236" t="s">
        <v>1055</v>
      </c>
      <c r="E211" s="236" t="s">
        <v>7029</v>
      </c>
      <c r="F211" s="237" t="s">
        <v>7030</v>
      </c>
      <c r="G211" s="237" t="s">
        <v>7022</v>
      </c>
      <c r="H211" s="237" t="s">
        <v>1696</v>
      </c>
      <c r="I211" s="238" t="s">
        <v>1697</v>
      </c>
      <c r="J211" s="239" t="s">
        <v>1690</v>
      </c>
      <c r="K211" s="239" t="s">
        <v>1691</v>
      </c>
      <c r="L211" s="239" t="s">
        <v>1063</v>
      </c>
      <c r="M211" s="240" t="s">
        <v>1769</v>
      </c>
      <c r="N211" s="237" t="s">
        <v>1065</v>
      </c>
      <c r="O211" s="237" t="s">
        <v>3553</v>
      </c>
      <c r="P211" s="241"/>
      <c r="Q211" s="242"/>
      <c r="R211" s="242">
        <v>3268.29</v>
      </c>
    </row>
    <row r="212" spans="1:18" ht="42" hidden="1" customHeight="1">
      <c r="A212" s="234" t="s">
        <v>2435</v>
      </c>
      <c r="B212" s="234" t="s">
        <v>7031</v>
      </c>
      <c r="C212" s="235" t="s">
        <v>7022</v>
      </c>
      <c r="D212" s="236" t="s">
        <v>1055</v>
      </c>
      <c r="E212" s="236" t="s">
        <v>6510</v>
      </c>
      <c r="F212" s="237" t="s">
        <v>7032</v>
      </c>
      <c r="G212" s="237" t="s">
        <v>7022</v>
      </c>
      <c r="H212" s="237" t="s">
        <v>1701</v>
      </c>
      <c r="I212" s="238" t="s">
        <v>1702</v>
      </c>
      <c r="J212" s="239" t="s">
        <v>1690</v>
      </c>
      <c r="K212" s="239" t="s">
        <v>1691</v>
      </c>
      <c r="L212" s="239" t="s">
        <v>1063</v>
      </c>
      <c r="M212" s="240" t="s">
        <v>1769</v>
      </c>
      <c r="N212" s="237" t="s">
        <v>1065</v>
      </c>
      <c r="O212" s="237" t="s">
        <v>3553</v>
      </c>
      <c r="P212" s="241"/>
      <c r="Q212" s="242"/>
      <c r="R212" s="242">
        <v>3567</v>
      </c>
    </row>
    <row r="213" spans="1:18" ht="42" hidden="1" customHeight="1">
      <c r="A213" s="234" t="s">
        <v>2438</v>
      </c>
      <c r="B213" s="234" t="s">
        <v>7033</v>
      </c>
      <c r="C213" s="235" t="s">
        <v>7022</v>
      </c>
      <c r="D213" s="236" t="s">
        <v>1055</v>
      </c>
      <c r="E213" s="236" t="s">
        <v>6510</v>
      </c>
      <c r="F213" s="237" t="s">
        <v>7034</v>
      </c>
      <c r="G213" s="237" t="s">
        <v>7022</v>
      </c>
      <c r="H213" s="237" t="s">
        <v>1701</v>
      </c>
      <c r="I213" s="238" t="s">
        <v>1702</v>
      </c>
      <c r="J213" s="239" t="s">
        <v>1690</v>
      </c>
      <c r="K213" s="239" t="s">
        <v>1691</v>
      </c>
      <c r="L213" s="239" t="s">
        <v>1063</v>
      </c>
      <c r="M213" s="240" t="s">
        <v>1769</v>
      </c>
      <c r="N213" s="237" t="s">
        <v>1065</v>
      </c>
      <c r="O213" s="237" t="s">
        <v>1112</v>
      </c>
      <c r="P213" s="241"/>
      <c r="Q213" s="242"/>
      <c r="R213" s="242">
        <v>990</v>
      </c>
    </row>
    <row r="214" spans="1:18" ht="42" hidden="1" customHeight="1">
      <c r="A214" s="234" t="s">
        <v>2442</v>
      </c>
      <c r="B214" s="234" t="s">
        <v>7035</v>
      </c>
      <c r="C214" s="235" t="s">
        <v>7022</v>
      </c>
      <c r="D214" s="236" t="s">
        <v>1055</v>
      </c>
      <c r="E214" s="236" t="s">
        <v>6510</v>
      </c>
      <c r="F214" s="237" t="s">
        <v>7036</v>
      </c>
      <c r="G214" s="237" t="s">
        <v>7022</v>
      </c>
      <c r="H214" s="237" t="s">
        <v>1701</v>
      </c>
      <c r="I214" s="238" t="s">
        <v>1702</v>
      </c>
      <c r="J214" s="239" t="s">
        <v>1690</v>
      </c>
      <c r="K214" s="239" t="s">
        <v>1691</v>
      </c>
      <c r="L214" s="239" t="s">
        <v>1063</v>
      </c>
      <c r="M214" s="240" t="s">
        <v>1769</v>
      </c>
      <c r="N214" s="237" t="s">
        <v>1065</v>
      </c>
      <c r="O214" s="237" t="s">
        <v>3553</v>
      </c>
      <c r="P214" s="241"/>
      <c r="Q214" s="242"/>
      <c r="R214" s="242">
        <v>2781</v>
      </c>
    </row>
    <row r="215" spans="1:18" ht="52.5" hidden="1" customHeight="1">
      <c r="A215" s="234" t="s">
        <v>2446</v>
      </c>
      <c r="B215" s="234" t="s">
        <v>7037</v>
      </c>
      <c r="C215" s="235" t="s">
        <v>6993</v>
      </c>
      <c r="D215" s="236" t="s">
        <v>1181</v>
      </c>
      <c r="E215" s="236" t="s">
        <v>7038</v>
      </c>
      <c r="F215" s="237" t="s">
        <v>7037</v>
      </c>
      <c r="G215" s="237" t="s">
        <v>6993</v>
      </c>
      <c r="H215" s="237" t="s">
        <v>2055</v>
      </c>
      <c r="I215" s="238" t="s">
        <v>2056</v>
      </c>
      <c r="J215" s="239" t="s">
        <v>1063</v>
      </c>
      <c r="K215" s="239" t="s">
        <v>1063</v>
      </c>
      <c r="L215" s="239" t="s">
        <v>1790</v>
      </c>
      <c r="M215" s="240" t="s">
        <v>1678</v>
      </c>
      <c r="N215" s="237" t="s">
        <v>1065</v>
      </c>
      <c r="O215" s="237" t="s">
        <v>3553</v>
      </c>
      <c r="P215" s="241"/>
      <c r="Q215" s="242">
        <v>3335</v>
      </c>
      <c r="R215" s="242"/>
    </row>
    <row r="216" spans="1:18" ht="52.5" hidden="1" customHeight="1">
      <c r="A216" s="234" t="s">
        <v>2448</v>
      </c>
      <c r="B216" s="234" t="s">
        <v>7039</v>
      </c>
      <c r="C216" s="235" t="s">
        <v>6993</v>
      </c>
      <c r="D216" s="236" t="s">
        <v>1181</v>
      </c>
      <c r="E216" s="236" t="s">
        <v>7040</v>
      </c>
      <c r="F216" s="237" t="s">
        <v>7039</v>
      </c>
      <c r="G216" s="237" t="s">
        <v>6993</v>
      </c>
      <c r="H216" s="237" t="s">
        <v>2055</v>
      </c>
      <c r="I216" s="238" t="s">
        <v>2056</v>
      </c>
      <c r="J216" s="239" t="s">
        <v>1063</v>
      </c>
      <c r="K216" s="239" t="s">
        <v>1063</v>
      </c>
      <c r="L216" s="239" t="s">
        <v>1790</v>
      </c>
      <c r="M216" s="240" t="s">
        <v>1678</v>
      </c>
      <c r="N216" s="237" t="s">
        <v>1065</v>
      </c>
      <c r="O216" s="237" t="s">
        <v>3553</v>
      </c>
      <c r="P216" s="241"/>
      <c r="Q216" s="242">
        <v>6670</v>
      </c>
      <c r="R216" s="242"/>
    </row>
    <row r="217" spans="1:18" ht="52.5" hidden="1" customHeight="1">
      <c r="A217" s="234" t="s">
        <v>2451</v>
      </c>
      <c r="B217" s="234" t="s">
        <v>7041</v>
      </c>
      <c r="C217" s="235" t="s">
        <v>7015</v>
      </c>
      <c r="D217" s="236" t="s">
        <v>1181</v>
      </c>
      <c r="E217" s="236" t="s">
        <v>7042</v>
      </c>
      <c r="F217" s="237" t="s">
        <v>7041</v>
      </c>
      <c r="G217" s="237" t="s">
        <v>7015</v>
      </c>
      <c r="H217" s="237" t="s">
        <v>7043</v>
      </c>
      <c r="I217" s="238" t="s">
        <v>1078</v>
      </c>
      <c r="J217" s="239" t="s">
        <v>1063</v>
      </c>
      <c r="K217" s="239" t="s">
        <v>1063</v>
      </c>
      <c r="L217" s="239" t="s">
        <v>1790</v>
      </c>
      <c r="M217" s="240" t="s">
        <v>1678</v>
      </c>
      <c r="N217" s="237" t="s">
        <v>1065</v>
      </c>
      <c r="O217" s="237" t="s">
        <v>3553</v>
      </c>
      <c r="P217" s="241"/>
      <c r="Q217" s="242">
        <v>3500</v>
      </c>
      <c r="R217" s="242"/>
    </row>
    <row r="218" spans="1:18" ht="52.5" hidden="1" customHeight="1">
      <c r="A218" s="234" t="s">
        <v>1690</v>
      </c>
      <c r="B218" s="234" t="s">
        <v>7044</v>
      </c>
      <c r="C218" s="235" t="s">
        <v>7015</v>
      </c>
      <c r="D218" s="236" t="s">
        <v>1181</v>
      </c>
      <c r="E218" s="236" t="s">
        <v>7045</v>
      </c>
      <c r="F218" s="237" t="s">
        <v>7044</v>
      </c>
      <c r="G218" s="237" t="s">
        <v>7015</v>
      </c>
      <c r="H218" s="237" t="s">
        <v>7046</v>
      </c>
      <c r="I218" s="238" t="s">
        <v>1078</v>
      </c>
      <c r="J218" s="239" t="s">
        <v>1063</v>
      </c>
      <c r="K218" s="239" t="s">
        <v>1063</v>
      </c>
      <c r="L218" s="239" t="s">
        <v>1790</v>
      </c>
      <c r="M218" s="240" t="s">
        <v>1678</v>
      </c>
      <c r="N218" s="237" t="s">
        <v>1065</v>
      </c>
      <c r="O218" s="237" t="s">
        <v>3553</v>
      </c>
      <c r="P218" s="241"/>
      <c r="Q218" s="242">
        <v>6700</v>
      </c>
      <c r="R218" s="242"/>
    </row>
    <row r="219" spans="1:18" ht="52.5" hidden="1" customHeight="1">
      <c r="A219" s="234" t="s">
        <v>2460</v>
      </c>
      <c r="B219" s="234" t="s">
        <v>7047</v>
      </c>
      <c r="C219" s="235" t="s">
        <v>6993</v>
      </c>
      <c r="D219" s="236" t="s">
        <v>1181</v>
      </c>
      <c r="E219" s="236" t="s">
        <v>7048</v>
      </c>
      <c r="F219" s="237" t="s">
        <v>7047</v>
      </c>
      <c r="G219" s="237" t="s">
        <v>6993</v>
      </c>
      <c r="H219" s="237" t="s">
        <v>7049</v>
      </c>
      <c r="I219" s="238" t="s">
        <v>1078</v>
      </c>
      <c r="J219" s="239" t="s">
        <v>1063</v>
      </c>
      <c r="K219" s="239" t="s">
        <v>1063</v>
      </c>
      <c r="L219" s="239" t="s">
        <v>1790</v>
      </c>
      <c r="M219" s="240" t="s">
        <v>1678</v>
      </c>
      <c r="N219" s="237" t="s">
        <v>1065</v>
      </c>
      <c r="O219" s="237" t="s">
        <v>3553</v>
      </c>
      <c r="P219" s="241"/>
      <c r="Q219" s="242">
        <v>3750</v>
      </c>
      <c r="R219" s="242"/>
    </row>
    <row r="220" spans="1:18" ht="52.5" hidden="1" customHeight="1">
      <c r="A220" s="234" t="s">
        <v>1703</v>
      </c>
      <c r="B220" s="234" t="s">
        <v>7050</v>
      </c>
      <c r="C220" s="235" t="s">
        <v>6993</v>
      </c>
      <c r="D220" s="236" t="s">
        <v>1181</v>
      </c>
      <c r="E220" s="236" t="s">
        <v>7051</v>
      </c>
      <c r="F220" s="237" t="s">
        <v>7050</v>
      </c>
      <c r="G220" s="237" t="s">
        <v>6993</v>
      </c>
      <c r="H220" s="237" t="s">
        <v>7052</v>
      </c>
      <c r="I220" s="238" t="s">
        <v>1078</v>
      </c>
      <c r="J220" s="239" t="s">
        <v>1063</v>
      </c>
      <c r="K220" s="239" t="s">
        <v>1063</v>
      </c>
      <c r="L220" s="239" t="s">
        <v>1790</v>
      </c>
      <c r="M220" s="240" t="s">
        <v>1678</v>
      </c>
      <c r="N220" s="237" t="s">
        <v>1065</v>
      </c>
      <c r="O220" s="237" t="s">
        <v>3553</v>
      </c>
      <c r="P220" s="241"/>
      <c r="Q220" s="242">
        <v>1600</v>
      </c>
      <c r="R220" s="242"/>
    </row>
    <row r="221" spans="1:18" ht="52.5" hidden="1" customHeight="1">
      <c r="A221" s="234" t="s">
        <v>2471</v>
      </c>
      <c r="B221" s="234" t="s">
        <v>7053</v>
      </c>
      <c r="C221" s="235" t="s">
        <v>7015</v>
      </c>
      <c r="D221" s="236" t="s">
        <v>1181</v>
      </c>
      <c r="E221" s="236" t="s">
        <v>7054</v>
      </c>
      <c r="F221" s="237" t="s">
        <v>7053</v>
      </c>
      <c r="G221" s="237" t="s">
        <v>7015</v>
      </c>
      <c r="H221" s="237" t="s">
        <v>1981</v>
      </c>
      <c r="I221" s="238" t="s">
        <v>1109</v>
      </c>
      <c r="J221" s="239" t="s">
        <v>1063</v>
      </c>
      <c r="K221" s="239" t="s">
        <v>1063</v>
      </c>
      <c r="L221" s="239" t="s">
        <v>1790</v>
      </c>
      <c r="M221" s="240" t="s">
        <v>1678</v>
      </c>
      <c r="N221" s="237" t="s">
        <v>1065</v>
      </c>
      <c r="O221" s="237" t="s">
        <v>3553</v>
      </c>
      <c r="P221" s="241"/>
      <c r="Q221" s="242">
        <v>2494.65</v>
      </c>
      <c r="R221" s="242"/>
    </row>
    <row r="222" spans="1:18" ht="63" hidden="1" customHeight="1">
      <c r="A222" s="234" t="s">
        <v>1880</v>
      </c>
      <c r="B222" s="234" t="s">
        <v>7055</v>
      </c>
      <c r="C222" s="235" t="s">
        <v>7015</v>
      </c>
      <c r="D222" s="236" t="s">
        <v>1181</v>
      </c>
      <c r="E222" s="236" t="s">
        <v>7056</v>
      </c>
      <c r="F222" s="237" t="s">
        <v>7055</v>
      </c>
      <c r="G222" s="237" t="s">
        <v>7015</v>
      </c>
      <c r="H222" s="237" t="s">
        <v>1835</v>
      </c>
      <c r="I222" s="238" t="s">
        <v>1836</v>
      </c>
      <c r="J222" s="239" t="s">
        <v>1063</v>
      </c>
      <c r="K222" s="239" t="s">
        <v>1063</v>
      </c>
      <c r="L222" s="239" t="s">
        <v>1790</v>
      </c>
      <c r="M222" s="240" t="s">
        <v>1678</v>
      </c>
      <c r="N222" s="237" t="s">
        <v>1065</v>
      </c>
      <c r="O222" s="237" t="s">
        <v>3553</v>
      </c>
      <c r="P222" s="241"/>
      <c r="Q222" s="242">
        <v>30228.7</v>
      </c>
      <c r="R222" s="242"/>
    </row>
    <row r="223" spans="1:18" ht="52.5" hidden="1" customHeight="1">
      <c r="A223" s="234" t="s">
        <v>2480</v>
      </c>
      <c r="B223" s="234" t="s">
        <v>7057</v>
      </c>
      <c r="C223" s="235" t="s">
        <v>6993</v>
      </c>
      <c r="D223" s="236" t="s">
        <v>1181</v>
      </c>
      <c r="E223" s="236" t="s">
        <v>7058</v>
      </c>
      <c r="F223" s="237" t="s">
        <v>7057</v>
      </c>
      <c r="G223" s="237" t="s">
        <v>6993</v>
      </c>
      <c r="H223" s="237" t="s">
        <v>5680</v>
      </c>
      <c r="I223" s="238" t="s">
        <v>5681</v>
      </c>
      <c r="J223" s="239" t="s">
        <v>1063</v>
      </c>
      <c r="K223" s="239" t="s">
        <v>1063</v>
      </c>
      <c r="L223" s="239" t="s">
        <v>1790</v>
      </c>
      <c r="M223" s="240" t="s">
        <v>1678</v>
      </c>
      <c r="N223" s="237" t="s">
        <v>1065</v>
      </c>
      <c r="O223" s="237" t="s">
        <v>3553</v>
      </c>
      <c r="P223" s="241"/>
      <c r="Q223" s="242">
        <v>7516</v>
      </c>
      <c r="R223" s="242"/>
    </row>
    <row r="224" spans="1:18" ht="63" hidden="1" customHeight="1">
      <c r="A224" s="234" t="s">
        <v>2485</v>
      </c>
      <c r="B224" s="234" t="s">
        <v>7059</v>
      </c>
      <c r="C224" s="235" t="s">
        <v>6993</v>
      </c>
      <c r="D224" s="236" t="s">
        <v>1181</v>
      </c>
      <c r="E224" s="236" t="s">
        <v>7060</v>
      </c>
      <c r="F224" s="237" t="s">
        <v>7059</v>
      </c>
      <c r="G224" s="237" t="s">
        <v>6993</v>
      </c>
      <c r="H224" s="237" t="s">
        <v>1835</v>
      </c>
      <c r="I224" s="238" t="s">
        <v>1836</v>
      </c>
      <c r="J224" s="239" t="s">
        <v>1063</v>
      </c>
      <c r="K224" s="239" t="s">
        <v>1063</v>
      </c>
      <c r="L224" s="239" t="s">
        <v>1790</v>
      </c>
      <c r="M224" s="240" t="s">
        <v>1678</v>
      </c>
      <c r="N224" s="237" t="s">
        <v>1065</v>
      </c>
      <c r="O224" s="237" t="s">
        <v>3553</v>
      </c>
      <c r="P224" s="241"/>
      <c r="Q224" s="242">
        <v>24108.35</v>
      </c>
      <c r="R224" s="242"/>
    </row>
    <row r="225" spans="1:18" ht="52.5" hidden="1" customHeight="1">
      <c r="A225" s="234" t="s">
        <v>2488</v>
      </c>
      <c r="B225" s="234" t="s">
        <v>7061</v>
      </c>
      <c r="C225" s="235" t="s">
        <v>7015</v>
      </c>
      <c r="D225" s="236" t="s">
        <v>1181</v>
      </c>
      <c r="E225" s="236" t="s">
        <v>1806</v>
      </c>
      <c r="F225" s="237" t="s">
        <v>7061</v>
      </c>
      <c r="G225" s="237" t="s">
        <v>7015</v>
      </c>
      <c r="H225" s="237" t="s">
        <v>1807</v>
      </c>
      <c r="I225" s="238" t="s">
        <v>1808</v>
      </c>
      <c r="J225" s="239" t="s">
        <v>1063</v>
      </c>
      <c r="K225" s="239" t="s">
        <v>1063</v>
      </c>
      <c r="L225" s="239" t="s">
        <v>1790</v>
      </c>
      <c r="M225" s="240" t="s">
        <v>1678</v>
      </c>
      <c r="N225" s="237" t="s">
        <v>1065</v>
      </c>
      <c r="O225" s="237" t="s">
        <v>3553</v>
      </c>
      <c r="P225" s="241"/>
      <c r="Q225" s="242">
        <v>27474</v>
      </c>
      <c r="R225" s="242"/>
    </row>
    <row r="226" spans="1:18" ht="52.5" hidden="1" customHeight="1">
      <c r="A226" s="234" t="s">
        <v>2492</v>
      </c>
      <c r="B226" s="234" t="s">
        <v>7062</v>
      </c>
      <c r="C226" s="235" t="s">
        <v>7015</v>
      </c>
      <c r="D226" s="236" t="s">
        <v>1181</v>
      </c>
      <c r="E226" s="236" t="s">
        <v>7063</v>
      </c>
      <c r="F226" s="237" t="s">
        <v>7062</v>
      </c>
      <c r="G226" s="237" t="s">
        <v>7015</v>
      </c>
      <c r="H226" s="237" t="s">
        <v>2502</v>
      </c>
      <c r="I226" s="238" t="s">
        <v>2503</v>
      </c>
      <c r="J226" s="239" t="s">
        <v>1063</v>
      </c>
      <c r="K226" s="239" t="s">
        <v>1063</v>
      </c>
      <c r="L226" s="239" t="s">
        <v>1790</v>
      </c>
      <c r="M226" s="240" t="s">
        <v>1678</v>
      </c>
      <c r="N226" s="237" t="s">
        <v>1065</v>
      </c>
      <c r="O226" s="237" t="s">
        <v>3553</v>
      </c>
      <c r="P226" s="241"/>
      <c r="Q226" s="242">
        <v>2850</v>
      </c>
      <c r="R226" s="242"/>
    </row>
    <row r="227" spans="1:18" ht="52.5" hidden="1" customHeight="1">
      <c r="A227" s="234" t="s">
        <v>2496</v>
      </c>
      <c r="B227" s="234" t="s">
        <v>1367</v>
      </c>
      <c r="C227" s="235" t="s">
        <v>6993</v>
      </c>
      <c r="D227" s="236" t="s">
        <v>1181</v>
      </c>
      <c r="E227" s="236" t="s">
        <v>1806</v>
      </c>
      <c r="F227" s="237" t="s">
        <v>1367</v>
      </c>
      <c r="G227" s="237" t="s">
        <v>6993</v>
      </c>
      <c r="H227" s="237" t="s">
        <v>1807</v>
      </c>
      <c r="I227" s="238" t="s">
        <v>1808</v>
      </c>
      <c r="J227" s="239" t="s">
        <v>1063</v>
      </c>
      <c r="K227" s="239" t="s">
        <v>1063</v>
      </c>
      <c r="L227" s="239" t="s">
        <v>1790</v>
      </c>
      <c r="M227" s="240" t="s">
        <v>1678</v>
      </c>
      <c r="N227" s="237" t="s">
        <v>1065</v>
      </c>
      <c r="O227" s="237" t="s">
        <v>3553</v>
      </c>
      <c r="P227" s="241"/>
      <c r="Q227" s="242">
        <v>25545</v>
      </c>
      <c r="R227" s="242"/>
    </row>
    <row r="228" spans="1:18" ht="63" hidden="1" customHeight="1">
      <c r="A228" s="234" t="s">
        <v>1061</v>
      </c>
      <c r="B228" s="234" t="s">
        <v>7064</v>
      </c>
      <c r="C228" s="235" t="s">
        <v>6993</v>
      </c>
      <c r="D228" s="236" t="s">
        <v>1181</v>
      </c>
      <c r="E228" s="236" t="s">
        <v>7065</v>
      </c>
      <c r="F228" s="237" t="s">
        <v>7064</v>
      </c>
      <c r="G228" s="237" t="s">
        <v>6993</v>
      </c>
      <c r="H228" s="237" t="s">
        <v>2722</v>
      </c>
      <c r="I228" s="238" t="s">
        <v>2723</v>
      </c>
      <c r="J228" s="239" t="s">
        <v>1063</v>
      </c>
      <c r="K228" s="239" t="s">
        <v>1063</v>
      </c>
      <c r="L228" s="239" t="s">
        <v>1790</v>
      </c>
      <c r="M228" s="240" t="s">
        <v>1678</v>
      </c>
      <c r="N228" s="237" t="s">
        <v>1065</v>
      </c>
      <c r="O228" s="237" t="s">
        <v>3553</v>
      </c>
      <c r="P228" s="241"/>
      <c r="Q228" s="242">
        <v>7875</v>
      </c>
      <c r="R228" s="242"/>
    </row>
    <row r="229" spans="1:18" ht="52.5" hidden="1" customHeight="1">
      <c r="A229" s="234" t="s">
        <v>2499</v>
      </c>
      <c r="B229" s="234" t="s">
        <v>7066</v>
      </c>
      <c r="C229" s="235" t="s">
        <v>7022</v>
      </c>
      <c r="D229" s="236" t="s">
        <v>1181</v>
      </c>
      <c r="E229" s="236" t="s">
        <v>7067</v>
      </c>
      <c r="F229" s="237" t="s">
        <v>7066</v>
      </c>
      <c r="G229" s="237" t="s">
        <v>7022</v>
      </c>
      <c r="H229" s="237" t="s">
        <v>7068</v>
      </c>
      <c r="I229" s="238" t="s">
        <v>1078</v>
      </c>
      <c r="J229" s="239" t="s">
        <v>1063</v>
      </c>
      <c r="K229" s="239" t="s">
        <v>1063</v>
      </c>
      <c r="L229" s="239" t="s">
        <v>1790</v>
      </c>
      <c r="M229" s="240" t="s">
        <v>1678</v>
      </c>
      <c r="N229" s="237" t="s">
        <v>1065</v>
      </c>
      <c r="O229" s="237" t="s">
        <v>3553</v>
      </c>
      <c r="P229" s="241"/>
      <c r="Q229" s="242">
        <v>2550</v>
      </c>
      <c r="R229" s="242"/>
    </row>
    <row r="230" spans="1:18" ht="52.5" hidden="1" customHeight="1">
      <c r="A230" s="234" t="s">
        <v>1302</v>
      </c>
      <c r="B230" s="234" t="s">
        <v>7069</v>
      </c>
      <c r="C230" s="235" t="s">
        <v>7022</v>
      </c>
      <c r="D230" s="236" t="s">
        <v>1181</v>
      </c>
      <c r="E230" s="236" t="s">
        <v>7070</v>
      </c>
      <c r="F230" s="237" t="s">
        <v>7069</v>
      </c>
      <c r="G230" s="237" t="s">
        <v>7022</v>
      </c>
      <c r="H230" s="237" t="s">
        <v>7071</v>
      </c>
      <c r="I230" s="238" t="s">
        <v>1078</v>
      </c>
      <c r="J230" s="239" t="s">
        <v>1063</v>
      </c>
      <c r="K230" s="239" t="s">
        <v>1063</v>
      </c>
      <c r="L230" s="239" t="s">
        <v>1790</v>
      </c>
      <c r="M230" s="240" t="s">
        <v>1678</v>
      </c>
      <c r="N230" s="237" t="s">
        <v>1065</v>
      </c>
      <c r="O230" s="237" t="s">
        <v>3553</v>
      </c>
      <c r="P230" s="241"/>
      <c r="Q230" s="242">
        <v>1400</v>
      </c>
      <c r="R230" s="242"/>
    </row>
    <row r="231" spans="1:18" ht="63" hidden="1" customHeight="1">
      <c r="A231" s="234" t="s">
        <v>1121</v>
      </c>
      <c r="B231" s="234" t="s">
        <v>7072</v>
      </c>
      <c r="C231" s="235" t="s">
        <v>7022</v>
      </c>
      <c r="D231" s="236" t="s">
        <v>1181</v>
      </c>
      <c r="E231" s="236" t="s">
        <v>7073</v>
      </c>
      <c r="F231" s="237" t="s">
        <v>7072</v>
      </c>
      <c r="G231" s="237" t="s">
        <v>7022</v>
      </c>
      <c r="H231" s="237" t="s">
        <v>1835</v>
      </c>
      <c r="I231" s="238" t="s">
        <v>1836</v>
      </c>
      <c r="J231" s="239" t="s">
        <v>1063</v>
      </c>
      <c r="K231" s="239" t="s">
        <v>1063</v>
      </c>
      <c r="L231" s="239" t="s">
        <v>1790</v>
      </c>
      <c r="M231" s="240" t="s">
        <v>1678</v>
      </c>
      <c r="N231" s="237" t="s">
        <v>1065</v>
      </c>
      <c r="O231" s="237" t="s">
        <v>3553</v>
      </c>
      <c r="P231" s="241"/>
      <c r="Q231" s="242">
        <v>20866.87</v>
      </c>
      <c r="R231" s="242"/>
    </row>
    <row r="232" spans="1:18" ht="52.5" hidden="1" customHeight="1">
      <c r="A232" s="234" t="s">
        <v>1239</v>
      </c>
      <c r="B232" s="234" t="s">
        <v>6227</v>
      </c>
      <c r="C232" s="235" t="s">
        <v>7022</v>
      </c>
      <c r="D232" s="236" t="s">
        <v>1181</v>
      </c>
      <c r="E232" s="236" t="s">
        <v>7074</v>
      </c>
      <c r="F232" s="237" t="s">
        <v>6227</v>
      </c>
      <c r="G232" s="237" t="s">
        <v>7022</v>
      </c>
      <c r="H232" s="237" t="s">
        <v>1924</v>
      </c>
      <c r="I232" s="238" t="s">
        <v>1925</v>
      </c>
      <c r="J232" s="239" t="s">
        <v>1063</v>
      </c>
      <c r="K232" s="239" t="s">
        <v>1063</v>
      </c>
      <c r="L232" s="239" t="s">
        <v>1790</v>
      </c>
      <c r="M232" s="240" t="s">
        <v>1678</v>
      </c>
      <c r="N232" s="237" t="s">
        <v>1065</v>
      </c>
      <c r="O232" s="237" t="s">
        <v>3553</v>
      </c>
      <c r="P232" s="241"/>
      <c r="Q232" s="242">
        <v>150000</v>
      </c>
      <c r="R232" s="242"/>
    </row>
    <row r="233" spans="1:18" ht="52.5" hidden="1" customHeight="1">
      <c r="A233" s="234" t="s">
        <v>1079</v>
      </c>
      <c r="B233" s="234" t="s">
        <v>7075</v>
      </c>
      <c r="C233" s="235" t="s">
        <v>7022</v>
      </c>
      <c r="D233" s="236" t="s">
        <v>1181</v>
      </c>
      <c r="E233" s="236" t="s">
        <v>7076</v>
      </c>
      <c r="F233" s="237" t="s">
        <v>7075</v>
      </c>
      <c r="G233" s="237" t="s">
        <v>7022</v>
      </c>
      <c r="H233" s="237" t="s">
        <v>1981</v>
      </c>
      <c r="I233" s="238" t="s">
        <v>1109</v>
      </c>
      <c r="J233" s="239" t="s">
        <v>1063</v>
      </c>
      <c r="K233" s="239" t="s">
        <v>1063</v>
      </c>
      <c r="L233" s="239" t="s">
        <v>2187</v>
      </c>
      <c r="M233" s="240" t="s">
        <v>1678</v>
      </c>
      <c r="N233" s="237" t="s">
        <v>1065</v>
      </c>
      <c r="O233" s="237" t="s">
        <v>3553</v>
      </c>
      <c r="P233" s="241"/>
      <c r="Q233" s="242">
        <v>264663.53999999998</v>
      </c>
      <c r="R233" s="242"/>
    </row>
    <row r="234" spans="1:18" ht="63" hidden="1" customHeight="1">
      <c r="A234" s="234" t="s">
        <v>2518</v>
      </c>
      <c r="B234" s="234" t="s">
        <v>7077</v>
      </c>
      <c r="C234" s="235" t="s">
        <v>7022</v>
      </c>
      <c r="D234" s="236" t="s">
        <v>1181</v>
      </c>
      <c r="E234" s="236" t="s">
        <v>7078</v>
      </c>
      <c r="F234" s="237" t="s">
        <v>7077</v>
      </c>
      <c r="G234" s="237" t="s">
        <v>7022</v>
      </c>
      <c r="H234" s="237" t="s">
        <v>7079</v>
      </c>
      <c r="I234" s="238" t="s">
        <v>1301</v>
      </c>
      <c r="J234" s="239" t="s">
        <v>1063</v>
      </c>
      <c r="K234" s="239" t="s">
        <v>1063</v>
      </c>
      <c r="L234" s="239" t="s">
        <v>1790</v>
      </c>
      <c r="M234" s="240" t="s">
        <v>1678</v>
      </c>
      <c r="N234" s="237" t="s">
        <v>1065</v>
      </c>
      <c r="O234" s="237" t="s">
        <v>3553</v>
      </c>
      <c r="P234" s="241"/>
      <c r="Q234" s="242">
        <v>342077</v>
      </c>
      <c r="R234" s="242"/>
    </row>
    <row r="235" spans="1:18" ht="52.5" hidden="1" customHeight="1">
      <c r="A235" s="234" t="s">
        <v>2520</v>
      </c>
      <c r="B235" s="234" t="s">
        <v>3664</v>
      </c>
      <c r="C235" s="235" t="s">
        <v>7022</v>
      </c>
      <c r="D235" s="236" t="s">
        <v>1181</v>
      </c>
      <c r="E235" s="236" t="s">
        <v>1806</v>
      </c>
      <c r="F235" s="237" t="s">
        <v>3664</v>
      </c>
      <c r="G235" s="237" t="s">
        <v>7022</v>
      </c>
      <c r="H235" s="237" t="s">
        <v>1807</v>
      </c>
      <c r="I235" s="238" t="s">
        <v>1808</v>
      </c>
      <c r="J235" s="239" t="s">
        <v>1063</v>
      </c>
      <c r="K235" s="239" t="s">
        <v>1063</v>
      </c>
      <c r="L235" s="239" t="s">
        <v>1790</v>
      </c>
      <c r="M235" s="240" t="s">
        <v>1678</v>
      </c>
      <c r="N235" s="237" t="s">
        <v>1065</v>
      </c>
      <c r="O235" s="237" t="s">
        <v>3553</v>
      </c>
      <c r="P235" s="241"/>
      <c r="Q235" s="242">
        <v>1557</v>
      </c>
      <c r="R235" s="242"/>
    </row>
    <row r="236" spans="1:18" ht="42" hidden="1" customHeight="1">
      <c r="A236" s="234" t="s">
        <v>2522</v>
      </c>
      <c r="B236" s="234" t="s">
        <v>7080</v>
      </c>
      <c r="C236" s="235" t="s">
        <v>6478</v>
      </c>
      <c r="D236" s="236" t="s">
        <v>1055</v>
      </c>
      <c r="E236" s="236" t="s">
        <v>6762</v>
      </c>
      <c r="F236" s="237" t="s">
        <v>7081</v>
      </c>
      <c r="G236" s="237" t="s">
        <v>6478</v>
      </c>
      <c r="H236" s="237" t="s">
        <v>1701</v>
      </c>
      <c r="I236" s="238" t="s">
        <v>1702</v>
      </c>
      <c r="J236" s="239" t="s">
        <v>1703</v>
      </c>
      <c r="K236" s="239" t="s">
        <v>1704</v>
      </c>
      <c r="L236" s="239" t="s">
        <v>1063</v>
      </c>
      <c r="M236" s="240" t="s">
        <v>1769</v>
      </c>
      <c r="N236" s="237" t="s">
        <v>1065</v>
      </c>
      <c r="O236" s="237" t="s">
        <v>3553</v>
      </c>
      <c r="P236" s="241"/>
      <c r="Q236" s="242"/>
      <c r="R236" s="242">
        <v>284787.93</v>
      </c>
    </row>
    <row r="237" spans="1:18" ht="42" hidden="1">
      <c r="A237" s="234" t="s">
        <v>2526</v>
      </c>
      <c r="B237" s="234" t="s">
        <v>7082</v>
      </c>
      <c r="C237" s="235" t="s">
        <v>6478</v>
      </c>
      <c r="D237" s="236" t="s">
        <v>1214</v>
      </c>
      <c r="E237" s="236" t="s">
        <v>7083</v>
      </c>
      <c r="F237" s="237" t="s">
        <v>7082</v>
      </c>
      <c r="G237" s="237" t="s">
        <v>6478</v>
      </c>
      <c r="H237" s="237" t="s">
        <v>1222</v>
      </c>
      <c r="I237" s="238" t="s">
        <v>1223</v>
      </c>
      <c r="J237" s="239" t="s">
        <v>1110</v>
      </c>
      <c r="K237" s="239" t="s">
        <v>1062</v>
      </c>
      <c r="L237" s="239" t="s">
        <v>1063</v>
      </c>
      <c r="M237" s="240" t="s">
        <v>1111</v>
      </c>
      <c r="N237" s="237" t="s">
        <v>1065</v>
      </c>
      <c r="O237" s="237" t="s">
        <v>3553</v>
      </c>
      <c r="P237" s="241" t="s">
        <v>1224</v>
      </c>
      <c r="Q237" s="242"/>
      <c r="R237" s="242">
        <v>2040</v>
      </c>
    </row>
    <row r="238" spans="1:18" ht="52.5" hidden="1" customHeight="1">
      <c r="A238" s="234" t="s">
        <v>2532</v>
      </c>
      <c r="B238" s="234" t="s">
        <v>7084</v>
      </c>
      <c r="C238" s="235" t="s">
        <v>6478</v>
      </c>
      <c r="D238" s="236" t="s">
        <v>1181</v>
      </c>
      <c r="E238" s="236" t="s">
        <v>7085</v>
      </c>
      <c r="F238" s="237" t="s">
        <v>7084</v>
      </c>
      <c r="G238" s="237" t="s">
        <v>6478</v>
      </c>
      <c r="H238" s="237" t="s">
        <v>7086</v>
      </c>
      <c r="I238" s="238" t="s">
        <v>1078</v>
      </c>
      <c r="J238" s="239" t="s">
        <v>1063</v>
      </c>
      <c r="K238" s="239" t="s">
        <v>1063</v>
      </c>
      <c r="L238" s="239" t="s">
        <v>1790</v>
      </c>
      <c r="M238" s="240" t="s">
        <v>1678</v>
      </c>
      <c r="N238" s="237" t="s">
        <v>1065</v>
      </c>
      <c r="O238" s="237" t="s">
        <v>3553</v>
      </c>
      <c r="P238" s="241"/>
      <c r="Q238" s="242">
        <v>21513</v>
      </c>
      <c r="R238" s="242"/>
    </row>
    <row r="239" spans="1:18" ht="52.5" hidden="1" customHeight="1">
      <c r="A239" s="234" t="s">
        <v>1812</v>
      </c>
      <c r="B239" s="234" t="s">
        <v>7087</v>
      </c>
      <c r="C239" s="235" t="s">
        <v>6478</v>
      </c>
      <c r="D239" s="236" t="s">
        <v>1181</v>
      </c>
      <c r="E239" s="236" t="s">
        <v>7088</v>
      </c>
      <c r="F239" s="237" t="s">
        <v>7087</v>
      </c>
      <c r="G239" s="237" t="s">
        <v>6478</v>
      </c>
      <c r="H239" s="237" t="s">
        <v>7089</v>
      </c>
      <c r="I239" s="238" t="s">
        <v>1078</v>
      </c>
      <c r="J239" s="239" t="s">
        <v>1063</v>
      </c>
      <c r="K239" s="239" t="s">
        <v>1063</v>
      </c>
      <c r="L239" s="239" t="s">
        <v>1790</v>
      </c>
      <c r="M239" s="240" t="s">
        <v>1678</v>
      </c>
      <c r="N239" s="237" t="s">
        <v>1065</v>
      </c>
      <c r="O239" s="237" t="s">
        <v>3553</v>
      </c>
      <c r="P239" s="241"/>
      <c r="Q239" s="242">
        <v>1600</v>
      </c>
      <c r="R239" s="242"/>
    </row>
    <row r="240" spans="1:18" ht="63" hidden="1" customHeight="1">
      <c r="A240" s="234" t="s">
        <v>2540</v>
      </c>
      <c r="B240" s="234" t="s">
        <v>7090</v>
      </c>
      <c r="C240" s="235" t="s">
        <v>6478</v>
      </c>
      <c r="D240" s="236" t="s">
        <v>1181</v>
      </c>
      <c r="E240" s="236" t="s">
        <v>7091</v>
      </c>
      <c r="F240" s="237" t="s">
        <v>7090</v>
      </c>
      <c r="G240" s="237" t="s">
        <v>6478</v>
      </c>
      <c r="H240" s="237" t="s">
        <v>1835</v>
      </c>
      <c r="I240" s="238" t="s">
        <v>1836</v>
      </c>
      <c r="J240" s="239" t="s">
        <v>1063</v>
      </c>
      <c r="K240" s="239" t="s">
        <v>1063</v>
      </c>
      <c r="L240" s="239" t="s">
        <v>1790</v>
      </c>
      <c r="M240" s="240" t="s">
        <v>1678</v>
      </c>
      <c r="N240" s="237" t="s">
        <v>1065</v>
      </c>
      <c r="O240" s="237" t="s">
        <v>3553</v>
      </c>
      <c r="P240" s="241"/>
      <c r="Q240" s="242">
        <v>30941.78</v>
      </c>
      <c r="R240" s="242"/>
    </row>
    <row r="241" spans="1:18" ht="52.5" hidden="1" customHeight="1">
      <c r="A241" s="234" t="s">
        <v>2543</v>
      </c>
      <c r="B241" s="234" t="s">
        <v>7092</v>
      </c>
      <c r="C241" s="235" t="s">
        <v>6478</v>
      </c>
      <c r="D241" s="236" t="s">
        <v>1181</v>
      </c>
      <c r="E241" s="236" t="s">
        <v>1806</v>
      </c>
      <c r="F241" s="237" t="s">
        <v>7092</v>
      </c>
      <c r="G241" s="237" t="s">
        <v>6478</v>
      </c>
      <c r="H241" s="237" t="s">
        <v>1807</v>
      </c>
      <c r="I241" s="238" t="s">
        <v>1808</v>
      </c>
      <c r="J241" s="239" t="s">
        <v>1063</v>
      </c>
      <c r="K241" s="239" t="s">
        <v>1063</v>
      </c>
      <c r="L241" s="239" t="s">
        <v>1790</v>
      </c>
      <c r="M241" s="240" t="s">
        <v>1678</v>
      </c>
      <c r="N241" s="237" t="s">
        <v>1065</v>
      </c>
      <c r="O241" s="237" t="s">
        <v>3553</v>
      </c>
      <c r="P241" s="241"/>
      <c r="Q241" s="242">
        <v>10410</v>
      </c>
      <c r="R241" s="242"/>
    </row>
    <row r="242" spans="1:18" ht="42">
      <c r="A242" s="234" t="s">
        <v>2547</v>
      </c>
      <c r="B242" s="234" t="s">
        <v>7093</v>
      </c>
      <c r="C242" s="235" t="s">
        <v>6482</v>
      </c>
      <c r="D242" s="236" t="s">
        <v>1055</v>
      </c>
      <c r="E242" s="236" t="s">
        <v>7094</v>
      </c>
      <c r="F242" s="237" t="s">
        <v>7095</v>
      </c>
      <c r="G242" s="237" t="s">
        <v>6485</v>
      </c>
      <c r="H242" s="237" t="s">
        <v>1560</v>
      </c>
      <c r="I242" s="238" t="s">
        <v>1561</v>
      </c>
      <c r="J242" s="239" t="s">
        <v>1110</v>
      </c>
      <c r="K242" s="239" t="s">
        <v>1062</v>
      </c>
      <c r="L242" s="239" t="s">
        <v>1063</v>
      </c>
      <c r="M242" s="240" t="s">
        <v>1111</v>
      </c>
      <c r="N242" s="237" t="s">
        <v>1065</v>
      </c>
      <c r="O242" s="237" t="s">
        <v>3553</v>
      </c>
      <c r="P242" s="241" t="s">
        <v>7096</v>
      </c>
      <c r="Q242" s="242">
        <v>1</v>
      </c>
      <c r="R242" s="242">
        <v>33520</v>
      </c>
    </row>
    <row r="243" spans="1:18" ht="42" hidden="1" customHeight="1">
      <c r="A243" s="234" t="s">
        <v>2552</v>
      </c>
      <c r="B243" s="234" t="s">
        <v>7097</v>
      </c>
      <c r="C243" s="235" t="s">
        <v>6482</v>
      </c>
      <c r="D243" s="236" t="s">
        <v>1055</v>
      </c>
      <c r="E243" s="236" t="s">
        <v>7098</v>
      </c>
      <c r="F243" s="237" t="s">
        <v>7099</v>
      </c>
      <c r="G243" s="237" t="s">
        <v>6485</v>
      </c>
      <c r="H243" s="237" t="s">
        <v>3582</v>
      </c>
      <c r="I243" s="238" t="s">
        <v>3583</v>
      </c>
      <c r="J243" s="239" t="s">
        <v>1079</v>
      </c>
      <c r="K243" s="239" t="s">
        <v>1062</v>
      </c>
      <c r="L243" s="239" t="s">
        <v>1063</v>
      </c>
      <c r="M243" s="240" t="s">
        <v>1064</v>
      </c>
      <c r="N243" s="237" t="s">
        <v>1065</v>
      </c>
      <c r="O243" s="237" t="s">
        <v>3553</v>
      </c>
      <c r="P243" s="241" t="s">
        <v>7100</v>
      </c>
      <c r="Q243" s="242"/>
      <c r="R243" s="242">
        <v>98800</v>
      </c>
    </row>
    <row r="244" spans="1:18" ht="52.5" hidden="1" customHeight="1">
      <c r="A244" s="234" t="s">
        <v>2554</v>
      </c>
      <c r="B244" s="234" t="s">
        <v>7101</v>
      </c>
      <c r="C244" s="235" t="s">
        <v>6482</v>
      </c>
      <c r="D244" s="236" t="s">
        <v>1055</v>
      </c>
      <c r="E244" s="236" t="s">
        <v>7102</v>
      </c>
      <c r="F244" s="237" t="s">
        <v>7103</v>
      </c>
      <c r="G244" s="237" t="s">
        <v>6485</v>
      </c>
      <c r="H244" s="237" t="s">
        <v>3582</v>
      </c>
      <c r="I244" s="238" t="s">
        <v>3583</v>
      </c>
      <c r="J244" s="239" t="s">
        <v>1079</v>
      </c>
      <c r="K244" s="239" t="s">
        <v>1062</v>
      </c>
      <c r="L244" s="239" t="s">
        <v>1063</v>
      </c>
      <c r="M244" s="240" t="s">
        <v>1064</v>
      </c>
      <c r="N244" s="237" t="s">
        <v>1065</v>
      </c>
      <c r="O244" s="237" t="s">
        <v>3553</v>
      </c>
      <c r="P244" s="241" t="s">
        <v>7104</v>
      </c>
      <c r="Q244" s="242"/>
      <c r="R244" s="242">
        <v>20000</v>
      </c>
    </row>
    <row r="245" spans="1:18" ht="52.5" hidden="1" customHeight="1">
      <c r="A245" s="234" t="s">
        <v>2557</v>
      </c>
      <c r="B245" s="234" t="s">
        <v>7105</v>
      </c>
      <c r="C245" s="235" t="s">
        <v>6482</v>
      </c>
      <c r="D245" s="236" t="s">
        <v>1055</v>
      </c>
      <c r="E245" s="236" t="s">
        <v>7106</v>
      </c>
      <c r="F245" s="237" t="s">
        <v>7107</v>
      </c>
      <c r="G245" s="237" t="s">
        <v>6485</v>
      </c>
      <c r="H245" s="237" t="s">
        <v>3582</v>
      </c>
      <c r="I245" s="238" t="s">
        <v>3583</v>
      </c>
      <c r="J245" s="239" t="s">
        <v>1079</v>
      </c>
      <c r="K245" s="239" t="s">
        <v>1062</v>
      </c>
      <c r="L245" s="239" t="s">
        <v>1063</v>
      </c>
      <c r="M245" s="240" t="s">
        <v>1064</v>
      </c>
      <c r="N245" s="237" t="s">
        <v>1065</v>
      </c>
      <c r="O245" s="237" t="s">
        <v>3553</v>
      </c>
      <c r="P245" s="241" t="s">
        <v>7108</v>
      </c>
      <c r="Q245" s="242"/>
      <c r="R245" s="242">
        <v>20000</v>
      </c>
    </row>
    <row r="246" spans="1:18" ht="42" hidden="1" customHeight="1">
      <c r="A246" s="234" t="s">
        <v>2559</v>
      </c>
      <c r="B246" s="234" t="s">
        <v>7109</v>
      </c>
      <c r="C246" s="235" t="s">
        <v>6482</v>
      </c>
      <c r="D246" s="236" t="s">
        <v>1055</v>
      </c>
      <c r="E246" s="236" t="s">
        <v>7110</v>
      </c>
      <c r="F246" s="237" t="s">
        <v>7111</v>
      </c>
      <c r="G246" s="237" t="s">
        <v>6485</v>
      </c>
      <c r="H246" s="237" t="s">
        <v>5140</v>
      </c>
      <c r="I246" s="238" t="s">
        <v>5510</v>
      </c>
      <c r="J246" s="239" t="s">
        <v>1096</v>
      </c>
      <c r="K246" s="239" t="s">
        <v>1062</v>
      </c>
      <c r="L246" s="239" t="s">
        <v>1063</v>
      </c>
      <c r="M246" s="240" t="s">
        <v>1064</v>
      </c>
      <c r="N246" s="237" t="s">
        <v>1065</v>
      </c>
      <c r="O246" s="237" t="s">
        <v>3553</v>
      </c>
      <c r="P246" s="241" t="s">
        <v>5511</v>
      </c>
      <c r="Q246" s="242"/>
      <c r="R246" s="242">
        <v>3840</v>
      </c>
    </row>
    <row r="247" spans="1:18" ht="42">
      <c r="A247" s="234" t="s">
        <v>2563</v>
      </c>
      <c r="B247" s="234" t="s">
        <v>7112</v>
      </c>
      <c r="C247" s="235" t="s">
        <v>6482</v>
      </c>
      <c r="D247" s="236" t="s">
        <v>1055</v>
      </c>
      <c r="E247" s="236" t="s">
        <v>7113</v>
      </c>
      <c r="F247" s="237" t="s">
        <v>7114</v>
      </c>
      <c r="G247" s="237" t="s">
        <v>6485</v>
      </c>
      <c r="H247" s="237" t="s">
        <v>833</v>
      </c>
      <c r="I247" s="238" t="s">
        <v>1267</v>
      </c>
      <c r="J247" s="239" t="s">
        <v>1239</v>
      </c>
      <c r="K247" s="239" t="s">
        <v>1062</v>
      </c>
      <c r="L247" s="239" t="s">
        <v>1063</v>
      </c>
      <c r="M247" s="240" t="s">
        <v>1064</v>
      </c>
      <c r="N247" s="237" t="s">
        <v>1065</v>
      </c>
      <c r="O247" s="237" t="s">
        <v>3553</v>
      </c>
      <c r="P247" s="241" t="s">
        <v>7115</v>
      </c>
      <c r="Q247" s="242">
        <v>1</v>
      </c>
      <c r="R247" s="242">
        <v>2040</v>
      </c>
    </row>
    <row r="248" spans="1:18" ht="42">
      <c r="A248" s="234" t="s">
        <v>2253</v>
      </c>
      <c r="B248" s="234" t="s">
        <v>7116</v>
      </c>
      <c r="C248" s="235" t="s">
        <v>6482</v>
      </c>
      <c r="D248" s="236" t="s">
        <v>1055</v>
      </c>
      <c r="E248" s="236" t="s">
        <v>7117</v>
      </c>
      <c r="F248" s="237" t="s">
        <v>7118</v>
      </c>
      <c r="G248" s="237" t="s">
        <v>6485</v>
      </c>
      <c r="H248" s="237" t="s">
        <v>833</v>
      </c>
      <c r="I248" s="238" t="s">
        <v>1267</v>
      </c>
      <c r="J248" s="239" t="s">
        <v>1239</v>
      </c>
      <c r="K248" s="239" t="s">
        <v>1062</v>
      </c>
      <c r="L248" s="239" t="s">
        <v>1063</v>
      </c>
      <c r="M248" s="240" t="s">
        <v>1064</v>
      </c>
      <c r="N248" s="237" t="s">
        <v>1065</v>
      </c>
      <c r="O248" s="237" t="s">
        <v>3553</v>
      </c>
      <c r="P248" s="241" t="s">
        <v>7115</v>
      </c>
      <c r="Q248" s="242">
        <v>1</v>
      </c>
      <c r="R248" s="242">
        <v>5190</v>
      </c>
    </row>
    <row r="249" spans="1:18" ht="42">
      <c r="A249" s="234" t="s">
        <v>2569</v>
      </c>
      <c r="B249" s="234" t="s">
        <v>7119</v>
      </c>
      <c r="C249" s="235" t="s">
        <v>6482</v>
      </c>
      <c r="D249" s="236" t="s">
        <v>1055</v>
      </c>
      <c r="E249" s="236" t="s">
        <v>7120</v>
      </c>
      <c r="F249" s="237" t="s">
        <v>7121</v>
      </c>
      <c r="G249" s="237" t="s">
        <v>6485</v>
      </c>
      <c r="H249" s="237" t="s">
        <v>833</v>
      </c>
      <c r="I249" s="238" t="s">
        <v>1267</v>
      </c>
      <c r="J249" s="239" t="s">
        <v>1239</v>
      </c>
      <c r="K249" s="239" t="s">
        <v>1062</v>
      </c>
      <c r="L249" s="239" t="s">
        <v>1063</v>
      </c>
      <c r="M249" s="240" t="s">
        <v>1064</v>
      </c>
      <c r="N249" s="237" t="s">
        <v>1065</v>
      </c>
      <c r="O249" s="237" t="s">
        <v>3553</v>
      </c>
      <c r="P249" s="241" t="s">
        <v>7115</v>
      </c>
      <c r="Q249" s="242">
        <v>1</v>
      </c>
      <c r="R249" s="242">
        <v>5900</v>
      </c>
    </row>
    <row r="250" spans="1:18" ht="42" hidden="1" customHeight="1">
      <c r="A250" s="234" t="s">
        <v>2573</v>
      </c>
      <c r="B250" s="234" t="s">
        <v>7122</v>
      </c>
      <c r="C250" s="235" t="s">
        <v>6482</v>
      </c>
      <c r="D250" s="236" t="s">
        <v>1055</v>
      </c>
      <c r="E250" s="236" t="s">
        <v>7123</v>
      </c>
      <c r="F250" s="237" t="s">
        <v>7124</v>
      </c>
      <c r="G250" s="237" t="s">
        <v>6485</v>
      </c>
      <c r="H250" s="237" t="s">
        <v>7125</v>
      </c>
      <c r="I250" s="238" t="s">
        <v>7126</v>
      </c>
      <c r="J250" s="239" t="s">
        <v>1088</v>
      </c>
      <c r="K250" s="239" t="s">
        <v>1062</v>
      </c>
      <c r="L250" s="239" t="s">
        <v>1063</v>
      </c>
      <c r="M250" s="240" t="s">
        <v>1064</v>
      </c>
      <c r="N250" s="237" t="s">
        <v>1065</v>
      </c>
      <c r="O250" s="237" t="s">
        <v>3553</v>
      </c>
      <c r="P250" s="241" t="s">
        <v>7127</v>
      </c>
      <c r="Q250" s="242"/>
      <c r="R250" s="242">
        <v>99850</v>
      </c>
    </row>
    <row r="251" spans="1:18" ht="52.5">
      <c r="A251" s="234" t="s">
        <v>1062</v>
      </c>
      <c r="B251" s="234" t="s">
        <v>7128</v>
      </c>
      <c r="C251" s="235" t="s">
        <v>6482</v>
      </c>
      <c r="D251" s="236" t="s">
        <v>1055</v>
      </c>
      <c r="E251" s="236" t="s">
        <v>7129</v>
      </c>
      <c r="F251" s="237" t="s">
        <v>7130</v>
      </c>
      <c r="G251" s="237" t="s">
        <v>6485</v>
      </c>
      <c r="H251" s="237" t="s">
        <v>921</v>
      </c>
      <c r="I251" s="238" t="s">
        <v>1078</v>
      </c>
      <c r="J251" s="239" t="s">
        <v>1079</v>
      </c>
      <c r="K251" s="239" t="s">
        <v>1062</v>
      </c>
      <c r="L251" s="239" t="s">
        <v>1063</v>
      </c>
      <c r="M251" s="240" t="s">
        <v>1064</v>
      </c>
      <c r="N251" s="237" t="s">
        <v>1065</v>
      </c>
      <c r="O251" s="237" t="s">
        <v>3553</v>
      </c>
      <c r="P251" s="241" t="s">
        <v>933</v>
      </c>
      <c r="Q251" s="242">
        <v>1</v>
      </c>
      <c r="R251" s="242">
        <v>1846.49</v>
      </c>
    </row>
    <row r="252" spans="1:18" ht="42">
      <c r="A252" s="234" t="s">
        <v>2579</v>
      </c>
      <c r="B252" s="234" t="s">
        <v>7131</v>
      </c>
      <c r="C252" s="235" t="s">
        <v>6482</v>
      </c>
      <c r="D252" s="236" t="s">
        <v>1055</v>
      </c>
      <c r="E252" s="236" t="s">
        <v>7132</v>
      </c>
      <c r="F252" s="237" t="s">
        <v>7133</v>
      </c>
      <c r="G252" s="237" t="s">
        <v>6485</v>
      </c>
      <c r="H252" s="237" t="s">
        <v>868</v>
      </c>
      <c r="I252" s="238" t="s">
        <v>2464</v>
      </c>
      <c r="J252" s="239" t="s">
        <v>1088</v>
      </c>
      <c r="K252" s="239" t="s">
        <v>1062</v>
      </c>
      <c r="L252" s="239" t="s">
        <v>1063</v>
      </c>
      <c r="M252" s="240" t="s">
        <v>1064</v>
      </c>
      <c r="N252" s="237" t="s">
        <v>1065</v>
      </c>
      <c r="O252" s="237" t="s">
        <v>3553</v>
      </c>
      <c r="P252" s="241" t="s">
        <v>7134</v>
      </c>
      <c r="Q252" s="242">
        <v>1</v>
      </c>
      <c r="R252" s="242">
        <v>35729</v>
      </c>
    </row>
    <row r="253" spans="1:18" ht="42" hidden="1" customHeight="1">
      <c r="A253" s="234" t="s">
        <v>2583</v>
      </c>
      <c r="B253" s="234" t="s">
        <v>7135</v>
      </c>
      <c r="C253" s="235" t="s">
        <v>6482</v>
      </c>
      <c r="D253" s="236" t="s">
        <v>1055</v>
      </c>
      <c r="E253" s="236" t="s">
        <v>7136</v>
      </c>
      <c r="F253" s="237" t="s">
        <v>7137</v>
      </c>
      <c r="G253" s="237" t="s">
        <v>6485</v>
      </c>
      <c r="H253" s="237" t="s">
        <v>1696</v>
      </c>
      <c r="I253" s="238" t="s">
        <v>1697</v>
      </c>
      <c r="J253" s="239" t="s">
        <v>1690</v>
      </c>
      <c r="K253" s="239" t="s">
        <v>1691</v>
      </c>
      <c r="L253" s="239" t="s">
        <v>1063</v>
      </c>
      <c r="M253" s="240" t="s">
        <v>1769</v>
      </c>
      <c r="N253" s="237" t="s">
        <v>1065</v>
      </c>
      <c r="O253" s="237" t="s">
        <v>3553</v>
      </c>
      <c r="P253" s="241"/>
      <c r="Q253" s="242"/>
      <c r="R253" s="242">
        <v>192.89</v>
      </c>
    </row>
    <row r="254" spans="1:18" ht="42" hidden="1" customHeight="1">
      <c r="A254" s="234" t="s">
        <v>1303</v>
      </c>
      <c r="B254" s="234" t="s">
        <v>7138</v>
      </c>
      <c r="C254" s="235" t="s">
        <v>7139</v>
      </c>
      <c r="D254" s="236" t="s">
        <v>1055</v>
      </c>
      <c r="E254" s="236" t="s">
        <v>7140</v>
      </c>
      <c r="F254" s="237" t="s">
        <v>7141</v>
      </c>
      <c r="G254" s="237" t="s">
        <v>6482</v>
      </c>
      <c r="H254" s="237" t="s">
        <v>1696</v>
      </c>
      <c r="I254" s="238" t="s">
        <v>1697</v>
      </c>
      <c r="J254" s="239" t="s">
        <v>1690</v>
      </c>
      <c r="K254" s="239" t="s">
        <v>1691</v>
      </c>
      <c r="L254" s="239" t="s">
        <v>1063</v>
      </c>
      <c r="M254" s="240" t="s">
        <v>1769</v>
      </c>
      <c r="N254" s="237" t="s">
        <v>1065</v>
      </c>
      <c r="O254" s="237" t="s">
        <v>3553</v>
      </c>
      <c r="P254" s="241"/>
      <c r="Q254" s="242"/>
      <c r="R254" s="242">
        <v>2183.14</v>
      </c>
    </row>
    <row r="255" spans="1:18" ht="42" hidden="1" customHeight="1">
      <c r="A255" s="234" t="s">
        <v>2590</v>
      </c>
      <c r="B255" s="234" t="s">
        <v>7142</v>
      </c>
      <c r="C255" s="235" t="s">
        <v>6482</v>
      </c>
      <c r="D255" s="236" t="s">
        <v>1055</v>
      </c>
      <c r="E255" s="236" t="s">
        <v>7143</v>
      </c>
      <c r="F255" s="237" t="s">
        <v>7144</v>
      </c>
      <c r="G255" s="237" t="s">
        <v>6485</v>
      </c>
      <c r="H255" s="237" t="s">
        <v>1077</v>
      </c>
      <c r="I255" s="238" t="s">
        <v>1078</v>
      </c>
      <c r="J255" s="239" t="s">
        <v>1690</v>
      </c>
      <c r="K255" s="239" t="s">
        <v>1691</v>
      </c>
      <c r="L255" s="239" t="s">
        <v>1063</v>
      </c>
      <c r="M255" s="240" t="s">
        <v>1769</v>
      </c>
      <c r="N255" s="237" t="s">
        <v>1065</v>
      </c>
      <c r="O255" s="237" t="s">
        <v>3553</v>
      </c>
      <c r="P255" s="241"/>
      <c r="Q255" s="242"/>
      <c r="R255" s="242">
        <v>123.89</v>
      </c>
    </row>
    <row r="256" spans="1:18" ht="42" hidden="1" customHeight="1">
      <c r="A256" s="234" t="s">
        <v>2594</v>
      </c>
      <c r="B256" s="234" t="s">
        <v>7145</v>
      </c>
      <c r="C256" s="235" t="s">
        <v>6482</v>
      </c>
      <c r="D256" s="236" t="s">
        <v>1055</v>
      </c>
      <c r="E256" s="236" t="s">
        <v>7146</v>
      </c>
      <c r="F256" s="237" t="s">
        <v>7147</v>
      </c>
      <c r="G256" s="237" t="s">
        <v>6485</v>
      </c>
      <c r="H256" s="237" t="s">
        <v>1077</v>
      </c>
      <c r="I256" s="238" t="s">
        <v>1078</v>
      </c>
      <c r="J256" s="239" t="s">
        <v>1690</v>
      </c>
      <c r="K256" s="239" t="s">
        <v>1691</v>
      </c>
      <c r="L256" s="239" t="s">
        <v>1063</v>
      </c>
      <c r="M256" s="240" t="s">
        <v>1769</v>
      </c>
      <c r="N256" s="237" t="s">
        <v>1065</v>
      </c>
      <c r="O256" s="237" t="s">
        <v>3553</v>
      </c>
      <c r="P256" s="241"/>
      <c r="Q256" s="242"/>
      <c r="R256" s="242">
        <v>4764.62</v>
      </c>
    </row>
    <row r="257" spans="1:18" ht="42" hidden="1" customHeight="1">
      <c r="A257" s="234" t="s">
        <v>2598</v>
      </c>
      <c r="B257" s="234" t="s">
        <v>7148</v>
      </c>
      <c r="C257" s="235" t="s">
        <v>6482</v>
      </c>
      <c r="D257" s="236" t="s">
        <v>1055</v>
      </c>
      <c r="E257" s="236" t="s">
        <v>7149</v>
      </c>
      <c r="F257" s="237" t="s">
        <v>7150</v>
      </c>
      <c r="G257" s="237" t="s">
        <v>6485</v>
      </c>
      <c r="H257" s="237" t="s">
        <v>1077</v>
      </c>
      <c r="I257" s="238" t="s">
        <v>1078</v>
      </c>
      <c r="J257" s="239" t="s">
        <v>1690</v>
      </c>
      <c r="K257" s="239" t="s">
        <v>1691</v>
      </c>
      <c r="L257" s="239" t="s">
        <v>1063</v>
      </c>
      <c r="M257" s="240" t="s">
        <v>1769</v>
      </c>
      <c r="N257" s="237" t="s">
        <v>1065</v>
      </c>
      <c r="O257" s="237" t="s">
        <v>3553</v>
      </c>
      <c r="P257" s="241"/>
      <c r="Q257" s="242"/>
      <c r="R257" s="242">
        <v>3633.88</v>
      </c>
    </row>
    <row r="258" spans="1:18" ht="42">
      <c r="A258" s="234" t="s">
        <v>2601</v>
      </c>
      <c r="B258" s="234" t="s">
        <v>7151</v>
      </c>
      <c r="C258" s="235" t="s">
        <v>6482</v>
      </c>
      <c r="D258" s="236" t="s">
        <v>1055</v>
      </c>
      <c r="E258" s="236" t="s">
        <v>7152</v>
      </c>
      <c r="F258" s="237" t="s">
        <v>7153</v>
      </c>
      <c r="G258" s="237" t="s">
        <v>6485</v>
      </c>
      <c r="H258" s="237" t="s">
        <v>1189</v>
      </c>
      <c r="I258" s="238" t="s">
        <v>1190</v>
      </c>
      <c r="J258" s="239" t="s">
        <v>1079</v>
      </c>
      <c r="K258" s="239" t="s">
        <v>1062</v>
      </c>
      <c r="L258" s="239" t="s">
        <v>1063</v>
      </c>
      <c r="M258" s="240" t="s">
        <v>1064</v>
      </c>
      <c r="N258" s="237" t="s">
        <v>1065</v>
      </c>
      <c r="O258" s="237" t="s">
        <v>3553</v>
      </c>
      <c r="P258" s="241" t="s">
        <v>1191</v>
      </c>
      <c r="Q258" s="242">
        <v>1</v>
      </c>
      <c r="R258" s="242">
        <v>16000</v>
      </c>
    </row>
    <row r="259" spans="1:18" ht="52.5">
      <c r="A259" s="234" t="s">
        <v>2605</v>
      </c>
      <c r="B259" s="234" t="s">
        <v>7154</v>
      </c>
      <c r="C259" s="235" t="s">
        <v>6482</v>
      </c>
      <c r="D259" s="236" t="s">
        <v>1055</v>
      </c>
      <c r="E259" s="236" t="s">
        <v>7155</v>
      </c>
      <c r="F259" s="237" t="s">
        <v>7156</v>
      </c>
      <c r="G259" s="237" t="s">
        <v>6485</v>
      </c>
      <c r="H259" s="237" t="s">
        <v>7157</v>
      </c>
      <c r="I259" s="238" t="s">
        <v>7158</v>
      </c>
      <c r="J259" s="239" t="s">
        <v>1079</v>
      </c>
      <c r="K259" s="239" t="s">
        <v>1062</v>
      </c>
      <c r="L259" s="239" t="s">
        <v>1063</v>
      </c>
      <c r="M259" s="240" t="s">
        <v>1064</v>
      </c>
      <c r="N259" s="237" t="s">
        <v>1065</v>
      </c>
      <c r="O259" s="237" t="s">
        <v>3553</v>
      </c>
      <c r="P259" s="241" t="s">
        <v>7159</v>
      </c>
      <c r="Q259" s="242">
        <v>1</v>
      </c>
      <c r="R259" s="242">
        <v>18084</v>
      </c>
    </row>
    <row r="260" spans="1:18" ht="42" hidden="1" customHeight="1">
      <c r="A260" s="234" t="s">
        <v>2607</v>
      </c>
      <c r="B260" s="234" t="s">
        <v>7160</v>
      </c>
      <c r="C260" s="235" t="s">
        <v>6482</v>
      </c>
      <c r="D260" s="236" t="s">
        <v>1055</v>
      </c>
      <c r="E260" s="236" t="s">
        <v>7161</v>
      </c>
      <c r="F260" s="237" t="s">
        <v>7162</v>
      </c>
      <c r="G260" s="237" t="s">
        <v>6485</v>
      </c>
      <c r="H260" s="237" t="s">
        <v>1696</v>
      </c>
      <c r="I260" s="238" t="s">
        <v>1697</v>
      </c>
      <c r="J260" s="239" t="s">
        <v>1690</v>
      </c>
      <c r="K260" s="239" t="s">
        <v>1691</v>
      </c>
      <c r="L260" s="239" t="s">
        <v>1063</v>
      </c>
      <c r="M260" s="240" t="s">
        <v>1769</v>
      </c>
      <c r="N260" s="237" t="s">
        <v>1664</v>
      </c>
      <c r="O260" s="237" t="s">
        <v>1828</v>
      </c>
      <c r="P260" s="241"/>
      <c r="Q260" s="242"/>
      <c r="R260" s="242">
        <v>10000</v>
      </c>
    </row>
    <row r="261" spans="1:18" ht="52.5" hidden="1" customHeight="1">
      <c r="A261" s="234" t="s">
        <v>2610</v>
      </c>
      <c r="B261" s="234" t="s">
        <v>7163</v>
      </c>
      <c r="C261" s="235" t="s">
        <v>6482</v>
      </c>
      <c r="D261" s="236" t="s">
        <v>1055</v>
      </c>
      <c r="E261" s="236" t="s">
        <v>7164</v>
      </c>
      <c r="F261" s="237" t="s">
        <v>7165</v>
      </c>
      <c r="G261" s="237" t="s">
        <v>6485</v>
      </c>
      <c r="H261" s="237" t="s">
        <v>1077</v>
      </c>
      <c r="I261" s="238" t="s">
        <v>1078</v>
      </c>
      <c r="J261" s="239" t="s">
        <v>1690</v>
      </c>
      <c r="K261" s="239" t="s">
        <v>1691</v>
      </c>
      <c r="L261" s="239" t="s">
        <v>1063</v>
      </c>
      <c r="M261" s="240" t="s">
        <v>1769</v>
      </c>
      <c r="N261" s="237" t="s">
        <v>1664</v>
      </c>
      <c r="O261" s="237" t="s">
        <v>1828</v>
      </c>
      <c r="P261" s="241"/>
      <c r="Q261" s="242"/>
      <c r="R261" s="242">
        <v>25000</v>
      </c>
    </row>
    <row r="262" spans="1:18" ht="52.5" hidden="1" customHeight="1">
      <c r="A262" s="234" t="s">
        <v>2618</v>
      </c>
      <c r="B262" s="234" t="s">
        <v>7166</v>
      </c>
      <c r="C262" s="235" t="s">
        <v>6482</v>
      </c>
      <c r="D262" s="236" t="s">
        <v>1055</v>
      </c>
      <c r="E262" s="236" t="s">
        <v>7167</v>
      </c>
      <c r="F262" s="237" t="s">
        <v>7168</v>
      </c>
      <c r="G262" s="237" t="s">
        <v>6485</v>
      </c>
      <c r="H262" s="237" t="s">
        <v>1077</v>
      </c>
      <c r="I262" s="238" t="s">
        <v>1078</v>
      </c>
      <c r="J262" s="239" t="s">
        <v>1690</v>
      </c>
      <c r="K262" s="239" t="s">
        <v>1691</v>
      </c>
      <c r="L262" s="239" t="s">
        <v>1063</v>
      </c>
      <c r="M262" s="240" t="s">
        <v>1769</v>
      </c>
      <c r="N262" s="237" t="s">
        <v>1065</v>
      </c>
      <c r="O262" s="237" t="s">
        <v>3553</v>
      </c>
      <c r="P262" s="241"/>
      <c r="Q262" s="242"/>
      <c r="R262" s="242">
        <v>137500</v>
      </c>
    </row>
    <row r="263" spans="1:18" ht="42" hidden="1" customHeight="1">
      <c r="A263" s="234" t="s">
        <v>2622</v>
      </c>
      <c r="B263" s="234" t="s">
        <v>7169</v>
      </c>
      <c r="C263" s="235" t="s">
        <v>6482</v>
      </c>
      <c r="D263" s="236" t="s">
        <v>1055</v>
      </c>
      <c r="E263" s="236" t="s">
        <v>7170</v>
      </c>
      <c r="F263" s="237" t="s">
        <v>7171</v>
      </c>
      <c r="G263" s="237" t="s">
        <v>6485</v>
      </c>
      <c r="H263" s="237" t="s">
        <v>1696</v>
      </c>
      <c r="I263" s="238" t="s">
        <v>1697</v>
      </c>
      <c r="J263" s="239" t="s">
        <v>1690</v>
      </c>
      <c r="K263" s="239" t="s">
        <v>1691</v>
      </c>
      <c r="L263" s="239" t="s">
        <v>1063</v>
      </c>
      <c r="M263" s="240" t="s">
        <v>1769</v>
      </c>
      <c r="N263" s="237" t="s">
        <v>1065</v>
      </c>
      <c r="O263" s="237" t="s">
        <v>3553</v>
      </c>
      <c r="P263" s="241"/>
      <c r="Q263" s="242"/>
      <c r="R263" s="242">
        <v>55000</v>
      </c>
    </row>
    <row r="264" spans="1:18" ht="52.5" hidden="1" customHeight="1">
      <c r="A264" s="234" t="s">
        <v>2624</v>
      </c>
      <c r="B264" s="234" t="s">
        <v>7172</v>
      </c>
      <c r="C264" s="235" t="s">
        <v>7173</v>
      </c>
      <c r="D264" s="236" t="s">
        <v>1181</v>
      </c>
      <c r="E264" s="236" t="s">
        <v>7174</v>
      </c>
      <c r="F264" s="237" t="s">
        <v>7172</v>
      </c>
      <c r="G264" s="237" t="s">
        <v>6485</v>
      </c>
      <c r="H264" s="237" t="s">
        <v>7175</v>
      </c>
      <c r="I264" s="238" t="s">
        <v>1078</v>
      </c>
      <c r="J264" s="239" t="s">
        <v>1063</v>
      </c>
      <c r="K264" s="239" t="s">
        <v>1063</v>
      </c>
      <c r="L264" s="239" t="s">
        <v>1790</v>
      </c>
      <c r="M264" s="240" t="s">
        <v>1678</v>
      </c>
      <c r="N264" s="237" t="s">
        <v>1065</v>
      </c>
      <c r="O264" s="237" t="s">
        <v>3553</v>
      </c>
      <c r="P264" s="241"/>
      <c r="Q264" s="242">
        <v>200</v>
      </c>
      <c r="R264" s="242"/>
    </row>
    <row r="265" spans="1:18" ht="63" hidden="1" customHeight="1">
      <c r="A265" s="234" t="s">
        <v>2627</v>
      </c>
      <c r="B265" s="234" t="s">
        <v>7176</v>
      </c>
      <c r="C265" s="235" t="s">
        <v>6485</v>
      </c>
      <c r="D265" s="236" t="s">
        <v>1181</v>
      </c>
      <c r="E265" s="236" t="s">
        <v>7177</v>
      </c>
      <c r="F265" s="237" t="s">
        <v>7176</v>
      </c>
      <c r="G265" s="237" t="s">
        <v>6485</v>
      </c>
      <c r="H265" s="237" t="s">
        <v>1835</v>
      </c>
      <c r="I265" s="238" t="s">
        <v>1836</v>
      </c>
      <c r="J265" s="239" t="s">
        <v>1063</v>
      </c>
      <c r="K265" s="239" t="s">
        <v>1063</v>
      </c>
      <c r="L265" s="239" t="s">
        <v>1790</v>
      </c>
      <c r="M265" s="240" t="s">
        <v>1678</v>
      </c>
      <c r="N265" s="237" t="s">
        <v>1065</v>
      </c>
      <c r="O265" s="237" t="s">
        <v>3553</v>
      </c>
      <c r="P265" s="241"/>
      <c r="Q265" s="242">
        <v>17214.330000000002</v>
      </c>
      <c r="R265" s="242"/>
    </row>
    <row r="266" spans="1:18" ht="52.5" hidden="1" customHeight="1">
      <c r="A266" s="234" t="s">
        <v>4248</v>
      </c>
      <c r="B266" s="234" t="s">
        <v>7178</v>
      </c>
      <c r="C266" s="235" t="s">
        <v>6485</v>
      </c>
      <c r="D266" s="236" t="s">
        <v>1181</v>
      </c>
      <c r="E266" s="236" t="s">
        <v>1806</v>
      </c>
      <c r="F266" s="237" t="s">
        <v>7178</v>
      </c>
      <c r="G266" s="237" t="s">
        <v>6485</v>
      </c>
      <c r="H266" s="237" t="s">
        <v>1807</v>
      </c>
      <c r="I266" s="238" t="s">
        <v>1808</v>
      </c>
      <c r="J266" s="239" t="s">
        <v>1063</v>
      </c>
      <c r="K266" s="239" t="s">
        <v>1063</v>
      </c>
      <c r="L266" s="239" t="s">
        <v>1790</v>
      </c>
      <c r="M266" s="240" t="s">
        <v>1678</v>
      </c>
      <c r="N266" s="237" t="s">
        <v>1065</v>
      </c>
      <c r="O266" s="237" t="s">
        <v>3553</v>
      </c>
      <c r="P266" s="241"/>
      <c r="Q266" s="242">
        <v>2000</v>
      </c>
      <c r="R266" s="242"/>
    </row>
    <row r="267" spans="1:18" ht="52.5" hidden="1" customHeight="1">
      <c r="A267" s="234" t="s">
        <v>2632</v>
      </c>
      <c r="B267" s="234" t="s">
        <v>2775</v>
      </c>
      <c r="C267" s="235" t="s">
        <v>6485</v>
      </c>
      <c r="D267" s="236" t="s">
        <v>1181</v>
      </c>
      <c r="E267" s="236" t="s">
        <v>7179</v>
      </c>
      <c r="F267" s="237" t="s">
        <v>2775</v>
      </c>
      <c r="G267" s="237" t="s">
        <v>6485</v>
      </c>
      <c r="H267" s="237" t="s">
        <v>7180</v>
      </c>
      <c r="I267" s="238" t="s">
        <v>7181</v>
      </c>
      <c r="J267" s="239" t="s">
        <v>1063</v>
      </c>
      <c r="K267" s="239" t="s">
        <v>1063</v>
      </c>
      <c r="L267" s="239" t="s">
        <v>1790</v>
      </c>
      <c r="M267" s="240" t="s">
        <v>1678</v>
      </c>
      <c r="N267" s="237" t="s">
        <v>1065</v>
      </c>
      <c r="O267" s="237" t="s">
        <v>3553</v>
      </c>
      <c r="P267" s="241"/>
      <c r="Q267" s="242">
        <v>88333.84</v>
      </c>
      <c r="R267" s="242"/>
    </row>
    <row r="268" spans="1:18" ht="52.5" hidden="1" customHeight="1">
      <c r="A268" s="234" t="s">
        <v>4255</v>
      </c>
      <c r="B268" s="234" t="s">
        <v>2796</v>
      </c>
      <c r="C268" s="235" t="s">
        <v>6485</v>
      </c>
      <c r="D268" s="236" t="s">
        <v>1181</v>
      </c>
      <c r="E268" s="236" t="s">
        <v>7182</v>
      </c>
      <c r="F268" s="237" t="s">
        <v>2796</v>
      </c>
      <c r="G268" s="237" t="s">
        <v>6485</v>
      </c>
      <c r="H268" s="237" t="s">
        <v>7180</v>
      </c>
      <c r="I268" s="238" t="s">
        <v>7181</v>
      </c>
      <c r="J268" s="239" t="s">
        <v>1063</v>
      </c>
      <c r="K268" s="239" t="s">
        <v>1063</v>
      </c>
      <c r="L268" s="239" t="s">
        <v>1790</v>
      </c>
      <c r="M268" s="240" t="s">
        <v>1678</v>
      </c>
      <c r="N268" s="237" t="s">
        <v>1065</v>
      </c>
      <c r="O268" s="237" t="s">
        <v>3553</v>
      </c>
      <c r="P268" s="241"/>
      <c r="Q268" s="242">
        <v>28291</v>
      </c>
      <c r="R268" s="242"/>
    </row>
    <row r="269" spans="1:18" ht="63" hidden="1" customHeight="1">
      <c r="A269" s="234" t="s">
        <v>2635</v>
      </c>
      <c r="B269" s="234" t="s">
        <v>7183</v>
      </c>
      <c r="C269" s="235" t="s">
        <v>7139</v>
      </c>
      <c r="D269" s="236" t="s">
        <v>1055</v>
      </c>
      <c r="E269" s="236" t="s">
        <v>7184</v>
      </c>
      <c r="F269" s="237" t="s">
        <v>7185</v>
      </c>
      <c r="G269" s="237" t="s">
        <v>6482</v>
      </c>
      <c r="H269" s="237" t="s">
        <v>1077</v>
      </c>
      <c r="I269" s="238" t="s">
        <v>1078</v>
      </c>
      <c r="J269" s="239" t="s">
        <v>1690</v>
      </c>
      <c r="K269" s="239" t="s">
        <v>1691</v>
      </c>
      <c r="L269" s="239" t="s">
        <v>1063</v>
      </c>
      <c r="M269" s="240" t="s">
        <v>1769</v>
      </c>
      <c r="N269" s="237" t="s">
        <v>1065</v>
      </c>
      <c r="O269" s="237" t="s">
        <v>1112</v>
      </c>
      <c r="P269" s="241"/>
      <c r="Q269" s="242"/>
      <c r="R269" s="242">
        <v>30.49</v>
      </c>
    </row>
    <row r="270" spans="1:18" ht="63" hidden="1" customHeight="1">
      <c r="A270" s="234" t="s">
        <v>2636</v>
      </c>
      <c r="B270" s="234" t="s">
        <v>7186</v>
      </c>
      <c r="C270" s="235" t="s">
        <v>7139</v>
      </c>
      <c r="D270" s="236" t="s">
        <v>1055</v>
      </c>
      <c r="E270" s="236" t="s">
        <v>7187</v>
      </c>
      <c r="F270" s="237" t="s">
        <v>7188</v>
      </c>
      <c r="G270" s="237" t="s">
        <v>6482</v>
      </c>
      <c r="H270" s="237" t="s">
        <v>1077</v>
      </c>
      <c r="I270" s="238" t="s">
        <v>1078</v>
      </c>
      <c r="J270" s="239" t="s">
        <v>1690</v>
      </c>
      <c r="K270" s="239" t="s">
        <v>1691</v>
      </c>
      <c r="L270" s="239" t="s">
        <v>1063</v>
      </c>
      <c r="M270" s="240" t="s">
        <v>1769</v>
      </c>
      <c r="N270" s="237" t="s">
        <v>1065</v>
      </c>
      <c r="O270" s="237" t="s">
        <v>3553</v>
      </c>
      <c r="P270" s="241"/>
      <c r="Q270" s="242"/>
      <c r="R270" s="242">
        <v>1436.87</v>
      </c>
    </row>
    <row r="271" spans="1:18" ht="52.5" hidden="1" customHeight="1">
      <c r="A271" s="234" t="s">
        <v>2641</v>
      </c>
      <c r="B271" s="234" t="s">
        <v>7189</v>
      </c>
      <c r="C271" s="235" t="s">
        <v>7139</v>
      </c>
      <c r="D271" s="236" t="s">
        <v>1055</v>
      </c>
      <c r="E271" s="236" t="s">
        <v>7190</v>
      </c>
      <c r="F271" s="237" t="s">
        <v>7191</v>
      </c>
      <c r="G271" s="237" t="s">
        <v>6482</v>
      </c>
      <c r="H271" s="237" t="s">
        <v>1077</v>
      </c>
      <c r="I271" s="238" t="s">
        <v>1078</v>
      </c>
      <c r="J271" s="239" t="s">
        <v>2211</v>
      </c>
      <c r="K271" s="239" t="s">
        <v>1691</v>
      </c>
      <c r="L271" s="239" t="s">
        <v>1063</v>
      </c>
      <c r="M271" s="240" t="s">
        <v>1769</v>
      </c>
      <c r="N271" s="237" t="s">
        <v>1065</v>
      </c>
      <c r="O271" s="237" t="s">
        <v>3553</v>
      </c>
      <c r="P271" s="241"/>
      <c r="Q271" s="242"/>
      <c r="R271" s="242">
        <v>45.02</v>
      </c>
    </row>
    <row r="272" spans="1:18" ht="42" hidden="1" customHeight="1">
      <c r="A272" s="234" t="s">
        <v>2645</v>
      </c>
      <c r="B272" s="234" t="s">
        <v>7192</v>
      </c>
      <c r="C272" s="235" t="s">
        <v>7139</v>
      </c>
      <c r="D272" s="236" t="s">
        <v>1055</v>
      </c>
      <c r="E272" s="236" t="s">
        <v>6657</v>
      </c>
      <c r="F272" s="237" t="s">
        <v>7193</v>
      </c>
      <c r="G272" s="237" t="s">
        <v>6482</v>
      </c>
      <c r="H272" s="237" t="s">
        <v>1701</v>
      </c>
      <c r="I272" s="238" t="s">
        <v>1702</v>
      </c>
      <c r="J272" s="239" t="s">
        <v>2211</v>
      </c>
      <c r="K272" s="239" t="s">
        <v>1691</v>
      </c>
      <c r="L272" s="239" t="s">
        <v>1063</v>
      </c>
      <c r="M272" s="240" t="s">
        <v>1769</v>
      </c>
      <c r="N272" s="237" t="s">
        <v>1065</v>
      </c>
      <c r="O272" s="237" t="s">
        <v>3553</v>
      </c>
      <c r="P272" s="241"/>
      <c r="Q272" s="242"/>
      <c r="R272" s="242">
        <v>7</v>
      </c>
    </row>
    <row r="273" spans="1:18" ht="42" hidden="1" customHeight="1">
      <c r="A273" s="234" t="s">
        <v>2211</v>
      </c>
      <c r="B273" s="234" t="s">
        <v>7194</v>
      </c>
      <c r="C273" s="235" t="s">
        <v>7139</v>
      </c>
      <c r="D273" s="236" t="s">
        <v>1055</v>
      </c>
      <c r="E273" s="236" t="s">
        <v>6510</v>
      </c>
      <c r="F273" s="237" t="s">
        <v>7195</v>
      </c>
      <c r="G273" s="237" t="s">
        <v>6482</v>
      </c>
      <c r="H273" s="237" t="s">
        <v>1701</v>
      </c>
      <c r="I273" s="238" t="s">
        <v>1702</v>
      </c>
      <c r="J273" s="239" t="s">
        <v>1690</v>
      </c>
      <c r="K273" s="239" t="s">
        <v>1691</v>
      </c>
      <c r="L273" s="239" t="s">
        <v>1063</v>
      </c>
      <c r="M273" s="240" t="s">
        <v>1769</v>
      </c>
      <c r="N273" s="237" t="s">
        <v>1664</v>
      </c>
      <c r="O273" s="237" t="s">
        <v>1828</v>
      </c>
      <c r="P273" s="241"/>
      <c r="Q273" s="242"/>
      <c r="R273" s="242">
        <v>2252</v>
      </c>
    </row>
    <row r="274" spans="1:18" ht="42" hidden="1" customHeight="1">
      <c r="A274" s="234" t="s">
        <v>2652</v>
      </c>
      <c r="B274" s="234" t="s">
        <v>7196</v>
      </c>
      <c r="C274" s="235" t="s">
        <v>7139</v>
      </c>
      <c r="D274" s="236" t="s">
        <v>1055</v>
      </c>
      <c r="E274" s="236" t="s">
        <v>6510</v>
      </c>
      <c r="F274" s="237" t="s">
        <v>7197</v>
      </c>
      <c r="G274" s="237" t="s">
        <v>6482</v>
      </c>
      <c r="H274" s="237" t="s">
        <v>1701</v>
      </c>
      <c r="I274" s="238" t="s">
        <v>1702</v>
      </c>
      <c r="J274" s="239" t="s">
        <v>1690</v>
      </c>
      <c r="K274" s="239" t="s">
        <v>1691</v>
      </c>
      <c r="L274" s="239" t="s">
        <v>1063</v>
      </c>
      <c r="M274" s="240" t="s">
        <v>1769</v>
      </c>
      <c r="N274" s="237" t="s">
        <v>1065</v>
      </c>
      <c r="O274" s="237" t="s">
        <v>3553</v>
      </c>
      <c r="P274" s="241"/>
      <c r="Q274" s="242"/>
      <c r="R274" s="242">
        <v>13485</v>
      </c>
    </row>
    <row r="275" spans="1:18" ht="42" hidden="1" customHeight="1">
      <c r="A275" s="234" t="s">
        <v>2654</v>
      </c>
      <c r="B275" s="234" t="s">
        <v>7198</v>
      </c>
      <c r="C275" s="235" t="s">
        <v>7139</v>
      </c>
      <c r="D275" s="236" t="s">
        <v>1055</v>
      </c>
      <c r="E275" s="236" t="s">
        <v>6510</v>
      </c>
      <c r="F275" s="237" t="s">
        <v>7199</v>
      </c>
      <c r="G275" s="237" t="s">
        <v>6482</v>
      </c>
      <c r="H275" s="237" t="s">
        <v>1701</v>
      </c>
      <c r="I275" s="238" t="s">
        <v>1702</v>
      </c>
      <c r="J275" s="239" t="s">
        <v>1690</v>
      </c>
      <c r="K275" s="239" t="s">
        <v>1691</v>
      </c>
      <c r="L275" s="239" t="s">
        <v>1063</v>
      </c>
      <c r="M275" s="240" t="s">
        <v>1769</v>
      </c>
      <c r="N275" s="237" t="s">
        <v>1065</v>
      </c>
      <c r="O275" s="237" t="s">
        <v>1112</v>
      </c>
      <c r="P275" s="241"/>
      <c r="Q275" s="242"/>
      <c r="R275" s="242">
        <v>4</v>
      </c>
    </row>
    <row r="276" spans="1:18" ht="42" hidden="1" customHeight="1">
      <c r="A276" s="234" t="s">
        <v>2657</v>
      </c>
      <c r="B276" s="234" t="s">
        <v>7200</v>
      </c>
      <c r="C276" s="235" t="s">
        <v>7139</v>
      </c>
      <c r="D276" s="236" t="s">
        <v>1055</v>
      </c>
      <c r="E276" s="236" t="s">
        <v>6510</v>
      </c>
      <c r="F276" s="237" t="s">
        <v>7201</v>
      </c>
      <c r="G276" s="237" t="s">
        <v>6482</v>
      </c>
      <c r="H276" s="237" t="s">
        <v>1701</v>
      </c>
      <c r="I276" s="238" t="s">
        <v>1702</v>
      </c>
      <c r="J276" s="239" t="s">
        <v>1690</v>
      </c>
      <c r="K276" s="239" t="s">
        <v>1691</v>
      </c>
      <c r="L276" s="239" t="s">
        <v>1063</v>
      </c>
      <c r="M276" s="240" t="s">
        <v>1769</v>
      </c>
      <c r="N276" s="237" t="s">
        <v>1065</v>
      </c>
      <c r="O276" s="237" t="s">
        <v>3553</v>
      </c>
      <c r="P276" s="241"/>
      <c r="Q276" s="242"/>
      <c r="R276" s="242">
        <v>1087</v>
      </c>
    </row>
    <row r="277" spans="1:18" ht="42" hidden="1" customHeight="1">
      <c r="A277" s="234" t="s">
        <v>2662</v>
      </c>
      <c r="B277" s="234" t="s">
        <v>7202</v>
      </c>
      <c r="C277" s="235" t="s">
        <v>7139</v>
      </c>
      <c r="D277" s="236" t="s">
        <v>1055</v>
      </c>
      <c r="E277" s="236" t="s">
        <v>6510</v>
      </c>
      <c r="F277" s="237" t="s">
        <v>2631</v>
      </c>
      <c r="G277" s="237" t="s">
        <v>6482</v>
      </c>
      <c r="H277" s="237" t="s">
        <v>1701</v>
      </c>
      <c r="I277" s="238" t="s">
        <v>1702</v>
      </c>
      <c r="J277" s="239" t="s">
        <v>1690</v>
      </c>
      <c r="K277" s="239" t="s">
        <v>1691</v>
      </c>
      <c r="L277" s="239" t="s">
        <v>1063</v>
      </c>
      <c r="M277" s="240" t="s">
        <v>1769</v>
      </c>
      <c r="N277" s="237" t="s">
        <v>1065</v>
      </c>
      <c r="O277" s="237" t="s">
        <v>3553</v>
      </c>
      <c r="P277" s="241"/>
      <c r="Q277" s="242"/>
      <c r="R277" s="242">
        <v>1696</v>
      </c>
    </row>
    <row r="278" spans="1:18" ht="52.5" hidden="1" customHeight="1">
      <c r="A278" s="234" t="s">
        <v>2666</v>
      </c>
      <c r="B278" s="234" t="s">
        <v>7203</v>
      </c>
      <c r="C278" s="235" t="s">
        <v>7139</v>
      </c>
      <c r="D278" s="236" t="s">
        <v>1055</v>
      </c>
      <c r="E278" s="236" t="s">
        <v>7204</v>
      </c>
      <c r="F278" s="237" t="s">
        <v>7205</v>
      </c>
      <c r="G278" s="237" t="s">
        <v>6482</v>
      </c>
      <c r="H278" s="237" t="s">
        <v>1077</v>
      </c>
      <c r="I278" s="238" t="s">
        <v>1078</v>
      </c>
      <c r="J278" s="239" t="s">
        <v>1690</v>
      </c>
      <c r="K278" s="239" t="s">
        <v>1691</v>
      </c>
      <c r="L278" s="239" t="s">
        <v>1063</v>
      </c>
      <c r="M278" s="240" t="s">
        <v>1769</v>
      </c>
      <c r="N278" s="237" t="s">
        <v>1065</v>
      </c>
      <c r="O278" s="237" t="s">
        <v>3553</v>
      </c>
      <c r="P278" s="241"/>
      <c r="Q278" s="242"/>
      <c r="R278" s="242">
        <v>25000</v>
      </c>
    </row>
    <row r="279" spans="1:18" ht="52.5" hidden="1" customHeight="1">
      <c r="A279" s="234" t="s">
        <v>2670</v>
      </c>
      <c r="B279" s="234" t="s">
        <v>2396</v>
      </c>
      <c r="C279" s="235" t="s">
        <v>6482</v>
      </c>
      <c r="D279" s="236" t="s">
        <v>1181</v>
      </c>
      <c r="E279" s="236" t="s">
        <v>7206</v>
      </c>
      <c r="F279" s="237" t="s">
        <v>2396</v>
      </c>
      <c r="G279" s="237" t="s">
        <v>6482</v>
      </c>
      <c r="H279" s="237" t="s">
        <v>7207</v>
      </c>
      <c r="I279" s="238" t="s">
        <v>6650</v>
      </c>
      <c r="J279" s="239" t="s">
        <v>1096</v>
      </c>
      <c r="K279" s="239" t="s">
        <v>1062</v>
      </c>
      <c r="L279" s="239" t="s">
        <v>1063</v>
      </c>
      <c r="M279" s="240" t="s">
        <v>1064</v>
      </c>
      <c r="N279" s="237" t="s">
        <v>1065</v>
      </c>
      <c r="O279" s="237" t="s">
        <v>3553</v>
      </c>
      <c r="P279" s="241"/>
      <c r="Q279" s="242">
        <v>18600</v>
      </c>
      <c r="R279" s="242"/>
    </row>
    <row r="280" spans="1:18" ht="52.5" hidden="1" customHeight="1">
      <c r="A280" s="234" t="s">
        <v>2675</v>
      </c>
      <c r="B280" s="234" t="s">
        <v>7208</v>
      </c>
      <c r="C280" s="235" t="s">
        <v>6482</v>
      </c>
      <c r="D280" s="236" t="s">
        <v>1181</v>
      </c>
      <c r="E280" s="236" t="s">
        <v>7209</v>
      </c>
      <c r="F280" s="237" t="s">
        <v>7208</v>
      </c>
      <c r="G280" s="237" t="s">
        <v>6482</v>
      </c>
      <c r="H280" s="237" t="s">
        <v>7210</v>
      </c>
      <c r="I280" s="238" t="s">
        <v>1078</v>
      </c>
      <c r="J280" s="239" t="s">
        <v>1063</v>
      </c>
      <c r="K280" s="239" t="s">
        <v>1063</v>
      </c>
      <c r="L280" s="239" t="s">
        <v>1790</v>
      </c>
      <c r="M280" s="240" t="s">
        <v>1678</v>
      </c>
      <c r="N280" s="237" t="s">
        <v>1065</v>
      </c>
      <c r="O280" s="237" t="s">
        <v>3553</v>
      </c>
      <c r="P280" s="241"/>
      <c r="Q280" s="242">
        <v>17799</v>
      </c>
      <c r="R280" s="242"/>
    </row>
    <row r="281" spans="1:18" ht="52.5" hidden="1" customHeight="1">
      <c r="A281" s="234" t="s">
        <v>2679</v>
      </c>
      <c r="B281" s="234" t="s">
        <v>7211</v>
      </c>
      <c r="C281" s="235" t="s">
        <v>6482</v>
      </c>
      <c r="D281" s="236" t="s">
        <v>1181</v>
      </c>
      <c r="E281" s="236" t="s">
        <v>7212</v>
      </c>
      <c r="F281" s="237" t="s">
        <v>7211</v>
      </c>
      <c r="G281" s="237" t="s">
        <v>6482</v>
      </c>
      <c r="H281" s="237" t="s">
        <v>7213</v>
      </c>
      <c r="I281" s="238" t="s">
        <v>1078</v>
      </c>
      <c r="J281" s="239" t="s">
        <v>1063</v>
      </c>
      <c r="K281" s="239" t="s">
        <v>1063</v>
      </c>
      <c r="L281" s="239" t="s">
        <v>1790</v>
      </c>
      <c r="M281" s="240" t="s">
        <v>1678</v>
      </c>
      <c r="N281" s="237" t="s">
        <v>1065</v>
      </c>
      <c r="O281" s="237" t="s">
        <v>3553</v>
      </c>
      <c r="P281" s="241"/>
      <c r="Q281" s="242">
        <v>1250</v>
      </c>
      <c r="R281" s="242"/>
    </row>
    <row r="282" spans="1:18" ht="63" hidden="1" customHeight="1">
      <c r="A282" s="234" t="s">
        <v>2681</v>
      </c>
      <c r="B282" s="234" t="s">
        <v>7214</v>
      </c>
      <c r="C282" s="235" t="s">
        <v>6482</v>
      </c>
      <c r="D282" s="236" t="s">
        <v>1181</v>
      </c>
      <c r="E282" s="236" t="s">
        <v>7215</v>
      </c>
      <c r="F282" s="237" t="s">
        <v>7214</v>
      </c>
      <c r="G282" s="237" t="s">
        <v>6482</v>
      </c>
      <c r="H282" s="237" t="s">
        <v>1835</v>
      </c>
      <c r="I282" s="238" t="s">
        <v>1836</v>
      </c>
      <c r="J282" s="239" t="s">
        <v>1063</v>
      </c>
      <c r="K282" s="239" t="s">
        <v>1063</v>
      </c>
      <c r="L282" s="239" t="s">
        <v>1790</v>
      </c>
      <c r="M282" s="240" t="s">
        <v>1678</v>
      </c>
      <c r="N282" s="237" t="s">
        <v>1065</v>
      </c>
      <c r="O282" s="237" t="s">
        <v>3553</v>
      </c>
      <c r="P282" s="241"/>
      <c r="Q282" s="242">
        <v>25652.28</v>
      </c>
      <c r="R282" s="242"/>
    </row>
    <row r="283" spans="1:18" ht="52.5" hidden="1" customHeight="1">
      <c r="A283" s="234" t="s">
        <v>1875</v>
      </c>
      <c r="B283" s="234" t="s">
        <v>7216</v>
      </c>
      <c r="C283" s="235" t="s">
        <v>6482</v>
      </c>
      <c r="D283" s="236" t="s">
        <v>1181</v>
      </c>
      <c r="E283" s="236" t="s">
        <v>1806</v>
      </c>
      <c r="F283" s="237" t="s">
        <v>7216</v>
      </c>
      <c r="G283" s="237" t="s">
        <v>6482</v>
      </c>
      <c r="H283" s="237" t="s">
        <v>1807</v>
      </c>
      <c r="I283" s="238" t="s">
        <v>1808</v>
      </c>
      <c r="J283" s="239" t="s">
        <v>1063</v>
      </c>
      <c r="K283" s="239" t="s">
        <v>1063</v>
      </c>
      <c r="L283" s="239" t="s">
        <v>1790</v>
      </c>
      <c r="M283" s="240" t="s">
        <v>1678</v>
      </c>
      <c r="N283" s="237" t="s">
        <v>1065</v>
      </c>
      <c r="O283" s="237" t="s">
        <v>3553</v>
      </c>
      <c r="P283" s="241"/>
      <c r="Q283" s="242">
        <v>12180</v>
      </c>
      <c r="R283" s="242"/>
    </row>
    <row r="284" spans="1:18" ht="52.5" hidden="1" customHeight="1">
      <c r="A284" s="234" t="s">
        <v>2690</v>
      </c>
      <c r="B284" s="234" t="s">
        <v>6330</v>
      </c>
      <c r="C284" s="235" t="s">
        <v>6482</v>
      </c>
      <c r="D284" s="236" t="s">
        <v>1181</v>
      </c>
      <c r="E284" s="236" t="s">
        <v>7217</v>
      </c>
      <c r="F284" s="237" t="s">
        <v>6330</v>
      </c>
      <c r="G284" s="237" t="s">
        <v>6482</v>
      </c>
      <c r="H284" s="237" t="s">
        <v>5756</v>
      </c>
      <c r="I284" s="238" t="s">
        <v>5757</v>
      </c>
      <c r="J284" s="239" t="s">
        <v>1063</v>
      </c>
      <c r="K284" s="239" t="s">
        <v>1063</v>
      </c>
      <c r="L284" s="239" t="s">
        <v>1790</v>
      </c>
      <c r="M284" s="240" t="s">
        <v>1678</v>
      </c>
      <c r="N284" s="237" t="s">
        <v>1065</v>
      </c>
      <c r="O284" s="237" t="s">
        <v>3553</v>
      </c>
      <c r="P284" s="241"/>
      <c r="Q284" s="242">
        <v>14666</v>
      </c>
      <c r="R284" s="242"/>
    </row>
    <row r="285" spans="1:18" ht="52.5" hidden="1" customHeight="1">
      <c r="A285" s="234" t="s">
        <v>2694</v>
      </c>
      <c r="B285" s="234" t="s">
        <v>1559</v>
      </c>
      <c r="C285" s="235" t="s">
        <v>6482</v>
      </c>
      <c r="D285" s="236" t="s">
        <v>1181</v>
      </c>
      <c r="E285" s="236" t="s">
        <v>7218</v>
      </c>
      <c r="F285" s="237" t="s">
        <v>1559</v>
      </c>
      <c r="G285" s="237" t="s">
        <v>6482</v>
      </c>
      <c r="H285" s="237" t="s">
        <v>4390</v>
      </c>
      <c r="I285" s="238" t="s">
        <v>4391</v>
      </c>
      <c r="J285" s="239" t="s">
        <v>1063</v>
      </c>
      <c r="K285" s="239" t="s">
        <v>1063</v>
      </c>
      <c r="L285" s="239" t="s">
        <v>1790</v>
      </c>
      <c r="M285" s="240" t="s">
        <v>1678</v>
      </c>
      <c r="N285" s="237" t="s">
        <v>1065</v>
      </c>
      <c r="O285" s="237" t="s">
        <v>3553</v>
      </c>
      <c r="P285" s="241"/>
      <c r="Q285" s="242">
        <v>122002.5</v>
      </c>
      <c r="R285" s="242"/>
    </row>
    <row r="286" spans="1:18" ht="52.5" hidden="1" customHeight="1">
      <c r="A286" s="234" t="s">
        <v>2697</v>
      </c>
      <c r="B286" s="234" t="s">
        <v>7219</v>
      </c>
      <c r="C286" s="235" t="s">
        <v>7139</v>
      </c>
      <c r="D286" s="236" t="s">
        <v>1181</v>
      </c>
      <c r="E286" s="236" t="s">
        <v>7220</v>
      </c>
      <c r="F286" s="237" t="s">
        <v>7219</v>
      </c>
      <c r="G286" s="237" t="s">
        <v>7139</v>
      </c>
      <c r="H286" s="237" t="s">
        <v>2055</v>
      </c>
      <c r="I286" s="238" t="s">
        <v>2056</v>
      </c>
      <c r="J286" s="239" t="s">
        <v>1063</v>
      </c>
      <c r="K286" s="239" t="s">
        <v>1063</v>
      </c>
      <c r="L286" s="239" t="s">
        <v>1790</v>
      </c>
      <c r="M286" s="240" t="s">
        <v>1678</v>
      </c>
      <c r="N286" s="237" t="s">
        <v>1065</v>
      </c>
      <c r="O286" s="237" t="s">
        <v>3553</v>
      </c>
      <c r="P286" s="241"/>
      <c r="Q286" s="242">
        <v>10329</v>
      </c>
      <c r="R286" s="242"/>
    </row>
    <row r="287" spans="1:18" ht="63" hidden="1" customHeight="1">
      <c r="A287" s="234" t="s">
        <v>2700</v>
      </c>
      <c r="B287" s="234" t="s">
        <v>7221</v>
      </c>
      <c r="C287" s="235" t="s">
        <v>7139</v>
      </c>
      <c r="D287" s="236" t="s">
        <v>1181</v>
      </c>
      <c r="E287" s="236" t="s">
        <v>7222</v>
      </c>
      <c r="F287" s="237" t="s">
        <v>7221</v>
      </c>
      <c r="G287" s="237" t="s">
        <v>7139</v>
      </c>
      <c r="H287" s="237" t="s">
        <v>2648</v>
      </c>
      <c r="I287" s="238" t="s">
        <v>2649</v>
      </c>
      <c r="J287" s="239" t="s">
        <v>1063</v>
      </c>
      <c r="K287" s="239" t="s">
        <v>1063</v>
      </c>
      <c r="L287" s="239" t="s">
        <v>1790</v>
      </c>
      <c r="M287" s="240" t="s">
        <v>1678</v>
      </c>
      <c r="N287" s="237" t="s">
        <v>1065</v>
      </c>
      <c r="O287" s="237" t="s">
        <v>3553</v>
      </c>
      <c r="P287" s="241"/>
      <c r="Q287" s="242">
        <v>2725</v>
      </c>
      <c r="R287" s="242"/>
    </row>
    <row r="288" spans="1:18" ht="52.5" hidden="1" customHeight="1">
      <c r="A288" s="234" t="s">
        <v>2703</v>
      </c>
      <c r="B288" s="234" t="s">
        <v>7223</v>
      </c>
      <c r="C288" s="235" t="s">
        <v>7139</v>
      </c>
      <c r="D288" s="236" t="s">
        <v>1181</v>
      </c>
      <c r="E288" s="236" t="s">
        <v>7224</v>
      </c>
      <c r="F288" s="237" t="s">
        <v>7223</v>
      </c>
      <c r="G288" s="237" t="s">
        <v>7139</v>
      </c>
      <c r="H288" s="237" t="s">
        <v>7225</v>
      </c>
      <c r="I288" s="238" t="s">
        <v>1078</v>
      </c>
      <c r="J288" s="239" t="s">
        <v>1063</v>
      </c>
      <c r="K288" s="239" t="s">
        <v>1063</v>
      </c>
      <c r="L288" s="239" t="s">
        <v>1790</v>
      </c>
      <c r="M288" s="240" t="s">
        <v>1678</v>
      </c>
      <c r="N288" s="237" t="s">
        <v>1065</v>
      </c>
      <c r="O288" s="237" t="s">
        <v>3553</v>
      </c>
      <c r="P288" s="241"/>
      <c r="Q288" s="242">
        <v>1250</v>
      </c>
      <c r="R288" s="242"/>
    </row>
    <row r="289" spans="1:18" ht="52.5" hidden="1" customHeight="1">
      <c r="A289" s="234" t="s">
        <v>2706</v>
      </c>
      <c r="B289" s="234" t="s">
        <v>7226</v>
      </c>
      <c r="C289" s="235" t="s">
        <v>7139</v>
      </c>
      <c r="D289" s="236" t="s">
        <v>1181</v>
      </c>
      <c r="E289" s="236" t="s">
        <v>7227</v>
      </c>
      <c r="F289" s="237" t="s">
        <v>7226</v>
      </c>
      <c r="G289" s="237" t="s">
        <v>7139</v>
      </c>
      <c r="H289" s="237" t="s">
        <v>7228</v>
      </c>
      <c r="I289" s="238" t="s">
        <v>1078</v>
      </c>
      <c r="J289" s="239" t="s">
        <v>1063</v>
      </c>
      <c r="K289" s="239" t="s">
        <v>1063</v>
      </c>
      <c r="L289" s="239" t="s">
        <v>1790</v>
      </c>
      <c r="M289" s="240" t="s">
        <v>1678</v>
      </c>
      <c r="N289" s="237" t="s">
        <v>1065</v>
      </c>
      <c r="O289" s="237" t="s">
        <v>3553</v>
      </c>
      <c r="P289" s="241"/>
      <c r="Q289" s="242">
        <v>1750</v>
      </c>
      <c r="R289" s="242"/>
    </row>
    <row r="290" spans="1:18" ht="52.5" hidden="1" customHeight="1">
      <c r="A290" s="234" t="s">
        <v>2709</v>
      </c>
      <c r="B290" s="234" t="s">
        <v>2196</v>
      </c>
      <c r="C290" s="235" t="s">
        <v>7139</v>
      </c>
      <c r="D290" s="236" t="s">
        <v>1181</v>
      </c>
      <c r="E290" s="236" t="s">
        <v>1806</v>
      </c>
      <c r="F290" s="237" t="s">
        <v>2196</v>
      </c>
      <c r="G290" s="237" t="s">
        <v>7139</v>
      </c>
      <c r="H290" s="237" t="s">
        <v>1807</v>
      </c>
      <c r="I290" s="238" t="s">
        <v>1808</v>
      </c>
      <c r="J290" s="239" t="s">
        <v>1063</v>
      </c>
      <c r="K290" s="239" t="s">
        <v>1063</v>
      </c>
      <c r="L290" s="239" t="s">
        <v>1790</v>
      </c>
      <c r="M290" s="240" t="s">
        <v>1678</v>
      </c>
      <c r="N290" s="237" t="s">
        <v>1065</v>
      </c>
      <c r="O290" s="237" t="s">
        <v>3553</v>
      </c>
      <c r="P290" s="241"/>
      <c r="Q290" s="242">
        <v>18138</v>
      </c>
      <c r="R290" s="242"/>
    </row>
    <row r="291" spans="1:18" ht="42" hidden="1" customHeight="1">
      <c r="A291" s="215" t="s">
        <v>1276</v>
      </c>
      <c r="B291" s="215" t="s">
        <v>7229</v>
      </c>
      <c r="C291" s="216" t="s">
        <v>6489</v>
      </c>
      <c r="D291" s="217" t="s">
        <v>1055</v>
      </c>
      <c r="E291" s="217" t="s">
        <v>6369</v>
      </c>
      <c r="F291" s="218" t="s">
        <v>7230</v>
      </c>
      <c r="G291" s="218" t="s">
        <v>5871</v>
      </c>
      <c r="H291" s="218" t="s">
        <v>250</v>
      </c>
      <c r="I291" s="219" t="s">
        <v>1596</v>
      </c>
      <c r="J291" s="220" t="s">
        <v>1110</v>
      </c>
      <c r="K291" s="220" t="s">
        <v>1062</v>
      </c>
      <c r="L291" s="220" t="s">
        <v>1063</v>
      </c>
      <c r="M291" s="221" t="s">
        <v>1111</v>
      </c>
      <c r="N291" s="218" t="s">
        <v>1284</v>
      </c>
      <c r="O291" s="218" t="s">
        <v>3553</v>
      </c>
      <c r="P291" s="222" t="s">
        <v>1597</v>
      </c>
      <c r="Q291" s="223"/>
      <c r="R291" s="223">
        <v>7213.81</v>
      </c>
    </row>
    <row r="292" spans="1:18" ht="42" hidden="1" customHeight="1">
      <c r="A292" s="215" t="s">
        <v>1065</v>
      </c>
      <c r="B292" s="215" t="s">
        <v>7231</v>
      </c>
      <c r="C292" s="216" t="s">
        <v>6489</v>
      </c>
      <c r="D292" s="217" t="s">
        <v>1055</v>
      </c>
      <c r="E292" s="217" t="s">
        <v>6372</v>
      </c>
      <c r="F292" s="218" t="s">
        <v>7232</v>
      </c>
      <c r="G292" s="218" t="s">
        <v>5871</v>
      </c>
      <c r="H292" s="218" t="s">
        <v>250</v>
      </c>
      <c r="I292" s="219" t="s">
        <v>1596</v>
      </c>
      <c r="J292" s="220" t="s">
        <v>1110</v>
      </c>
      <c r="K292" s="220" t="s">
        <v>1062</v>
      </c>
      <c r="L292" s="220" t="s">
        <v>1063</v>
      </c>
      <c r="M292" s="221" t="s">
        <v>1111</v>
      </c>
      <c r="N292" s="218" t="s">
        <v>1284</v>
      </c>
      <c r="O292" s="218" t="s">
        <v>3553</v>
      </c>
      <c r="P292" s="222" t="s">
        <v>1597</v>
      </c>
      <c r="Q292" s="223"/>
      <c r="R292" s="223">
        <v>23295.09</v>
      </c>
    </row>
    <row r="293" spans="1:18" ht="42" hidden="1" customHeight="1">
      <c r="A293" s="215" t="s">
        <v>1663</v>
      </c>
      <c r="B293" s="215" t="s">
        <v>7233</v>
      </c>
      <c r="C293" s="216" t="s">
        <v>6489</v>
      </c>
      <c r="D293" s="217" t="s">
        <v>1055</v>
      </c>
      <c r="E293" s="217" t="s">
        <v>7234</v>
      </c>
      <c r="F293" s="218" t="s">
        <v>7235</v>
      </c>
      <c r="G293" s="218" t="s">
        <v>5871</v>
      </c>
      <c r="H293" s="218" t="s">
        <v>1696</v>
      </c>
      <c r="I293" s="219" t="s">
        <v>1697</v>
      </c>
      <c r="J293" s="220" t="s">
        <v>1690</v>
      </c>
      <c r="K293" s="220" t="s">
        <v>1691</v>
      </c>
      <c r="L293" s="220" t="s">
        <v>1063</v>
      </c>
      <c r="M293" s="221" t="s">
        <v>1769</v>
      </c>
      <c r="N293" s="218" t="s">
        <v>1284</v>
      </c>
      <c r="O293" s="218" t="s">
        <v>3553</v>
      </c>
      <c r="P293" s="222"/>
      <c r="Q293" s="223"/>
      <c r="R293" s="223">
        <v>20050.93</v>
      </c>
    </row>
    <row r="294" spans="1:18" ht="52.5" hidden="1" customHeight="1">
      <c r="A294" s="215" t="s">
        <v>1664</v>
      </c>
      <c r="B294" s="215" t="s">
        <v>7236</v>
      </c>
      <c r="C294" s="216" t="s">
        <v>6489</v>
      </c>
      <c r="D294" s="217" t="s">
        <v>1055</v>
      </c>
      <c r="E294" s="217" t="s">
        <v>7237</v>
      </c>
      <c r="F294" s="218" t="s">
        <v>7238</v>
      </c>
      <c r="G294" s="218" t="s">
        <v>5871</v>
      </c>
      <c r="H294" s="218" t="s">
        <v>1077</v>
      </c>
      <c r="I294" s="219" t="s">
        <v>1078</v>
      </c>
      <c r="J294" s="220" t="s">
        <v>1690</v>
      </c>
      <c r="K294" s="220" t="s">
        <v>1691</v>
      </c>
      <c r="L294" s="220" t="s">
        <v>1063</v>
      </c>
      <c r="M294" s="221" t="s">
        <v>1769</v>
      </c>
      <c r="N294" s="218" t="s">
        <v>1284</v>
      </c>
      <c r="O294" s="218" t="s">
        <v>3553</v>
      </c>
      <c r="P294" s="222"/>
      <c r="Q294" s="223"/>
      <c r="R294" s="223">
        <v>11070.09</v>
      </c>
    </row>
    <row r="295" spans="1:18" ht="52.5" hidden="1" customHeight="1">
      <c r="A295" s="215" t="s">
        <v>1665</v>
      </c>
      <c r="B295" s="215" t="s">
        <v>7239</v>
      </c>
      <c r="C295" s="216" t="s">
        <v>6489</v>
      </c>
      <c r="D295" s="217" t="s">
        <v>1055</v>
      </c>
      <c r="E295" s="217" t="s">
        <v>7240</v>
      </c>
      <c r="F295" s="218" t="s">
        <v>7241</v>
      </c>
      <c r="G295" s="218" t="s">
        <v>5871</v>
      </c>
      <c r="H295" s="218" t="s">
        <v>1696</v>
      </c>
      <c r="I295" s="219" t="s">
        <v>1697</v>
      </c>
      <c r="J295" s="220" t="s">
        <v>1690</v>
      </c>
      <c r="K295" s="220" t="s">
        <v>1691</v>
      </c>
      <c r="L295" s="220" t="s">
        <v>1063</v>
      </c>
      <c r="M295" s="221" t="s">
        <v>1769</v>
      </c>
      <c r="N295" s="218" t="s">
        <v>1284</v>
      </c>
      <c r="O295" s="218" t="s">
        <v>3553</v>
      </c>
      <c r="P295" s="222"/>
      <c r="Q295" s="223"/>
      <c r="R295" s="223">
        <v>52677.29</v>
      </c>
    </row>
    <row r="296" spans="1:18" ht="63" hidden="1" customHeight="1">
      <c r="A296" s="215" t="s">
        <v>1705</v>
      </c>
      <c r="B296" s="215" t="s">
        <v>7242</v>
      </c>
      <c r="C296" s="216" t="s">
        <v>6489</v>
      </c>
      <c r="D296" s="217" t="s">
        <v>1055</v>
      </c>
      <c r="E296" s="217" t="s">
        <v>7243</v>
      </c>
      <c r="F296" s="218" t="s">
        <v>7244</v>
      </c>
      <c r="G296" s="218" t="s">
        <v>5871</v>
      </c>
      <c r="H296" s="218" t="s">
        <v>1077</v>
      </c>
      <c r="I296" s="219" t="s">
        <v>1078</v>
      </c>
      <c r="J296" s="220" t="s">
        <v>1690</v>
      </c>
      <c r="K296" s="220" t="s">
        <v>1691</v>
      </c>
      <c r="L296" s="220" t="s">
        <v>1063</v>
      </c>
      <c r="M296" s="221" t="s">
        <v>1769</v>
      </c>
      <c r="N296" s="218" t="s">
        <v>1284</v>
      </c>
      <c r="O296" s="218" t="s">
        <v>3553</v>
      </c>
      <c r="P296" s="222"/>
      <c r="Q296" s="223"/>
      <c r="R296" s="223">
        <v>44535.9</v>
      </c>
    </row>
    <row r="297" spans="1:18" ht="52.5" hidden="1" customHeight="1">
      <c r="A297" s="215" t="s">
        <v>1284</v>
      </c>
      <c r="B297" s="215" t="s">
        <v>7245</v>
      </c>
      <c r="C297" s="216" t="s">
        <v>6489</v>
      </c>
      <c r="D297" s="217" t="s">
        <v>1055</v>
      </c>
      <c r="E297" s="217" t="s">
        <v>7246</v>
      </c>
      <c r="F297" s="218" t="s">
        <v>7247</v>
      </c>
      <c r="G297" s="218" t="s">
        <v>5871</v>
      </c>
      <c r="H297" s="218" t="s">
        <v>1077</v>
      </c>
      <c r="I297" s="219" t="s">
        <v>1078</v>
      </c>
      <c r="J297" s="220" t="s">
        <v>2211</v>
      </c>
      <c r="K297" s="220" t="s">
        <v>1691</v>
      </c>
      <c r="L297" s="220" t="s">
        <v>1063</v>
      </c>
      <c r="M297" s="221" t="s">
        <v>1769</v>
      </c>
      <c r="N297" s="218" t="s">
        <v>1284</v>
      </c>
      <c r="O297" s="218" t="s">
        <v>3553</v>
      </c>
      <c r="P297" s="222"/>
      <c r="Q297" s="223"/>
      <c r="R297" s="223">
        <v>356.52</v>
      </c>
    </row>
    <row r="298" spans="1:18" ht="52.5" hidden="1" customHeight="1">
      <c r="A298" s="215" t="s">
        <v>1712</v>
      </c>
      <c r="B298" s="215" t="s">
        <v>7248</v>
      </c>
      <c r="C298" s="216" t="s">
        <v>6489</v>
      </c>
      <c r="D298" s="217" t="s">
        <v>1055</v>
      </c>
      <c r="E298" s="217" t="s">
        <v>7249</v>
      </c>
      <c r="F298" s="218" t="s">
        <v>7250</v>
      </c>
      <c r="G298" s="218" t="s">
        <v>5871</v>
      </c>
      <c r="H298" s="218" t="s">
        <v>1077</v>
      </c>
      <c r="I298" s="219" t="s">
        <v>1078</v>
      </c>
      <c r="J298" s="220" t="s">
        <v>2211</v>
      </c>
      <c r="K298" s="220" t="s">
        <v>1691</v>
      </c>
      <c r="L298" s="220" t="s">
        <v>1063</v>
      </c>
      <c r="M298" s="221" t="s">
        <v>1769</v>
      </c>
      <c r="N298" s="218" t="s">
        <v>1284</v>
      </c>
      <c r="O298" s="218" t="s">
        <v>3553</v>
      </c>
      <c r="P298" s="222"/>
      <c r="Q298" s="223"/>
      <c r="R298" s="223">
        <v>130.1</v>
      </c>
    </row>
    <row r="299" spans="1:18" ht="42" hidden="1" customHeight="1">
      <c r="A299" s="215" t="s">
        <v>1718</v>
      </c>
      <c r="B299" s="215" t="s">
        <v>7251</v>
      </c>
      <c r="C299" s="216" t="s">
        <v>6489</v>
      </c>
      <c r="D299" s="217" t="s">
        <v>1055</v>
      </c>
      <c r="E299" s="217" t="s">
        <v>7252</v>
      </c>
      <c r="F299" s="218" t="s">
        <v>7253</v>
      </c>
      <c r="G299" s="218" t="s">
        <v>5871</v>
      </c>
      <c r="H299" s="218" t="s">
        <v>1696</v>
      </c>
      <c r="I299" s="219" t="s">
        <v>1697</v>
      </c>
      <c r="J299" s="220" t="s">
        <v>1690</v>
      </c>
      <c r="K299" s="220" t="s">
        <v>1691</v>
      </c>
      <c r="L299" s="220" t="s">
        <v>1063</v>
      </c>
      <c r="M299" s="221" t="s">
        <v>1769</v>
      </c>
      <c r="N299" s="218" t="s">
        <v>1284</v>
      </c>
      <c r="O299" s="218" t="s">
        <v>3553</v>
      </c>
      <c r="P299" s="222"/>
      <c r="Q299" s="223"/>
      <c r="R299" s="223">
        <v>1.28</v>
      </c>
    </row>
    <row r="300" spans="1:18" ht="42" hidden="1" customHeight="1">
      <c r="A300" s="215" t="s">
        <v>1666</v>
      </c>
      <c r="B300" s="215" t="s">
        <v>7254</v>
      </c>
      <c r="C300" s="216" t="s">
        <v>6489</v>
      </c>
      <c r="D300" s="217" t="s">
        <v>1055</v>
      </c>
      <c r="E300" s="217" t="s">
        <v>5841</v>
      </c>
      <c r="F300" s="218" t="s">
        <v>7255</v>
      </c>
      <c r="G300" s="218" t="s">
        <v>6489</v>
      </c>
      <c r="H300" s="218" t="s">
        <v>1701</v>
      </c>
      <c r="I300" s="219" t="s">
        <v>1702</v>
      </c>
      <c r="J300" s="220" t="s">
        <v>1690</v>
      </c>
      <c r="K300" s="220" t="s">
        <v>1691</v>
      </c>
      <c r="L300" s="220" t="s">
        <v>1063</v>
      </c>
      <c r="M300" s="221" t="s">
        <v>1769</v>
      </c>
      <c r="N300" s="218" t="s">
        <v>1284</v>
      </c>
      <c r="O300" s="218" t="s">
        <v>3553</v>
      </c>
      <c r="P300" s="222"/>
      <c r="Q300" s="223"/>
      <c r="R300" s="223">
        <v>11163</v>
      </c>
    </row>
    <row r="301" spans="1:18" ht="42" hidden="1" customHeight="1">
      <c r="A301" s="215" t="s">
        <v>1667</v>
      </c>
      <c r="B301" s="215" t="s">
        <v>7256</v>
      </c>
      <c r="C301" s="216" t="s">
        <v>6489</v>
      </c>
      <c r="D301" s="217" t="s">
        <v>1055</v>
      </c>
      <c r="E301" s="217" t="s">
        <v>6510</v>
      </c>
      <c r="F301" s="218" t="s">
        <v>7257</v>
      </c>
      <c r="G301" s="218" t="s">
        <v>6489</v>
      </c>
      <c r="H301" s="218" t="s">
        <v>1701</v>
      </c>
      <c r="I301" s="219" t="s">
        <v>1702</v>
      </c>
      <c r="J301" s="220" t="s">
        <v>1690</v>
      </c>
      <c r="K301" s="220" t="s">
        <v>1691</v>
      </c>
      <c r="L301" s="220" t="s">
        <v>1063</v>
      </c>
      <c r="M301" s="221" t="s">
        <v>1769</v>
      </c>
      <c r="N301" s="218" t="s">
        <v>1284</v>
      </c>
      <c r="O301" s="218" t="s">
        <v>3553</v>
      </c>
      <c r="P301" s="222"/>
      <c r="Q301" s="223"/>
      <c r="R301" s="223">
        <v>18107</v>
      </c>
    </row>
    <row r="302" spans="1:18" ht="42" hidden="1" customHeight="1">
      <c r="A302" s="215" t="s">
        <v>1668</v>
      </c>
      <c r="B302" s="215" t="s">
        <v>7258</v>
      </c>
      <c r="C302" s="216" t="s">
        <v>6489</v>
      </c>
      <c r="D302" s="217" t="s">
        <v>1055</v>
      </c>
      <c r="E302" s="217" t="s">
        <v>6660</v>
      </c>
      <c r="F302" s="218" t="s">
        <v>7259</v>
      </c>
      <c r="G302" s="218" t="s">
        <v>6489</v>
      </c>
      <c r="H302" s="218" t="s">
        <v>1701</v>
      </c>
      <c r="I302" s="219" t="s">
        <v>1702</v>
      </c>
      <c r="J302" s="220" t="s">
        <v>2211</v>
      </c>
      <c r="K302" s="220" t="s">
        <v>1691</v>
      </c>
      <c r="L302" s="220" t="s">
        <v>1063</v>
      </c>
      <c r="M302" s="221" t="s">
        <v>1769</v>
      </c>
      <c r="N302" s="218" t="s">
        <v>1284</v>
      </c>
      <c r="O302" s="218" t="s">
        <v>3553</v>
      </c>
      <c r="P302" s="222"/>
      <c r="Q302" s="223"/>
      <c r="R302" s="223">
        <v>348</v>
      </c>
    </row>
    <row r="303" spans="1:18" ht="52.5" hidden="1" customHeight="1">
      <c r="A303" s="215" t="s">
        <v>1669</v>
      </c>
      <c r="B303" s="215" t="s">
        <v>7260</v>
      </c>
      <c r="C303" s="216" t="s">
        <v>6489</v>
      </c>
      <c r="D303" s="217" t="s">
        <v>1181</v>
      </c>
      <c r="E303" s="217" t="s">
        <v>7261</v>
      </c>
      <c r="F303" s="218" t="s">
        <v>7260</v>
      </c>
      <c r="G303" s="218" t="s">
        <v>6489</v>
      </c>
      <c r="H303" s="218" t="s">
        <v>7262</v>
      </c>
      <c r="I303" s="219" t="s">
        <v>1078</v>
      </c>
      <c r="J303" s="220" t="s">
        <v>1690</v>
      </c>
      <c r="K303" s="220" t="s">
        <v>1691</v>
      </c>
      <c r="L303" s="220" t="s">
        <v>1063</v>
      </c>
      <c r="M303" s="221" t="s">
        <v>1769</v>
      </c>
      <c r="N303" s="218" t="s">
        <v>1284</v>
      </c>
      <c r="O303" s="218" t="s">
        <v>3553</v>
      </c>
      <c r="P303" s="222"/>
      <c r="Q303" s="223">
        <v>11414</v>
      </c>
      <c r="R303" s="223"/>
    </row>
    <row r="304" spans="1:18" ht="42" hidden="1" customHeight="1">
      <c r="A304" s="215" t="s">
        <v>1670</v>
      </c>
      <c r="B304" s="215" t="s">
        <v>7263</v>
      </c>
      <c r="C304" s="216" t="s">
        <v>6526</v>
      </c>
      <c r="D304" s="217" t="s">
        <v>1055</v>
      </c>
      <c r="E304" s="217" t="s">
        <v>7264</v>
      </c>
      <c r="F304" s="218" t="s">
        <v>7265</v>
      </c>
      <c r="G304" s="218" t="s">
        <v>6529</v>
      </c>
      <c r="H304" s="218" t="s">
        <v>1077</v>
      </c>
      <c r="I304" s="219" t="s">
        <v>1078</v>
      </c>
      <c r="J304" s="220" t="s">
        <v>1690</v>
      </c>
      <c r="K304" s="220" t="s">
        <v>1691</v>
      </c>
      <c r="L304" s="220" t="s">
        <v>1063</v>
      </c>
      <c r="M304" s="221" t="s">
        <v>1769</v>
      </c>
      <c r="N304" s="218" t="s">
        <v>1284</v>
      </c>
      <c r="O304" s="218" t="s">
        <v>3553</v>
      </c>
      <c r="P304" s="222"/>
      <c r="Q304" s="223"/>
      <c r="R304" s="223">
        <v>91.8</v>
      </c>
    </row>
    <row r="305" spans="1:18" ht="42" hidden="1" customHeight="1">
      <c r="A305" s="215" t="s">
        <v>1671</v>
      </c>
      <c r="B305" s="215" t="s">
        <v>7266</v>
      </c>
      <c r="C305" s="216" t="s">
        <v>6526</v>
      </c>
      <c r="D305" s="217" t="s">
        <v>1055</v>
      </c>
      <c r="E305" s="217" t="s">
        <v>7267</v>
      </c>
      <c r="F305" s="218" t="s">
        <v>7268</v>
      </c>
      <c r="G305" s="218" t="s">
        <v>6529</v>
      </c>
      <c r="H305" s="218" t="s">
        <v>1077</v>
      </c>
      <c r="I305" s="219" t="s">
        <v>1078</v>
      </c>
      <c r="J305" s="220" t="s">
        <v>1690</v>
      </c>
      <c r="K305" s="220" t="s">
        <v>1691</v>
      </c>
      <c r="L305" s="220" t="s">
        <v>1063</v>
      </c>
      <c r="M305" s="221" t="s">
        <v>1769</v>
      </c>
      <c r="N305" s="218" t="s">
        <v>1284</v>
      </c>
      <c r="O305" s="218" t="s">
        <v>3553</v>
      </c>
      <c r="P305" s="222"/>
      <c r="Q305" s="223"/>
      <c r="R305" s="223">
        <v>34708.53</v>
      </c>
    </row>
    <row r="306" spans="1:18" ht="42" hidden="1" customHeight="1">
      <c r="A306" s="215" t="s">
        <v>1672</v>
      </c>
      <c r="B306" s="215" t="s">
        <v>7269</v>
      </c>
      <c r="C306" s="216" t="s">
        <v>6526</v>
      </c>
      <c r="D306" s="217" t="s">
        <v>1055</v>
      </c>
      <c r="E306" s="217" t="s">
        <v>7270</v>
      </c>
      <c r="F306" s="218" t="s">
        <v>7271</v>
      </c>
      <c r="G306" s="218" t="s">
        <v>6529</v>
      </c>
      <c r="H306" s="218" t="s">
        <v>1077</v>
      </c>
      <c r="I306" s="219" t="s">
        <v>1078</v>
      </c>
      <c r="J306" s="220" t="s">
        <v>1690</v>
      </c>
      <c r="K306" s="220" t="s">
        <v>1691</v>
      </c>
      <c r="L306" s="220" t="s">
        <v>1063</v>
      </c>
      <c r="M306" s="221" t="s">
        <v>1769</v>
      </c>
      <c r="N306" s="218" t="s">
        <v>1284</v>
      </c>
      <c r="O306" s="218" t="s">
        <v>3553</v>
      </c>
      <c r="P306" s="222"/>
      <c r="Q306" s="223"/>
      <c r="R306" s="223">
        <v>39374.85</v>
      </c>
    </row>
    <row r="307" spans="1:18" ht="42" hidden="1" customHeight="1">
      <c r="A307" s="215" t="s">
        <v>1673</v>
      </c>
      <c r="B307" s="215" t="s">
        <v>7272</v>
      </c>
      <c r="C307" s="216" t="s">
        <v>6526</v>
      </c>
      <c r="D307" s="217" t="s">
        <v>1055</v>
      </c>
      <c r="E307" s="217" t="s">
        <v>7273</v>
      </c>
      <c r="F307" s="218" t="s">
        <v>7274</v>
      </c>
      <c r="G307" s="218" t="s">
        <v>6529</v>
      </c>
      <c r="H307" s="218" t="s">
        <v>1696</v>
      </c>
      <c r="I307" s="219" t="s">
        <v>1697</v>
      </c>
      <c r="J307" s="220" t="s">
        <v>1690</v>
      </c>
      <c r="K307" s="220" t="s">
        <v>1691</v>
      </c>
      <c r="L307" s="220" t="s">
        <v>1063</v>
      </c>
      <c r="M307" s="221" t="s">
        <v>1769</v>
      </c>
      <c r="N307" s="218" t="s">
        <v>1284</v>
      </c>
      <c r="O307" s="218" t="s">
        <v>3553</v>
      </c>
      <c r="P307" s="222"/>
      <c r="Q307" s="223"/>
      <c r="R307" s="223">
        <v>37098.01</v>
      </c>
    </row>
    <row r="308" spans="1:18" ht="42" hidden="1" customHeight="1">
      <c r="A308" s="215" t="s">
        <v>1286</v>
      </c>
      <c r="B308" s="215" t="s">
        <v>7275</v>
      </c>
      <c r="C308" s="216" t="s">
        <v>6526</v>
      </c>
      <c r="D308" s="217" t="s">
        <v>1055</v>
      </c>
      <c r="E308" s="217" t="s">
        <v>7276</v>
      </c>
      <c r="F308" s="218" t="s">
        <v>7277</v>
      </c>
      <c r="G308" s="218" t="s">
        <v>6529</v>
      </c>
      <c r="H308" s="218" t="s">
        <v>1696</v>
      </c>
      <c r="I308" s="219" t="s">
        <v>1697</v>
      </c>
      <c r="J308" s="220" t="s">
        <v>1690</v>
      </c>
      <c r="K308" s="220" t="s">
        <v>1691</v>
      </c>
      <c r="L308" s="220" t="s">
        <v>1063</v>
      </c>
      <c r="M308" s="221" t="s">
        <v>1769</v>
      </c>
      <c r="N308" s="218" t="s">
        <v>1284</v>
      </c>
      <c r="O308" s="218" t="s">
        <v>3553</v>
      </c>
      <c r="P308" s="222"/>
      <c r="Q308" s="223"/>
      <c r="R308" s="223">
        <v>46.8</v>
      </c>
    </row>
    <row r="309" spans="1:18" ht="42" hidden="1" customHeight="1">
      <c r="A309" s="215" t="s">
        <v>1292</v>
      </c>
      <c r="B309" s="215" t="s">
        <v>7278</v>
      </c>
      <c r="C309" s="216" t="s">
        <v>6526</v>
      </c>
      <c r="D309" s="217" t="s">
        <v>1055</v>
      </c>
      <c r="E309" s="217" t="s">
        <v>7279</v>
      </c>
      <c r="F309" s="218" t="s">
        <v>7280</v>
      </c>
      <c r="G309" s="218" t="s">
        <v>6526</v>
      </c>
      <c r="H309" s="218" t="s">
        <v>1077</v>
      </c>
      <c r="I309" s="219" t="s">
        <v>1078</v>
      </c>
      <c r="J309" s="220" t="s">
        <v>1690</v>
      </c>
      <c r="K309" s="220" t="s">
        <v>1691</v>
      </c>
      <c r="L309" s="220" t="s">
        <v>1063</v>
      </c>
      <c r="M309" s="221" t="s">
        <v>1769</v>
      </c>
      <c r="N309" s="218" t="s">
        <v>1284</v>
      </c>
      <c r="O309" s="218" t="s">
        <v>3553</v>
      </c>
      <c r="P309" s="222"/>
      <c r="Q309" s="223"/>
      <c r="R309" s="223">
        <v>3354.21</v>
      </c>
    </row>
    <row r="310" spans="1:18" ht="42" hidden="1" customHeight="1">
      <c r="A310" s="215" t="s">
        <v>1829</v>
      </c>
      <c r="B310" s="215" t="s">
        <v>7281</v>
      </c>
      <c r="C310" s="216" t="s">
        <v>6526</v>
      </c>
      <c r="D310" s="217" t="s">
        <v>1055</v>
      </c>
      <c r="E310" s="217" t="s">
        <v>7282</v>
      </c>
      <c r="F310" s="218" t="s">
        <v>7283</v>
      </c>
      <c r="G310" s="218" t="s">
        <v>6526</v>
      </c>
      <c r="H310" s="218" t="s">
        <v>1696</v>
      </c>
      <c r="I310" s="219" t="s">
        <v>1697</v>
      </c>
      <c r="J310" s="220" t="s">
        <v>1690</v>
      </c>
      <c r="K310" s="220" t="s">
        <v>1691</v>
      </c>
      <c r="L310" s="220" t="s">
        <v>1063</v>
      </c>
      <c r="M310" s="221" t="s">
        <v>1769</v>
      </c>
      <c r="N310" s="218" t="s">
        <v>1284</v>
      </c>
      <c r="O310" s="218" t="s">
        <v>3553</v>
      </c>
      <c r="P310" s="222"/>
      <c r="Q310" s="223"/>
      <c r="R310" s="223">
        <v>11070.09</v>
      </c>
    </row>
    <row r="311" spans="1:18" ht="52.5" hidden="1" customHeight="1">
      <c r="A311" s="215" t="s">
        <v>1296</v>
      </c>
      <c r="B311" s="215" t="s">
        <v>7284</v>
      </c>
      <c r="C311" s="216" t="s">
        <v>6526</v>
      </c>
      <c r="D311" s="217" t="s">
        <v>1055</v>
      </c>
      <c r="E311" s="217" t="s">
        <v>7285</v>
      </c>
      <c r="F311" s="218" t="s">
        <v>7286</v>
      </c>
      <c r="G311" s="218" t="s">
        <v>6526</v>
      </c>
      <c r="H311" s="218" t="s">
        <v>1696</v>
      </c>
      <c r="I311" s="219" t="s">
        <v>1697</v>
      </c>
      <c r="J311" s="220" t="s">
        <v>1690</v>
      </c>
      <c r="K311" s="220" t="s">
        <v>1691</v>
      </c>
      <c r="L311" s="220" t="s">
        <v>1063</v>
      </c>
      <c r="M311" s="221" t="s">
        <v>1769</v>
      </c>
      <c r="N311" s="218" t="s">
        <v>1284</v>
      </c>
      <c r="O311" s="218" t="s">
        <v>3553</v>
      </c>
      <c r="P311" s="222"/>
      <c r="Q311" s="223"/>
      <c r="R311" s="223">
        <v>11414</v>
      </c>
    </row>
    <row r="312" spans="1:18" ht="52.5" hidden="1" customHeight="1">
      <c r="A312" s="215" t="s">
        <v>1305</v>
      </c>
      <c r="B312" s="215" t="s">
        <v>7287</v>
      </c>
      <c r="C312" s="216" t="s">
        <v>6470</v>
      </c>
      <c r="D312" s="217" t="s">
        <v>1055</v>
      </c>
      <c r="E312" s="217" t="s">
        <v>7288</v>
      </c>
      <c r="F312" s="218" t="s">
        <v>7289</v>
      </c>
      <c r="G312" s="218" t="s">
        <v>6473</v>
      </c>
      <c r="H312" s="218" t="s">
        <v>1077</v>
      </c>
      <c r="I312" s="219" t="s">
        <v>1078</v>
      </c>
      <c r="J312" s="220" t="s">
        <v>1690</v>
      </c>
      <c r="K312" s="220" t="s">
        <v>1691</v>
      </c>
      <c r="L312" s="220" t="s">
        <v>1063</v>
      </c>
      <c r="M312" s="221" t="s">
        <v>1769</v>
      </c>
      <c r="N312" s="218" t="s">
        <v>1284</v>
      </c>
      <c r="O312" s="218" t="s">
        <v>3553</v>
      </c>
      <c r="P312" s="222"/>
      <c r="Q312" s="223"/>
      <c r="R312" s="223">
        <v>4828.2</v>
      </c>
    </row>
    <row r="313" spans="1:18" ht="42" hidden="1" customHeight="1">
      <c r="A313" s="215" t="s">
        <v>1311</v>
      </c>
      <c r="B313" s="215" t="s">
        <v>7290</v>
      </c>
      <c r="C313" s="216" t="s">
        <v>6577</v>
      </c>
      <c r="D313" s="217" t="s">
        <v>1055</v>
      </c>
      <c r="E313" s="217" t="s">
        <v>7291</v>
      </c>
      <c r="F313" s="218" t="s">
        <v>7292</v>
      </c>
      <c r="G313" s="218" t="s">
        <v>6526</v>
      </c>
      <c r="H313" s="218" t="s">
        <v>209</v>
      </c>
      <c r="I313" s="219" t="s">
        <v>1149</v>
      </c>
      <c r="J313" s="220" t="s">
        <v>1302</v>
      </c>
      <c r="K313" s="220" t="s">
        <v>1303</v>
      </c>
      <c r="L313" s="220" t="s">
        <v>1063</v>
      </c>
      <c r="M313" s="221" t="s">
        <v>1304</v>
      </c>
      <c r="N313" s="218" t="s">
        <v>1284</v>
      </c>
      <c r="O313" s="218" t="s">
        <v>3553</v>
      </c>
      <c r="P313" s="222" t="s">
        <v>962</v>
      </c>
      <c r="Q313" s="223"/>
      <c r="R313" s="223">
        <v>1230.3699999999999</v>
      </c>
    </row>
    <row r="314" spans="1:18" ht="42" hidden="1" customHeight="1">
      <c r="A314" s="215" t="s">
        <v>1842</v>
      </c>
      <c r="B314" s="215" t="s">
        <v>7293</v>
      </c>
      <c r="C314" s="216" t="s">
        <v>6577</v>
      </c>
      <c r="D314" s="217" t="s">
        <v>1055</v>
      </c>
      <c r="E314" s="217" t="s">
        <v>7294</v>
      </c>
      <c r="F314" s="218" t="s">
        <v>7295</v>
      </c>
      <c r="G314" s="218" t="s">
        <v>6526</v>
      </c>
      <c r="H314" s="218" t="s">
        <v>209</v>
      </c>
      <c r="I314" s="219" t="s">
        <v>1149</v>
      </c>
      <c r="J314" s="220" t="s">
        <v>1302</v>
      </c>
      <c r="K314" s="220" t="s">
        <v>1303</v>
      </c>
      <c r="L314" s="220" t="s">
        <v>1063</v>
      </c>
      <c r="M314" s="221" t="s">
        <v>1304</v>
      </c>
      <c r="N314" s="218" t="s">
        <v>1284</v>
      </c>
      <c r="O314" s="218" t="s">
        <v>3553</v>
      </c>
      <c r="P314" s="222" t="s">
        <v>963</v>
      </c>
      <c r="Q314" s="223"/>
      <c r="R314" s="223">
        <v>13538.66</v>
      </c>
    </row>
    <row r="315" spans="1:18" ht="42" hidden="1" customHeight="1">
      <c r="A315" s="215" t="s">
        <v>1845</v>
      </c>
      <c r="B315" s="215" t="s">
        <v>7296</v>
      </c>
      <c r="C315" s="216" t="s">
        <v>6577</v>
      </c>
      <c r="D315" s="217" t="s">
        <v>1055</v>
      </c>
      <c r="E315" s="217" t="s">
        <v>7297</v>
      </c>
      <c r="F315" s="218" t="s">
        <v>7298</v>
      </c>
      <c r="G315" s="218" t="s">
        <v>6526</v>
      </c>
      <c r="H315" s="218" t="s">
        <v>209</v>
      </c>
      <c r="I315" s="219" t="s">
        <v>1149</v>
      </c>
      <c r="J315" s="220" t="s">
        <v>1302</v>
      </c>
      <c r="K315" s="220" t="s">
        <v>1062</v>
      </c>
      <c r="L315" s="220" t="s">
        <v>1063</v>
      </c>
      <c r="M315" s="221" t="s">
        <v>1304</v>
      </c>
      <c r="N315" s="218" t="s">
        <v>1284</v>
      </c>
      <c r="O315" s="218" t="s">
        <v>3553</v>
      </c>
      <c r="P315" s="222" t="s">
        <v>963</v>
      </c>
      <c r="Q315" s="223"/>
      <c r="R315" s="223">
        <v>1192.68</v>
      </c>
    </row>
    <row r="316" spans="1:18" ht="42" hidden="1" customHeight="1">
      <c r="A316" s="215" t="s">
        <v>1848</v>
      </c>
      <c r="B316" s="215" t="s">
        <v>7299</v>
      </c>
      <c r="C316" s="216" t="s">
        <v>6577</v>
      </c>
      <c r="D316" s="217" t="s">
        <v>1055</v>
      </c>
      <c r="E316" s="217" t="s">
        <v>7300</v>
      </c>
      <c r="F316" s="218" t="s">
        <v>7301</v>
      </c>
      <c r="G316" s="218" t="s">
        <v>6526</v>
      </c>
      <c r="H316" s="218" t="s">
        <v>1300</v>
      </c>
      <c r="I316" s="219" t="s">
        <v>1301</v>
      </c>
      <c r="J316" s="220" t="s">
        <v>1302</v>
      </c>
      <c r="K316" s="220" t="s">
        <v>1303</v>
      </c>
      <c r="L316" s="220" t="s">
        <v>1063</v>
      </c>
      <c r="M316" s="221" t="s">
        <v>1304</v>
      </c>
      <c r="N316" s="218" t="s">
        <v>1284</v>
      </c>
      <c r="O316" s="218" t="s">
        <v>3553</v>
      </c>
      <c r="P316" s="222" t="s">
        <v>2816</v>
      </c>
      <c r="Q316" s="223"/>
      <c r="R316" s="223">
        <v>8100</v>
      </c>
    </row>
    <row r="317" spans="1:18" ht="42" hidden="1" customHeight="1">
      <c r="A317" s="215" t="s">
        <v>1674</v>
      </c>
      <c r="B317" s="215" t="s">
        <v>7302</v>
      </c>
      <c r="C317" s="216" t="s">
        <v>6577</v>
      </c>
      <c r="D317" s="217" t="s">
        <v>1055</v>
      </c>
      <c r="E317" s="217" t="s">
        <v>7303</v>
      </c>
      <c r="F317" s="218" t="s">
        <v>7304</v>
      </c>
      <c r="G317" s="218" t="s">
        <v>6526</v>
      </c>
      <c r="H317" s="218" t="s">
        <v>307</v>
      </c>
      <c r="I317" s="219" t="s">
        <v>1348</v>
      </c>
      <c r="J317" s="220" t="s">
        <v>1079</v>
      </c>
      <c r="K317" s="220" t="s">
        <v>1062</v>
      </c>
      <c r="L317" s="220" t="s">
        <v>1063</v>
      </c>
      <c r="M317" s="221" t="s">
        <v>1064</v>
      </c>
      <c r="N317" s="218" t="s">
        <v>1284</v>
      </c>
      <c r="O317" s="218" t="s">
        <v>3553</v>
      </c>
      <c r="P317" s="222" t="s">
        <v>1349</v>
      </c>
      <c r="Q317" s="223"/>
      <c r="R317" s="223">
        <v>123240</v>
      </c>
    </row>
    <row r="318" spans="1:18" ht="52.5" hidden="1" customHeight="1">
      <c r="A318" s="215" t="s">
        <v>1853</v>
      </c>
      <c r="B318" s="215" t="s">
        <v>7305</v>
      </c>
      <c r="C318" s="216" t="s">
        <v>6577</v>
      </c>
      <c r="D318" s="217" t="s">
        <v>1055</v>
      </c>
      <c r="E318" s="217" t="s">
        <v>7306</v>
      </c>
      <c r="F318" s="218" t="s">
        <v>7307</v>
      </c>
      <c r="G318" s="218" t="s">
        <v>6526</v>
      </c>
      <c r="H318" s="218" t="s">
        <v>1282</v>
      </c>
      <c r="I318" s="219" t="s">
        <v>1283</v>
      </c>
      <c r="J318" s="220" t="s">
        <v>1239</v>
      </c>
      <c r="K318" s="220" t="s">
        <v>1062</v>
      </c>
      <c r="L318" s="220" t="s">
        <v>1063</v>
      </c>
      <c r="M318" s="221" t="s">
        <v>1064</v>
      </c>
      <c r="N318" s="218" t="s">
        <v>1284</v>
      </c>
      <c r="O318" s="218" t="s">
        <v>3553</v>
      </c>
      <c r="P318" s="222" t="s">
        <v>6167</v>
      </c>
      <c r="Q318" s="223"/>
      <c r="R318" s="223">
        <v>27200</v>
      </c>
    </row>
    <row r="319" spans="1:18" ht="52.5">
      <c r="A319" s="215" t="s">
        <v>1860</v>
      </c>
      <c r="B319" s="215" t="s">
        <v>7308</v>
      </c>
      <c r="C319" s="216" t="s">
        <v>6577</v>
      </c>
      <c r="D319" s="217" t="s">
        <v>1055</v>
      </c>
      <c r="E319" s="217" t="s">
        <v>7309</v>
      </c>
      <c r="F319" s="218" t="s">
        <v>7310</v>
      </c>
      <c r="G319" s="218" t="s">
        <v>6526</v>
      </c>
      <c r="H319" s="218" t="s">
        <v>1639</v>
      </c>
      <c r="I319" s="219" t="s">
        <v>1640</v>
      </c>
      <c r="J319" s="220" t="s">
        <v>1239</v>
      </c>
      <c r="K319" s="220" t="s">
        <v>1062</v>
      </c>
      <c r="L319" s="220" t="s">
        <v>1063</v>
      </c>
      <c r="M319" s="221" t="s">
        <v>1064</v>
      </c>
      <c r="N319" s="218" t="s">
        <v>1284</v>
      </c>
      <c r="O319" s="218" t="s">
        <v>3553</v>
      </c>
      <c r="P319" s="222" t="s">
        <v>1641</v>
      </c>
      <c r="Q319" s="242">
        <v>1</v>
      </c>
      <c r="R319" s="223">
        <v>1068</v>
      </c>
    </row>
    <row r="320" spans="1:18" ht="42" hidden="1" customHeight="1">
      <c r="A320" s="215" t="s">
        <v>1864</v>
      </c>
      <c r="B320" s="215" t="s">
        <v>7311</v>
      </c>
      <c r="C320" s="216" t="s">
        <v>6577</v>
      </c>
      <c r="D320" s="217" t="s">
        <v>1055</v>
      </c>
      <c r="E320" s="217" t="s">
        <v>7312</v>
      </c>
      <c r="F320" s="218" t="s">
        <v>7313</v>
      </c>
      <c r="G320" s="218" t="s">
        <v>6526</v>
      </c>
      <c r="H320" s="218" t="s">
        <v>992</v>
      </c>
      <c r="I320" s="219" t="s">
        <v>2768</v>
      </c>
      <c r="J320" s="220" t="s">
        <v>1061</v>
      </c>
      <c r="K320" s="220" t="s">
        <v>1062</v>
      </c>
      <c r="L320" s="220" t="s">
        <v>1063</v>
      </c>
      <c r="M320" s="221" t="s">
        <v>1064</v>
      </c>
      <c r="N320" s="218" t="s">
        <v>1284</v>
      </c>
      <c r="O320" s="218" t="s">
        <v>3553</v>
      </c>
      <c r="P320" s="222" t="s">
        <v>2769</v>
      </c>
      <c r="Q320" s="223"/>
      <c r="R320" s="223">
        <v>40030</v>
      </c>
    </row>
    <row r="321" spans="1:18" ht="52.5" hidden="1" customHeight="1">
      <c r="A321" s="215" t="s">
        <v>1868</v>
      </c>
      <c r="B321" s="215" t="s">
        <v>7314</v>
      </c>
      <c r="C321" s="216" t="s">
        <v>6577</v>
      </c>
      <c r="D321" s="217" t="s">
        <v>1055</v>
      </c>
      <c r="E321" s="217" t="s">
        <v>7315</v>
      </c>
      <c r="F321" s="218" t="s">
        <v>7316</v>
      </c>
      <c r="G321" s="218" t="s">
        <v>6526</v>
      </c>
      <c r="H321" s="218" t="s">
        <v>1335</v>
      </c>
      <c r="I321" s="219" t="s">
        <v>1336</v>
      </c>
      <c r="J321" s="220" t="s">
        <v>1239</v>
      </c>
      <c r="K321" s="220" t="s">
        <v>1062</v>
      </c>
      <c r="L321" s="220" t="s">
        <v>1063</v>
      </c>
      <c r="M321" s="221" t="s">
        <v>1064</v>
      </c>
      <c r="N321" s="218" t="s">
        <v>1284</v>
      </c>
      <c r="O321" s="218" t="s">
        <v>3553</v>
      </c>
      <c r="P321" s="222" t="s">
        <v>6113</v>
      </c>
      <c r="Q321" s="223"/>
      <c r="R321" s="223">
        <v>37752</v>
      </c>
    </row>
    <row r="322" spans="1:18" ht="42">
      <c r="A322" s="215" t="s">
        <v>1870</v>
      </c>
      <c r="B322" s="215" t="s">
        <v>7317</v>
      </c>
      <c r="C322" s="216" t="s">
        <v>6577</v>
      </c>
      <c r="D322" s="217" t="s">
        <v>1055</v>
      </c>
      <c r="E322" s="217" t="s">
        <v>7318</v>
      </c>
      <c r="F322" s="218" t="s">
        <v>7319</v>
      </c>
      <c r="G322" s="218" t="s">
        <v>6526</v>
      </c>
      <c r="H322" s="218" t="s">
        <v>1646</v>
      </c>
      <c r="I322" s="219" t="s">
        <v>1647</v>
      </c>
      <c r="J322" s="220" t="s">
        <v>1239</v>
      </c>
      <c r="K322" s="220" t="s">
        <v>1062</v>
      </c>
      <c r="L322" s="220" t="s">
        <v>1063</v>
      </c>
      <c r="M322" s="221" t="s">
        <v>1064</v>
      </c>
      <c r="N322" s="218" t="s">
        <v>1284</v>
      </c>
      <c r="O322" s="218" t="s">
        <v>3553</v>
      </c>
      <c r="P322" s="222" t="s">
        <v>1648</v>
      </c>
      <c r="Q322" s="242">
        <v>1</v>
      </c>
      <c r="R322" s="223">
        <v>9315</v>
      </c>
    </row>
    <row r="323" spans="1:18" ht="42">
      <c r="A323" s="215" t="s">
        <v>1874</v>
      </c>
      <c r="B323" s="215" t="s">
        <v>7320</v>
      </c>
      <c r="C323" s="216" t="s">
        <v>6577</v>
      </c>
      <c r="D323" s="217" t="s">
        <v>1055</v>
      </c>
      <c r="E323" s="217" t="s">
        <v>7321</v>
      </c>
      <c r="F323" s="218" t="s">
        <v>7322</v>
      </c>
      <c r="G323" s="218" t="s">
        <v>6526</v>
      </c>
      <c r="H323" s="218" t="s">
        <v>1324</v>
      </c>
      <c r="I323" s="219" t="s">
        <v>1325</v>
      </c>
      <c r="J323" s="220" t="s">
        <v>1239</v>
      </c>
      <c r="K323" s="220" t="s">
        <v>1062</v>
      </c>
      <c r="L323" s="220" t="s">
        <v>1063</v>
      </c>
      <c r="M323" s="221" t="s">
        <v>1064</v>
      </c>
      <c r="N323" s="218" t="s">
        <v>1284</v>
      </c>
      <c r="O323" s="218" t="s">
        <v>3553</v>
      </c>
      <c r="P323" s="222" t="s">
        <v>1480</v>
      </c>
      <c r="Q323" s="242">
        <v>1</v>
      </c>
      <c r="R323" s="223">
        <v>300</v>
      </c>
    </row>
    <row r="324" spans="1:18" ht="42" hidden="1" customHeight="1">
      <c r="A324" s="215" t="s">
        <v>1879</v>
      </c>
      <c r="B324" s="215" t="s">
        <v>7323</v>
      </c>
      <c r="C324" s="216" t="s">
        <v>6577</v>
      </c>
      <c r="D324" s="217" t="s">
        <v>1055</v>
      </c>
      <c r="E324" s="217" t="s">
        <v>7324</v>
      </c>
      <c r="F324" s="218" t="s">
        <v>7325</v>
      </c>
      <c r="G324" s="218" t="s">
        <v>6526</v>
      </c>
      <c r="H324" s="218" t="s">
        <v>1324</v>
      </c>
      <c r="I324" s="219" t="s">
        <v>1325</v>
      </c>
      <c r="J324" s="220" t="s">
        <v>1079</v>
      </c>
      <c r="K324" s="220" t="s">
        <v>1062</v>
      </c>
      <c r="L324" s="220" t="s">
        <v>1063</v>
      </c>
      <c r="M324" s="221" t="s">
        <v>1064</v>
      </c>
      <c r="N324" s="218" t="s">
        <v>1284</v>
      </c>
      <c r="O324" s="218" t="s">
        <v>3553</v>
      </c>
      <c r="P324" s="222" t="s">
        <v>1326</v>
      </c>
      <c r="Q324" s="223"/>
      <c r="R324" s="223">
        <v>9036</v>
      </c>
    </row>
    <row r="325" spans="1:18" ht="42">
      <c r="A325" s="215" t="s">
        <v>1884</v>
      </c>
      <c r="B325" s="215" t="s">
        <v>7326</v>
      </c>
      <c r="C325" s="216" t="s">
        <v>6577</v>
      </c>
      <c r="D325" s="217" t="s">
        <v>1055</v>
      </c>
      <c r="E325" s="217" t="s">
        <v>7327</v>
      </c>
      <c r="F325" s="218" t="s">
        <v>7328</v>
      </c>
      <c r="G325" s="218" t="s">
        <v>6526</v>
      </c>
      <c r="H325" s="218" t="s">
        <v>1324</v>
      </c>
      <c r="I325" s="219" t="s">
        <v>1325</v>
      </c>
      <c r="J325" s="220" t="s">
        <v>1239</v>
      </c>
      <c r="K325" s="220" t="s">
        <v>1062</v>
      </c>
      <c r="L325" s="220" t="s">
        <v>1063</v>
      </c>
      <c r="M325" s="221" t="s">
        <v>1064</v>
      </c>
      <c r="N325" s="218" t="s">
        <v>1284</v>
      </c>
      <c r="O325" s="218" t="s">
        <v>3553</v>
      </c>
      <c r="P325" s="222" t="s">
        <v>1331</v>
      </c>
      <c r="Q325" s="242">
        <v>1</v>
      </c>
      <c r="R325" s="223">
        <v>2551</v>
      </c>
    </row>
    <row r="326" spans="1:18" ht="52.5" hidden="1">
      <c r="A326" s="215" t="s">
        <v>1887</v>
      </c>
      <c r="B326" s="215" t="s">
        <v>7329</v>
      </c>
      <c r="C326" s="216" t="s">
        <v>6526</v>
      </c>
      <c r="D326" s="217" t="s">
        <v>1214</v>
      </c>
      <c r="E326" s="217" t="s">
        <v>7330</v>
      </c>
      <c r="F326" s="218" t="s">
        <v>7329</v>
      </c>
      <c r="G326" s="218" t="s">
        <v>6526</v>
      </c>
      <c r="H326" s="218" t="s">
        <v>1470</v>
      </c>
      <c r="I326" s="219" t="s">
        <v>1471</v>
      </c>
      <c r="J326" s="220" t="s">
        <v>1239</v>
      </c>
      <c r="K326" s="220" t="s">
        <v>1062</v>
      </c>
      <c r="L326" s="220" t="s">
        <v>1063</v>
      </c>
      <c r="M326" s="221" t="s">
        <v>1064</v>
      </c>
      <c r="N326" s="218" t="s">
        <v>1284</v>
      </c>
      <c r="O326" s="218" t="s">
        <v>3553</v>
      </c>
      <c r="P326" s="222" t="s">
        <v>6208</v>
      </c>
      <c r="Q326" s="223"/>
      <c r="R326" s="223">
        <v>1040</v>
      </c>
    </row>
    <row r="327" spans="1:18" ht="42" hidden="1" customHeight="1">
      <c r="A327" s="215" t="s">
        <v>1892</v>
      </c>
      <c r="B327" s="215" t="s">
        <v>7331</v>
      </c>
      <c r="C327" s="216" t="s">
        <v>6577</v>
      </c>
      <c r="D327" s="217" t="s">
        <v>1055</v>
      </c>
      <c r="E327" s="217" t="s">
        <v>7332</v>
      </c>
      <c r="F327" s="218" t="s">
        <v>7333</v>
      </c>
      <c r="G327" s="218" t="s">
        <v>6526</v>
      </c>
      <c r="H327" s="218" t="s">
        <v>1354</v>
      </c>
      <c r="I327" s="219" t="s">
        <v>1355</v>
      </c>
      <c r="J327" s="220" t="s">
        <v>1239</v>
      </c>
      <c r="K327" s="220" t="s">
        <v>1062</v>
      </c>
      <c r="L327" s="220" t="s">
        <v>1063</v>
      </c>
      <c r="M327" s="221" t="s">
        <v>1064</v>
      </c>
      <c r="N327" s="218" t="s">
        <v>1284</v>
      </c>
      <c r="O327" s="218" t="s">
        <v>3553</v>
      </c>
      <c r="P327" s="222" t="s">
        <v>1356</v>
      </c>
      <c r="Q327" s="223"/>
      <c r="R327" s="223">
        <v>44833.33</v>
      </c>
    </row>
    <row r="328" spans="1:18" ht="52.5">
      <c r="A328" s="215" t="s">
        <v>1896</v>
      </c>
      <c r="B328" s="215" t="s">
        <v>7334</v>
      </c>
      <c r="C328" s="216" t="s">
        <v>6577</v>
      </c>
      <c r="D328" s="217" t="s">
        <v>1055</v>
      </c>
      <c r="E328" s="217" t="s">
        <v>7335</v>
      </c>
      <c r="F328" s="218" t="s">
        <v>7336</v>
      </c>
      <c r="G328" s="218" t="s">
        <v>6526</v>
      </c>
      <c r="H328" s="218" t="s">
        <v>2820</v>
      </c>
      <c r="I328" s="219" t="s">
        <v>2821</v>
      </c>
      <c r="J328" s="220" t="s">
        <v>1079</v>
      </c>
      <c r="K328" s="220" t="s">
        <v>1062</v>
      </c>
      <c r="L328" s="220" t="s">
        <v>1063</v>
      </c>
      <c r="M328" s="221" t="s">
        <v>1064</v>
      </c>
      <c r="N328" s="218" t="s">
        <v>1284</v>
      </c>
      <c r="O328" s="218" t="s">
        <v>3553</v>
      </c>
      <c r="P328" s="222" t="s">
        <v>7337</v>
      </c>
      <c r="Q328" s="242">
        <v>1</v>
      </c>
      <c r="R328" s="223">
        <v>5600</v>
      </c>
    </row>
    <row r="329" spans="1:18" ht="42" hidden="1" customHeight="1">
      <c r="A329" s="215" t="s">
        <v>1900</v>
      </c>
      <c r="B329" s="215" t="s">
        <v>7338</v>
      </c>
      <c r="C329" s="216" t="s">
        <v>6577</v>
      </c>
      <c r="D329" s="217" t="s">
        <v>1055</v>
      </c>
      <c r="E329" s="217" t="s">
        <v>7339</v>
      </c>
      <c r="F329" s="218" t="s">
        <v>7340</v>
      </c>
      <c r="G329" s="218" t="s">
        <v>6577</v>
      </c>
      <c r="H329" s="218" t="s">
        <v>7341</v>
      </c>
      <c r="I329" s="219" t="s">
        <v>7342</v>
      </c>
      <c r="J329" s="220" t="s">
        <v>1110</v>
      </c>
      <c r="K329" s="220" t="s">
        <v>1062</v>
      </c>
      <c r="L329" s="220" t="s">
        <v>1063</v>
      </c>
      <c r="M329" s="221" t="s">
        <v>1111</v>
      </c>
      <c r="N329" s="218" t="s">
        <v>1284</v>
      </c>
      <c r="O329" s="218" t="s">
        <v>3553</v>
      </c>
      <c r="P329" s="222" t="s">
        <v>7343</v>
      </c>
      <c r="Q329" s="223"/>
      <c r="R329" s="223">
        <v>93070</v>
      </c>
    </row>
    <row r="330" spans="1:18" ht="42">
      <c r="A330" s="215" t="s">
        <v>1904</v>
      </c>
      <c r="B330" s="215" t="s">
        <v>7344</v>
      </c>
      <c r="C330" s="216" t="s">
        <v>6577</v>
      </c>
      <c r="D330" s="217" t="s">
        <v>1055</v>
      </c>
      <c r="E330" s="217" t="s">
        <v>7345</v>
      </c>
      <c r="F330" s="218" t="s">
        <v>7346</v>
      </c>
      <c r="G330" s="218" t="s">
        <v>6577</v>
      </c>
      <c r="H330" s="218" t="s">
        <v>6698</v>
      </c>
      <c r="I330" s="219" t="s">
        <v>6699</v>
      </c>
      <c r="J330" s="220" t="s">
        <v>6700</v>
      </c>
      <c r="K330" s="220" t="s">
        <v>1062</v>
      </c>
      <c r="L330" s="220" t="s">
        <v>1063</v>
      </c>
      <c r="M330" s="221" t="s">
        <v>6701</v>
      </c>
      <c r="N330" s="218" t="s">
        <v>1284</v>
      </c>
      <c r="O330" s="218" t="s">
        <v>3553</v>
      </c>
      <c r="P330" s="222" t="s">
        <v>6702</v>
      </c>
      <c r="Q330" s="242">
        <v>1</v>
      </c>
      <c r="R330" s="223">
        <v>126360</v>
      </c>
    </row>
    <row r="331" spans="1:18" ht="42" hidden="1" customHeight="1">
      <c r="A331" s="215" t="s">
        <v>1908</v>
      </c>
      <c r="B331" s="215" t="s">
        <v>7347</v>
      </c>
      <c r="C331" s="216" t="s">
        <v>6577</v>
      </c>
      <c r="D331" s="217" t="s">
        <v>1055</v>
      </c>
      <c r="E331" s="217" t="s">
        <v>7348</v>
      </c>
      <c r="F331" s="218" t="s">
        <v>7349</v>
      </c>
      <c r="G331" s="218" t="s">
        <v>6577</v>
      </c>
      <c r="H331" s="218" t="s">
        <v>501</v>
      </c>
      <c r="I331" s="219" t="s">
        <v>1583</v>
      </c>
      <c r="J331" s="220" t="s">
        <v>1110</v>
      </c>
      <c r="K331" s="220" t="s">
        <v>1062</v>
      </c>
      <c r="L331" s="220" t="s">
        <v>1063</v>
      </c>
      <c r="M331" s="221" t="s">
        <v>1111</v>
      </c>
      <c r="N331" s="218" t="s">
        <v>1284</v>
      </c>
      <c r="O331" s="218" t="s">
        <v>3553</v>
      </c>
      <c r="P331" s="222" t="s">
        <v>1584</v>
      </c>
      <c r="Q331" s="223"/>
      <c r="R331" s="223">
        <v>1959</v>
      </c>
    </row>
    <row r="332" spans="1:18" ht="42" hidden="1" customHeight="1">
      <c r="A332" s="215" t="s">
        <v>1912</v>
      </c>
      <c r="B332" s="215" t="s">
        <v>7350</v>
      </c>
      <c r="C332" s="216" t="s">
        <v>6577</v>
      </c>
      <c r="D332" s="217" t="s">
        <v>1055</v>
      </c>
      <c r="E332" s="217" t="s">
        <v>7351</v>
      </c>
      <c r="F332" s="218" t="s">
        <v>7352</v>
      </c>
      <c r="G332" s="218" t="s">
        <v>6577</v>
      </c>
      <c r="H332" s="218" t="s">
        <v>501</v>
      </c>
      <c r="I332" s="219" t="s">
        <v>1583</v>
      </c>
      <c r="J332" s="220" t="s">
        <v>1110</v>
      </c>
      <c r="K332" s="220" t="s">
        <v>1062</v>
      </c>
      <c r="L332" s="220" t="s">
        <v>1063</v>
      </c>
      <c r="M332" s="221" t="s">
        <v>1111</v>
      </c>
      <c r="N332" s="218" t="s">
        <v>1284</v>
      </c>
      <c r="O332" s="218" t="s">
        <v>3553</v>
      </c>
      <c r="P332" s="222" t="s">
        <v>1584</v>
      </c>
      <c r="Q332" s="223"/>
      <c r="R332" s="223">
        <v>3222</v>
      </c>
    </row>
    <row r="333" spans="1:18" ht="42" hidden="1" customHeight="1">
      <c r="A333" s="215" t="s">
        <v>1916</v>
      </c>
      <c r="B333" s="215" t="s">
        <v>7353</v>
      </c>
      <c r="C333" s="216" t="s">
        <v>6577</v>
      </c>
      <c r="D333" s="217" t="s">
        <v>1055</v>
      </c>
      <c r="E333" s="217" t="s">
        <v>7354</v>
      </c>
      <c r="F333" s="218" t="s">
        <v>7355</v>
      </c>
      <c r="G333" s="218" t="s">
        <v>6577</v>
      </c>
      <c r="H333" s="218" t="s">
        <v>501</v>
      </c>
      <c r="I333" s="219" t="s">
        <v>1583</v>
      </c>
      <c r="J333" s="220" t="s">
        <v>1110</v>
      </c>
      <c r="K333" s="220" t="s">
        <v>1062</v>
      </c>
      <c r="L333" s="220" t="s">
        <v>1063</v>
      </c>
      <c r="M333" s="221" t="s">
        <v>1111</v>
      </c>
      <c r="N333" s="218" t="s">
        <v>1284</v>
      </c>
      <c r="O333" s="218" t="s">
        <v>3553</v>
      </c>
      <c r="P333" s="222" t="s">
        <v>1584</v>
      </c>
      <c r="Q333" s="223"/>
      <c r="R333" s="223">
        <v>1598.5</v>
      </c>
    </row>
    <row r="334" spans="1:18" ht="42" hidden="1" customHeight="1">
      <c r="A334" s="215" t="s">
        <v>1919</v>
      </c>
      <c r="B334" s="215" t="s">
        <v>7356</v>
      </c>
      <c r="C334" s="216" t="s">
        <v>6577</v>
      </c>
      <c r="D334" s="217" t="s">
        <v>1055</v>
      </c>
      <c r="E334" s="217" t="s">
        <v>7357</v>
      </c>
      <c r="F334" s="218" t="s">
        <v>7358</v>
      </c>
      <c r="G334" s="218" t="s">
        <v>6577</v>
      </c>
      <c r="H334" s="218" t="s">
        <v>501</v>
      </c>
      <c r="I334" s="219" t="s">
        <v>1583</v>
      </c>
      <c r="J334" s="220" t="s">
        <v>1110</v>
      </c>
      <c r="K334" s="220" t="s">
        <v>1062</v>
      </c>
      <c r="L334" s="220" t="s">
        <v>1063</v>
      </c>
      <c r="M334" s="221" t="s">
        <v>1111</v>
      </c>
      <c r="N334" s="218" t="s">
        <v>1284</v>
      </c>
      <c r="O334" s="218" t="s">
        <v>3553</v>
      </c>
      <c r="P334" s="222" t="s">
        <v>1584</v>
      </c>
      <c r="Q334" s="223"/>
      <c r="R334" s="223">
        <v>1487</v>
      </c>
    </row>
    <row r="335" spans="1:18" ht="42" hidden="1" customHeight="1">
      <c r="A335" s="215" t="s">
        <v>1921</v>
      </c>
      <c r="B335" s="215" t="s">
        <v>7359</v>
      </c>
      <c r="C335" s="216" t="s">
        <v>6577</v>
      </c>
      <c r="D335" s="217" t="s">
        <v>1055</v>
      </c>
      <c r="E335" s="217" t="s">
        <v>7360</v>
      </c>
      <c r="F335" s="218" t="s">
        <v>7361</v>
      </c>
      <c r="G335" s="218" t="s">
        <v>6577</v>
      </c>
      <c r="H335" s="218" t="s">
        <v>501</v>
      </c>
      <c r="I335" s="219" t="s">
        <v>1583</v>
      </c>
      <c r="J335" s="220" t="s">
        <v>1110</v>
      </c>
      <c r="K335" s="220" t="s">
        <v>1062</v>
      </c>
      <c r="L335" s="220" t="s">
        <v>1063</v>
      </c>
      <c r="M335" s="221" t="s">
        <v>1111</v>
      </c>
      <c r="N335" s="218" t="s">
        <v>1284</v>
      </c>
      <c r="O335" s="218" t="s">
        <v>3553</v>
      </c>
      <c r="P335" s="222" t="s">
        <v>1584</v>
      </c>
      <c r="Q335" s="223"/>
      <c r="R335" s="223">
        <v>1478</v>
      </c>
    </row>
    <row r="336" spans="1:18" ht="42" hidden="1" customHeight="1">
      <c r="A336" s="215" t="s">
        <v>1926</v>
      </c>
      <c r="B336" s="215" t="s">
        <v>7362</v>
      </c>
      <c r="C336" s="216" t="s">
        <v>6577</v>
      </c>
      <c r="D336" s="217" t="s">
        <v>1055</v>
      </c>
      <c r="E336" s="217" t="s">
        <v>7363</v>
      </c>
      <c r="F336" s="218" t="s">
        <v>7364</v>
      </c>
      <c r="G336" s="218" t="s">
        <v>6577</v>
      </c>
      <c r="H336" s="218" t="s">
        <v>501</v>
      </c>
      <c r="I336" s="219" t="s">
        <v>1583</v>
      </c>
      <c r="J336" s="220" t="s">
        <v>1110</v>
      </c>
      <c r="K336" s="220" t="s">
        <v>1062</v>
      </c>
      <c r="L336" s="220" t="s">
        <v>1063</v>
      </c>
      <c r="M336" s="221" t="s">
        <v>1111</v>
      </c>
      <c r="N336" s="218" t="s">
        <v>1284</v>
      </c>
      <c r="O336" s="218" t="s">
        <v>3553</v>
      </c>
      <c r="P336" s="222" t="s">
        <v>1584</v>
      </c>
      <c r="Q336" s="223"/>
      <c r="R336" s="223">
        <v>769</v>
      </c>
    </row>
    <row r="337" spans="1:18" ht="42" hidden="1" customHeight="1">
      <c r="A337" s="215" t="s">
        <v>1315</v>
      </c>
      <c r="B337" s="215" t="s">
        <v>7365</v>
      </c>
      <c r="C337" s="216" t="s">
        <v>6577</v>
      </c>
      <c r="D337" s="217" t="s">
        <v>1055</v>
      </c>
      <c r="E337" s="217" t="s">
        <v>7366</v>
      </c>
      <c r="F337" s="218" t="s">
        <v>7367</v>
      </c>
      <c r="G337" s="218" t="s">
        <v>6577</v>
      </c>
      <c r="H337" s="218" t="s">
        <v>501</v>
      </c>
      <c r="I337" s="219" t="s">
        <v>1583</v>
      </c>
      <c r="J337" s="220" t="s">
        <v>1110</v>
      </c>
      <c r="K337" s="220" t="s">
        <v>1062</v>
      </c>
      <c r="L337" s="220" t="s">
        <v>1063</v>
      </c>
      <c r="M337" s="221" t="s">
        <v>1111</v>
      </c>
      <c r="N337" s="218" t="s">
        <v>1284</v>
      </c>
      <c r="O337" s="218" t="s">
        <v>3553</v>
      </c>
      <c r="P337" s="222" t="s">
        <v>1584</v>
      </c>
      <c r="Q337" s="223"/>
      <c r="R337" s="223">
        <v>1478</v>
      </c>
    </row>
    <row r="338" spans="1:18" ht="42" hidden="1" customHeight="1">
      <c r="A338" s="215" t="s">
        <v>1320</v>
      </c>
      <c r="B338" s="215" t="s">
        <v>7368</v>
      </c>
      <c r="C338" s="216" t="s">
        <v>6577</v>
      </c>
      <c r="D338" s="217" t="s">
        <v>1055</v>
      </c>
      <c r="E338" s="217" t="s">
        <v>7369</v>
      </c>
      <c r="F338" s="218" t="s">
        <v>7370</v>
      </c>
      <c r="G338" s="218" t="s">
        <v>6577</v>
      </c>
      <c r="H338" s="218" t="s">
        <v>501</v>
      </c>
      <c r="I338" s="219" t="s">
        <v>1583</v>
      </c>
      <c r="J338" s="220" t="s">
        <v>1110</v>
      </c>
      <c r="K338" s="220" t="s">
        <v>1062</v>
      </c>
      <c r="L338" s="220" t="s">
        <v>1063</v>
      </c>
      <c r="M338" s="221" t="s">
        <v>1111</v>
      </c>
      <c r="N338" s="218" t="s">
        <v>1284</v>
      </c>
      <c r="O338" s="218" t="s">
        <v>3553</v>
      </c>
      <c r="P338" s="222" t="s">
        <v>1584</v>
      </c>
      <c r="Q338" s="223"/>
      <c r="R338" s="223">
        <v>969.5</v>
      </c>
    </row>
    <row r="339" spans="1:18" ht="42" hidden="1" customHeight="1">
      <c r="A339" s="215" t="s">
        <v>1327</v>
      </c>
      <c r="B339" s="215" t="s">
        <v>7371</v>
      </c>
      <c r="C339" s="216" t="s">
        <v>6577</v>
      </c>
      <c r="D339" s="217" t="s">
        <v>1055</v>
      </c>
      <c r="E339" s="217" t="s">
        <v>7372</v>
      </c>
      <c r="F339" s="218" t="s">
        <v>7373</v>
      </c>
      <c r="G339" s="218" t="s">
        <v>6577</v>
      </c>
      <c r="H339" s="218" t="s">
        <v>501</v>
      </c>
      <c r="I339" s="219" t="s">
        <v>1583</v>
      </c>
      <c r="J339" s="220" t="s">
        <v>1110</v>
      </c>
      <c r="K339" s="220" t="s">
        <v>1062</v>
      </c>
      <c r="L339" s="220" t="s">
        <v>1063</v>
      </c>
      <c r="M339" s="221" t="s">
        <v>1111</v>
      </c>
      <c r="N339" s="218" t="s">
        <v>1284</v>
      </c>
      <c r="O339" s="218" t="s">
        <v>3553</v>
      </c>
      <c r="P339" s="222" t="s">
        <v>1584</v>
      </c>
      <c r="Q339" s="223"/>
      <c r="R339" s="223">
        <v>2122</v>
      </c>
    </row>
    <row r="340" spans="1:18" ht="52.5" hidden="1" customHeight="1">
      <c r="A340" s="215" t="s">
        <v>1052</v>
      </c>
      <c r="B340" s="215" t="s">
        <v>7374</v>
      </c>
      <c r="C340" s="216" t="s">
        <v>6489</v>
      </c>
      <c r="D340" s="217" t="s">
        <v>1181</v>
      </c>
      <c r="E340" s="217" t="s">
        <v>7375</v>
      </c>
      <c r="F340" s="218" t="s">
        <v>7374</v>
      </c>
      <c r="G340" s="218" t="s">
        <v>6577</v>
      </c>
      <c r="H340" s="218" t="s">
        <v>1183</v>
      </c>
      <c r="I340" s="219" t="s">
        <v>1078</v>
      </c>
      <c r="J340" s="220" t="s">
        <v>1690</v>
      </c>
      <c r="K340" s="220" t="s">
        <v>1691</v>
      </c>
      <c r="L340" s="220" t="s">
        <v>1063</v>
      </c>
      <c r="M340" s="221" t="s">
        <v>1769</v>
      </c>
      <c r="N340" s="218" t="s">
        <v>1284</v>
      </c>
      <c r="O340" s="218" t="s">
        <v>3553</v>
      </c>
      <c r="P340" s="222"/>
      <c r="Q340" s="223">
        <v>11070.09</v>
      </c>
      <c r="R340" s="223"/>
    </row>
    <row r="341" spans="1:18" ht="52.5" hidden="1" customHeight="1">
      <c r="A341" s="215" t="s">
        <v>1068</v>
      </c>
      <c r="B341" s="215" t="s">
        <v>7376</v>
      </c>
      <c r="C341" s="216" t="s">
        <v>6646</v>
      </c>
      <c r="D341" s="217" t="s">
        <v>1055</v>
      </c>
      <c r="E341" s="217" t="s">
        <v>7377</v>
      </c>
      <c r="F341" s="218" t="s">
        <v>7378</v>
      </c>
      <c r="G341" s="218" t="s">
        <v>6646</v>
      </c>
      <c r="H341" s="218" t="s">
        <v>3115</v>
      </c>
      <c r="I341" s="219" t="s">
        <v>3116</v>
      </c>
      <c r="J341" s="220" t="s">
        <v>1690</v>
      </c>
      <c r="K341" s="220" t="s">
        <v>1691</v>
      </c>
      <c r="L341" s="220" t="s">
        <v>1063</v>
      </c>
      <c r="M341" s="221" t="s">
        <v>1769</v>
      </c>
      <c r="N341" s="218" t="s">
        <v>1284</v>
      </c>
      <c r="O341" s="218" t="s">
        <v>3553</v>
      </c>
      <c r="P341" s="222"/>
      <c r="Q341" s="223"/>
      <c r="R341" s="223">
        <v>2722.17</v>
      </c>
    </row>
    <row r="342" spans="1:18" ht="73.5" hidden="1" customHeight="1">
      <c r="A342" s="215" t="s">
        <v>1344</v>
      </c>
      <c r="B342" s="215" t="s">
        <v>7379</v>
      </c>
      <c r="C342" s="216" t="s">
        <v>6646</v>
      </c>
      <c r="D342" s="217" t="s">
        <v>1055</v>
      </c>
      <c r="E342" s="217" t="s">
        <v>7380</v>
      </c>
      <c r="F342" s="218" t="s">
        <v>7381</v>
      </c>
      <c r="G342" s="218" t="s">
        <v>6646</v>
      </c>
      <c r="H342" s="218" t="s">
        <v>3115</v>
      </c>
      <c r="I342" s="219" t="s">
        <v>3116</v>
      </c>
      <c r="J342" s="220" t="s">
        <v>1690</v>
      </c>
      <c r="K342" s="220" t="s">
        <v>1691</v>
      </c>
      <c r="L342" s="220" t="s">
        <v>1063</v>
      </c>
      <c r="M342" s="221" t="s">
        <v>1769</v>
      </c>
      <c r="N342" s="218" t="s">
        <v>1284</v>
      </c>
      <c r="O342" s="218" t="s">
        <v>3553</v>
      </c>
      <c r="P342" s="222"/>
      <c r="Q342" s="223"/>
      <c r="R342" s="223">
        <v>6126.06</v>
      </c>
    </row>
    <row r="343" spans="1:18" ht="42" hidden="1" customHeight="1">
      <c r="A343" s="215" t="s">
        <v>1350</v>
      </c>
      <c r="B343" s="215" t="s">
        <v>7382</v>
      </c>
      <c r="C343" s="216" t="s">
        <v>6664</v>
      </c>
      <c r="D343" s="217" t="s">
        <v>1055</v>
      </c>
      <c r="E343" s="217" t="s">
        <v>7383</v>
      </c>
      <c r="F343" s="218" t="s">
        <v>7384</v>
      </c>
      <c r="G343" s="218" t="s">
        <v>6646</v>
      </c>
      <c r="H343" s="218" t="s">
        <v>1696</v>
      </c>
      <c r="I343" s="219" t="s">
        <v>1697</v>
      </c>
      <c r="J343" s="220" t="s">
        <v>1690</v>
      </c>
      <c r="K343" s="220" t="s">
        <v>1691</v>
      </c>
      <c r="L343" s="220" t="s">
        <v>1063</v>
      </c>
      <c r="M343" s="221" t="s">
        <v>1769</v>
      </c>
      <c r="N343" s="218" t="s">
        <v>1284</v>
      </c>
      <c r="O343" s="218" t="s">
        <v>3553</v>
      </c>
      <c r="P343" s="222"/>
      <c r="Q343" s="223"/>
      <c r="R343" s="223">
        <v>3190.53</v>
      </c>
    </row>
    <row r="344" spans="1:18" ht="42" hidden="1" customHeight="1">
      <c r="A344" s="215" t="s">
        <v>1958</v>
      </c>
      <c r="B344" s="215" t="s">
        <v>7385</v>
      </c>
      <c r="C344" s="216" t="s">
        <v>6473</v>
      </c>
      <c r="D344" s="217" t="s">
        <v>1055</v>
      </c>
      <c r="E344" s="217" t="s">
        <v>7386</v>
      </c>
      <c r="F344" s="218" t="s">
        <v>5852</v>
      </c>
      <c r="G344" s="218" t="s">
        <v>6664</v>
      </c>
      <c r="H344" s="218" t="s">
        <v>1</v>
      </c>
      <c r="I344" s="219" t="s">
        <v>1549</v>
      </c>
      <c r="J344" s="220" t="s">
        <v>1110</v>
      </c>
      <c r="K344" s="220" t="s">
        <v>1062</v>
      </c>
      <c r="L344" s="220" t="s">
        <v>1063</v>
      </c>
      <c r="M344" s="221" t="s">
        <v>1111</v>
      </c>
      <c r="N344" s="218" t="s">
        <v>1284</v>
      </c>
      <c r="O344" s="218" t="s">
        <v>3553</v>
      </c>
      <c r="P344" s="222" t="s">
        <v>1555</v>
      </c>
      <c r="Q344" s="223"/>
      <c r="R344" s="223">
        <v>12545</v>
      </c>
    </row>
    <row r="345" spans="1:18" ht="42" hidden="1" customHeight="1">
      <c r="A345" s="215" t="s">
        <v>1962</v>
      </c>
      <c r="B345" s="215" t="s">
        <v>7387</v>
      </c>
      <c r="C345" s="216" t="s">
        <v>6473</v>
      </c>
      <c r="D345" s="217" t="s">
        <v>1055</v>
      </c>
      <c r="E345" s="217" t="s">
        <v>7388</v>
      </c>
      <c r="F345" s="218" t="s">
        <v>5850</v>
      </c>
      <c r="G345" s="218" t="s">
        <v>6664</v>
      </c>
      <c r="H345" s="218" t="s">
        <v>1</v>
      </c>
      <c r="I345" s="219" t="s">
        <v>1549</v>
      </c>
      <c r="J345" s="220" t="s">
        <v>1110</v>
      </c>
      <c r="K345" s="220" t="s">
        <v>1062</v>
      </c>
      <c r="L345" s="220" t="s">
        <v>1063</v>
      </c>
      <c r="M345" s="221" t="s">
        <v>1111</v>
      </c>
      <c r="N345" s="218" t="s">
        <v>1284</v>
      </c>
      <c r="O345" s="218" t="s">
        <v>3553</v>
      </c>
      <c r="P345" s="222" t="s">
        <v>6276</v>
      </c>
      <c r="Q345" s="223"/>
      <c r="R345" s="223">
        <v>1166.8499999999999</v>
      </c>
    </row>
    <row r="346" spans="1:18" ht="42" hidden="1" customHeight="1">
      <c r="A346" s="215" t="s">
        <v>1963</v>
      </c>
      <c r="B346" s="215" t="s">
        <v>7389</v>
      </c>
      <c r="C346" s="216" t="s">
        <v>6473</v>
      </c>
      <c r="D346" s="217" t="s">
        <v>1055</v>
      </c>
      <c r="E346" s="217" t="s">
        <v>7390</v>
      </c>
      <c r="F346" s="218" t="s">
        <v>7391</v>
      </c>
      <c r="G346" s="218" t="s">
        <v>6664</v>
      </c>
      <c r="H346" s="218" t="s">
        <v>1</v>
      </c>
      <c r="I346" s="219" t="s">
        <v>1549</v>
      </c>
      <c r="J346" s="220" t="s">
        <v>1110</v>
      </c>
      <c r="K346" s="220" t="s">
        <v>1062</v>
      </c>
      <c r="L346" s="220" t="s">
        <v>1063</v>
      </c>
      <c r="M346" s="221" t="s">
        <v>1111</v>
      </c>
      <c r="N346" s="218" t="s">
        <v>1284</v>
      </c>
      <c r="O346" s="218" t="s">
        <v>3553</v>
      </c>
      <c r="P346" s="222" t="s">
        <v>2903</v>
      </c>
      <c r="Q346" s="223"/>
      <c r="R346" s="223">
        <v>4858</v>
      </c>
    </row>
    <row r="347" spans="1:18" ht="42" hidden="1" customHeight="1">
      <c r="A347" s="215" t="s">
        <v>1966</v>
      </c>
      <c r="B347" s="215" t="s">
        <v>7392</v>
      </c>
      <c r="C347" s="216" t="s">
        <v>6473</v>
      </c>
      <c r="D347" s="217" t="s">
        <v>1055</v>
      </c>
      <c r="E347" s="217" t="s">
        <v>7393</v>
      </c>
      <c r="F347" s="218" t="s">
        <v>7394</v>
      </c>
      <c r="G347" s="218" t="s">
        <v>6664</v>
      </c>
      <c r="H347" s="218" t="s">
        <v>1</v>
      </c>
      <c r="I347" s="219" t="s">
        <v>1549</v>
      </c>
      <c r="J347" s="220" t="s">
        <v>1110</v>
      </c>
      <c r="K347" s="220" t="s">
        <v>1062</v>
      </c>
      <c r="L347" s="220" t="s">
        <v>1063</v>
      </c>
      <c r="M347" s="221" t="s">
        <v>1111</v>
      </c>
      <c r="N347" s="218" t="s">
        <v>1284</v>
      </c>
      <c r="O347" s="218" t="s">
        <v>3553</v>
      </c>
      <c r="P347" s="222" t="s">
        <v>2876</v>
      </c>
      <c r="Q347" s="223"/>
      <c r="R347" s="223">
        <v>1448.1</v>
      </c>
    </row>
    <row r="348" spans="1:18" ht="42" hidden="1" customHeight="1">
      <c r="A348" s="215" t="s">
        <v>1970</v>
      </c>
      <c r="B348" s="215" t="s">
        <v>7395</v>
      </c>
      <c r="C348" s="216" t="s">
        <v>6473</v>
      </c>
      <c r="D348" s="217" t="s">
        <v>1055</v>
      </c>
      <c r="E348" s="217" t="s">
        <v>7396</v>
      </c>
      <c r="F348" s="218" t="s">
        <v>7397</v>
      </c>
      <c r="G348" s="218" t="s">
        <v>6664</v>
      </c>
      <c r="H348" s="218" t="s">
        <v>1</v>
      </c>
      <c r="I348" s="219" t="s">
        <v>1549</v>
      </c>
      <c r="J348" s="220" t="s">
        <v>1110</v>
      </c>
      <c r="K348" s="220" t="s">
        <v>1062</v>
      </c>
      <c r="L348" s="220" t="s">
        <v>1063</v>
      </c>
      <c r="M348" s="221" t="s">
        <v>1111</v>
      </c>
      <c r="N348" s="218" t="s">
        <v>1284</v>
      </c>
      <c r="O348" s="218" t="s">
        <v>3553</v>
      </c>
      <c r="P348" s="222" t="s">
        <v>1550</v>
      </c>
      <c r="Q348" s="223"/>
      <c r="R348" s="223">
        <v>16002</v>
      </c>
    </row>
    <row r="349" spans="1:18" ht="42" hidden="1" customHeight="1">
      <c r="A349" s="215" t="s">
        <v>1072</v>
      </c>
      <c r="B349" s="215" t="s">
        <v>7398</v>
      </c>
      <c r="C349" s="216" t="s">
        <v>6473</v>
      </c>
      <c r="D349" s="217" t="s">
        <v>1055</v>
      </c>
      <c r="E349" s="217" t="s">
        <v>7399</v>
      </c>
      <c r="F349" s="218" t="s">
        <v>7400</v>
      </c>
      <c r="G349" s="218" t="s">
        <v>6664</v>
      </c>
      <c r="H349" s="218" t="s">
        <v>1</v>
      </c>
      <c r="I349" s="219" t="s">
        <v>1549</v>
      </c>
      <c r="J349" s="220" t="s">
        <v>1110</v>
      </c>
      <c r="K349" s="220" t="s">
        <v>1062</v>
      </c>
      <c r="L349" s="220" t="s">
        <v>1063</v>
      </c>
      <c r="M349" s="221" t="s">
        <v>1111</v>
      </c>
      <c r="N349" s="218" t="s">
        <v>1284</v>
      </c>
      <c r="O349" s="218" t="s">
        <v>3553</v>
      </c>
      <c r="P349" s="222" t="s">
        <v>2894</v>
      </c>
      <c r="Q349" s="223"/>
      <c r="R349" s="223">
        <v>13745</v>
      </c>
    </row>
    <row r="350" spans="1:18" ht="42" hidden="1" customHeight="1">
      <c r="A350" s="215" t="s">
        <v>1978</v>
      </c>
      <c r="B350" s="215" t="s">
        <v>7401</v>
      </c>
      <c r="C350" s="216" t="s">
        <v>6473</v>
      </c>
      <c r="D350" s="217" t="s">
        <v>1055</v>
      </c>
      <c r="E350" s="217" t="s">
        <v>7402</v>
      </c>
      <c r="F350" s="218" t="s">
        <v>7403</v>
      </c>
      <c r="G350" s="218" t="s">
        <v>6664</v>
      </c>
      <c r="H350" s="218" t="s">
        <v>1</v>
      </c>
      <c r="I350" s="219" t="s">
        <v>1549</v>
      </c>
      <c r="J350" s="220" t="s">
        <v>1110</v>
      </c>
      <c r="K350" s="220" t="s">
        <v>1062</v>
      </c>
      <c r="L350" s="220" t="s">
        <v>1063</v>
      </c>
      <c r="M350" s="221" t="s">
        <v>1111</v>
      </c>
      <c r="N350" s="218" t="s">
        <v>1284</v>
      </c>
      <c r="O350" s="218" t="s">
        <v>3553</v>
      </c>
      <c r="P350" s="222" t="s">
        <v>2894</v>
      </c>
      <c r="Q350" s="223"/>
      <c r="R350" s="223">
        <v>25840.6</v>
      </c>
    </row>
    <row r="351" spans="1:18" ht="42" hidden="1" customHeight="1">
      <c r="A351" s="215" t="s">
        <v>1982</v>
      </c>
      <c r="B351" s="215" t="s">
        <v>7404</v>
      </c>
      <c r="C351" s="216" t="s">
        <v>6473</v>
      </c>
      <c r="D351" s="217" t="s">
        <v>1055</v>
      </c>
      <c r="E351" s="217" t="s">
        <v>7405</v>
      </c>
      <c r="F351" s="218" t="s">
        <v>7406</v>
      </c>
      <c r="G351" s="218" t="s">
        <v>6664</v>
      </c>
      <c r="H351" s="218" t="s">
        <v>1</v>
      </c>
      <c r="I351" s="219" t="s">
        <v>1549</v>
      </c>
      <c r="J351" s="220" t="s">
        <v>1110</v>
      </c>
      <c r="K351" s="220" t="s">
        <v>1062</v>
      </c>
      <c r="L351" s="220" t="s">
        <v>1063</v>
      </c>
      <c r="M351" s="221" t="s">
        <v>1111</v>
      </c>
      <c r="N351" s="218" t="s">
        <v>1284</v>
      </c>
      <c r="O351" s="218" t="s">
        <v>3553</v>
      </c>
      <c r="P351" s="222" t="s">
        <v>2894</v>
      </c>
      <c r="Q351" s="223"/>
      <c r="R351" s="223">
        <v>13745</v>
      </c>
    </row>
    <row r="352" spans="1:18" ht="42" hidden="1" customHeight="1">
      <c r="A352" s="215" t="s">
        <v>1081</v>
      </c>
      <c r="B352" s="215" t="s">
        <v>7407</v>
      </c>
      <c r="C352" s="216" t="s">
        <v>6473</v>
      </c>
      <c r="D352" s="217" t="s">
        <v>1055</v>
      </c>
      <c r="E352" s="217" t="s">
        <v>7408</v>
      </c>
      <c r="F352" s="218" t="s">
        <v>7403</v>
      </c>
      <c r="G352" s="218" t="s">
        <v>6664</v>
      </c>
      <c r="H352" s="218" t="s">
        <v>1535</v>
      </c>
      <c r="I352" s="219" t="s">
        <v>1536</v>
      </c>
      <c r="J352" s="220" t="s">
        <v>1110</v>
      </c>
      <c r="K352" s="220" t="s">
        <v>1062</v>
      </c>
      <c r="L352" s="220" t="s">
        <v>1063</v>
      </c>
      <c r="M352" s="221" t="s">
        <v>1111</v>
      </c>
      <c r="N352" s="218" t="s">
        <v>1284</v>
      </c>
      <c r="O352" s="218" t="s">
        <v>3553</v>
      </c>
      <c r="P352" s="222" t="s">
        <v>7409</v>
      </c>
      <c r="Q352" s="223"/>
      <c r="R352" s="223">
        <v>20500</v>
      </c>
    </row>
    <row r="353" spans="1:18" ht="42" hidden="1" customHeight="1">
      <c r="A353" s="215" t="s">
        <v>1090</v>
      </c>
      <c r="B353" s="215" t="s">
        <v>7410</v>
      </c>
      <c r="C353" s="216" t="s">
        <v>6473</v>
      </c>
      <c r="D353" s="217" t="s">
        <v>1055</v>
      </c>
      <c r="E353" s="217" t="s">
        <v>7411</v>
      </c>
      <c r="F353" s="218" t="s">
        <v>7412</v>
      </c>
      <c r="G353" s="218" t="s">
        <v>6664</v>
      </c>
      <c r="H353" s="218" t="s">
        <v>4932</v>
      </c>
      <c r="I353" s="219" t="s">
        <v>4933</v>
      </c>
      <c r="J353" s="220" t="s">
        <v>1110</v>
      </c>
      <c r="K353" s="220" t="s">
        <v>1062</v>
      </c>
      <c r="L353" s="220" t="s">
        <v>1063</v>
      </c>
      <c r="M353" s="221" t="s">
        <v>1111</v>
      </c>
      <c r="N353" s="218" t="s">
        <v>1284</v>
      </c>
      <c r="O353" s="218" t="s">
        <v>3553</v>
      </c>
      <c r="P353" s="222" t="s">
        <v>4934</v>
      </c>
      <c r="Q353" s="223"/>
      <c r="R353" s="223">
        <v>16860.25</v>
      </c>
    </row>
    <row r="354" spans="1:18" ht="42" hidden="1" customHeight="1">
      <c r="A354" s="215" t="s">
        <v>1098</v>
      </c>
      <c r="B354" s="215" t="s">
        <v>7413</v>
      </c>
      <c r="C354" s="216" t="s">
        <v>6473</v>
      </c>
      <c r="D354" s="217" t="s">
        <v>1055</v>
      </c>
      <c r="E354" s="217" t="s">
        <v>7414</v>
      </c>
      <c r="F354" s="218" t="s">
        <v>7412</v>
      </c>
      <c r="G354" s="218" t="s">
        <v>6664</v>
      </c>
      <c r="H354" s="218" t="s">
        <v>4839</v>
      </c>
      <c r="I354" s="219" t="s">
        <v>4840</v>
      </c>
      <c r="J354" s="220" t="s">
        <v>1110</v>
      </c>
      <c r="K354" s="220" t="s">
        <v>1062</v>
      </c>
      <c r="L354" s="220" t="s">
        <v>1063</v>
      </c>
      <c r="M354" s="221" t="s">
        <v>1111</v>
      </c>
      <c r="N354" s="218" t="s">
        <v>1284</v>
      </c>
      <c r="O354" s="218" t="s">
        <v>3553</v>
      </c>
      <c r="P354" s="222" t="s">
        <v>4841</v>
      </c>
      <c r="Q354" s="223"/>
      <c r="R354" s="223">
        <v>8596.5</v>
      </c>
    </row>
    <row r="355" spans="1:18" ht="42" hidden="1" customHeight="1">
      <c r="A355" s="215" t="s">
        <v>2002</v>
      </c>
      <c r="B355" s="215" t="s">
        <v>7415</v>
      </c>
      <c r="C355" s="216" t="s">
        <v>6473</v>
      </c>
      <c r="D355" s="217" t="s">
        <v>1055</v>
      </c>
      <c r="E355" s="217" t="s">
        <v>7416</v>
      </c>
      <c r="F355" s="218" t="s">
        <v>7417</v>
      </c>
      <c r="G355" s="218" t="s">
        <v>6664</v>
      </c>
      <c r="H355" s="218" t="s">
        <v>6222</v>
      </c>
      <c r="I355" s="219" t="s">
        <v>6223</v>
      </c>
      <c r="J355" s="220" t="s">
        <v>1110</v>
      </c>
      <c r="K355" s="220" t="s">
        <v>1062</v>
      </c>
      <c r="L355" s="220" t="s">
        <v>1063</v>
      </c>
      <c r="M355" s="221" t="s">
        <v>1111</v>
      </c>
      <c r="N355" s="218" t="s">
        <v>1284</v>
      </c>
      <c r="O355" s="218" t="s">
        <v>3553</v>
      </c>
      <c r="P355" s="222" t="s">
        <v>6224</v>
      </c>
      <c r="Q355" s="223"/>
      <c r="R355" s="223">
        <v>107040</v>
      </c>
    </row>
    <row r="356" spans="1:18" ht="42" hidden="1" customHeight="1">
      <c r="A356" s="215" t="s">
        <v>2006</v>
      </c>
      <c r="B356" s="215" t="s">
        <v>7418</v>
      </c>
      <c r="C356" s="216" t="s">
        <v>6473</v>
      </c>
      <c r="D356" s="217" t="s">
        <v>1055</v>
      </c>
      <c r="E356" s="217" t="s">
        <v>7419</v>
      </c>
      <c r="F356" s="218" t="s">
        <v>7417</v>
      </c>
      <c r="G356" s="218" t="s">
        <v>6664</v>
      </c>
      <c r="H356" s="218" t="s">
        <v>4839</v>
      </c>
      <c r="I356" s="219" t="s">
        <v>4840</v>
      </c>
      <c r="J356" s="220" t="s">
        <v>1110</v>
      </c>
      <c r="K356" s="220" t="s">
        <v>1062</v>
      </c>
      <c r="L356" s="220" t="s">
        <v>1063</v>
      </c>
      <c r="M356" s="221" t="s">
        <v>1111</v>
      </c>
      <c r="N356" s="218" t="s">
        <v>1284</v>
      </c>
      <c r="O356" s="218" t="s">
        <v>3553</v>
      </c>
      <c r="P356" s="222" t="s">
        <v>4841</v>
      </c>
      <c r="Q356" s="223"/>
      <c r="R356" s="223">
        <v>28863</v>
      </c>
    </row>
    <row r="357" spans="1:18" ht="42" hidden="1" customHeight="1">
      <c r="A357" s="215" t="s">
        <v>2009</v>
      </c>
      <c r="B357" s="215" t="s">
        <v>7420</v>
      </c>
      <c r="C357" s="216" t="s">
        <v>6473</v>
      </c>
      <c r="D357" s="217" t="s">
        <v>1055</v>
      </c>
      <c r="E357" s="217" t="s">
        <v>7421</v>
      </c>
      <c r="F357" s="218" t="s">
        <v>7422</v>
      </c>
      <c r="G357" s="218" t="s">
        <v>6664</v>
      </c>
      <c r="H357" s="218" t="s">
        <v>1999</v>
      </c>
      <c r="I357" s="219" t="s">
        <v>2000</v>
      </c>
      <c r="J357" s="220" t="s">
        <v>1110</v>
      </c>
      <c r="K357" s="220" t="s">
        <v>1062</v>
      </c>
      <c r="L357" s="220" t="s">
        <v>1063</v>
      </c>
      <c r="M357" s="221" t="s">
        <v>1111</v>
      </c>
      <c r="N357" s="218" t="s">
        <v>1284</v>
      </c>
      <c r="O357" s="218" t="s">
        <v>3553</v>
      </c>
      <c r="P357" s="222" t="s">
        <v>2001</v>
      </c>
      <c r="Q357" s="223"/>
      <c r="R357" s="223">
        <v>15888.56</v>
      </c>
    </row>
    <row r="358" spans="1:18" ht="42" hidden="1" customHeight="1">
      <c r="A358" s="215" t="s">
        <v>2011</v>
      </c>
      <c r="B358" s="215" t="s">
        <v>7423</v>
      </c>
      <c r="C358" s="216" t="s">
        <v>6473</v>
      </c>
      <c r="D358" s="217" t="s">
        <v>1055</v>
      </c>
      <c r="E358" s="217" t="s">
        <v>7424</v>
      </c>
      <c r="F358" s="218" t="s">
        <v>7422</v>
      </c>
      <c r="G358" s="218" t="s">
        <v>6664</v>
      </c>
      <c r="H358" s="218" t="s">
        <v>6222</v>
      </c>
      <c r="I358" s="219" t="s">
        <v>6223</v>
      </c>
      <c r="J358" s="220" t="s">
        <v>1110</v>
      </c>
      <c r="K358" s="220" t="s">
        <v>1062</v>
      </c>
      <c r="L358" s="220" t="s">
        <v>1063</v>
      </c>
      <c r="M358" s="221" t="s">
        <v>1111</v>
      </c>
      <c r="N358" s="218" t="s">
        <v>1284</v>
      </c>
      <c r="O358" s="218" t="s">
        <v>3553</v>
      </c>
      <c r="P358" s="222" t="s">
        <v>6224</v>
      </c>
      <c r="Q358" s="223"/>
      <c r="R358" s="223">
        <v>108486.75</v>
      </c>
    </row>
    <row r="359" spans="1:18" ht="42" hidden="1" customHeight="1">
      <c r="A359" s="215" t="s">
        <v>2014</v>
      </c>
      <c r="B359" s="215" t="s">
        <v>7425</v>
      </c>
      <c r="C359" s="216" t="s">
        <v>6473</v>
      </c>
      <c r="D359" s="217" t="s">
        <v>1055</v>
      </c>
      <c r="E359" s="217" t="s">
        <v>7426</v>
      </c>
      <c r="F359" s="218" t="s">
        <v>6683</v>
      </c>
      <c r="G359" s="218" t="s">
        <v>6664</v>
      </c>
      <c r="H359" s="218" t="s">
        <v>1010</v>
      </c>
      <c r="I359" s="219" t="s">
        <v>2959</v>
      </c>
      <c r="J359" s="220" t="s">
        <v>1110</v>
      </c>
      <c r="K359" s="220" t="s">
        <v>1062</v>
      </c>
      <c r="L359" s="220" t="s">
        <v>1063</v>
      </c>
      <c r="M359" s="221" t="s">
        <v>1111</v>
      </c>
      <c r="N359" s="218" t="s">
        <v>1284</v>
      </c>
      <c r="O359" s="218" t="s">
        <v>3553</v>
      </c>
      <c r="P359" s="222" t="s">
        <v>2960</v>
      </c>
      <c r="Q359" s="223"/>
      <c r="R359" s="223">
        <v>141565.15</v>
      </c>
    </row>
    <row r="360" spans="1:18" ht="42" hidden="1" customHeight="1">
      <c r="A360" s="215" t="s">
        <v>2019</v>
      </c>
      <c r="B360" s="215" t="s">
        <v>7427</v>
      </c>
      <c r="C360" s="216" t="s">
        <v>6473</v>
      </c>
      <c r="D360" s="217" t="s">
        <v>1055</v>
      </c>
      <c r="E360" s="217" t="s">
        <v>7428</v>
      </c>
      <c r="F360" s="218" t="s">
        <v>6686</v>
      </c>
      <c r="G360" s="218" t="s">
        <v>6664</v>
      </c>
      <c r="H360" s="218" t="s">
        <v>1010</v>
      </c>
      <c r="I360" s="219" t="s">
        <v>2959</v>
      </c>
      <c r="J360" s="220" t="s">
        <v>1110</v>
      </c>
      <c r="K360" s="220" t="s">
        <v>1062</v>
      </c>
      <c r="L360" s="220" t="s">
        <v>1063</v>
      </c>
      <c r="M360" s="221" t="s">
        <v>1111</v>
      </c>
      <c r="N360" s="218" t="s">
        <v>1284</v>
      </c>
      <c r="O360" s="218" t="s">
        <v>3553</v>
      </c>
      <c r="P360" s="222" t="s">
        <v>2960</v>
      </c>
      <c r="Q360" s="223"/>
      <c r="R360" s="223">
        <v>155275.79999999999</v>
      </c>
    </row>
    <row r="361" spans="1:18" ht="42" hidden="1" customHeight="1">
      <c r="A361" s="215" t="s">
        <v>2023</v>
      </c>
      <c r="B361" s="215" t="s">
        <v>7429</v>
      </c>
      <c r="C361" s="216" t="s">
        <v>6473</v>
      </c>
      <c r="D361" s="217" t="s">
        <v>1055</v>
      </c>
      <c r="E361" s="217" t="s">
        <v>7430</v>
      </c>
      <c r="F361" s="218" t="s">
        <v>6690</v>
      </c>
      <c r="G361" s="218" t="s">
        <v>6664</v>
      </c>
      <c r="H361" s="218" t="s">
        <v>2978</v>
      </c>
      <c r="I361" s="219" t="s">
        <v>2979</v>
      </c>
      <c r="J361" s="220" t="s">
        <v>1110</v>
      </c>
      <c r="K361" s="220" t="s">
        <v>1062</v>
      </c>
      <c r="L361" s="220" t="s">
        <v>1063</v>
      </c>
      <c r="M361" s="221" t="s">
        <v>1111</v>
      </c>
      <c r="N361" s="218" t="s">
        <v>1284</v>
      </c>
      <c r="O361" s="218" t="s">
        <v>3553</v>
      </c>
      <c r="P361" s="222" t="s">
        <v>4210</v>
      </c>
      <c r="Q361" s="223"/>
      <c r="R361" s="223">
        <v>15407</v>
      </c>
    </row>
    <row r="362" spans="1:18" ht="42" hidden="1" customHeight="1">
      <c r="A362" s="215" t="s">
        <v>2027</v>
      </c>
      <c r="B362" s="215" t="s">
        <v>7431</v>
      </c>
      <c r="C362" s="216" t="s">
        <v>6473</v>
      </c>
      <c r="D362" s="217" t="s">
        <v>1055</v>
      </c>
      <c r="E362" s="217" t="s">
        <v>7432</v>
      </c>
      <c r="F362" s="218" t="s">
        <v>7433</v>
      </c>
      <c r="G362" s="218" t="s">
        <v>6664</v>
      </c>
      <c r="H362" s="218" t="s">
        <v>1094</v>
      </c>
      <c r="I362" s="219" t="s">
        <v>1095</v>
      </c>
      <c r="J362" s="220" t="s">
        <v>1110</v>
      </c>
      <c r="K362" s="220" t="s">
        <v>1062</v>
      </c>
      <c r="L362" s="220" t="s">
        <v>1063</v>
      </c>
      <c r="M362" s="221" t="s">
        <v>1111</v>
      </c>
      <c r="N362" s="218" t="s">
        <v>1284</v>
      </c>
      <c r="O362" s="218" t="s">
        <v>3553</v>
      </c>
      <c r="P362" s="222" t="s">
        <v>2984</v>
      </c>
      <c r="Q362" s="223"/>
      <c r="R362" s="223">
        <v>15330</v>
      </c>
    </row>
    <row r="363" spans="1:18" ht="42" hidden="1" customHeight="1">
      <c r="A363" s="215" t="s">
        <v>2031</v>
      </c>
      <c r="B363" s="215" t="s">
        <v>7434</v>
      </c>
      <c r="C363" s="216" t="s">
        <v>6473</v>
      </c>
      <c r="D363" s="217" t="s">
        <v>1055</v>
      </c>
      <c r="E363" s="217" t="s">
        <v>7435</v>
      </c>
      <c r="F363" s="218" t="s">
        <v>7433</v>
      </c>
      <c r="G363" s="218" t="s">
        <v>6664</v>
      </c>
      <c r="H363" s="218" t="s">
        <v>1535</v>
      </c>
      <c r="I363" s="219" t="s">
        <v>1536</v>
      </c>
      <c r="J363" s="220" t="s">
        <v>1110</v>
      </c>
      <c r="K363" s="220" t="s">
        <v>1062</v>
      </c>
      <c r="L363" s="220" t="s">
        <v>1063</v>
      </c>
      <c r="M363" s="221" t="s">
        <v>1111</v>
      </c>
      <c r="N363" s="218" t="s">
        <v>1284</v>
      </c>
      <c r="O363" s="218" t="s">
        <v>3553</v>
      </c>
      <c r="P363" s="222" t="s">
        <v>1537</v>
      </c>
      <c r="Q363" s="223"/>
      <c r="R363" s="223">
        <v>19152</v>
      </c>
    </row>
    <row r="364" spans="1:18" ht="42" hidden="1" customHeight="1">
      <c r="A364" s="215" t="s">
        <v>2035</v>
      </c>
      <c r="B364" s="215" t="s">
        <v>7436</v>
      </c>
      <c r="C364" s="216" t="s">
        <v>6473</v>
      </c>
      <c r="D364" s="217" t="s">
        <v>1055</v>
      </c>
      <c r="E364" s="217" t="s">
        <v>7437</v>
      </c>
      <c r="F364" s="218" t="s">
        <v>7438</v>
      </c>
      <c r="G364" s="218" t="s">
        <v>6664</v>
      </c>
      <c r="H364" s="218" t="s">
        <v>6380</v>
      </c>
      <c r="I364" s="219" t="s">
        <v>6381</v>
      </c>
      <c r="J364" s="220" t="s">
        <v>1110</v>
      </c>
      <c r="K364" s="220" t="s">
        <v>1062</v>
      </c>
      <c r="L364" s="220" t="s">
        <v>1063</v>
      </c>
      <c r="M364" s="221" t="s">
        <v>1111</v>
      </c>
      <c r="N364" s="218" t="s">
        <v>1284</v>
      </c>
      <c r="O364" s="218" t="s">
        <v>3553</v>
      </c>
      <c r="P364" s="222" t="s">
        <v>6382</v>
      </c>
      <c r="Q364" s="223"/>
      <c r="R364" s="223">
        <v>32384.32</v>
      </c>
    </row>
    <row r="365" spans="1:18" ht="42" hidden="1" customHeight="1">
      <c r="A365" s="215" t="s">
        <v>1357</v>
      </c>
      <c r="B365" s="215" t="s">
        <v>7439</v>
      </c>
      <c r="C365" s="216" t="s">
        <v>6473</v>
      </c>
      <c r="D365" s="217" t="s">
        <v>1055</v>
      </c>
      <c r="E365" s="217" t="s">
        <v>7440</v>
      </c>
      <c r="F365" s="218" t="s">
        <v>7438</v>
      </c>
      <c r="G365" s="218" t="s">
        <v>6664</v>
      </c>
      <c r="H365" s="218" t="s">
        <v>2907</v>
      </c>
      <c r="I365" s="219" t="s">
        <v>2908</v>
      </c>
      <c r="J365" s="220" t="s">
        <v>1110</v>
      </c>
      <c r="K365" s="220" t="s">
        <v>1062</v>
      </c>
      <c r="L365" s="220" t="s">
        <v>1063</v>
      </c>
      <c r="M365" s="221" t="s">
        <v>1111</v>
      </c>
      <c r="N365" s="218" t="s">
        <v>1284</v>
      </c>
      <c r="O365" s="218" t="s">
        <v>3553</v>
      </c>
      <c r="P365" s="222" t="s">
        <v>2913</v>
      </c>
      <c r="Q365" s="223"/>
      <c r="R365" s="223">
        <v>32111.599999999999</v>
      </c>
    </row>
    <row r="366" spans="1:18" ht="42" hidden="1" customHeight="1">
      <c r="A366" s="215" t="s">
        <v>1364</v>
      </c>
      <c r="B366" s="215" t="s">
        <v>7441</v>
      </c>
      <c r="C366" s="216" t="s">
        <v>6473</v>
      </c>
      <c r="D366" s="217" t="s">
        <v>1055</v>
      </c>
      <c r="E366" s="217" t="s">
        <v>7442</v>
      </c>
      <c r="F366" s="218" t="s">
        <v>7443</v>
      </c>
      <c r="G366" s="218" t="s">
        <v>6664</v>
      </c>
      <c r="H366" s="218" t="s">
        <v>1525</v>
      </c>
      <c r="I366" s="219" t="s">
        <v>1526</v>
      </c>
      <c r="J366" s="220" t="s">
        <v>1110</v>
      </c>
      <c r="K366" s="220" t="s">
        <v>1062</v>
      </c>
      <c r="L366" s="220" t="s">
        <v>1063</v>
      </c>
      <c r="M366" s="221" t="s">
        <v>1111</v>
      </c>
      <c r="N366" s="218" t="s">
        <v>1284</v>
      </c>
      <c r="O366" s="218" t="s">
        <v>3553</v>
      </c>
      <c r="P366" s="222" t="s">
        <v>1527</v>
      </c>
      <c r="Q366" s="223"/>
      <c r="R366" s="223">
        <v>61265</v>
      </c>
    </row>
    <row r="367" spans="1:18" ht="42" hidden="1" customHeight="1">
      <c r="A367" s="215" t="s">
        <v>1368</v>
      </c>
      <c r="B367" s="215" t="s">
        <v>7444</v>
      </c>
      <c r="C367" s="216" t="s">
        <v>6473</v>
      </c>
      <c r="D367" s="217" t="s">
        <v>1055</v>
      </c>
      <c r="E367" s="217" t="s">
        <v>7445</v>
      </c>
      <c r="F367" s="218" t="s">
        <v>7443</v>
      </c>
      <c r="G367" s="218" t="s">
        <v>6664</v>
      </c>
      <c r="H367" s="218" t="s">
        <v>2907</v>
      </c>
      <c r="I367" s="219" t="s">
        <v>2908</v>
      </c>
      <c r="J367" s="220" t="s">
        <v>1110</v>
      </c>
      <c r="K367" s="220" t="s">
        <v>1062</v>
      </c>
      <c r="L367" s="220" t="s">
        <v>1063</v>
      </c>
      <c r="M367" s="221" t="s">
        <v>1111</v>
      </c>
      <c r="N367" s="218" t="s">
        <v>1284</v>
      </c>
      <c r="O367" s="218" t="s">
        <v>3553</v>
      </c>
      <c r="P367" s="222" t="s">
        <v>2913</v>
      </c>
      <c r="Q367" s="223"/>
      <c r="R367" s="223">
        <v>5700</v>
      </c>
    </row>
    <row r="368" spans="1:18" ht="42" hidden="1" customHeight="1">
      <c r="A368" s="215" t="s">
        <v>1372</v>
      </c>
      <c r="B368" s="215" t="s">
        <v>7446</v>
      </c>
      <c r="C368" s="216" t="s">
        <v>6473</v>
      </c>
      <c r="D368" s="217" t="s">
        <v>1055</v>
      </c>
      <c r="E368" s="217" t="s">
        <v>7447</v>
      </c>
      <c r="F368" s="218" t="s">
        <v>7448</v>
      </c>
      <c r="G368" s="218" t="s">
        <v>6664</v>
      </c>
      <c r="H368" s="218" t="s">
        <v>2870</v>
      </c>
      <c r="I368" s="219" t="s">
        <v>2871</v>
      </c>
      <c r="J368" s="220" t="s">
        <v>1110</v>
      </c>
      <c r="K368" s="220" t="s">
        <v>1062</v>
      </c>
      <c r="L368" s="220" t="s">
        <v>1063</v>
      </c>
      <c r="M368" s="221" t="s">
        <v>1111</v>
      </c>
      <c r="N368" s="218" t="s">
        <v>1284</v>
      </c>
      <c r="O368" s="218" t="s">
        <v>3553</v>
      </c>
      <c r="P368" s="222" t="s">
        <v>6392</v>
      </c>
      <c r="Q368" s="223"/>
      <c r="R368" s="223">
        <v>67300</v>
      </c>
    </row>
    <row r="369" spans="1:18" ht="42" hidden="1" customHeight="1">
      <c r="A369" s="215" t="s">
        <v>1376</v>
      </c>
      <c r="B369" s="215" t="s">
        <v>7449</v>
      </c>
      <c r="C369" s="216" t="s">
        <v>6473</v>
      </c>
      <c r="D369" s="217" t="s">
        <v>1055</v>
      </c>
      <c r="E369" s="217" t="s">
        <v>7450</v>
      </c>
      <c r="F369" s="218" t="s">
        <v>7451</v>
      </c>
      <c r="G369" s="218" t="s">
        <v>6664</v>
      </c>
      <c r="H369" s="218" t="s">
        <v>7452</v>
      </c>
      <c r="I369" s="219" t="s">
        <v>7453</v>
      </c>
      <c r="J369" s="220" t="s">
        <v>1110</v>
      </c>
      <c r="K369" s="220" t="s">
        <v>1062</v>
      </c>
      <c r="L369" s="220" t="s">
        <v>1063</v>
      </c>
      <c r="M369" s="221" t="s">
        <v>1111</v>
      </c>
      <c r="N369" s="218" t="s">
        <v>1284</v>
      </c>
      <c r="O369" s="218" t="s">
        <v>3553</v>
      </c>
      <c r="P369" s="222" t="s">
        <v>7454</v>
      </c>
      <c r="Q369" s="223"/>
      <c r="R369" s="223">
        <v>51400</v>
      </c>
    </row>
    <row r="370" spans="1:18" ht="42" hidden="1" customHeight="1">
      <c r="A370" s="215" t="s">
        <v>1380</v>
      </c>
      <c r="B370" s="215" t="s">
        <v>7455</v>
      </c>
      <c r="C370" s="216" t="s">
        <v>6473</v>
      </c>
      <c r="D370" s="217" t="s">
        <v>1055</v>
      </c>
      <c r="E370" s="217" t="s">
        <v>7456</v>
      </c>
      <c r="F370" s="218" t="s">
        <v>7457</v>
      </c>
      <c r="G370" s="218" t="s">
        <v>6664</v>
      </c>
      <c r="H370" s="218" t="s">
        <v>2870</v>
      </c>
      <c r="I370" s="219" t="s">
        <v>2871</v>
      </c>
      <c r="J370" s="220" t="s">
        <v>1110</v>
      </c>
      <c r="K370" s="220" t="s">
        <v>1062</v>
      </c>
      <c r="L370" s="220" t="s">
        <v>1063</v>
      </c>
      <c r="M370" s="221" t="s">
        <v>1111</v>
      </c>
      <c r="N370" s="218" t="s">
        <v>1284</v>
      </c>
      <c r="O370" s="218" t="s">
        <v>3553</v>
      </c>
      <c r="P370" s="222" t="s">
        <v>2872</v>
      </c>
      <c r="Q370" s="223"/>
      <c r="R370" s="223">
        <v>24220</v>
      </c>
    </row>
    <row r="371" spans="1:18" ht="42" hidden="1" customHeight="1">
      <c r="A371" s="215" t="s">
        <v>1386</v>
      </c>
      <c r="B371" s="215" t="s">
        <v>7458</v>
      </c>
      <c r="C371" s="216" t="s">
        <v>6473</v>
      </c>
      <c r="D371" s="217" t="s">
        <v>1055</v>
      </c>
      <c r="E371" s="217" t="s">
        <v>7459</v>
      </c>
      <c r="F371" s="218" t="s">
        <v>7460</v>
      </c>
      <c r="G371" s="218" t="s">
        <v>6664</v>
      </c>
      <c r="H371" s="218" t="s">
        <v>1567</v>
      </c>
      <c r="I371" s="219" t="s">
        <v>1568</v>
      </c>
      <c r="J371" s="220" t="s">
        <v>1096</v>
      </c>
      <c r="K371" s="220" t="s">
        <v>1062</v>
      </c>
      <c r="L371" s="220" t="s">
        <v>1063</v>
      </c>
      <c r="M371" s="221" t="s">
        <v>1064</v>
      </c>
      <c r="N371" s="218" t="s">
        <v>1284</v>
      </c>
      <c r="O371" s="218" t="s">
        <v>3553</v>
      </c>
      <c r="P371" s="222" t="s">
        <v>1569</v>
      </c>
      <c r="Q371" s="223"/>
      <c r="R371" s="223">
        <v>37050</v>
      </c>
    </row>
    <row r="372" spans="1:18" ht="42" hidden="1" customHeight="1">
      <c r="A372" s="215" t="s">
        <v>2061</v>
      </c>
      <c r="B372" s="215" t="s">
        <v>7461</v>
      </c>
      <c r="C372" s="216" t="s">
        <v>6473</v>
      </c>
      <c r="D372" s="217" t="s">
        <v>1055</v>
      </c>
      <c r="E372" s="217" t="s">
        <v>7462</v>
      </c>
      <c r="F372" s="218" t="s">
        <v>7463</v>
      </c>
      <c r="G372" s="218" t="s">
        <v>6664</v>
      </c>
      <c r="H372" s="218" t="s">
        <v>4953</v>
      </c>
      <c r="I372" s="219" t="s">
        <v>4954</v>
      </c>
      <c r="J372" s="220" t="s">
        <v>1110</v>
      </c>
      <c r="K372" s="220" t="s">
        <v>1062</v>
      </c>
      <c r="L372" s="220" t="s">
        <v>1063</v>
      </c>
      <c r="M372" s="221" t="s">
        <v>1111</v>
      </c>
      <c r="N372" s="218" t="s">
        <v>1284</v>
      </c>
      <c r="O372" s="218" t="s">
        <v>3553</v>
      </c>
      <c r="P372" s="222" t="s">
        <v>4955</v>
      </c>
      <c r="Q372" s="223"/>
      <c r="R372" s="223">
        <v>9101</v>
      </c>
    </row>
    <row r="373" spans="1:18" ht="42">
      <c r="A373" s="215" t="s">
        <v>1104</v>
      </c>
      <c r="B373" s="215" t="s">
        <v>7464</v>
      </c>
      <c r="C373" s="216" t="s">
        <v>6473</v>
      </c>
      <c r="D373" s="217" t="s">
        <v>1055</v>
      </c>
      <c r="E373" s="217" t="s">
        <v>7465</v>
      </c>
      <c r="F373" s="218" t="s">
        <v>7466</v>
      </c>
      <c r="G373" s="218" t="s">
        <v>6664</v>
      </c>
      <c r="H373" s="218" t="s">
        <v>4161</v>
      </c>
      <c r="I373" s="219" t="s">
        <v>4162</v>
      </c>
      <c r="J373" s="220" t="s">
        <v>1110</v>
      </c>
      <c r="K373" s="220" t="s">
        <v>1062</v>
      </c>
      <c r="L373" s="220" t="s">
        <v>1063</v>
      </c>
      <c r="M373" s="221" t="s">
        <v>1111</v>
      </c>
      <c r="N373" s="218" t="s">
        <v>1284</v>
      </c>
      <c r="O373" s="218" t="s">
        <v>3553</v>
      </c>
      <c r="P373" s="222" t="s">
        <v>7467</v>
      </c>
      <c r="Q373" s="242">
        <v>1</v>
      </c>
      <c r="R373" s="223">
        <v>17500</v>
      </c>
    </row>
    <row r="374" spans="1:18" ht="42" hidden="1" customHeight="1">
      <c r="A374" s="215" t="s">
        <v>1392</v>
      </c>
      <c r="B374" s="215" t="s">
        <v>7468</v>
      </c>
      <c r="C374" s="216" t="s">
        <v>6473</v>
      </c>
      <c r="D374" s="217" t="s">
        <v>1055</v>
      </c>
      <c r="E374" s="217" t="s">
        <v>7469</v>
      </c>
      <c r="F374" s="218" t="s">
        <v>7470</v>
      </c>
      <c r="G374" s="218" t="s">
        <v>6664</v>
      </c>
      <c r="H374" s="218" t="s">
        <v>7471</v>
      </c>
      <c r="I374" s="219" t="s">
        <v>7472</v>
      </c>
      <c r="J374" s="220" t="s">
        <v>1096</v>
      </c>
      <c r="K374" s="220" t="s">
        <v>1062</v>
      </c>
      <c r="L374" s="220" t="s">
        <v>1063</v>
      </c>
      <c r="M374" s="221" t="s">
        <v>1064</v>
      </c>
      <c r="N374" s="218" t="s">
        <v>1284</v>
      </c>
      <c r="O374" s="218" t="s">
        <v>3553</v>
      </c>
      <c r="P374" s="222" t="s">
        <v>7473</v>
      </c>
      <c r="Q374" s="223"/>
      <c r="R374" s="223">
        <v>25175.64</v>
      </c>
    </row>
    <row r="375" spans="1:18" ht="42" hidden="1" customHeight="1">
      <c r="A375" s="215" t="s">
        <v>1399</v>
      </c>
      <c r="B375" s="215" t="s">
        <v>7474</v>
      </c>
      <c r="C375" s="216" t="s">
        <v>6473</v>
      </c>
      <c r="D375" s="217" t="s">
        <v>1055</v>
      </c>
      <c r="E375" s="217" t="s">
        <v>7475</v>
      </c>
      <c r="F375" s="218" t="s">
        <v>7476</v>
      </c>
      <c r="G375" s="218" t="s">
        <v>6664</v>
      </c>
      <c r="H375" s="218" t="s">
        <v>1309</v>
      </c>
      <c r="I375" s="219" t="s">
        <v>1310</v>
      </c>
      <c r="J375" s="220" t="s">
        <v>1302</v>
      </c>
      <c r="K375" s="220" t="s">
        <v>1303</v>
      </c>
      <c r="L375" s="220" t="s">
        <v>1063</v>
      </c>
      <c r="M375" s="221" t="s">
        <v>1304</v>
      </c>
      <c r="N375" s="218" t="s">
        <v>1284</v>
      </c>
      <c r="O375" s="218" t="s">
        <v>3553</v>
      </c>
      <c r="P375" s="222"/>
      <c r="Q375" s="223"/>
      <c r="R375" s="223">
        <v>54648.23</v>
      </c>
    </row>
    <row r="376" spans="1:18" ht="63" hidden="1" customHeight="1">
      <c r="A376" s="215" t="s">
        <v>1406</v>
      </c>
      <c r="B376" s="215" t="s">
        <v>7477</v>
      </c>
      <c r="C376" s="216" t="s">
        <v>6470</v>
      </c>
      <c r="D376" s="217" t="s">
        <v>1055</v>
      </c>
      <c r="E376" s="217" t="s">
        <v>7478</v>
      </c>
      <c r="F376" s="218" t="s">
        <v>7479</v>
      </c>
      <c r="G376" s="218" t="s">
        <v>6473</v>
      </c>
      <c r="H376" s="218" t="s">
        <v>1077</v>
      </c>
      <c r="I376" s="219" t="s">
        <v>1078</v>
      </c>
      <c r="J376" s="220" t="s">
        <v>1690</v>
      </c>
      <c r="K376" s="220" t="s">
        <v>1691</v>
      </c>
      <c r="L376" s="220" t="s">
        <v>1063</v>
      </c>
      <c r="M376" s="221" t="s">
        <v>1769</v>
      </c>
      <c r="N376" s="218" t="s">
        <v>1284</v>
      </c>
      <c r="O376" s="218" t="s">
        <v>3553</v>
      </c>
      <c r="P376" s="222"/>
      <c r="Q376" s="223"/>
      <c r="R376" s="223">
        <v>7703.12</v>
      </c>
    </row>
    <row r="377" spans="1:18" ht="42" hidden="1" customHeight="1">
      <c r="A377" s="215" t="s">
        <v>1410</v>
      </c>
      <c r="B377" s="215" t="s">
        <v>7480</v>
      </c>
      <c r="C377" s="216" t="s">
        <v>6470</v>
      </c>
      <c r="D377" s="217" t="s">
        <v>1055</v>
      </c>
      <c r="E377" s="217" t="s">
        <v>7481</v>
      </c>
      <c r="F377" s="218" t="s">
        <v>7482</v>
      </c>
      <c r="G377" s="218" t="s">
        <v>6473</v>
      </c>
      <c r="H377" s="218" t="s">
        <v>1696</v>
      </c>
      <c r="I377" s="219" t="s">
        <v>1697</v>
      </c>
      <c r="J377" s="220" t="s">
        <v>1690</v>
      </c>
      <c r="K377" s="220" t="s">
        <v>1691</v>
      </c>
      <c r="L377" s="220" t="s">
        <v>1063</v>
      </c>
      <c r="M377" s="221" t="s">
        <v>1769</v>
      </c>
      <c r="N377" s="218" t="s">
        <v>1284</v>
      </c>
      <c r="O377" s="218" t="s">
        <v>3553</v>
      </c>
      <c r="P377" s="222"/>
      <c r="Q377" s="223"/>
      <c r="R377" s="223">
        <v>60190.36</v>
      </c>
    </row>
    <row r="378" spans="1:18" ht="42" hidden="1" customHeight="1">
      <c r="A378" s="215" t="s">
        <v>1414</v>
      </c>
      <c r="B378" s="215" t="s">
        <v>7483</v>
      </c>
      <c r="C378" s="216" t="s">
        <v>6470</v>
      </c>
      <c r="D378" s="217" t="s">
        <v>1055</v>
      </c>
      <c r="E378" s="217" t="s">
        <v>7484</v>
      </c>
      <c r="F378" s="218" t="s">
        <v>7485</v>
      </c>
      <c r="G378" s="218" t="s">
        <v>6473</v>
      </c>
      <c r="H378" s="218" t="s">
        <v>1077</v>
      </c>
      <c r="I378" s="219" t="s">
        <v>1078</v>
      </c>
      <c r="J378" s="220" t="s">
        <v>1690</v>
      </c>
      <c r="K378" s="220" t="s">
        <v>1691</v>
      </c>
      <c r="L378" s="220" t="s">
        <v>1063</v>
      </c>
      <c r="M378" s="221" t="s">
        <v>1769</v>
      </c>
      <c r="N378" s="218" t="s">
        <v>1284</v>
      </c>
      <c r="O378" s="218" t="s">
        <v>3553</v>
      </c>
      <c r="P378" s="222"/>
      <c r="Q378" s="223"/>
      <c r="R378" s="223">
        <v>225092.81</v>
      </c>
    </row>
    <row r="379" spans="1:18" ht="42" hidden="1" customHeight="1">
      <c r="A379" s="215" t="s">
        <v>1421</v>
      </c>
      <c r="B379" s="215" t="s">
        <v>7486</v>
      </c>
      <c r="C379" s="216" t="s">
        <v>6470</v>
      </c>
      <c r="D379" s="217" t="s">
        <v>1055</v>
      </c>
      <c r="E379" s="217" t="s">
        <v>7487</v>
      </c>
      <c r="F379" s="218" t="s">
        <v>7488</v>
      </c>
      <c r="G379" s="218" t="s">
        <v>6473</v>
      </c>
      <c r="H379" s="218" t="s">
        <v>1696</v>
      </c>
      <c r="I379" s="219" t="s">
        <v>1697</v>
      </c>
      <c r="J379" s="220" t="s">
        <v>1690</v>
      </c>
      <c r="K379" s="220" t="s">
        <v>1691</v>
      </c>
      <c r="L379" s="220" t="s">
        <v>1063</v>
      </c>
      <c r="M379" s="221" t="s">
        <v>1769</v>
      </c>
      <c r="N379" s="218" t="s">
        <v>1284</v>
      </c>
      <c r="O379" s="218" t="s">
        <v>3553</v>
      </c>
      <c r="P379" s="222"/>
      <c r="Q379" s="223"/>
      <c r="R379" s="223">
        <v>9478.64</v>
      </c>
    </row>
    <row r="380" spans="1:18" ht="42" hidden="1" customHeight="1">
      <c r="A380" s="215" t="s">
        <v>1428</v>
      </c>
      <c r="B380" s="215" t="s">
        <v>7489</v>
      </c>
      <c r="C380" s="216" t="s">
        <v>6470</v>
      </c>
      <c r="D380" s="217" t="s">
        <v>1055</v>
      </c>
      <c r="E380" s="217" t="s">
        <v>7490</v>
      </c>
      <c r="F380" s="218" t="s">
        <v>7491</v>
      </c>
      <c r="G380" s="218" t="s">
        <v>6473</v>
      </c>
      <c r="H380" s="218" t="s">
        <v>1077</v>
      </c>
      <c r="I380" s="219" t="s">
        <v>1078</v>
      </c>
      <c r="J380" s="220" t="s">
        <v>1690</v>
      </c>
      <c r="K380" s="220" t="s">
        <v>1691</v>
      </c>
      <c r="L380" s="220" t="s">
        <v>1063</v>
      </c>
      <c r="M380" s="221" t="s">
        <v>1769</v>
      </c>
      <c r="N380" s="218" t="s">
        <v>1284</v>
      </c>
      <c r="O380" s="218" t="s">
        <v>3553</v>
      </c>
      <c r="P380" s="222"/>
      <c r="Q380" s="223"/>
      <c r="R380" s="223">
        <v>41.76</v>
      </c>
    </row>
    <row r="381" spans="1:18" ht="42" hidden="1" customHeight="1">
      <c r="A381" s="215" t="s">
        <v>2084</v>
      </c>
      <c r="B381" s="215" t="s">
        <v>7492</v>
      </c>
      <c r="C381" s="216" t="s">
        <v>6733</v>
      </c>
      <c r="D381" s="217" t="s">
        <v>1055</v>
      </c>
      <c r="E381" s="217" t="s">
        <v>6510</v>
      </c>
      <c r="F381" s="218" t="s">
        <v>7493</v>
      </c>
      <c r="G381" s="218" t="s">
        <v>6470</v>
      </c>
      <c r="H381" s="218" t="s">
        <v>1701</v>
      </c>
      <c r="I381" s="219" t="s">
        <v>1702</v>
      </c>
      <c r="J381" s="220" t="s">
        <v>1690</v>
      </c>
      <c r="K381" s="220" t="s">
        <v>1691</v>
      </c>
      <c r="L381" s="220" t="s">
        <v>1063</v>
      </c>
      <c r="M381" s="221" t="s">
        <v>1769</v>
      </c>
      <c r="N381" s="218" t="s">
        <v>1284</v>
      </c>
      <c r="O381" s="218" t="s">
        <v>3553</v>
      </c>
      <c r="P381" s="222"/>
      <c r="Q381" s="223"/>
      <c r="R381" s="223">
        <v>2993</v>
      </c>
    </row>
    <row r="382" spans="1:18" ht="42" hidden="1" customHeight="1">
      <c r="A382" s="215" t="s">
        <v>2088</v>
      </c>
      <c r="B382" s="215" t="s">
        <v>7494</v>
      </c>
      <c r="C382" s="216" t="s">
        <v>6733</v>
      </c>
      <c r="D382" s="217" t="s">
        <v>1055</v>
      </c>
      <c r="E382" s="217" t="s">
        <v>5841</v>
      </c>
      <c r="F382" s="218" t="s">
        <v>7495</v>
      </c>
      <c r="G382" s="218" t="s">
        <v>6470</v>
      </c>
      <c r="H382" s="218" t="s">
        <v>1701</v>
      </c>
      <c r="I382" s="219" t="s">
        <v>1702</v>
      </c>
      <c r="J382" s="220" t="s">
        <v>1690</v>
      </c>
      <c r="K382" s="220" t="s">
        <v>1691</v>
      </c>
      <c r="L382" s="220" t="s">
        <v>1063</v>
      </c>
      <c r="M382" s="221" t="s">
        <v>1769</v>
      </c>
      <c r="N382" s="218" t="s">
        <v>1284</v>
      </c>
      <c r="O382" s="218" t="s">
        <v>3553</v>
      </c>
      <c r="P382" s="222"/>
      <c r="Q382" s="223"/>
      <c r="R382" s="223">
        <v>814</v>
      </c>
    </row>
    <row r="383" spans="1:18" ht="52.5" hidden="1" customHeight="1">
      <c r="A383" s="215" t="s">
        <v>2092</v>
      </c>
      <c r="B383" s="215" t="s">
        <v>7496</v>
      </c>
      <c r="C383" s="216" t="s">
        <v>6733</v>
      </c>
      <c r="D383" s="217" t="s">
        <v>1055</v>
      </c>
      <c r="E383" s="217" t="s">
        <v>7497</v>
      </c>
      <c r="F383" s="218" t="s">
        <v>7498</v>
      </c>
      <c r="G383" s="218" t="s">
        <v>6470</v>
      </c>
      <c r="H383" s="218" t="s">
        <v>1696</v>
      </c>
      <c r="I383" s="219" t="s">
        <v>1697</v>
      </c>
      <c r="J383" s="220" t="s">
        <v>1690</v>
      </c>
      <c r="K383" s="220" t="s">
        <v>1691</v>
      </c>
      <c r="L383" s="220" t="s">
        <v>1063</v>
      </c>
      <c r="M383" s="221" t="s">
        <v>1769</v>
      </c>
      <c r="N383" s="218" t="s">
        <v>1284</v>
      </c>
      <c r="O383" s="218" t="s">
        <v>3553</v>
      </c>
      <c r="P383" s="222"/>
      <c r="Q383" s="223"/>
      <c r="R383" s="223">
        <v>6847.08</v>
      </c>
    </row>
    <row r="384" spans="1:18" ht="42" hidden="1" customHeight="1">
      <c r="A384" s="215" t="s">
        <v>2096</v>
      </c>
      <c r="B384" s="215" t="s">
        <v>7499</v>
      </c>
      <c r="C384" s="216" t="s">
        <v>6733</v>
      </c>
      <c r="D384" s="217" t="s">
        <v>1055</v>
      </c>
      <c r="E384" s="217" t="s">
        <v>5841</v>
      </c>
      <c r="F384" s="218" t="s">
        <v>7500</v>
      </c>
      <c r="G384" s="218" t="s">
        <v>6470</v>
      </c>
      <c r="H384" s="218" t="s">
        <v>1701</v>
      </c>
      <c r="I384" s="219" t="s">
        <v>1702</v>
      </c>
      <c r="J384" s="220" t="s">
        <v>1690</v>
      </c>
      <c r="K384" s="220" t="s">
        <v>1691</v>
      </c>
      <c r="L384" s="220" t="s">
        <v>1063</v>
      </c>
      <c r="M384" s="221" t="s">
        <v>1769</v>
      </c>
      <c r="N384" s="218" t="s">
        <v>1284</v>
      </c>
      <c r="O384" s="218" t="s">
        <v>3553</v>
      </c>
      <c r="P384" s="222"/>
      <c r="Q384" s="223"/>
      <c r="R384" s="223">
        <v>841</v>
      </c>
    </row>
    <row r="385" spans="1:18" ht="42" hidden="1" customHeight="1">
      <c r="A385" s="215" t="s">
        <v>2100</v>
      </c>
      <c r="B385" s="215" t="s">
        <v>7501</v>
      </c>
      <c r="C385" s="216" t="s">
        <v>6733</v>
      </c>
      <c r="D385" s="217" t="s">
        <v>1055</v>
      </c>
      <c r="E385" s="217" t="s">
        <v>6510</v>
      </c>
      <c r="F385" s="218" t="s">
        <v>7502</v>
      </c>
      <c r="G385" s="218" t="s">
        <v>6470</v>
      </c>
      <c r="H385" s="218" t="s">
        <v>1701</v>
      </c>
      <c r="I385" s="219" t="s">
        <v>1702</v>
      </c>
      <c r="J385" s="220" t="s">
        <v>1690</v>
      </c>
      <c r="K385" s="220" t="s">
        <v>1691</v>
      </c>
      <c r="L385" s="220" t="s">
        <v>1063</v>
      </c>
      <c r="M385" s="221" t="s">
        <v>1769</v>
      </c>
      <c r="N385" s="218" t="s">
        <v>1284</v>
      </c>
      <c r="O385" s="218" t="s">
        <v>3553</v>
      </c>
      <c r="P385" s="222"/>
      <c r="Q385" s="223"/>
      <c r="R385" s="223">
        <v>2173</v>
      </c>
    </row>
    <row r="386" spans="1:18" ht="42" hidden="1" customHeight="1">
      <c r="A386" s="215" t="s">
        <v>2104</v>
      </c>
      <c r="B386" s="215" t="s">
        <v>7503</v>
      </c>
      <c r="C386" s="216" t="s">
        <v>6733</v>
      </c>
      <c r="D386" s="217" t="s">
        <v>1055</v>
      </c>
      <c r="E386" s="217" t="s">
        <v>7504</v>
      </c>
      <c r="F386" s="218" t="s">
        <v>7505</v>
      </c>
      <c r="G386" s="218" t="s">
        <v>6470</v>
      </c>
      <c r="H386" s="218" t="s">
        <v>1696</v>
      </c>
      <c r="I386" s="219" t="s">
        <v>1697</v>
      </c>
      <c r="J386" s="220" t="s">
        <v>1690</v>
      </c>
      <c r="K386" s="220" t="s">
        <v>1691</v>
      </c>
      <c r="L386" s="220" t="s">
        <v>1063</v>
      </c>
      <c r="M386" s="221" t="s">
        <v>1769</v>
      </c>
      <c r="N386" s="218" t="s">
        <v>1284</v>
      </c>
      <c r="O386" s="218" t="s">
        <v>3553</v>
      </c>
      <c r="P386" s="222"/>
      <c r="Q386" s="223"/>
      <c r="R386" s="223">
        <v>791.49</v>
      </c>
    </row>
    <row r="387" spans="1:18" ht="52.5" hidden="1" customHeight="1">
      <c r="A387" s="215" t="s">
        <v>2108</v>
      </c>
      <c r="B387" s="215" t="s">
        <v>5274</v>
      </c>
      <c r="C387" s="216" t="s">
        <v>6470</v>
      </c>
      <c r="D387" s="217" t="s">
        <v>1181</v>
      </c>
      <c r="E387" s="217" t="s">
        <v>7506</v>
      </c>
      <c r="F387" s="218" t="s">
        <v>5274</v>
      </c>
      <c r="G387" s="218" t="s">
        <v>6470</v>
      </c>
      <c r="H387" s="218" t="s">
        <v>3247</v>
      </c>
      <c r="I387" s="219" t="s">
        <v>3248</v>
      </c>
      <c r="J387" s="220" t="s">
        <v>1063</v>
      </c>
      <c r="K387" s="220" t="s">
        <v>1063</v>
      </c>
      <c r="L387" s="220" t="s">
        <v>1790</v>
      </c>
      <c r="M387" s="221" t="s">
        <v>1678</v>
      </c>
      <c r="N387" s="218" t="s">
        <v>1284</v>
      </c>
      <c r="O387" s="218" t="s">
        <v>3553</v>
      </c>
      <c r="P387" s="222"/>
      <c r="Q387" s="223">
        <v>14565000</v>
      </c>
      <c r="R387" s="223"/>
    </row>
    <row r="388" spans="1:18" ht="52.5" hidden="1" customHeight="1">
      <c r="A388" s="215" t="s">
        <v>2113</v>
      </c>
      <c r="B388" s="215" t="s">
        <v>7507</v>
      </c>
      <c r="C388" s="216" t="s">
        <v>6646</v>
      </c>
      <c r="D388" s="217" t="s">
        <v>1181</v>
      </c>
      <c r="E388" s="217" t="s">
        <v>7508</v>
      </c>
      <c r="F388" s="218" t="s">
        <v>7507</v>
      </c>
      <c r="G388" s="218" t="s">
        <v>6470</v>
      </c>
      <c r="H388" s="218" t="s">
        <v>3244</v>
      </c>
      <c r="I388" s="219" t="s">
        <v>3245</v>
      </c>
      <c r="J388" s="220" t="s">
        <v>1063</v>
      </c>
      <c r="K388" s="220" t="s">
        <v>1063</v>
      </c>
      <c r="L388" s="220" t="s">
        <v>1790</v>
      </c>
      <c r="M388" s="221" t="s">
        <v>1678</v>
      </c>
      <c r="N388" s="218" t="s">
        <v>1284</v>
      </c>
      <c r="O388" s="218" t="s">
        <v>3553</v>
      </c>
      <c r="P388" s="222"/>
      <c r="Q388" s="223">
        <v>489000</v>
      </c>
      <c r="R388" s="223"/>
    </row>
    <row r="389" spans="1:18" ht="42" hidden="1" customHeight="1">
      <c r="A389" s="215" t="s">
        <v>2120</v>
      </c>
      <c r="B389" s="215" t="s">
        <v>7509</v>
      </c>
      <c r="C389" s="216" t="s">
        <v>6733</v>
      </c>
      <c r="D389" s="217" t="s">
        <v>1055</v>
      </c>
      <c r="E389" s="217" t="s">
        <v>6762</v>
      </c>
      <c r="F389" s="218" t="s">
        <v>7510</v>
      </c>
      <c r="G389" s="218" t="s">
        <v>6733</v>
      </c>
      <c r="H389" s="218" t="s">
        <v>1701</v>
      </c>
      <c r="I389" s="219" t="s">
        <v>1702</v>
      </c>
      <c r="J389" s="220" t="s">
        <v>1703</v>
      </c>
      <c r="K389" s="220" t="s">
        <v>1704</v>
      </c>
      <c r="L389" s="220" t="s">
        <v>1063</v>
      </c>
      <c r="M389" s="221" t="s">
        <v>1769</v>
      </c>
      <c r="N389" s="218" t="s">
        <v>1284</v>
      </c>
      <c r="O389" s="218" t="s">
        <v>3553</v>
      </c>
      <c r="P389" s="222"/>
      <c r="Q389" s="223"/>
      <c r="R389" s="223">
        <v>2017939.79</v>
      </c>
    </row>
    <row r="390" spans="1:18" ht="42" hidden="1" customHeight="1">
      <c r="A390" s="215" t="s">
        <v>2124</v>
      </c>
      <c r="B390" s="215" t="s">
        <v>7511</v>
      </c>
      <c r="C390" s="216" t="s">
        <v>6733</v>
      </c>
      <c r="D390" s="217" t="s">
        <v>1055</v>
      </c>
      <c r="E390" s="217" t="s">
        <v>6872</v>
      </c>
      <c r="F390" s="218" t="s">
        <v>7512</v>
      </c>
      <c r="G390" s="218" t="s">
        <v>6733</v>
      </c>
      <c r="H390" s="218" t="s">
        <v>1701</v>
      </c>
      <c r="I390" s="219" t="s">
        <v>1702</v>
      </c>
      <c r="J390" s="220" t="s">
        <v>1703</v>
      </c>
      <c r="K390" s="220" t="s">
        <v>1704</v>
      </c>
      <c r="L390" s="220" t="s">
        <v>1063</v>
      </c>
      <c r="M390" s="221" t="s">
        <v>1769</v>
      </c>
      <c r="N390" s="218" t="s">
        <v>1284</v>
      </c>
      <c r="O390" s="218" t="s">
        <v>3553</v>
      </c>
      <c r="P390" s="222"/>
      <c r="Q390" s="223"/>
      <c r="R390" s="223">
        <v>15493.99</v>
      </c>
    </row>
    <row r="391" spans="1:18" ht="42" hidden="1" customHeight="1">
      <c r="A391" s="215" t="s">
        <v>2129</v>
      </c>
      <c r="B391" s="215" t="s">
        <v>7513</v>
      </c>
      <c r="C391" s="216" t="s">
        <v>6733</v>
      </c>
      <c r="D391" s="217" t="s">
        <v>1055</v>
      </c>
      <c r="E391" s="217" t="s">
        <v>7514</v>
      </c>
      <c r="F391" s="218" t="s">
        <v>7515</v>
      </c>
      <c r="G391" s="218" t="s">
        <v>6733</v>
      </c>
      <c r="H391" s="218" t="s">
        <v>1701</v>
      </c>
      <c r="I391" s="219" t="s">
        <v>1702</v>
      </c>
      <c r="J391" s="220" t="s">
        <v>1703</v>
      </c>
      <c r="K391" s="220" t="s">
        <v>1704</v>
      </c>
      <c r="L391" s="220" t="s">
        <v>1063</v>
      </c>
      <c r="M391" s="221" t="s">
        <v>1769</v>
      </c>
      <c r="N391" s="218" t="s">
        <v>1284</v>
      </c>
      <c r="O391" s="218" t="s">
        <v>3553</v>
      </c>
      <c r="P391" s="222"/>
      <c r="Q391" s="223"/>
      <c r="R391" s="223">
        <v>824.2</v>
      </c>
    </row>
    <row r="392" spans="1:18" ht="42" hidden="1" customHeight="1">
      <c r="A392" s="215" t="s">
        <v>2134</v>
      </c>
      <c r="B392" s="215" t="s">
        <v>7516</v>
      </c>
      <c r="C392" s="216" t="s">
        <v>6733</v>
      </c>
      <c r="D392" s="217" t="s">
        <v>1055</v>
      </c>
      <c r="E392" s="217" t="s">
        <v>6770</v>
      </c>
      <c r="F392" s="218" t="s">
        <v>7517</v>
      </c>
      <c r="G392" s="218" t="s">
        <v>6733</v>
      </c>
      <c r="H392" s="218" t="s">
        <v>1716</v>
      </c>
      <c r="I392" s="219" t="s">
        <v>1717</v>
      </c>
      <c r="J392" s="220" t="s">
        <v>1703</v>
      </c>
      <c r="K392" s="220" t="s">
        <v>1704</v>
      </c>
      <c r="L392" s="220" t="s">
        <v>1063</v>
      </c>
      <c r="M392" s="221" t="s">
        <v>1769</v>
      </c>
      <c r="N392" s="218" t="s">
        <v>1284</v>
      </c>
      <c r="O392" s="218" t="s">
        <v>3553</v>
      </c>
      <c r="P392" s="222"/>
      <c r="Q392" s="223"/>
      <c r="R392" s="223">
        <v>18344.990000000002</v>
      </c>
    </row>
    <row r="393" spans="1:18" ht="42" hidden="1" customHeight="1">
      <c r="A393" s="215" t="s">
        <v>2138</v>
      </c>
      <c r="B393" s="215" t="s">
        <v>7518</v>
      </c>
      <c r="C393" s="216" t="s">
        <v>6733</v>
      </c>
      <c r="D393" s="217" t="s">
        <v>1055</v>
      </c>
      <c r="E393" s="217" t="s">
        <v>6766</v>
      </c>
      <c r="F393" s="218" t="s">
        <v>7519</v>
      </c>
      <c r="G393" s="218" t="s">
        <v>6733</v>
      </c>
      <c r="H393" s="218" t="s">
        <v>1701</v>
      </c>
      <c r="I393" s="219" t="s">
        <v>1702</v>
      </c>
      <c r="J393" s="220" t="s">
        <v>1703</v>
      </c>
      <c r="K393" s="220" t="s">
        <v>1704</v>
      </c>
      <c r="L393" s="220" t="s">
        <v>1063</v>
      </c>
      <c r="M393" s="221" t="s">
        <v>1769</v>
      </c>
      <c r="N393" s="218" t="s">
        <v>1284</v>
      </c>
      <c r="O393" s="218" t="s">
        <v>3553</v>
      </c>
      <c r="P393" s="222"/>
      <c r="Q393" s="223"/>
      <c r="R393" s="223">
        <v>266001.32</v>
      </c>
    </row>
    <row r="394" spans="1:18" ht="42" hidden="1" customHeight="1">
      <c r="A394" s="215" t="s">
        <v>2141</v>
      </c>
      <c r="B394" s="215" t="s">
        <v>7520</v>
      </c>
      <c r="C394" s="216" t="s">
        <v>6733</v>
      </c>
      <c r="D394" s="217" t="s">
        <v>1055</v>
      </c>
      <c r="E394" s="217" t="s">
        <v>6773</v>
      </c>
      <c r="F394" s="218" t="s">
        <v>7521</v>
      </c>
      <c r="G394" s="218" t="s">
        <v>6733</v>
      </c>
      <c r="H394" s="218" t="s">
        <v>1701</v>
      </c>
      <c r="I394" s="219" t="s">
        <v>1702</v>
      </c>
      <c r="J394" s="220" t="s">
        <v>1703</v>
      </c>
      <c r="K394" s="220" t="s">
        <v>1704</v>
      </c>
      <c r="L394" s="220" t="s">
        <v>1063</v>
      </c>
      <c r="M394" s="221" t="s">
        <v>1769</v>
      </c>
      <c r="N394" s="218" t="s">
        <v>1284</v>
      </c>
      <c r="O394" s="218" t="s">
        <v>3553</v>
      </c>
      <c r="P394" s="222"/>
      <c r="Q394" s="223"/>
      <c r="R394" s="223">
        <v>467795.20000000001</v>
      </c>
    </row>
    <row r="395" spans="1:18" ht="42" hidden="1" customHeight="1">
      <c r="A395" s="215" t="s">
        <v>2144</v>
      </c>
      <c r="B395" s="215" t="s">
        <v>7522</v>
      </c>
      <c r="C395" s="216" t="s">
        <v>6733</v>
      </c>
      <c r="D395" s="217" t="s">
        <v>1055</v>
      </c>
      <c r="E395" s="217" t="s">
        <v>6762</v>
      </c>
      <c r="F395" s="218" t="s">
        <v>7523</v>
      </c>
      <c r="G395" s="218" t="s">
        <v>6733</v>
      </c>
      <c r="H395" s="218" t="s">
        <v>1701</v>
      </c>
      <c r="I395" s="219" t="s">
        <v>1702</v>
      </c>
      <c r="J395" s="220" t="s">
        <v>1703</v>
      </c>
      <c r="K395" s="220" t="s">
        <v>1704</v>
      </c>
      <c r="L395" s="220" t="s">
        <v>1063</v>
      </c>
      <c r="M395" s="221" t="s">
        <v>1769</v>
      </c>
      <c r="N395" s="218" t="s">
        <v>1284</v>
      </c>
      <c r="O395" s="218" t="s">
        <v>3553</v>
      </c>
      <c r="P395" s="222"/>
      <c r="Q395" s="223"/>
      <c r="R395" s="223">
        <v>137119.32999999999</v>
      </c>
    </row>
    <row r="396" spans="1:18" ht="42" hidden="1" customHeight="1">
      <c r="A396" s="215" t="s">
        <v>2147</v>
      </c>
      <c r="B396" s="215" t="s">
        <v>7524</v>
      </c>
      <c r="C396" s="216" t="s">
        <v>6733</v>
      </c>
      <c r="D396" s="217" t="s">
        <v>1055</v>
      </c>
      <c r="E396" s="217" t="s">
        <v>6766</v>
      </c>
      <c r="F396" s="218" t="s">
        <v>7525</v>
      </c>
      <c r="G396" s="218" t="s">
        <v>6733</v>
      </c>
      <c r="H396" s="218" t="s">
        <v>1701</v>
      </c>
      <c r="I396" s="219" t="s">
        <v>1702</v>
      </c>
      <c r="J396" s="220" t="s">
        <v>1703</v>
      </c>
      <c r="K396" s="220" t="s">
        <v>1704</v>
      </c>
      <c r="L396" s="220" t="s">
        <v>1063</v>
      </c>
      <c r="M396" s="221" t="s">
        <v>1769</v>
      </c>
      <c r="N396" s="218" t="s">
        <v>1284</v>
      </c>
      <c r="O396" s="218" t="s">
        <v>3553</v>
      </c>
      <c r="P396" s="222"/>
      <c r="Q396" s="223"/>
      <c r="R396" s="223">
        <v>18074.79</v>
      </c>
    </row>
    <row r="397" spans="1:18" ht="42" hidden="1" customHeight="1">
      <c r="A397" s="215" t="s">
        <v>2150</v>
      </c>
      <c r="B397" s="215" t="s">
        <v>7526</v>
      </c>
      <c r="C397" s="216" t="s">
        <v>6733</v>
      </c>
      <c r="D397" s="217" t="s">
        <v>1055</v>
      </c>
      <c r="E397" s="217" t="s">
        <v>6770</v>
      </c>
      <c r="F397" s="218" t="s">
        <v>7527</v>
      </c>
      <c r="G397" s="218" t="s">
        <v>6733</v>
      </c>
      <c r="H397" s="218" t="s">
        <v>1716</v>
      </c>
      <c r="I397" s="219" t="s">
        <v>1717</v>
      </c>
      <c r="J397" s="220" t="s">
        <v>1703</v>
      </c>
      <c r="K397" s="220" t="s">
        <v>1704</v>
      </c>
      <c r="L397" s="220" t="s">
        <v>1063</v>
      </c>
      <c r="M397" s="221" t="s">
        <v>1769</v>
      </c>
      <c r="N397" s="218" t="s">
        <v>1284</v>
      </c>
      <c r="O397" s="218" t="s">
        <v>3553</v>
      </c>
      <c r="P397" s="222"/>
      <c r="Q397" s="223"/>
      <c r="R397" s="223">
        <v>1246.52</v>
      </c>
    </row>
    <row r="398" spans="1:18" ht="42" hidden="1" customHeight="1">
      <c r="A398" s="215" t="s">
        <v>2154</v>
      </c>
      <c r="B398" s="215" t="s">
        <v>7528</v>
      </c>
      <c r="C398" s="216" t="s">
        <v>6733</v>
      </c>
      <c r="D398" s="217" t="s">
        <v>1055</v>
      </c>
      <c r="E398" s="217" t="s">
        <v>6773</v>
      </c>
      <c r="F398" s="218" t="s">
        <v>7529</v>
      </c>
      <c r="G398" s="218" t="s">
        <v>6733</v>
      </c>
      <c r="H398" s="218" t="s">
        <v>1701</v>
      </c>
      <c r="I398" s="219" t="s">
        <v>1702</v>
      </c>
      <c r="J398" s="220" t="s">
        <v>1703</v>
      </c>
      <c r="K398" s="220" t="s">
        <v>1704</v>
      </c>
      <c r="L398" s="220" t="s">
        <v>1063</v>
      </c>
      <c r="M398" s="221" t="s">
        <v>1769</v>
      </c>
      <c r="N398" s="218" t="s">
        <v>1284</v>
      </c>
      <c r="O398" s="218" t="s">
        <v>3553</v>
      </c>
      <c r="P398" s="222"/>
      <c r="Q398" s="223"/>
      <c r="R398" s="223">
        <v>31786.78</v>
      </c>
    </row>
    <row r="399" spans="1:18" ht="42" hidden="1" customHeight="1">
      <c r="A399" s="215" t="s">
        <v>2157</v>
      </c>
      <c r="B399" s="215" t="s">
        <v>7530</v>
      </c>
      <c r="C399" s="216" t="s">
        <v>6733</v>
      </c>
      <c r="D399" s="217" t="s">
        <v>1055</v>
      </c>
      <c r="E399" s="217" t="s">
        <v>6762</v>
      </c>
      <c r="F399" s="218" t="s">
        <v>7531</v>
      </c>
      <c r="G399" s="218" t="s">
        <v>6733</v>
      </c>
      <c r="H399" s="218" t="s">
        <v>1701</v>
      </c>
      <c r="I399" s="219" t="s">
        <v>1702</v>
      </c>
      <c r="J399" s="220" t="s">
        <v>1703</v>
      </c>
      <c r="K399" s="220" t="s">
        <v>1704</v>
      </c>
      <c r="L399" s="220" t="s">
        <v>1063</v>
      </c>
      <c r="M399" s="221" t="s">
        <v>1769</v>
      </c>
      <c r="N399" s="218" t="s">
        <v>1284</v>
      </c>
      <c r="O399" s="218" t="s">
        <v>3553</v>
      </c>
      <c r="P399" s="222"/>
      <c r="Q399" s="223"/>
      <c r="R399" s="223">
        <v>48.83</v>
      </c>
    </row>
    <row r="400" spans="1:18" ht="42" hidden="1" customHeight="1">
      <c r="A400" s="215" t="s">
        <v>2160</v>
      </c>
      <c r="B400" s="215" t="s">
        <v>7532</v>
      </c>
      <c r="C400" s="216" t="s">
        <v>6733</v>
      </c>
      <c r="D400" s="217" t="s">
        <v>1055</v>
      </c>
      <c r="E400" s="217" t="s">
        <v>6766</v>
      </c>
      <c r="F400" s="218" t="s">
        <v>7533</v>
      </c>
      <c r="G400" s="218" t="s">
        <v>6733</v>
      </c>
      <c r="H400" s="218" t="s">
        <v>1701</v>
      </c>
      <c r="I400" s="219" t="s">
        <v>1702</v>
      </c>
      <c r="J400" s="220" t="s">
        <v>1703</v>
      </c>
      <c r="K400" s="220" t="s">
        <v>1704</v>
      </c>
      <c r="L400" s="220" t="s">
        <v>1063</v>
      </c>
      <c r="M400" s="221" t="s">
        <v>1769</v>
      </c>
      <c r="N400" s="218" t="s">
        <v>1284</v>
      </c>
      <c r="O400" s="218" t="s">
        <v>3553</v>
      </c>
      <c r="P400" s="222"/>
      <c r="Q400" s="223"/>
      <c r="R400" s="223">
        <v>6.44</v>
      </c>
    </row>
    <row r="401" spans="1:18" ht="42" hidden="1" customHeight="1">
      <c r="A401" s="215" t="s">
        <v>1691</v>
      </c>
      <c r="B401" s="215" t="s">
        <v>7534</v>
      </c>
      <c r="C401" s="216" t="s">
        <v>6733</v>
      </c>
      <c r="D401" s="217" t="s">
        <v>1055</v>
      </c>
      <c r="E401" s="217" t="s">
        <v>6770</v>
      </c>
      <c r="F401" s="218" t="s">
        <v>7535</v>
      </c>
      <c r="G401" s="218" t="s">
        <v>6733</v>
      </c>
      <c r="H401" s="218" t="s">
        <v>1716</v>
      </c>
      <c r="I401" s="219" t="s">
        <v>1717</v>
      </c>
      <c r="J401" s="220" t="s">
        <v>1703</v>
      </c>
      <c r="K401" s="220" t="s">
        <v>1704</v>
      </c>
      <c r="L401" s="220" t="s">
        <v>1063</v>
      </c>
      <c r="M401" s="221" t="s">
        <v>1769</v>
      </c>
      <c r="N401" s="218" t="s">
        <v>1284</v>
      </c>
      <c r="O401" s="218" t="s">
        <v>3553</v>
      </c>
      <c r="P401" s="222"/>
      <c r="Q401" s="223"/>
      <c r="R401" s="223">
        <v>0.43</v>
      </c>
    </row>
    <row r="402" spans="1:18" ht="42" hidden="1" customHeight="1">
      <c r="A402" s="215" t="s">
        <v>1080</v>
      </c>
      <c r="B402" s="215" t="s">
        <v>7536</v>
      </c>
      <c r="C402" s="216" t="s">
        <v>6733</v>
      </c>
      <c r="D402" s="217" t="s">
        <v>1055</v>
      </c>
      <c r="E402" s="217" t="s">
        <v>6773</v>
      </c>
      <c r="F402" s="218" t="s">
        <v>7537</v>
      </c>
      <c r="G402" s="218" t="s">
        <v>6733</v>
      </c>
      <c r="H402" s="218" t="s">
        <v>1701</v>
      </c>
      <c r="I402" s="219" t="s">
        <v>1702</v>
      </c>
      <c r="J402" s="220" t="s">
        <v>1703</v>
      </c>
      <c r="K402" s="220" t="s">
        <v>1704</v>
      </c>
      <c r="L402" s="220" t="s">
        <v>1063</v>
      </c>
      <c r="M402" s="221" t="s">
        <v>1769</v>
      </c>
      <c r="N402" s="218" t="s">
        <v>1284</v>
      </c>
      <c r="O402" s="218" t="s">
        <v>3553</v>
      </c>
      <c r="P402" s="222"/>
      <c r="Q402" s="223"/>
      <c r="R402" s="223">
        <v>11.33</v>
      </c>
    </row>
    <row r="403" spans="1:18" ht="42" hidden="1" customHeight="1">
      <c r="A403" s="215" t="s">
        <v>2168</v>
      </c>
      <c r="B403" s="215" t="s">
        <v>7538</v>
      </c>
      <c r="C403" s="216" t="s">
        <v>6784</v>
      </c>
      <c r="D403" s="217" t="s">
        <v>1055</v>
      </c>
      <c r="E403" s="217" t="s">
        <v>7539</v>
      </c>
      <c r="F403" s="218" t="s">
        <v>7540</v>
      </c>
      <c r="G403" s="218" t="s">
        <v>6733</v>
      </c>
      <c r="H403" s="218" t="s">
        <v>1696</v>
      </c>
      <c r="I403" s="219" t="s">
        <v>1697</v>
      </c>
      <c r="J403" s="220" t="s">
        <v>1690</v>
      </c>
      <c r="K403" s="220" t="s">
        <v>1691</v>
      </c>
      <c r="L403" s="220" t="s">
        <v>1063</v>
      </c>
      <c r="M403" s="221" t="s">
        <v>1769</v>
      </c>
      <c r="N403" s="218" t="s">
        <v>1284</v>
      </c>
      <c r="O403" s="218" t="s">
        <v>3553</v>
      </c>
      <c r="P403" s="222"/>
      <c r="Q403" s="223"/>
      <c r="R403" s="223">
        <v>1888882.01</v>
      </c>
    </row>
    <row r="404" spans="1:18" ht="52.5" hidden="1" customHeight="1">
      <c r="A404" s="215" t="s">
        <v>2171</v>
      </c>
      <c r="B404" s="215" t="s">
        <v>7541</v>
      </c>
      <c r="C404" s="216" t="s">
        <v>6784</v>
      </c>
      <c r="D404" s="217" t="s">
        <v>1055</v>
      </c>
      <c r="E404" s="217" t="s">
        <v>7542</v>
      </c>
      <c r="F404" s="218" t="s">
        <v>7543</v>
      </c>
      <c r="G404" s="218" t="s">
        <v>6733</v>
      </c>
      <c r="H404" s="218" t="s">
        <v>1077</v>
      </c>
      <c r="I404" s="219" t="s">
        <v>1078</v>
      </c>
      <c r="J404" s="220" t="s">
        <v>1690</v>
      </c>
      <c r="K404" s="220" t="s">
        <v>1691</v>
      </c>
      <c r="L404" s="220" t="s">
        <v>1063</v>
      </c>
      <c r="M404" s="221" t="s">
        <v>1769</v>
      </c>
      <c r="N404" s="218" t="s">
        <v>1284</v>
      </c>
      <c r="O404" s="218" t="s">
        <v>3553</v>
      </c>
      <c r="P404" s="222"/>
      <c r="Q404" s="223"/>
      <c r="R404" s="223">
        <v>3576883.02</v>
      </c>
    </row>
    <row r="405" spans="1:18" ht="52.5" hidden="1" customHeight="1">
      <c r="A405" s="215" t="s">
        <v>1432</v>
      </c>
      <c r="B405" s="215" t="s">
        <v>7544</v>
      </c>
      <c r="C405" s="216" t="s">
        <v>6784</v>
      </c>
      <c r="D405" s="217" t="s">
        <v>1055</v>
      </c>
      <c r="E405" s="217" t="s">
        <v>7545</v>
      </c>
      <c r="F405" s="218" t="s">
        <v>7546</v>
      </c>
      <c r="G405" s="218" t="s">
        <v>6733</v>
      </c>
      <c r="H405" s="218" t="s">
        <v>1077</v>
      </c>
      <c r="I405" s="219" t="s">
        <v>1078</v>
      </c>
      <c r="J405" s="220" t="s">
        <v>1690</v>
      </c>
      <c r="K405" s="220" t="s">
        <v>1691</v>
      </c>
      <c r="L405" s="220" t="s">
        <v>1063</v>
      </c>
      <c r="M405" s="221" t="s">
        <v>1769</v>
      </c>
      <c r="N405" s="218" t="s">
        <v>1284</v>
      </c>
      <c r="O405" s="218" t="s">
        <v>3553</v>
      </c>
      <c r="P405" s="222"/>
      <c r="Q405" s="223"/>
      <c r="R405" s="223">
        <v>343160.74</v>
      </c>
    </row>
    <row r="406" spans="1:18" ht="42" hidden="1" customHeight="1">
      <c r="A406" s="215" t="s">
        <v>1436</v>
      </c>
      <c r="B406" s="215" t="s">
        <v>7547</v>
      </c>
      <c r="C406" s="216" t="s">
        <v>6784</v>
      </c>
      <c r="D406" s="217" t="s">
        <v>1055</v>
      </c>
      <c r="E406" s="217" t="s">
        <v>7548</v>
      </c>
      <c r="F406" s="218" t="s">
        <v>7549</v>
      </c>
      <c r="G406" s="218" t="s">
        <v>6733</v>
      </c>
      <c r="H406" s="218" t="s">
        <v>1696</v>
      </c>
      <c r="I406" s="219" t="s">
        <v>1697</v>
      </c>
      <c r="J406" s="220" t="s">
        <v>1690</v>
      </c>
      <c r="K406" s="220" t="s">
        <v>1691</v>
      </c>
      <c r="L406" s="220" t="s">
        <v>1063</v>
      </c>
      <c r="M406" s="221" t="s">
        <v>1769</v>
      </c>
      <c r="N406" s="218" t="s">
        <v>1284</v>
      </c>
      <c r="O406" s="218" t="s">
        <v>3553</v>
      </c>
      <c r="P406" s="222"/>
      <c r="Q406" s="223"/>
      <c r="R406" s="223">
        <v>50234.96</v>
      </c>
    </row>
    <row r="407" spans="1:18" ht="42" hidden="1" customHeight="1">
      <c r="A407" s="215" t="s">
        <v>2178</v>
      </c>
      <c r="B407" s="215" t="s">
        <v>7550</v>
      </c>
      <c r="C407" s="216" t="s">
        <v>6784</v>
      </c>
      <c r="D407" s="217" t="s">
        <v>1055</v>
      </c>
      <c r="E407" s="217" t="s">
        <v>7551</v>
      </c>
      <c r="F407" s="218" t="s">
        <v>7552</v>
      </c>
      <c r="G407" s="218" t="s">
        <v>6733</v>
      </c>
      <c r="H407" s="218" t="s">
        <v>1696</v>
      </c>
      <c r="I407" s="219" t="s">
        <v>1697</v>
      </c>
      <c r="J407" s="220" t="s">
        <v>1690</v>
      </c>
      <c r="K407" s="220" t="s">
        <v>1691</v>
      </c>
      <c r="L407" s="220" t="s">
        <v>1063</v>
      </c>
      <c r="M407" s="221" t="s">
        <v>1769</v>
      </c>
      <c r="N407" s="218" t="s">
        <v>1284</v>
      </c>
      <c r="O407" s="218" t="s">
        <v>3553</v>
      </c>
      <c r="P407" s="222"/>
      <c r="Q407" s="223"/>
      <c r="R407" s="223">
        <v>319602.88</v>
      </c>
    </row>
    <row r="408" spans="1:18" ht="52.5" hidden="1" customHeight="1">
      <c r="A408" s="215" t="s">
        <v>2182</v>
      </c>
      <c r="B408" s="215" t="s">
        <v>7553</v>
      </c>
      <c r="C408" s="216" t="s">
        <v>6784</v>
      </c>
      <c r="D408" s="217" t="s">
        <v>1055</v>
      </c>
      <c r="E408" s="217" t="s">
        <v>7554</v>
      </c>
      <c r="F408" s="218" t="s">
        <v>7555</v>
      </c>
      <c r="G408" s="218" t="s">
        <v>6733</v>
      </c>
      <c r="H408" s="218" t="s">
        <v>1077</v>
      </c>
      <c r="I408" s="219" t="s">
        <v>1078</v>
      </c>
      <c r="J408" s="220" t="s">
        <v>1690</v>
      </c>
      <c r="K408" s="220" t="s">
        <v>1691</v>
      </c>
      <c r="L408" s="220" t="s">
        <v>1063</v>
      </c>
      <c r="M408" s="221" t="s">
        <v>1769</v>
      </c>
      <c r="N408" s="218" t="s">
        <v>1284</v>
      </c>
      <c r="O408" s="218" t="s">
        <v>3553</v>
      </c>
      <c r="P408" s="222"/>
      <c r="Q408" s="223"/>
      <c r="R408" s="223">
        <v>623707.18999999994</v>
      </c>
    </row>
    <row r="409" spans="1:18" ht="63" hidden="1" customHeight="1">
      <c r="A409" s="215" t="s">
        <v>1704</v>
      </c>
      <c r="B409" s="215" t="s">
        <v>7556</v>
      </c>
      <c r="C409" s="216" t="s">
        <v>6784</v>
      </c>
      <c r="D409" s="217" t="s">
        <v>1055</v>
      </c>
      <c r="E409" s="217" t="s">
        <v>7557</v>
      </c>
      <c r="F409" s="218" t="s">
        <v>7558</v>
      </c>
      <c r="G409" s="218" t="s">
        <v>6733</v>
      </c>
      <c r="H409" s="218" t="s">
        <v>1077</v>
      </c>
      <c r="I409" s="219" t="s">
        <v>1078</v>
      </c>
      <c r="J409" s="220" t="s">
        <v>1690</v>
      </c>
      <c r="K409" s="220" t="s">
        <v>1691</v>
      </c>
      <c r="L409" s="220" t="s">
        <v>1063</v>
      </c>
      <c r="M409" s="221" t="s">
        <v>1769</v>
      </c>
      <c r="N409" s="218" t="s">
        <v>1284</v>
      </c>
      <c r="O409" s="218" t="s">
        <v>3553</v>
      </c>
      <c r="P409" s="222"/>
      <c r="Q409" s="223"/>
      <c r="R409" s="223">
        <v>66215.59</v>
      </c>
    </row>
    <row r="410" spans="1:18" ht="52.5" hidden="1" customHeight="1">
      <c r="A410" s="215" t="s">
        <v>2187</v>
      </c>
      <c r="B410" s="215" t="s">
        <v>7559</v>
      </c>
      <c r="C410" s="216" t="s">
        <v>6784</v>
      </c>
      <c r="D410" s="217" t="s">
        <v>1055</v>
      </c>
      <c r="E410" s="217" t="s">
        <v>7560</v>
      </c>
      <c r="F410" s="218" t="s">
        <v>7561</v>
      </c>
      <c r="G410" s="218" t="s">
        <v>6733</v>
      </c>
      <c r="H410" s="218" t="s">
        <v>1696</v>
      </c>
      <c r="I410" s="219" t="s">
        <v>1697</v>
      </c>
      <c r="J410" s="220" t="s">
        <v>1690</v>
      </c>
      <c r="K410" s="220" t="s">
        <v>1691</v>
      </c>
      <c r="L410" s="220" t="s">
        <v>1063</v>
      </c>
      <c r="M410" s="221" t="s">
        <v>1769</v>
      </c>
      <c r="N410" s="218" t="s">
        <v>1284</v>
      </c>
      <c r="O410" s="218" t="s">
        <v>3553</v>
      </c>
      <c r="P410" s="222"/>
      <c r="Q410" s="223"/>
      <c r="R410" s="223">
        <v>3474.3</v>
      </c>
    </row>
    <row r="411" spans="1:18" ht="42" hidden="1" customHeight="1">
      <c r="A411" s="215" t="s">
        <v>2190</v>
      </c>
      <c r="B411" s="215" t="s">
        <v>7562</v>
      </c>
      <c r="C411" s="216" t="s">
        <v>6784</v>
      </c>
      <c r="D411" s="217" t="s">
        <v>1055</v>
      </c>
      <c r="E411" s="217" t="s">
        <v>7563</v>
      </c>
      <c r="F411" s="218" t="s">
        <v>1305</v>
      </c>
      <c r="G411" s="218" t="s">
        <v>6733</v>
      </c>
      <c r="H411" s="218" t="s">
        <v>2132</v>
      </c>
      <c r="I411" s="219" t="s">
        <v>2133</v>
      </c>
      <c r="J411" s="220" t="s">
        <v>1690</v>
      </c>
      <c r="K411" s="220" t="s">
        <v>1691</v>
      </c>
      <c r="L411" s="220" t="s">
        <v>1063</v>
      </c>
      <c r="M411" s="221" t="s">
        <v>1769</v>
      </c>
      <c r="N411" s="218" t="s">
        <v>1284</v>
      </c>
      <c r="O411" s="218" t="s">
        <v>3553</v>
      </c>
      <c r="P411" s="222"/>
      <c r="Q411" s="223"/>
      <c r="R411" s="223">
        <v>52472.160000000003</v>
      </c>
    </row>
    <row r="412" spans="1:18" ht="52.5" hidden="1" customHeight="1">
      <c r="A412" s="215" t="s">
        <v>2194</v>
      </c>
      <c r="B412" s="215" t="s">
        <v>7564</v>
      </c>
      <c r="C412" s="216" t="s">
        <v>6784</v>
      </c>
      <c r="D412" s="217" t="s">
        <v>1055</v>
      </c>
      <c r="E412" s="217" t="s">
        <v>7565</v>
      </c>
      <c r="F412" s="218" t="s">
        <v>7566</v>
      </c>
      <c r="G412" s="218" t="s">
        <v>6733</v>
      </c>
      <c r="H412" s="218" t="s">
        <v>1077</v>
      </c>
      <c r="I412" s="219" t="s">
        <v>1078</v>
      </c>
      <c r="J412" s="220" t="s">
        <v>2211</v>
      </c>
      <c r="K412" s="220" t="s">
        <v>1691</v>
      </c>
      <c r="L412" s="220" t="s">
        <v>1063</v>
      </c>
      <c r="M412" s="221" t="s">
        <v>1769</v>
      </c>
      <c r="N412" s="218" t="s">
        <v>1284</v>
      </c>
      <c r="O412" s="218" t="s">
        <v>3553</v>
      </c>
      <c r="P412" s="222"/>
      <c r="Q412" s="223"/>
      <c r="R412" s="223">
        <v>393.83</v>
      </c>
    </row>
    <row r="413" spans="1:18" ht="52.5" hidden="1" customHeight="1">
      <c r="A413" s="215" t="s">
        <v>1114</v>
      </c>
      <c r="B413" s="215" t="s">
        <v>7567</v>
      </c>
      <c r="C413" s="216" t="s">
        <v>6784</v>
      </c>
      <c r="D413" s="217" t="s">
        <v>1055</v>
      </c>
      <c r="E413" s="217" t="s">
        <v>7568</v>
      </c>
      <c r="F413" s="218" t="s">
        <v>7569</v>
      </c>
      <c r="G413" s="218" t="s">
        <v>6733</v>
      </c>
      <c r="H413" s="218" t="s">
        <v>1077</v>
      </c>
      <c r="I413" s="219" t="s">
        <v>1078</v>
      </c>
      <c r="J413" s="220" t="s">
        <v>2211</v>
      </c>
      <c r="K413" s="220" t="s">
        <v>1691</v>
      </c>
      <c r="L413" s="220" t="s">
        <v>1063</v>
      </c>
      <c r="M413" s="221" t="s">
        <v>1769</v>
      </c>
      <c r="N413" s="218" t="s">
        <v>1284</v>
      </c>
      <c r="O413" s="218" t="s">
        <v>3553</v>
      </c>
      <c r="P413" s="222"/>
      <c r="Q413" s="223"/>
      <c r="R413" s="223">
        <v>20862.71</v>
      </c>
    </row>
    <row r="414" spans="1:18" ht="52.5" hidden="1" customHeight="1">
      <c r="A414" s="215" t="s">
        <v>1123</v>
      </c>
      <c r="B414" s="215" t="s">
        <v>7570</v>
      </c>
      <c r="C414" s="216" t="s">
        <v>6784</v>
      </c>
      <c r="D414" s="217" t="s">
        <v>1055</v>
      </c>
      <c r="E414" s="217" t="s">
        <v>7571</v>
      </c>
      <c r="F414" s="218" t="s">
        <v>7572</v>
      </c>
      <c r="G414" s="218" t="s">
        <v>6733</v>
      </c>
      <c r="H414" s="218" t="s">
        <v>1696</v>
      </c>
      <c r="I414" s="219" t="s">
        <v>1697</v>
      </c>
      <c r="J414" s="220" t="s">
        <v>2211</v>
      </c>
      <c r="K414" s="220" t="s">
        <v>1691</v>
      </c>
      <c r="L414" s="220" t="s">
        <v>1063</v>
      </c>
      <c r="M414" s="221" t="s">
        <v>1769</v>
      </c>
      <c r="N414" s="218" t="s">
        <v>1284</v>
      </c>
      <c r="O414" s="218" t="s">
        <v>3553</v>
      </c>
      <c r="P414" s="222"/>
      <c r="Q414" s="223"/>
      <c r="R414" s="223">
        <v>76.7</v>
      </c>
    </row>
    <row r="415" spans="1:18" ht="52.5" hidden="1" customHeight="1">
      <c r="A415" s="215" t="s">
        <v>1129</v>
      </c>
      <c r="B415" s="215" t="s">
        <v>7573</v>
      </c>
      <c r="C415" s="216" t="s">
        <v>6784</v>
      </c>
      <c r="D415" s="217" t="s">
        <v>1055</v>
      </c>
      <c r="E415" s="217" t="s">
        <v>7574</v>
      </c>
      <c r="F415" s="218" t="s">
        <v>7575</v>
      </c>
      <c r="G415" s="218" t="s">
        <v>6733</v>
      </c>
      <c r="H415" s="218" t="s">
        <v>1696</v>
      </c>
      <c r="I415" s="219" t="s">
        <v>1697</v>
      </c>
      <c r="J415" s="220" t="s">
        <v>2211</v>
      </c>
      <c r="K415" s="220" t="s">
        <v>1691</v>
      </c>
      <c r="L415" s="220" t="s">
        <v>1063</v>
      </c>
      <c r="M415" s="221" t="s">
        <v>1769</v>
      </c>
      <c r="N415" s="218" t="s">
        <v>1284</v>
      </c>
      <c r="O415" s="218" t="s">
        <v>3553</v>
      </c>
      <c r="P415" s="222"/>
      <c r="Q415" s="223"/>
      <c r="R415" s="223">
        <v>28374.43</v>
      </c>
    </row>
    <row r="416" spans="1:18" ht="42" hidden="1" customHeight="1">
      <c r="A416" s="215" t="s">
        <v>1133</v>
      </c>
      <c r="B416" s="215" t="s">
        <v>7576</v>
      </c>
      <c r="C416" s="216" t="s">
        <v>6784</v>
      </c>
      <c r="D416" s="217" t="s">
        <v>1055</v>
      </c>
      <c r="E416" s="217" t="s">
        <v>5841</v>
      </c>
      <c r="F416" s="218" t="s">
        <v>7577</v>
      </c>
      <c r="G416" s="218" t="s">
        <v>6733</v>
      </c>
      <c r="H416" s="218" t="s">
        <v>1701</v>
      </c>
      <c r="I416" s="219" t="s">
        <v>1702</v>
      </c>
      <c r="J416" s="220" t="s">
        <v>1690</v>
      </c>
      <c r="K416" s="220" t="s">
        <v>1691</v>
      </c>
      <c r="L416" s="220" t="s">
        <v>1063</v>
      </c>
      <c r="M416" s="221" t="s">
        <v>1769</v>
      </c>
      <c r="N416" s="218" t="s">
        <v>1284</v>
      </c>
      <c r="O416" s="218" t="s">
        <v>3553</v>
      </c>
      <c r="P416" s="222"/>
      <c r="Q416" s="223"/>
      <c r="R416" s="223">
        <v>1082578</v>
      </c>
    </row>
    <row r="417" spans="1:18" ht="42" hidden="1" customHeight="1">
      <c r="A417" s="215" t="s">
        <v>1140</v>
      </c>
      <c r="B417" s="215" t="s">
        <v>7578</v>
      </c>
      <c r="C417" s="216" t="s">
        <v>6784</v>
      </c>
      <c r="D417" s="217" t="s">
        <v>1055</v>
      </c>
      <c r="E417" s="217" t="s">
        <v>5841</v>
      </c>
      <c r="F417" s="218" t="s">
        <v>7579</v>
      </c>
      <c r="G417" s="218" t="s">
        <v>6733</v>
      </c>
      <c r="H417" s="218" t="s">
        <v>1701</v>
      </c>
      <c r="I417" s="219" t="s">
        <v>1702</v>
      </c>
      <c r="J417" s="220" t="s">
        <v>1690</v>
      </c>
      <c r="K417" s="220" t="s">
        <v>1691</v>
      </c>
      <c r="L417" s="220" t="s">
        <v>1063</v>
      </c>
      <c r="M417" s="221" t="s">
        <v>1769</v>
      </c>
      <c r="N417" s="218" t="s">
        <v>1284</v>
      </c>
      <c r="O417" s="218" t="s">
        <v>3553</v>
      </c>
      <c r="P417" s="222"/>
      <c r="Q417" s="223"/>
      <c r="R417" s="223">
        <v>76074</v>
      </c>
    </row>
    <row r="418" spans="1:18" ht="42" hidden="1" customHeight="1">
      <c r="A418" s="215" t="s">
        <v>1440</v>
      </c>
      <c r="B418" s="215" t="s">
        <v>7580</v>
      </c>
      <c r="C418" s="216" t="s">
        <v>6784</v>
      </c>
      <c r="D418" s="217" t="s">
        <v>1055</v>
      </c>
      <c r="E418" s="217" t="s">
        <v>6510</v>
      </c>
      <c r="F418" s="218" t="s">
        <v>7581</v>
      </c>
      <c r="G418" s="218" t="s">
        <v>6733</v>
      </c>
      <c r="H418" s="218" t="s">
        <v>1701</v>
      </c>
      <c r="I418" s="219" t="s">
        <v>1702</v>
      </c>
      <c r="J418" s="220" t="s">
        <v>1690</v>
      </c>
      <c r="K418" s="220" t="s">
        <v>1691</v>
      </c>
      <c r="L418" s="220" t="s">
        <v>1063</v>
      </c>
      <c r="M418" s="221" t="s">
        <v>1769</v>
      </c>
      <c r="N418" s="218" t="s">
        <v>1284</v>
      </c>
      <c r="O418" s="218" t="s">
        <v>3553</v>
      </c>
      <c r="P418" s="222"/>
      <c r="Q418" s="223"/>
      <c r="R418" s="223">
        <v>10205</v>
      </c>
    </row>
    <row r="419" spans="1:18" ht="42" hidden="1" customHeight="1">
      <c r="A419" s="215" t="s">
        <v>1444</v>
      </c>
      <c r="B419" s="215" t="s">
        <v>7582</v>
      </c>
      <c r="C419" s="216" t="s">
        <v>6784</v>
      </c>
      <c r="D419" s="217" t="s">
        <v>1055</v>
      </c>
      <c r="E419" s="217" t="s">
        <v>6660</v>
      </c>
      <c r="F419" s="218" t="s">
        <v>7583</v>
      </c>
      <c r="G419" s="218" t="s">
        <v>6733</v>
      </c>
      <c r="H419" s="218" t="s">
        <v>1701</v>
      </c>
      <c r="I419" s="219" t="s">
        <v>1702</v>
      </c>
      <c r="J419" s="220" t="s">
        <v>2211</v>
      </c>
      <c r="K419" s="220" t="s">
        <v>1691</v>
      </c>
      <c r="L419" s="220" t="s">
        <v>1063</v>
      </c>
      <c r="M419" s="221" t="s">
        <v>1769</v>
      </c>
      <c r="N419" s="218" t="s">
        <v>1284</v>
      </c>
      <c r="O419" s="218" t="s">
        <v>3553</v>
      </c>
      <c r="P419" s="222"/>
      <c r="Q419" s="223"/>
      <c r="R419" s="223">
        <v>7045</v>
      </c>
    </row>
    <row r="420" spans="1:18" ht="42" hidden="1" customHeight="1">
      <c r="A420" s="215" t="s">
        <v>1790</v>
      </c>
      <c r="B420" s="215" t="s">
        <v>7584</v>
      </c>
      <c r="C420" s="216" t="s">
        <v>6784</v>
      </c>
      <c r="D420" s="217" t="s">
        <v>1055</v>
      </c>
      <c r="E420" s="217" t="s">
        <v>6660</v>
      </c>
      <c r="F420" s="218" t="s">
        <v>7585</v>
      </c>
      <c r="G420" s="218" t="s">
        <v>6733</v>
      </c>
      <c r="H420" s="218" t="s">
        <v>1701</v>
      </c>
      <c r="I420" s="219" t="s">
        <v>1702</v>
      </c>
      <c r="J420" s="220" t="s">
        <v>2211</v>
      </c>
      <c r="K420" s="220" t="s">
        <v>1691</v>
      </c>
      <c r="L420" s="220" t="s">
        <v>1063</v>
      </c>
      <c r="M420" s="221" t="s">
        <v>1769</v>
      </c>
      <c r="N420" s="218" t="s">
        <v>1284</v>
      </c>
      <c r="O420" s="218" t="s">
        <v>3553</v>
      </c>
      <c r="P420" s="222"/>
      <c r="Q420" s="223"/>
      <c r="R420" s="223">
        <v>11</v>
      </c>
    </row>
    <row r="421" spans="1:18" ht="52.5" hidden="1" customHeight="1">
      <c r="A421" s="215" t="s">
        <v>2214</v>
      </c>
      <c r="B421" s="215" t="s">
        <v>7586</v>
      </c>
      <c r="C421" s="216" t="s">
        <v>6784</v>
      </c>
      <c r="D421" s="217" t="s">
        <v>1055</v>
      </c>
      <c r="E421" s="217" t="s">
        <v>7587</v>
      </c>
      <c r="F421" s="218" t="s">
        <v>7588</v>
      </c>
      <c r="G421" s="218" t="s">
        <v>6784</v>
      </c>
      <c r="H421" s="218" t="s">
        <v>1077</v>
      </c>
      <c r="I421" s="219" t="s">
        <v>1078</v>
      </c>
      <c r="J421" s="220" t="s">
        <v>1690</v>
      </c>
      <c r="K421" s="220" t="s">
        <v>1691</v>
      </c>
      <c r="L421" s="220" t="s">
        <v>1063</v>
      </c>
      <c r="M421" s="221" t="s">
        <v>1769</v>
      </c>
      <c r="N421" s="218" t="s">
        <v>1284</v>
      </c>
      <c r="O421" s="218" t="s">
        <v>3553</v>
      </c>
      <c r="P421" s="222"/>
      <c r="Q421" s="223"/>
      <c r="R421" s="223">
        <v>24000</v>
      </c>
    </row>
    <row r="422" spans="1:18" ht="42" hidden="1" customHeight="1">
      <c r="A422" s="215" t="s">
        <v>1453</v>
      </c>
      <c r="B422" s="215" t="s">
        <v>7589</v>
      </c>
      <c r="C422" s="216" t="s">
        <v>6853</v>
      </c>
      <c r="D422" s="217" t="s">
        <v>1055</v>
      </c>
      <c r="E422" s="217" t="s">
        <v>7590</v>
      </c>
      <c r="F422" s="218" t="s">
        <v>7591</v>
      </c>
      <c r="G422" s="218" t="s">
        <v>6784</v>
      </c>
      <c r="H422" s="218" t="s">
        <v>1300</v>
      </c>
      <c r="I422" s="219" t="s">
        <v>1301</v>
      </c>
      <c r="J422" s="220" t="s">
        <v>1302</v>
      </c>
      <c r="K422" s="220" t="s">
        <v>1303</v>
      </c>
      <c r="L422" s="220" t="s">
        <v>1063</v>
      </c>
      <c r="M422" s="221" t="s">
        <v>1304</v>
      </c>
      <c r="N422" s="218" t="s">
        <v>1284</v>
      </c>
      <c r="O422" s="218" t="s">
        <v>3553</v>
      </c>
      <c r="P422" s="222" t="s">
        <v>2816</v>
      </c>
      <c r="Q422" s="223"/>
      <c r="R422" s="223">
        <v>31294.26</v>
      </c>
    </row>
    <row r="423" spans="1:18" ht="52.5" hidden="1" customHeight="1">
      <c r="A423" s="215" t="s">
        <v>2221</v>
      </c>
      <c r="B423" s="215" t="s">
        <v>7592</v>
      </c>
      <c r="C423" s="216" t="s">
        <v>6853</v>
      </c>
      <c r="D423" s="217" t="s">
        <v>1055</v>
      </c>
      <c r="E423" s="217" t="s">
        <v>6854</v>
      </c>
      <c r="F423" s="218" t="s">
        <v>1842</v>
      </c>
      <c r="G423" s="218" t="s">
        <v>6784</v>
      </c>
      <c r="H423" s="218" t="s">
        <v>2132</v>
      </c>
      <c r="I423" s="219" t="s">
        <v>2133</v>
      </c>
      <c r="J423" s="220" t="s">
        <v>1690</v>
      </c>
      <c r="K423" s="220" t="s">
        <v>1691</v>
      </c>
      <c r="L423" s="220" t="s">
        <v>1063</v>
      </c>
      <c r="M423" s="221" t="s">
        <v>1769</v>
      </c>
      <c r="N423" s="218" t="s">
        <v>1284</v>
      </c>
      <c r="O423" s="218" t="s">
        <v>3553</v>
      </c>
      <c r="P423" s="222"/>
      <c r="Q423" s="223"/>
      <c r="R423" s="223">
        <v>14174.58</v>
      </c>
    </row>
    <row r="424" spans="1:18" ht="52.5" hidden="1" customHeight="1">
      <c r="A424" s="215" t="s">
        <v>1145</v>
      </c>
      <c r="B424" s="215" t="s">
        <v>7593</v>
      </c>
      <c r="C424" s="216" t="s">
        <v>6853</v>
      </c>
      <c r="D424" s="217" t="s">
        <v>1055</v>
      </c>
      <c r="E424" s="217" t="s">
        <v>6854</v>
      </c>
      <c r="F424" s="218" t="s">
        <v>1845</v>
      </c>
      <c r="G424" s="218" t="s">
        <v>6784</v>
      </c>
      <c r="H424" s="218" t="s">
        <v>2132</v>
      </c>
      <c r="I424" s="219" t="s">
        <v>2133</v>
      </c>
      <c r="J424" s="220" t="s">
        <v>1690</v>
      </c>
      <c r="K424" s="220" t="s">
        <v>1691</v>
      </c>
      <c r="L424" s="220" t="s">
        <v>1063</v>
      </c>
      <c r="M424" s="221" t="s">
        <v>1769</v>
      </c>
      <c r="N424" s="218" t="s">
        <v>1284</v>
      </c>
      <c r="O424" s="218" t="s">
        <v>3553</v>
      </c>
      <c r="P424" s="222"/>
      <c r="Q424" s="223"/>
      <c r="R424" s="223">
        <v>115.84</v>
      </c>
    </row>
    <row r="425" spans="1:18" ht="42" hidden="1" customHeight="1">
      <c r="A425" s="215" t="s">
        <v>1150</v>
      </c>
      <c r="B425" s="215" t="s">
        <v>7594</v>
      </c>
      <c r="C425" s="216" t="s">
        <v>6853</v>
      </c>
      <c r="D425" s="217" t="s">
        <v>1055</v>
      </c>
      <c r="E425" s="217" t="s">
        <v>3924</v>
      </c>
      <c r="F425" s="218" t="s">
        <v>7595</v>
      </c>
      <c r="G425" s="218" t="s">
        <v>6784</v>
      </c>
      <c r="H425" s="218" t="s">
        <v>5518</v>
      </c>
      <c r="I425" s="219" t="s">
        <v>5519</v>
      </c>
      <c r="J425" s="220" t="s">
        <v>1690</v>
      </c>
      <c r="K425" s="220" t="s">
        <v>1691</v>
      </c>
      <c r="L425" s="220" t="s">
        <v>1063</v>
      </c>
      <c r="M425" s="221" t="s">
        <v>1769</v>
      </c>
      <c r="N425" s="218" t="s">
        <v>1284</v>
      </c>
      <c r="O425" s="218" t="s">
        <v>3553</v>
      </c>
      <c r="P425" s="222"/>
      <c r="Q425" s="223"/>
      <c r="R425" s="223">
        <v>6081.89</v>
      </c>
    </row>
    <row r="426" spans="1:18" ht="73.5" hidden="1" customHeight="1">
      <c r="A426" s="215" t="s">
        <v>1467</v>
      </c>
      <c r="B426" s="215" t="s">
        <v>7596</v>
      </c>
      <c r="C426" s="216" t="s">
        <v>6853</v>
      </c>
      <c r="D426" s="217" t="s">
        <v>1055</v>
      </c>
      <c r="E426" s="217" t="s">
        <v>3208</v>
      </c>
      <c r="F426" s="218" t="s">
        <v>7597</v>
      </c>
      <c r="G426" s="218" t="s">
        <v>6784</v>
      </c>
      <c r="H426" s="218" t="s">
        <v>3210</v>
      </c>
      <c r="I426" s="219" t="s">
        <v>2270</v>
      </c>
      <c r="J426" s="220" t="s">
        <v>1690</v>
      </c>
      <c r="K426" s="220" t="s">
        <v>1691</v>
      </c>
      <c r="L426" s="220" t="s">
        <v>1063</v>
      </c>
      <c r="M426" s="221" t="s">
        <v>1769</v>
      </c>
      <c r="N426" s="218" t="s">
        <v>1284</v>
      </c>
      <c r="O426" s="218" t="s">
        <v>3553</v>
      </c>
      <c r="P426" s="222"/>
      <c r="Q426" s="223"/>
      <c r="R426" s="223">
        <v>6264</v>
      </c>
    </row>
    <row r="427" spans="1:18" ht="63" hidden="1" customHeight="1">
      <c r="A427" s="215" t="s">
        <v>1473</v>
      </c>
      <c r="B427" s="215" t="s">
        <v>7598</v>
      </c>
      <c r="C427" s="216" t="s">
        <v>6853</v>
      </c>
      <c r="D427" s="217" t="s">
        <v>1055</v>
      </c>
      <c r="E427" s="217" t="s">
        <v>3204</v>
      </c>
      <c r="F427" s="218" t="s">
        <v>7599</v>
      </c>
      <c r="G427" s="218" t="s">
        <v>6784</v>
      </c>
      <c r="H427" s="218" t="s">
        <v>3206</v>
      </c>
      <c r="I427" s="219" t="s">
        <v>2270</v>
      </c>
      <c r="J427" s="220" t="s">
        <v>1690</v>
      </c>
      <c r="K427" s="220" t="s">
        <v>1691</v>
      </c>
      <c r="L427" s="220" t="s">
        <v>1063</v>
      </c>
      <c r="M427" s="221" t="s">
        <v>1769</v>
      </c>
      <c r="N427" s="218" t="s">
        <v>1284</v>
      </c>
      <c r="O427" s="218" t="s">
        <v>3553</v>
      </c>
      <c r="P427" s="222"/>
      <c r="Q427" s="223"/>
      <c r="R427" s="223">
        <v>4252.47</v>
      </c>
    </row>
    <row r="428" spans="1:18" ht="63" hidden="1" customHeight="1">
      <c r="A428" s="215" t="s">
        <v>1476</v>
      </c>
      <c r="B428" s="215" t="s">
        <v>7600</v>
      </c>
      <c r="C428" s="216" t="s">
        <v>6853</v>
      </c>
      <c r="D428" s="217" t="s">
        <v>1055</v>
      </c>
      <c r="E428" s="217" t="s">
        <v>3216</v>
      </c>
      <c r="F428" s="218" t="s">
        <v>7601</v>
      </c>
      <c r="G428" s="218" t="s">
        <v>6784</v>
      </c>
      <c r="H428" s="218" t="s">
        <v>3218</v>
      </c>
      <c r="I428" s="219" t="s">
        <v>2270</v>
      </c>
      <c r="J428" s="220" t="s">
        <v>1690</v>
      </c>
      <c r="K428" s="220" t="s">
        <v>1691</v>
      </c>
      <c r="L428" s="220" t="s">
        <v>1063</v>
      </c>
      <c r="M428" s="221" t="s">
        <v>1769</v>
      </c>
      <c r="N428" s="218" t="s">
        <v>1284</v>
      </c>
      <c r="O428" s="218" t="s">
        <v>3553</v>
      </c>
      <c r="P428" s="222"/>
      <c r="Q428" s="223"/>
      <c r="R428" s="223">
        <v>10440</v>
      </c>
    </row>
    <row r="429" spans="1:18" ht="42" hidden="1" customHeight="1">
      <c r="A429" s="215" t="s">
        <v>1154</v>
      </c>
      <c r="B429" s="215" t="s">
        <v>7602</v>
      </c>
      <c r="C429" s="216" t="s">
        <v>6853</v>
      </c>
      <c r="D429" s="217" t="s">
        <v>1055</v>
      </c>
      <c r="E429" s="217" t="s">
        <v>3201</v>
      </c>
      <c r="F429" s="218" t="s">
        <v>7603</v>
      </c>
      <c r="G429" s="218" t="s">
        <v>6784</v>
      </c>
      <c r="H429" s="218" t="s">
        <v>1077</v>
      </c>
      <c r="I429" s="219" t="s">
        <v>1078</v>
      </c>
      <c r="J429" s="220" t="s">
        <v>1690</v>
      </c>
      <c r="K429" s="220" t="s">
        <v>1691</v>
      </c>
      <c r="L429" s="220" t="s">
        <v>1063</v>
      </c>
      <c r="M429" s="221" t="s">
        <v>1769</v>
      </c>
      <c r="N429" s="218" t="s">
        <v>1284</v>
      </c>
      <c r="O429" s="218" t="s">
        <v>3553</v>
      </c>
      <c r="P429" s="222"/>
      <c r="Q429" s="223"/>
      <c r="R429" s="223">
        <v>7651.64</v>
      </c>
    </row>
    <row r="430" spans="1:18" ht="63" hidden="1" customHeight="1">
      <c r="A430" s="215" t="s">
        <v>1484</v>
      </c>
      <c r="B430" s="215" t="s">
        <v>7604</v>
      </c>
      <c r="C430" s="216" t="s">
        <v>6853</v>
      </c>
      <c r="D430" s="217" t="s">
        <v>1055</v>
      </c>
      <c r="E430" s="217" t="s">
        <v>3220</v>
      </c>
      <c r="F430" s="218" t="s">
        <v>7605</v>
      </c>
      <c r="G430" s="218" t="s">
        <v>6784</v>
      </c>
      <c r="H430" s="218" t="s">
        <v>3218</v>
      </c>
      <c r="I430" s="219" t="s">
        <v>2270</v>
      </c>
      <c r="J430" s="220" t="s">
        <v>1690</v>
      </c>
      <c r="K430" s="220" t="s">
        <v>1691</v>
      </c>
      <c r="L430" s="220" t="s">
        <v>1063</v>
      </c>
      <c r="M430" s="221" t="s">
        <v>1769</v>
      </c>
      <c r="N430" s="218" t="s">
        <v>1284</v>
      </c>
      <c r="O430" s="218" t="s">
        <v>3553</v>
      </c>
      <c r="P430" s="222"/>
      <c r="Q430" s="223"/>
      <c r="R430" s="223">
        <v>2722.18</v>
      </c>
    </row>
    <row r="431" spans="1:18" ht="63" hidden="1" customHeight="1">
      <c r="A431" s="215" t="s">
        <v>1491</v>
      </c>
      <c r="B431" s="215" t="s">
        <v>7606</v>
      </c>
      <c r="C431" s="216" t="s">
        <v>6853</v>
      </c>
      <c r="D431" s="217" t="s">
        <v>1055</v>
      </c>
      <c r="E431" s="217" t="s">
        <v>3220</v>
      </c>
      <c r="F431" s="218" t="s">
        <v>7607</v>
      </c>
      <c r="G431" s="218" t="s">
        <v>6784</v>
      </c>
      <c r="H431" s="218" t="s">
        <v>3218</v>
      </c>
      <c r="I431" s="219" t="s">
        <v>2270</v>
      </c>
      <c r="J431" s="220" t="s">
        <v>1690</v>
      </c>
      <c r="K431" s="220" t="s">
        <v>1691</v>
      </c>
      <c r="L431" s="220" t="s">
        <v>1063</v>
      </c>
      <c r="M431" s="221" t="s">
        <v>1769</v>
      </c>
      <c r="N431" s="218" t="s">
        <v>1284</v>
      </c>
      <c r="O431" s="218" t="s">
        <v>3553</v>
      </c>
      <c r="P431" s="222"/>
      <c r="Q431" s="223"/>
      <c r="R431" s="223">
        <v>11255.76</v>
      </c>
    </row>
    <row r="432" spans="1:18" ht="63" hidden="1" customHeight="1">
      <c r="A432" s="215" t="s">
        <v>1496</v>
      </c>
      <c r="B432" s="215" t="s">
        <v>7608</v>
      </c>
      <c r="C432" s="216" t="s">
        <v>6853</v>
      </c>
      <c r="D432" s="217" t="s">
        <v>1055</v>
      </c>
      <c r="E432" s="217" t="s">
        <v>7609</v>
      </c>
      <c r="F432" s="218" t="s">
        <v>7610</v>
      </c>
      <c r="G432" s="218" t="s">
        <v>6784</v>
      </c>
      <c r="H432" s="218" t="s">
        <v>3218</v>
      </c>
      <c r="I432" s="219" t="s">
        <v>2270</v>
      </c>
      <c r="J432" s="220" t="s">
        <v>1690</v>
      </c>
      <c r="K432" s="220" t="s">
        <v>1691</v>
      </c>
      <c r="L432" s="220" t="s">
        <v>1063</v>
      </c>
      <c r="M432" s="221" t="s">
        <v>1769</v>
      </c>
      <c r="N432" s="218" t="s">
        <v>1284</v>
      </c>
      <c r="O432" s="218" t="s">
        <v>3553</v>
      </c>
      <c r="P432" s="222"/>
      <c r="Q432" s="223"/>
      <c r="R432" s="223">
        <v>5129.6899999999996</v>
      </c>
    </row>
    <row r="433" spans="1:18" ht="63" hidden="1" customHeight="1">
      <c r="A433" s="215" t="s">
        <v>1503</v>
      </c>
      <c r="B433" s="215" t="s">
        <v>7611</v>
      </c>
      <c r="C433" s="216" t="s">
        <v>6853</v>
      </c>
      <c r="D433" s="217" t="s">
        <v>1055</v>
      </c>
      <c r="E433" s="217" t="s">
        <v>6861</v>
      </c>
      <c r="F433" s="218" t="s">
        <v>7612</v>
      </c>
      <c r="G433" s="218" t="s">
        <v>6784</v>
      </c>
      <c r="H433" s="218" t="s">
        <v>3218</v>
      </c>
      <c r="I433" s="219" t="s">
        <v>2270</v>
      </c>
      <c r="J433" s="220" t="s">
        <v>1690</v>
      </c>
      <c r="K433" s="220" t="s">
        <v>1691</v>
      </c>
      <c r="L433" s="220" t="s">
        <v>1063</v>
      </c>
      <c r="M433" s="221" t="s">
        <v>1769</v>
      </c>
      <c r="N433" s="218" t="s">
        <v>1284</v>
      </c>
      <c r="O433" s="218" t="s">
        <v>3553</v>
      </c>
      <c r="P433" s="222"/>
      <c r="Q433" s="223"/>
      <c r="R433" s="223">
        <v>5575.69</v>
      </c>
    </row>
    <row r="434" spans="1:18" ht="42" hidden="1" customHeight="1">
      <c r="A434" s="215" t="s">
        <v>1162</v>
      </c>
      <c r="B434" s="215" t="s">
        <v>7613</v>
      </c>
      <c r="C434" s="216" t="s">
        <v>6853</v>
      </c>
      <c r="D434" s="217" t="s">
        <v>1055</v>
      </c>
      <c r="E434" s="217" t="s">
        <v>6864</v>
      </c>
      <c r="F434" s="218" t="s">
        <v>7614</v>
      </c>
      <c r="G434" s="218" t="s">
        <v>6784</v>
      </c>
      <c r="H434" s="218" t="s">
        <v>2274</v>
      </c>
      <c r="I434" s="219" t="s">
        <v>2275</v>
      </c>
      <c r="J434" s="220" t="s">
        <v>1690</v>
      </c>
      <c r="K434" s="220" t="s">
        <v>1691</v>
      </c>
      <c r="L434" s="220" t="s">
        <v>1063</v>
      </c>
      <c r="M434" s="221" t="s">
        <v>1769</v>
      </c>
      <c r="N434" s="218" t="s">
        <v>1284</v>
      </c>
      <c r="O434" s="218" t="s">
        <v>3553</v>
      </c>
      <c r="P434" s="222"/>
      <c r="Q434" s="223"/>
      <c r="R434" s="223">
        <v>1915.94</v>
      </c>
    </row>
    <row r="435" spans="1:18" ht="42" hidden="1" customHeight="1">
      <c r="A435" s="215" t="s">
        <v>1172</v>
      </c>
      <c r="B435" s="215" t="s">
        <v>7615</v>
      </c>
      <c r="C435" s="216" t="s">
        <v>6853</v>
      </c>
      <c r="D435" s="217" t="s">
        <v>1055</v>
      </c>
      <c r="E435" s="217" t="s">
        <v>6864</v>
      </c>
      <c r="F435" s="218" t="s">
        <v>7616</v>
      </c>
      <c r="G435" s="218" t="s">
        <v>6784</v>
      </c>
      <c r="H435" s="218" t="s">
        <v>2274</v>
      </c>
      <c r="I435" s="219" t="s">
        <v>2275</v>
      </c>
      <c r="J435" s="220" t="s">
        <v>1690</v>
      </c>
      <c r="K435" s="220" t="s">
        <v>1691</v>
      </c>
      <c r="L435" s="220" t="s">
        <v>1063</v>
      </c>
      <c r="M435" s="221" t="s">
        <v>1769</v>
      </c>
      <c r="N435" s="218" t="s">
        <v>1284</v>
      </c>
      <c r="O435" s="218" t="s">
        <v>3553</v>
      </c>
      <c r="P435" s="222"/>
      <c r="Q435" s="223"/>
      <c r="R435" s="223">
        <v>19288.580000000002</v>
      </c>
    </row>
    <row r="436" spans="1:18" ht="42" hidden="1" customHeight="1">
      <c r="A436" s="215" t="s">
        <v>1515</v>
      </c>
      <c r="B436" s="215" t="s">
        <v>7617</v>
      </c>
      <c r="C436" s="216" t="s">
        <v>6890</v>
      </c>
      <c r="D436" s="217" t="s">
        <v>1055</v>
      </c>
      <c r="E436" s="217" t="s">
        <v>7618</v>
      </c>
      <c r="F436" s="218" t="s">
        <v>5272</v>
      </c>
      <c r="G436" s="218" t="s">
        <v>6853</v>
      </c>
      <c r="H436" s="218" t="s">
        <v>1290</v>
      </c>
      <c r="I436" s="219" t="s">
        <v>1291</v>
      </c>
      <c r="J436" s="220" t="s">
        <v>1239</v>
      </c>
      <c r="K436" s="220" t="s">
        <v>1062</v>
      </c>
      <c r="L436" s="220" t="s">
        <v>1063</v>
      </c>
      <c r="M436" s="221" t="s">
        <v>1064</v>
      </c>
      <c r="N436" s="218" t="s">
        <v>1284</v>
      </c>
      <c r="O436" s="218" t="s">
        <v>3553</v>
      </c>
      <c r="P436" s="222"/>
      <c r="Q436" s="223"/>
      <c r="R436" s="223">
        <v>18841.5</v>
      </c>
    </row>
    <row r="437" spans="1:18" ht="42">
      <c r="A437" s="215" t="s">
        <v>1522</v>
      </c>
      <c r="B437" s="215" t="s">
        <v>7619</v>
      </c>
      <c r="C437" s="216" t="s">
        <v>6890</v>
      </c>
      <c r="D437" s="217" t="s">
        <v>1055</v>
      </c>
      <c r="E437" s="217" t="s">
        <v>7620</v>
      </c>
      <c r="F437" s="218" t="s">
        <v>7621</v>
      </c>
      <c r="G437" s="218" t="s">
        <v>6853</v>
      </c>
      <c r="H437" s="218" t="s">
        <v>1396</v>
      </c>
      <c r="I437" s="219" t="s">
        <v>1397</v>
      </c>
      <c r="J437" s="220" t="s">
        <v>1079</v>
      </c>
      <c r="K437" s="220" t="s">
        <v>1062</v>
      </c>
      <c r="L437" s="220" t="s">
        <v>1063</v>
      </c>
      <c r="M437" s="221" t="s">
        <v>1064</v>
      </c>
      <c r="N437" s="218" t="s">
        <v>1284</v>
      </c>
      <c r="O437" s="218" t="s">
        <v>3553</v>
      </c>
      <c r="P437" s="222" t="s">
        <v>3120</v>
      </c>
      <c r="Q437" s="242">
        <v>1</v>
      </c>
      <c r="R437" s="223">
        <v>16000</v>
      </c>
    </row>
    <row r="438" spans="1:18" ht="42">
      <c r="A438" s="215" t="s">
        <v>1179</v>
      </c>
      <c r="B438" s="215" t="s">
        <v>7622</v>
      </c>
      <c r="C438" s="216" t="s">
        <v>6890</v>
      </c>
      <c r="D438" s="217" t="s">
        <v>1055</v>
      </c>
      <c r="E438" s="217" t="s">
        <v>7623</v>
      </c>
      <c r="F438" s="218" t="s">
        <v>7624</v>
      </c>
      <c r="G438" s="218" t="s">
        <v>6853</v>
      </c>
      <c r="H438" s="218" t="s">
        <v>1403</v>
      </c>
      <c r="I438" s="219" t="s">
        <v>1404</v>
      </c>
      <c r="J438" s="220" t="s">
        <v>1079</v>
      </c>
      <c r="K438" s="220" t="s">
        <v>1062</v>
      </c>
      <c r="L438" s="220" t="s">
        <v>1063</v>
      </c>
      <c r="M438" s="221" t="s">
        <v>1064</v>
      </c>
      <c r="N438" s="218" t="s">
        <v>1284</v>
      </c>
      <c r="O438" s="218" t="s">
        <v>3553</v>
      </c>
      <c r="P438" s="222" t="s">
        <v>3123</v>
      </c>
      <c r="Q438" s="242">
        <v>1</v>
      </c>
      <c r="R438" s="223">
        <v>16000</v>
      </c>
    </row>
    <row r="439" spans="1:18" ht="52.5" hidden="1" customHeight="1">
      <c r="A439" s="215" t="s">
        <v>1531</v>
      </c>
      <c r="B439" s="215" t="s">
        <v>7625</v>
      </c>
      <c r="C439" s="216" t="s">
        <v>6890</v>
      </c>
      <c r="D439" s="217" t="s">
        <v>1055</v>
      </c>
      <c r="E439" s="217" t="s">
        <v>7626</v>
      </c>
      <c r="F439" s="218" t="s">
        <v>7627</v>
      </c>
      <c r="G439" s="218" t="s">
        <v>6853</v>
      </c>
      <c r="H439" s="218" t="s">
        <v>2800</v>
      </c>
      <c r="I439" s="219" t="s">
        <v>2801</v>
      </c>
      <c r="J439" s="220" t="s">
        <v>1239</v>
      </c>
      <c r="K439" s="220" t="s">
        <v>1062</v>
      </c>
      <c r="L439" s="220" t="s">
        <v>1063</v>
      </c>
      <c r="M439" s="221" t="s">
        <v>1064</v>
      </c>
      <c r="N439" s="218" t="s">
        <v>1284</v>
      </c>
      <c r="O439" s="218" t="s">
        <v>3553</v>
      </c>
      <c r="P439" s="222" t="s">
        <v>2802</v>
      </c>
      <c r="Q439" s="223"/>
      <c r="R439" s="223">
        <v>20430</v>
      </c>
    </row>
    <row r="440" spans="1:18" ht="42" hidden="1" customHeight="1">
      <c r="A440" s="215" t="s">
        <v>1538</v>
      </c>
      <c r="B440" s="215" t="s">
        <v>7628</v>
      </c>
      <c r="C440" s="216" t="s">
        <v>6890</v>
      </c>
      <c r="D440" s="217" t="s">
        <v>1055</v>
      </c>
      <c r="E440" s="217" t="s">
        <v>7629</v>
      </c>
      <c r="F440" s="218" t="s">
        <v>7630</v>
      </c>
      <c r="G440" s="218" t="s">
        <v>6853</v>
      </c>
      <c r="H440" s="218" t="s">
        <v>1361</v>
      </c>
      <c r="I440" s="219" t="s">
        <v>1362</v>
      </c>
      <c r="J440" s="220" t="s">
        <v>1239</v>
      </c>
      <c r="K440" s="220" t="s">
        <v>1062</v>
      </c>
      <c r="L440" s="220" t="s">
        <v>1063</v>
      </c>
      <c r="M440" s="221" t="s">
        <v>1064</v>
      </c>
      <c r="N440" s="218" t="s">
        <v>1284</v>
      </c>
      <c r="O440" s="218" t="s">
        <v>3553</v>
      </c>
      <c r="P440" s="222" t="s">
        <v>4752</v>
      </c>
      <c r="Q440" s="223"/>
      <c r="R440" s="223">
        <v>37424.5</v>
      </c>
    </row>
    <row r="441" spans="1:18" ht="42" hidden="1" customHeight="1">
      <c r="A441" s="215" t="s">
        <v>1542</v>
      </c>
      <c r="B441" s="215" t="s">
        <v>7631</v>
      </c>
      <c r="C441" s="216" t="s">
        <v>6890</v>
      </c>
      <c r="D441" s="217" t="s">
        <v>1055</v>
      </c>
      <c r="E441" s="217" t="s">
        <v>7632</v>
      </c>
      <c r="F441" s="218" t="s">
        <v>7633</v>
      </c>
      <c r="G441" s="218" t="s">
        <v>6853</v>
      </c>
      <c r="H441" s="218" t="s">
        <v>1425</v>
      </c>
      <c r="I441" s="219" t="s">
        <v>1426</v>
      </c>
      <c r="J441" s="220" t="s">
        <v>1239</v>
      </c>
      <c r="K441" s="220" t="s">
        <v>1062</v>
      </c>
      <c r="L441" s="220" t="s">
        <v>1063</v>
      </c>
      <c r="M441" s="221" t="s">
        <v>1064</v>
      </c>
      <c r="N441" s="218" t="s">
        <v>1284</v>
      </c>
      <c r="O441" s="218" t="s">
        <v>3553</v>
      </c>
      <c r="P441" s="222" t="s">
        <v>7634</v>
      </c>
      <c r="Q441" s="223"/>
      <c r="R441" s="223">
        <v>212453.65</v>
      </c>
    </row>
    <row r="442" spans="1:18" ht="42" hidden="1">
      <c r="A442" s="215" t="s">
        <v>1545</v>
      </c>
      <c r="B442" s="215" t="s">
        <v>7635</v>
      </c>
      <c r="C442" s="216" t="s">
        <v>6890</v>
      </c>
      <c r="D442" s="217" t="s">
        <v>1055</v>
      </c>
      <c r="E442" s="217" t="s">
        <v>7636</v>
      </c>
      <c r="F442" s="218" t="s">
        <v>7637</v>
      </c>
      <c r="G442" s="218" t="s">
        <v>6853</v>
      </c>
      <c r="H442" s="218" t="s">
        <v>957</v>
      </c>
      <c r="I442" s="219" t="s">
        <v>1463</v>
      </c>
      <c r="J442" s="220" t="s">
        <v>1061</v>
      </c>
      <c r="K442" s="220" t="s">
        <v>1062</v>
      </c>
      <c r="L442" s="220" t="s">
        <v>1063</v>
      </c>
      <c r="M442" s="221" t="s">
        <v>1064</v>
      </c>
      <c r="N442" s="218" t="s">
        <v>1284</v>
      </c>
      <c r="O442" s="218" t="s">
        <v>3553</v>
      </c>
      <c r="P442" s="222" t="s">
        <v>959</v>
      </c>
      <c r="Q442" s="223"/>
      <c r="R442" s="223">
        <v>13849.69</v>
      </c>
    </row>
    <row r="443" spans="1:18" ht="42" hidden="1" customHeight="1">
      <c r="A443" s="215" t="s">
        <v>1551</v>
      </c>
      <c r="B443" s="215" t="s">
        <v>7638</v>
      </c>
      <c r="C443" s="216" t="s">
        <v>6890</v>
      </c>
      <c r="D443" s="217" t="s">
        <v>1055</v>
      </c>
      <c r="E443" s="217" t="s">
        <v>7639</v>
      </c>
      <c r="F443" s="218" t="s">
        <v>7640</v>
      </c>
      <c r="G443" s="218" t="s">
        <v>6853</v>
      </c>
      <c r="H443" s="218" t="s">
        <v>1448</v>
      </c>
      <c r="I443" s="219" t="s">
        <v>1449</v>
      </c>
      <c r="J443" s="220" t="s">
        <v>1450</v>
      </c>
      <c r="K443" s="220" t="s">
        <v>1062</v>
      </c>
      <c r="L443" s="220" t="s">
        <v>1063</v>
      </c>
      <c r="M443" s="221" t="s">
        <v>1451</v>
      </c>
      <c r="N443" s="218" t="s">
        <v>1284</v>
      </c>
      <c r="O443" s="218" t="s">
        <v>3553</v>
      </c>
      <c r="P443" s="222" t="s">
        <v>1452</v>
      </c>
      <c r="Q443" s="223"/>
      <c r="R443" s="223">
        <v>51078.45</v>
      </c>
    </row>
    <row r="444" spans="1:18" ht="42">
      <c r="A444" s="215" t="s">
        <v>1556</v>
      </c>
      <c r="B444" s="215" t="s">
        <v>7641</v>
      </c>
      <c r="C444" s="216" t="s">
        <v>6890</v>
      </c>
      <c r="D444" s="217" t="s">
        <v>1055</v>
      </c>
      <c r="E444" s="217" t="s">
        <v>7642</v>
      </c>
      <c r="F444" s="218" t="s">
        <v>7643</v>
      </c>
      <c r="G444" s="218" t="s">
        <v>6853</v>
      </c>
      <c r="H444" s="218" t="s">
        <v>7644</v>
      </c>
      <c r="I444" s="219" t="s">
        <v>7645</v>
      </c>
      <c r="J444" s="220" t="s">
        <v>1239</v>
      </c>
      <c r="K444" s="220" t="s">
        <v>1062</v>
      </c>
      <c r="L444" s="220" t="s">
        <v>1063</v>
      </c>
      <c r="M444" s="221" t="s">
        <v>1064</v>
      </c>
      <c r="N444" s="218" t="s">
        <v>1284</v>
      </c>
      <c r="O444" s="218" t="s">
        <v>3553</v>
      </c>
      <c r="P444" s="222" t="s">
        <v>7646</v>
      </c>
      <c r="Q444" s="242">
        <v>1</v>
      </c>
      <c r="R444" s="223">
        <v>21000</v>
      </c>
    </row>
    <row r="445" spans="1:18" ht="42" hidden="1" customHeight="1">
      <c r="A445" s="215" t="s">
        <v>1563</v>
      </c>
      <c r="B445" s="215" t="s">
        <v>7647</v>
      </c>
      <c r="C445" s="216" t="s">
        <v>6890</v>
      </c>
      <c r="D445" s="217" t="s">
        <v>1055</v>
      </c>
      <c r="E445" s="217" t="s">
        <v>7648</v>
      </c>
      <c r="F445" s="218" t="s">
        <v>7649</v>
      </c>
      <c r="G445" s="218" t="s">
        <v>6853</v>
      </c>
      <c r="H445" s="218" t="s">
        <v>1077</v>
      </c>
      <c r="I445" s="219" t="s">
        <v>1078</v>
      </c>
      <c r="J445" s="220" t="s">
        <v>1690</v>
      </c>
      <c r="K445" s="220" t="s">
        <v>1691</v>
      </c>
      <c r="L445" s="220" t="s">
        <v>1063</v>
      </c>
      <c r="M445" s="221" t="s">
        <v>1769</v>
      </c>
      <c r="N445" s="218" t="s">
        <v>1284</v>
      </c>
      <c r="O445" s="218" t="s">
        <v>3553</v>
      </c>
      <c r="P445" s="222"/>
      <c r="Q445" s="223"/>
      <c r="R445" s="223">
        <v>141795.51</v>
      </c>
    </row>
    <row r="446" spans="1:18" ht="42" hidden="1" customHeight="1">
      <c r="A446" s="215" t="s">
        <v>1570</v>
      </c>
      <c r="B446" s="215" t="s">
        <v>7650</v>
      </c>
      <c r="C446" s="216" t="s">
        <v>6890</v>
      </c>
      <c r="D446" s="217" t="s">
        <v>1055</v>
      </c>
      <c r="E446" s="217" t="s">
        <v>7651</v>
      </c>
      <c r="F446" s="218" t="s">
        <v>7652</v>
      </c>
      <c r="G446" s="218" t="s">
        <v>6853</v>
      </c>
      <c r="H446" s="218" t="s">
        <v>1696</v>
      </c>
      <c r="I446" s="219" t="s">
        <v>1697</v>
      </c>
      <c r="J446" s="220" t="s">
        <v>1690</v>
      </c>
      <c r="K446" s="220" t="s">
        <v>1691</v>
      </c>
      <c r="L446" s="220" t="s">
        <v>1063</v>
      </c>
      <c r="M446" s="221" t="s">
        <v>1769</v>
      </c>
      <c r="N446" s="218" t="s">
        <v>1284</v>
      </c>
      <c r="O446" s="218" t="s">
        <v>3553</v>
      </c>
      <c r="P446" s="222"/>
      <c r="Q446" s="223"/>
      <c r="R446" s="223">
        <v>46527.199999999997</v>
      </c>
    </row>
    <row r="447" spans="1:18" ht="42" hidden="1" customHeight="1">
      <c r="A447" s="215" t="s">
        <v>1574</v>
      </c>
      <c r="B447" s="215" t="s">
        <v>7653</v>
      </c>
      <c r="C447" s="216" t="s">
        <v>6890</v>
      </c>
      <c r="D447" s="217" t="s">
        <v>1055</v>
      </c>
      <c r="E447" s="217" t="s">
        <v>7654</v>
      </c>
      <c r="F447" s="218" t="s">
        <v>7655</v>
      </c>
      <c r="G447" s="218" t="s">
        <v>6853</v>
      </c>
      <c r="H447" s="218" t="s">
        <v>1077</v>
      </c>
      <c r="I447" s="219" t="s">
        <v>1078</v>
      </c>
      <c r="J447" s="220" t="s">
        <v>1690</v>
      </c>
      <c r="K447" s="220" t="s">
        <v>1691</v>
      </c>
      <c r="L447" s="220" t="s">
        <v>1063</v>
      </c>
      <c r="M447" s="221" t="s">
        <v>1769</v>
      </c>
      <c r="N447" s="218" t="s">
        <v>1284</v>
      </c>
      <c r="O447" s="218" t="s">
        <v>3553</v>
      </c>
      <c r="P447" s="222"/>
      <c r="Q447" s="223"/>
      <c r="R447" s="223">
        <v>577.04</v>
      </c>
    </row>
    <row r="448" spans="1:18" ht="52.5" hidden="1" customHeight="1">
      <c r="A448" s="215" t="s">
        <v>1184</v>
      </c>
      <c r="B448" s="215" t="s">
        <v>7656</v>
      </c>
      <c r="C448" s="216" t="s">
        <v>6890</v>
      </c>
      <c r="D448" s="217" t="s">
        <v>1055</v>
      </c>
      <c r="E448" s="217" t="s">
        <v>7657</v>
      </c>
      <c r="F448" s="218" t="s">
        <v>7658</v>
      </c>
      <c r="G448" s="218" t="s">
        <v>6853</v>
      </c>
      <c r="H448" s="218" t="s">
        <v>1077</v>
      </c>
      <c r="I448" s="219" t="s">
        <v>1078</v>
      </c>
      <c r="J448" s="220" t="s">
        <v>1690</v>
      </c>
      <c r="K448" s="220" t="s">
        <v>1691</v>
      </c>
      <c r="L448" s="220" t="s">
        <v>1063</v>
      </c>
      <c r="M448" s="221" t="s">
        <v>1769</v>
      </c>
      <c r="N448" s="218" t="s">
        <v>1284</v>
      </c>
      <c r="O448" s="218" t="s">
        <v>3553</v>
      </c>
      <c r="P448" s="222"/>
      <c r="Q448" s="223"/>
      <c r="R448" s="223">
        <v>32472.57</v>
      </c>
    </row>
    <row r="449" spans="1:18" ht="42" hidden="1" customHeight="1">
      <c r="A449" s="215" t="s">
        <v>1192</v>
      </c>
      <c r="B449" s="215" t="s">
        <v>7659</v>
      </c>
      <c r="C449" s="216" t="s">
        <v>6890</v>
      </c>
      <c r="D449" s="217" t="s">
        <v>1055</v>
      </c>
      <c r="E449" s="217" t="s">
        <v>7660</v>
      </c>
      <c r="F449" s="218" t="s">
        <v>7661</v>
      </c>
      <c r="G449" s="218" t="s">
        <v>6853</v>
      </c>
      <c r="H449" s="218" t="s">
        <v>1418</v>
      </c>
      <c r="I449" s="219" t="s">
        <v>1419</v>
      </c>
      <c r="J449" s="220" t="s">
        <v>1302</v>
      </c>
      <c r="K449" s="220" t="s">
        <v>1062</v>
      </c>
      <c r="L449" s="220" t="s">
        <v>1063</v>
      </c>
      <c r="M449" s="221" t="s">
        <v>1304</v>
      </c>
      <c r="N449" s="218" t="s">
        <v>1284</v>
      </c>
      <c r="O449" s="218" t="s">
        <v>3553</v>
      </c>
      <c r="P449" s="222" t="s">
        <v>3314</v>
      </c>
      <c r="Q449" s="223"/>
      <c r="R449" s="223">
        <v>3860</v>
      </c>
    </row>
    <row r="450" spans="1:18" ht="42" hidden="1" customHeight="1">
      <c r="A450" s="215" t="s">
        <v>1198</v>
      </c>
      <c r="B450" s="215" t="s">
        <v>7662</v>
      </c>
      <c r="C450" s="216" t="s">
        <v>6890</v>
      </c>
      <c r="D450" s="217" t="s">
        <v>1055</v>
      </c>
      <c r="E450" s="217" t="s">
        <v>7663</v>
      </c>
      <c r="F450" s="218" t="s">
        <v>7664</v>
      </c>
      <c r="G450" s="218" t="s">
        <v>6853</v>
      </c>
      <c r="H450" s="218" t="s">
        <v>1418</v>
      </c>
      <c r="I450" s="219" t="s">
        <v>1419</v>
      </c>
      <c r="J450" s="220" t="s">
        <v>1302</v>
      </c>
      <c r="K450" s="220" t="s">
        <v>1062</v>
      </c>
      <c r="L450" s="220" t="s">
        <v>1063</v>
      </c>
      <c r="M450" s="221" t="s">
        <v>1304</v>
      </c>
      <c r="N450" s="218" t="s">
        <v>1284</v>
      </c>
      <c r="O450" s="218" t="s">
        <v>3553</v>
      </c>
      <c r="P450" s="222" t="s">
        <v>3314</v>
      </c>
      <c r="Q450" s="223"/>
      <c r="R450" s="223">
        <v>8358.3700000000008</v>
      </c>
    </row>
    <row r="451" spans="1:18" ht="42" hidden="1" customHeight="1">
      <c r="A451" s="215" t="s">
        <v>1205</v>
      </c>
      <c r="B451" s="215" t="s">
        <v>7665</v>
      </c>
      <c r="C451" s="216" t="s">
        <v>6768</v>
      </c>
      <c r="D451" s="217" t="s">
        <v>1055</v>
      </c>
      <c r="E451" s="217" t="s">
        <v>7666</v>
      </c>
      <c r="F451" s="218" t="s">
        <v>7667</v>
      </c>
      <c r="G451" s="218" t="s">
        <v>6890</v>
      </c>
      <c r="H451" s="218" t="s">
        <v>1300</v>
      </c>
      <c r="I451" s="219" t="s">
        <v>1301</v>
      </c>
      <c r="J451" s="220" t="s">
        <v>1302</v>
      </c>
      <c r="K451" s="220" t="s">
        <v>1303</v>
      </c>
      <c r="L451" s="220" t="s">
        <v>1063</v>
      </c>
      <c r="M451" s="221" t="s">
        <v>1304</v>
      </c>
      <c r="N451" s="218" t="s">
        <v>1284</v>
      </c>
      <c r="O451" s="218" t="s">
        <v>3553</v>
      </c>
      <c r="P451" s="222" t="s">
        <v>2816</v>
      </c>
      <c r="Q451" s="223"/>
      <c r="R451" s="223">
        <v>20000</v>
      </c>
    </row>
    <row r="452" spans="1:18" ht="42" hidden="1" customHeight="1">
      <c r="A452" s="215" t="s">
        <v>1212</v>
      </c>
      <c r="B452" s="215" t="s">
        <v>7668</v>
      </c>
      <c r="C452" s="216" t="s">
        <v>6768</v>
      </c>
      <c r="D452" s="217" t="s">
        <v>1055</v>
      </c>
      <c r="E452" s="217" t="s">
        <v>7669</v>
      </c>
      <c r="F452" s="218" t="s">
        <v>7670</v>
      </c>
      <c r="G452" s="218" t="s">
        <v>6890</v>
      </c>
      <c r="H452" s="218" t="s">
        <v>2978</v>
      </c>
      <c r="I452" s="219" t="s">
        <v>2979</v>
      </c>
      <c r="J452" s="220" t="s">
        <v>1110</v>
      </c>
      <c r="K452" s="220" t="s">
        <v>1062</v>
      </c>
      <c r="L452" s="220" t="s">
        <v>1063</v>
      </c>
      <c r="M452" s="221" t="s">
        <v>1111</v>
      </c>
      <c r="N452" s="218" t="s">
        <v>1284</v>
      </c>
      <c r="O452" s="218" t="s">
        <v>3553</v>
      </c>
      <c r="P452" s="222" t="s">
        <v>2980</v>
      </c>
      <c r="Q452" s="223"/>
      <c r="R452" s="223">
        <v>37113</v>
      </c>
    </row>
    <row r="453" spans="1:18" ht="42" hidden="1" customHeight="1">
      <c r="A453" s="215" t="s">
        <v>1219</v>
      </c>
      <c r="B453" s="215" t="s">
        <v>7671</v>
      </c>
      <c r="C453" s="216" t="s">
        <v>6768</v>
      </c>
      <c r="D453" s="217" t="s">
        <v>1055</v>
      </c>
      <c r="E453" s="217" t="s">
        <v>7672</v>
      </c>
      <c r="F453" s="218" t="s">
        <v>7673</v>
      </c>
      <c r="G453" s="218" t="s">
        <v>6890</v>
      </c>
      <c r="H453" s="218" t="s">
        <v>1535</v>
      </c>
      <c r="I453" s="219" t="s">
        <v>1536</v>
      </c>
      <c r="J453" s="220" t="s">
        <v>1110</v>
      </c>
      <c r="K453" s="220" t="s">
        <v>1062</v>
      </c>
      <c r="L453" s="220" t="s">
        <v>1063</v>
      </c>
      <c r="M453" s="221" t="s">
        <v>1111</v>
      </c>
      <c r="N453" s="218" t="s">
        <v>1284</v>
      </c>
      <c r="O453" s="218" t="s">
        <v>3553</v>
      </c>
      <c r="P453" s="222" t="s">
        <v>7409</v>
      </c>
      <c r="Q453" s="223"/>
      <c r="R453" s="223">
        <v>10250</v>
      </c>
    </row>
    <row r="454" spans="1:18" ht="42" hidden="1" customHeight="1">
      <c r="A454" s="215" t="s">
        <v>1603</v>
      </c>
      <c r="B454" s="215" t="s">
        <v>7674</v>
      </c>
      <c r="C454" s="216" t="s">
        <v>6768</v>
      </c>
      <c r="D454" s="217" t="s">
        <v>1055</v>
      </c>
      <c r="E454" s="217" t="s">
        <v>7675</v>
      </c>
      <c r="F454" s="218" t="s">
        <v>7676</v>
      </c>
      <c r="G454" s="218" t="s">
        <v>6890</v>
      </c>
      <c r="H454" s="218" t="s">
        <v>1535</v>
      </c>
      <c r="I454" s="219" t="s">
        <v>1536</v>
      </c>
      <c r="J454" s="220" t="s">
        <v>1110</v>
      </c>
      <c r="K454" s="220" t="s">
        <v>1062</v>
      </c>
      <c r="L454" s="220" t="s">
        <v>1063</v>
      </c>
      <c r="M454" s="221" t="s">
        <v>1111</v>
      </c>
      <c r="N454" s="218" t="s">
        <v>1284</v>
      </c>
      <c r="O454" s="218" t="s">
        <v>3553</v>
      </c>
      <c r="P454" s="222" t="s">
        <v>7409</v>
      </c>
      <c r="Q454" s="223"/>
      <c r="R454" s="223">
        <v>10250</v>
      </c>
    </row>
    <row r="455" spans="1:18" ht="42" hidden="1" customHeight="1">
      <c r="A455" s="215" t="s">
        <v>1606</v>
      </c>
      <c r="B455" s="215" t="s">
        <v>7677</v>
      </c>
      <c r="C455" s="216" t="s">
        <v>6768</v>
      </c>
      <c r="D455" s="217" t="s">
        <v>1055</v>
      </c>
      <c r="E455" s="217" t="s">
        <v>7678</v>
      </c>
      <c r="F455" s="218" t="s">
        <v>7679</v>
      </c>
      <c r="G455" s="218" t="s">
        <v>6890</v>
      </c>
      <c r="H455" s="218" t="s">
        <v>250</v>
      </c>
      <c r="I455" s="219" t="s">
        <v>1596</v>
      </c>
      <c r="J455" s="220" t="s">
        <v>1110</v>
      </c>
      <c r="K455" s="220" t="s">
        <v>1062</v>
      </c>
      <c r="L455" s="220" t="s">
        <v>1063</v>
      </c>
      <c r="M455" s="221" t="s">
        <v>1111</v>
      </c>
      <c r="N455" s="218" t="s">
        <v>1284</v>
      </c>
      <c r="O455" s="218" t="s">
        <v>3553</v>
      </c>
      <c r="P455" s="222" t="s">
        <v>1597</v>
      </c>
      <c r="Q455" s="223"/>
      <c r="R455" s="223">
        <v>1272.3</v>
      </c>
    </row>
    <row r="456" spans="1:18" ht="42" hidden="1" customHeight="1">
      <c r="A456" s="215" t="s">
        <v>1225</v>
      </c>
      <c r="B456" s="215" t="s">
        <v>6968</v>
      </c>
      <c r="C456" s="216" t="s">
        <v>6768</v>
      </c>
      <c r="D456" s="217" t="s">
        <v>1214</v>
      </c>
      <c r="E456" s="217" t="s">
        <v>6969</v>
      </c>
      <c r="F456" s="218" t="s">
        <v>7680</v>
      </c>
      <c r="G456" s="218" t="s">
        <v>6768</v>
      </c>
      <c r="H456" s="218" t="s">
        <v>3524</v>
      </c>
      <c r="I456" s="219" t="s">
        <v>2133</v>
      </c>
      <c r="J456" s="220" t="s">
        <v>1690</v>
      </c>
      <c r="K456" s="220" t="s">
        <v>1691</v>
      </c>
      <c r="L456" s="220" t="s">
        <v>1063</v>
      </c>
      <c r="M456" s="221" t="s">
        <v>1769</v>
      </c>
      <c r="N456" s="218" t="s">
        <v>1284</v>
      </c>
      <c r="O456" s="218" t="s">
        <v>3553</v>
      </c>
      <c r="P456" s="222"/>
      <c r="Q456" s="223">
        <v>319602.88</v>
      </c>
      <c r="R456" s="223"/>
    </row>
    <row r="457" spans="1:18" ht="52.5" hidden="1" customHeight="1">
      <c r="A457" s="215" t="s">
        <v>1233</v>
      </c>
      <c r="B457" s="215" t="s">
        <v>7681</v>
      </c>
      <c r="C457" s="216" t="s">
        <v>6890</v>
      </c>
      <c r="D457" s="217" t="s">
        <v>1181</v>
      </c>
      <c r="E457" s="217" t="s">
        <v>7682</v>
      </c>
      <c r="F457" s="218" t="s">
        <v>7681</v>
      </c>
      <c r="G457" s="218" t="s">
        <v>6765</v>
      </c>
      <c r="H457" s="218" t="s">
        <v>3244</v>
      </c>
      <c r="I457" s="219" t="s">
        <v>3245</v>
      </c>
      <c r="J457" s="220" t="s">
        <v>1063</v>
      </c>
      <c r="K457" s="220" t="s">
        <v>1063</v>
      </c>
      <c r="L457" s="220" t="s">
        <v>1790</v>
      </c>
      <c r="M457" s="221" t="s">
        <v>1678</v>
      </c>
      <c r="N457" s="218" t="s">
        <v>1284</v>
      </c>
      <c r="O457" s="218" t="s">
        <v>3553</v>
      </c>
      <c r="P457" s="222"/>
      <c r="Q457" s="223">
        <v>66535.16</v>
      </c>
      <c r="R457" s="223"/>
    </row>
    <row r="458" spans="1:18" ht="52.5" hidden="1" customHeight="1">
      <c r="A458" s="215" t="s">
        <v>1616</v>
      </c>
      <c r="B458" s="215" t="s">
        <v>7683</v>
      </c>
      <c r="C458" s="216" t="s">
        <v>7015</v>
      </c>
      <c r="D458" s="217" t="s">
        <v>1055</v>
      </c>
      <c r="E458" s="217" t="s">
        <v>7684</v>
      </c>
      <c r="F458" s="218" t="s">
        <v>7685</v>
      </c>
      <c r="G458" s="218" t="s">
        <v>6993</v>
      </c>
      <c r="H458" s="218" t="s">
        <v>1696</v>
      </c>
      <c r="I458" s="219" t="s">
        <v>1697</v>
      </c>
      <c r="J458" s="220" t="s">
        <v>1690</v>
      </c>
      <c r="K458" s="220" t="s">
        <v>1691</v>
      </c>
      <c r="L458" s="220" t="s">
        <v>1063</v>
      </c>
      <c r="M458" s="221" t="s">
        <v>1769</v>
      </c>
      <c r="N458" s="218" t="s">
        <v>1284</v>
      </c>
      <c r="O458" s="218" t="s">
        <v>3553</v>
      </c>
      <c r="P458" s="222"/>
      <c r="Q458" s="223"/>
      <c r="R458" s="223">
        <v>1623.49</v>
      </c>
    </row>
    <row r="459" spans="1:18" ht="63" hidden="1" customHeight="1">
      <c r="A459" s="215" t="s">
        <v>2326</v>
      </c>
      <c r="B459" s="215" t="s">
        <v>7686</v>
      </c>
      <c r="C459" s="216" t="s">
        <v>7015</v>
      </c>
      <c r="D459" s="217" t="s">
        <v>1055</v>
      </c>
      <c r="E459" s="217" t="s">
        <v>7687</v>
      </c>
      <c r="F459" s="218" t="s">
        <v>7688</v>
      </c>
      <c r="G459" s="218" t="s">
        <v>6993</v>
      </c>
      <c r="H459" s="218" t="s">
        <v>1077</v>
      </c>
      <c r="I459" s="219" t="s">
        <v>1078</v>
      </c>
      <c r="J459" s="220" t="s">
        <v>1690</v>
      </c>
      <c r="K459" s="220" t="s">
        <v>1691</v>
      </c>
      <c r="L459" s="220" t="s">
        <v>1063</v>
      </c>
      <c r="M459" s="221" t="s">
        <v>1769</v>
      </c>
      <c r="N459" s="218" t="s">
        <v>1284</v>
      </c>
      <c r="O459" s="218" t="s">
        <v>3553</v>
      </c>
      <c r="P459" s="222"/>
      <c r="Q459" s="223"/>
      <c r="R459" s="223">
        <v>6267.59</v>
      </c>
    </row>
    <row r="460" spans="1:18" ht="42" hidden="1" customHeight="1">
      <c r="A460" s="215" t="s">
        <v>1620</v>
      </c>
      <c r="B460" s="215" t="s">
        <v>7689</v>
      </c>
      <c r="C460" s="216" t="s">
        <v>7022</v>
      </c>
      <c r="D460" s="217" t="s">
        <v>1055</v>
      </c>
      <c r="E460" s="217" t="s">
        <v>7690</v>
      </c>
      <c r="F460" s="218" t="s">
        <v>7691</v>
      </c>
      <c r="G460" s="218" t="s">
        <v>7022</v>
      </c>
      <c r="H460" s="218" t="s">
        <v>1077</v>
      </c>
      <c r="I460" s="219" t="s">
        <v>1078</v>
      </c>
      <c r="J460" s="220" t="s">
        <v>1690</v>
      </c>
      <c r="K460" s="220" t="s">
        <v>1691</v>
      </c>
      <c r="L460" s="220" t="s">
        <v>1063</v>
      </c>
      <c r="M460" s="221" t="s">
        <v>1769</v>
      </c>
      <c r="N460" s="218" t="s">
        <v>1284</v>
      </c>
      <c r="O460" s="218" t="s">
        <v>3553</v>
      </c>
      <c r="P460" s="222"/>
      <c r="Q460" s="223"/>
      <c r="R460" s="223">
        <v>97393.35</v>
      </c>
    </row>
    <row r="461" spans="1:18" ht="42" hidden="1" customHeight="1">
      <c r="A461" s="215" t="s">
        <v>2331</v>
      </c>
      <c r="B461" s="215" t="s">
        <v>7692</v>
      </c>
      <c r="C461" s="216" t="s">
        <v>7022</v>
      </c>
      <c r="D461" s="217" t="s">
        <v>1055</v>
      </c>
      <c r="E461" s="217" t="s">
        <v>7693</v>
      </c>
      <c r="F461" s="218" t="s">
        <v>7694</v>
      </c>
      <c r="G461" s="218" t="s">
        <v>7022</v>
      </c>
      <c r="H461" s="218" t="s">
        <v>1696</v>
      </c>
      <c r="I461" s="219" t="s">
        <v>1697</v>
      </c>
      <c r="J461" s="220" t="s">
        <v>1690</v>
      </c>
      <c r="K461" s="220" t="s">
        <v>1691</v>
      </c>
      <c r="L461" s="220" t="s">
        <v>1063</v>
      </c>
      <c r="M461" s="221" t="s">
        <v>1769</v>
      </c>
      <c r="N461" s="218" t="s">
        <v>1284</v>
      </c>
      <c r="O461" s="218" t="s">
        <v>3553</v>
      </c>
      <c r="P461" s="222"/>
      <c r="Q461" s="223"/>
      <c r="R461" s="223">
        <v>32868.800000000003</v>
      </c>
    </row>
    <row r="462" spans="1:18" ht="42" hidden="1" customHeight="1">
      <c r="A462" s="215" t="s">
        <v>2334</v>
      </c>
      <c r="B462" s="215" t="s">
        <v>7695</v>
      </c>
      <c r="C462" s="216" t="s">
        <v>7022</v>
      </c>
      <c r="D462" s="217" t="s">
        <v>1055</v>
      </c>
      <c r="E462" s="217" t="s">
        <v>7696</v>
      </c>
      <c r="F462" s="218" t="s">
        <v>7697</v>
      </c>
      <c r="G462" s="218" t="s">
        <v>7022</v>
      </c>
      <c r="H462" s="218" t="s">
        <v>1077</v>
      </c>
      <c r="I462" s="219" t="s">
        <v>1078</v>
      </c>
      <c r="J462" s="220" t="s">
        <v>1690</v>
      </c>
      <c r="K462" s="220" t="s">
        <v>1691</v>
      </c>
      <c r="L462" s="220" t="s">
        <v>1063</v>
      </c>
      <c r="M462" s="221" t="s">
        <v>1769</v>
      </c>
      <c r="N462" s="218" t="s">
        <v>1284</v>
      </c>
      <c r="O462" s="218" t="s">
        <v>3553</v>
      </c>
      <c r="P462" s="222"/>
      <c r="Q462" s="223"/>
      <c r="R462" s="223">
        <v>52.44</v>
      </c>
    </row>
    <row r="463" spans="1:18" ht="42" hidden="1" customHeight="1">
      <c r="A463" s="215" t="s">
        <v>2337</v>
      </c>
      <c r="B463" s="215" t="s">
        <v>7698</v>
      </c>
      <c r="C463" s="216" t="s">
        <v>7022</v>
      </c>
      <c r="D463" s="217" t="s">
        <v>1055</v>
      </c>
      <c r="E463" s="217" t="s">
        <v>7699</v>
      </c>
      <c r="F463" s="218" t="s">
        <v>7700</v>
      </c>
      <c r="G463" s="218" t="s">
        <v>7022</v>
      </c>
      <c r="H463" s="218" t="s">
        <v>1696</v>
      </c>
      <c r="I463" s="219" t="s">
        <v>1697</v>
      </c>
      <c r="J463" s="220" t="s">
        <v>1690</v>
      </c>
      <c r="K463" s="220" t="s">
        <v>1691</v>
      </c>
      <c r="L463" s="220" t="s">
        <v>1063</v>
      </c>
      <c r="M463" s="221" t="s">
        <v>1769</v>
      </c>
      <c r="N463" s="218" t="s">
        <v>1284</v>
      </c>
      <c r="O463" s="218" t="s">
        <v>3553</v>
      </c>
      <c r="P463" s="222"/>
      <c r="Q463" s="223"/>
      <c r="R463" s="223">
        <v>55.96</v>
      </c>
    </row>
    <row r="464" spans="1:18" ht="42" hidden="1" customHeight="1">
      <c r="A464" s="215" t="s">
        <v>2340</v>
      </c>
      <c r="B464" s="215" t="s">
        <v>7701</v>
      </c>
      <c r="C464" s="216" t="s">
        <v>7022</v>
      </c>
      <c r="D464" s="217" t="s">
        <v>1055</v>
      </c>
      <c r="E464" s="217" t="s">
        <v>6510</v>
      </c>
      <c r="F464" s="218" t="s">
        <v>7702</v>
      </c>
      <c r="G464" s="218" t="s">
        <v>7022</v>
      </c>
      <c r="H464" s="218" t="s">
        <v>1701</v>
      </c>
      <c r="I464" s="219" t="s">
        <v>1702</v>
      </c>
      <c r="J464" s="220" t="s">
        <v>1690</v>
      </c>
      <c r="K464" s="220" t="s">
        <v>1691</v>
      </c>
      <c r="L464" s="220" t="s">
        <v>1063</v>
      </c>
      <c r="M464" s="221" t="s">
        <v>1769</v>
      </c>
      <c r="N464" s="218" t="s">
        <v>1284</v>
      </c>
      <c r="O464" s="218" t="s">
        <v>3553</v>
      </c>
      <c r="P464" s="222"/>
      <c r="Q464" s="223"/>
      <c r="R464" s="223">
        <v>32895</v>
      </c>
    </row>
    <row r="465" spans="1:18" ht="42" hidden="1" customHeight="1">
      <c r="A465" s="215" t="s">
        <v>2343</v>
      </c>
      <c r="B465" s="215" t="s">
        <v>7703</v>
      </c>
      <c r="C465" s="216" t="s">
        <v>7022</v>
      </c>
      <c r="D465" s="217" t="s">
        <v>1055</v>
      </c>
      <c r="E465" s="217" t="s">
        <v>6510</v>
      </c>
      <c r="F465" s="218" t="s">
        <v>7704</v>
      </c>
      <c r="G465" s="218" t="s">
        <v>7022</v>
      </c>
      <c r="H465" s="218" t="s">
        <v>1701</v>
      </c>
      <c r="I465" s="219" t="s">
        <v>1702</v>
      </c>
      <c r="J465" s="220" t="s">
        <v>1690</v>
      </c>
      <c r="K465" s="220" t="s">
        <v>1691</v>
      </c>
      <c r="L465" s="220" t="s">
        <v>1063</v>
      </c>
      <c r="M465" s="221" t="s">
        <v>1769</v>
      </c>
      <c r="N465" s="218" t="s">
        <v>1284</v>
      </c>
      <c r="O465" s="218" t="s">
        <v>3553</v>
      </c>
      <c r="P465" s="222"/>
      <c r="Q465" s="223"/>
      <c r="R465" s="223">
        <v>87</v>
      </c>
    </row>
    <row r="466" spans="1:18" ht="42" hidden="1" customHeight="1">
      <c r="A466" s="215" t="s">
        <v>1624</v>
      </c>
      <c r="B466" s="215" t="s">
        <v>7705</v>
      </c>
      <c r="C466" s="216" t="s">
        <v>7022</v>
      </c>
      <c r="D466" s="217" t="s">
        <v>1055</v>
      </c>
      <c r="E466" s="217" t="s">
        <v>6510</v>
      </c>
      <c r="F466" s="218" t="s">
        <v>7706</v>
      </c>
      <c r="G466" s="218" t="s">
        <v>7022</v>
      </c>
      <c r="H466" s="218" t="s">
        <v>1701</v>
      </c>
      <c r="I466" s="219" t="s">
        <v>1702</v>
      </c>
      <c r="J466" s="220" t="s">
        <v>1690</v>
      </c>
      <c r="K466" s="220" t="s">
        <v>1691</v>
      </c>
      <c r="L466" s="220" t="s">
        <v>1063</v>
      </c>
      <c r="M466" s="221" t="s">
        <v>1769</v>
      </c>
      <c r="N466" s="218" t="s">
        <v>1284</v>
      </c>
      <c r="O466" s="218" t="s">
        <v>3553</v>
      </c>
      <c r="P466" s="222"/>
      <c r="Q466" s="223"/>
      <c r="R466" s="223">
        <v>19917</v>
      </c>
    </row>
    <row r="467" spans="1:18" ht="42" hidden="1" customHeight="1">
      <c r="A467" s="215" t="s">
        <v>2348</v>
      </c>
      <c r="B467" s="215" t="s">
        <v>7707</v>
      </c>
      <c r="C467" s="216" t="s">
        <v>7022</v>
      </c>
      <c r="D467" s="217" t="s">
        <v>1055</v>
      </c>
      <c r="E467" s="217" t="s">
        <v>6510</v>
      </c>
      <c r="F467" s="218" t="s">
        <v>7708</v>
      </c>
      <c r="G467" s="218" t="s">
        <v>7022</v>
      </c>
      <c r="H467" s="218" t="s">
        <v>1701</v>
      </c>
      <c r="I467" s="219" t="s">
        <v>1702</v>
      </c>
      <c r="J467" s="220" t="s">
        <v>1690</v>
      </c>
      <c r="K467" s="220" t="s">
        <v>1691</v>
      </c>
      <c r="L467" s="220" t="s">
        <v>1063</v>
      </c>
      <c r="M467" s="221" t="s">
        <v>1769</v>
      </c>
      <c r="N467" s="218" t="s">
        <v>1284</v>
      </c>
      <c r="O467" s="218" t="s">
        <v>3553</v>
      </c>
      <c r="P467" s="222"/>
      <c r="Q467" s="223"/>
      <c r="R467" s="223">
        <v>14</v>
      </c>
    </row>
    <row r="468" spans="1:18" ht="52.5" hidden="1" customHeight="1">
      <c r="A468" s="215" t="s">
        <v>2351</v>
      </c>
      <c r="B468" s="215" t="s">
        <v>7709</v>
      </c>
      <c r="C468" s="216" t="s">
        <v>6478</v>
      </c>
      <c r="D468" s="217" t="s">
        <v>1055</v>
      </c>
      <c r="E468" s="217" t="s">
        <v>7710</v>
      </c>
      <c r="F468" s="218" t="s">
        <v>6730</v>
      </c>
      <c r="G468" s="218" t="s">
        <v>6478</v>
      </c>
      <c r="H468" s="218" t="s">
        <v>1696</v>
      </c>
      <c r="I468" s="219" t="s">
        <v>1697</v>
      </c>
      <c r="J468" s="220" t="s">
        <v>1690</v>
      </c>
      <c r="K468" s="220" t="s">
        <v>1691</v>
      </c>
      <c r="L468" s="220" t="s">
        <v>1063</v>
      </c>
      <c r="M468" s="221" t="s">
        <v>1769</v>
      </c>
      <c r="N468" s="218" t="s">
        <v>1284</v>
      </c>
      <c r="O468" s="218" t="s">
        <v>3553</v>
      </c>
      <c r="P468" s="222"/>
      <c r="Q468" s="223"/>
      <c r="R468" s="223">
        <v>1305.5899999999999</v>
      </c>
    </row>
    <row r="469" spans="1:18" ht="63" hidden="1" customHeight="1">
      <c r="A469" s="215" t="s">
        <v>2354</v>
      </c>
      <c r="B469" s="215" t="s">
        <v>7711</v>
      </c>
      <c r="C469" s="216" t="s">
        <v>6478</v>
      </c>
      <c r="D469" s="217" t="s">
        <v>1055</v>
      </c>
      <c r="E469" s="217" t="s">
        <v>7712</v>
      </c>
      <c r="F469" s="218" t="s">
        <v>7713</v>
      </c>
      <c r="G469" s="218" t="s">
        <v>6478</v>
      </c>
      <c r="H469" s="218" t="s">
        <v>1077</v>
      </c>
      <c r="I469" s="219" t="s">
        <v>1078</v>
      </c>
      <c r="J469" s="220" t="s">
        <v>1690</v>
      </c>
      <c r="K469" s="220" t="s">
        <v>1691</v>
      </c>
      <c r="L469" s="220" t="s">
        <v>1063</v>
      </c>
      <c r="M469" s="221" t="s">
        <v>1769</v>
      </c>
      <c r="N469" s="218" t="s">
        <v>1284</v>
      </c>
      <c r="O469" s="218" t="s">
        <v>3553</v>
      </c>
      <c r="P469" s="222"/>
      <c r="Q469" s="223"/>
      <c r="R469" s="223">
        <v>30407.66</v>
      </c>
    </row>
    <row r="470" spans="1:18" ht="73.5" hidden="1" customHeight="1">
      <c r="A470" s="215" t="s">
        <v>2357</v>
      </c>
      <c r="B470" s="215" t="s">
        <v>7714</v>
      </c>
      <c r="C470" s="216" t="s">
        <v>6478</v>
      </c>
      <c r="D470" s="217" t="s">
        <v>1055</v>
      </c>
      <c r="E470" s="217" t="s">
        <v>6510</v>
      </c>
      <c r="F470" s="218" t="s">
        <v>7715</v>
      </c>
      <c r="G470" s="218" t="s">
        <v>6478</v>
      </c>
      <c r="H470" s="218" t="s">
        <v>1701</v>
      </c>
      <c r="I470" s="219" t="s">
        <v>1702</v>
      </c>
      <c r="J470" s="220" t="s">
        <v>1690</v>
      </c>
      <c r="K470" s="220" t="s">
        <v>1691</v>
      </c>
      <c r="L470" s="220" t="s">
        <v>1063</v>
      </c>
      <c r="M470" s="221" t="s">
        <v>1769</v>
      </c>
      <c r="N470" s="218" t="s">
        <v>1284</v>
      </c>
      <c r="O470" s="218" t="s">
        <v>3553</v>
      </c>
      <c r="P470" s="222"/>
      <c r="Q470" s="223"/>
      <c r="R470" s="223">
        <v>4740</v>
      </c>
    </row>
    <row r="471" spans="1:18" ht="42">
      <c r="A471" s="215" t="s">
        <v>1631</v>
      </c>
      <c r="B471" s="215" t="s">
        <v>7716</v>
      </c>
      <c r="C471" s="216" t="s">
        <v>6482</v>
      </c>
      <c r="D471" s="217" t="s">
        <v>1055</v>
      </c>
      <c r="E471" s="217" t="s">
        <v>7717</v>
      </c>
      <c r="F471" s="218" t="s">
        <v>7718</v>
      </c>
      <c r="G471" s="218" t="s">
        <v>6478</v>
      </c>
      <c r="H471" s="218" t="s">
        <v>7719</v>
      </c>
      <c r="I471" s="219" t="s">
        <v>7720</v>
      </c>
      <c r="J471" s="220" t="s">
        <v>1096</v>
      </c>
      <c r="K471" s="220" t="s">
        <v>1062</v>
      </c>
      <c r="L471" s="220" t="s">
        <v>1063</v>
      </c>
      <c r="M471" s="221" t="s">
        <v>1064</v>
      </c>
      <c r="N471" s="218" t="s">
        <v>1284</v>
      </c>
      <c r="O471" s="218" t="s">
        <v>3553</v>
      </c>
      <c r="P471" s="222" t="s">
        <v>7721</v>
      </c>
      <c r="Q471" s="242">
        <v>1</v>
      </c>
      <c r="R471" s="223">
        <v>7800</v>
      </c>
    </row>
    <row r="472" spans="1:18" ht="73.5" hidden="1" customHeight="1">
      <c r="A472" s="215" t="s">
        <v>1635</v>
      </c>
      <c r="B472" s="215" t="s">
        <v>7722</v>
      </c>
      <c r="C472" s="216" t="s">
        <v>6485</v>
      </c>
      <c r="D472" s="217" t="s">
        <v>1055</v>
      </c>
      <c r="E472" s="217" t="s">
        <v>7723</v>
      </c>
      <c r="F472" s="218" t="s">
        <v>7724</v>
      </c>
      <c r="G472" s="218" t="s">
        <v>6478</v>
      </c>
      <c r="H472" s="218" t="s">
        <v>1077</v>
      </c>
      <c r="I472" s="219" t="s">
        <v>1078</v>
      </c>
      <c r="J472" s="220" t="s">
        <v>1690</v>
      </c>
      <c r="K472" s="220" t="s">
        <v>1691</v>
      </c>
      <c r="L472" s="220" t="s">
        <v>1063</v>
      </c>
      <c r="M472" s="221" t="s">
        <v>1769</v>
      </c>
      <c r="N472" s="218" t="s">
        <v>1284</v>
      </c>
      <c r="O472" s="218" t="s">
        <v>3553</v>
      </c>
      <c r="P472" s="222"/>
      <c r="Q472" s="223"/>
      <c r="R472" s="223">
        <v>4223.96</v>
      </c>
    </row>
    <row r="473" spans="1:18" ht="42">
      <c r="A473" s="215" t="s">
        <v>1642</v>
      </c>
      <c r="B473" s="215" t="s">
        <v>7725</v>
      </c>
      <c r="C473" s="216" t="s">
        <v>6482</v>
      </c>
      <c r="D473" s="217" t="s">
        <v>1055</v>
      </c>
      <c r="E473" s="217" t="s">
        <v>7726</v>
      </c>
      <c r="F473" s="218" t="s">
        <v>7727</v>
      </c>
      <c r="G473" s="218" t="s">
        <v>6485</v>
      </c>
      <c r="H473" s="218" t="s">
        <v>917</v>
      </c>
      <c r="I473" s="219" t="s">
        <v>4181</v>
      </c>
      <c r="J473" s="220" t="s">
        <v>1096</v>
      </c>
      <c r="K473" s="220" t="s">
        <v>1062</v>
      </c>
      <c r="L473" s="220" t="s">
        <v>1063</v>
      </c>
      <c r="M473" s="221" t="s">
        <v>1064</v>
      </c>
      <c r="N473" s="218" t="s">
        <v>1284</v>
      </c>
      <c r="O473" s="218" t="s">
        <v>3553</v>
      </c>
      <c r="P473" s="222" t="s">
        <v>7728</v>
      </c>
      <c r="Q473" s="242">
        <v>1</v>
      </c>
      <c r="R473" s="223">
        <v>93731</v>
      </c>
    </row>
    <row r="474" spans="1:18" ht="63" hidden="1" customHeight="1">
      <c r="A474" s="215" t="s">
        <v>1241</v>
      </c>
      <c r="B474" s="215" t="s">
        <v>7729</v>
      </c>
      <c r="C474" s="216" t="s">
        <v>6482</v>
      </c>
      <c r="D474" s="217" t="s">
        <v>1055</v>
      </c>
      <c r="E474" s="217" t="s">
        <v>7730</v>
      </c>
      <c r="F474" s="218" t="s">
        <v>7731</v>
      </c>
      <c r="G474" s="218" t="s">
        <v>6485</v>
      </c>
      <c r="H474" s="218" t="s">
        <v>1696</v>
      </c>
      <c r="I474" s="219" t="s">
        <v>1697</v>
      </c>
      <c r="J474" s="220" t="s">
        <v>1690</v>
      </c>
      <c r="K474" s="220" t="s">
        <v>1691</v>
      </c>
      <c r="L474" s="220" t="s">
        <v>1063</v>
      </c>
      <c r="M474" s="221" t="s">
        <v>1769</v>
      </c>
      <c r="N474" s="218" t="s">
        <v>1284</v>
      </c>
      <c r="O474" s="218" t="s">
        <v>3553</v>
      </c>
      <c r="P474" s="222"/>
      <c r="Q474" s="223"/>
      <c r="R474" s="223">
        <v>4500.66</v>
      </c>
    </row>
    <row r="475" spans="1:18" ht="42" hidden="1" customHeight="1">
      <c r="A475" s="215" t="s">
        <v>1655</v>
      </c>
      <c r="B475" s="215" t="s">
        <v>7732</v>
      </c>
      <c r="C475" s="216" t="s">
        <v>6482</v>
      </c>
      <c r="D475" s="217" t="s">
        <v>1055</v>
      </c>
      <c r="E475" s="217" t="s">
        <v>7733</v>
      </c>
      <c r="F475" s="218" t="s">
        <v>7734</v>
      </c>
      <c r="G475" s="218" t="s">
        <v>6485</v>
      </c>
      <c r="H475" s="218" t="s">
        <v>1077</v>
      </c>
      <c r="I475" s="219" t="s">
        <v>1078</v>
      </c>
      <c r="J475" s="220" t="s">
        <v>1690</v>
      </c>
      <c r="K475" s="220" t="s">
        <v>1691</v>
      </c>
      <c r="L475" s="220" t="s">
        <v>1063</v>
      </c>
      <c r="M475" s="221" t="s">
        <v>1769</v>
      </c>
      <c r="N475" s="218" t="s">
        <v>1284</v>
      </c>
      <c r="O475" s="218" t="s">
        <v>3553</v>
      </c>
      <c r="P475" s="222"/>
      <c r="Q475" s="223"/>
      <c r="R475" s="223">
        <v>18105.98</v>
      </c>
    </row>
    <row r="476" spans="1:18" ht="42" hidden="1" customHeight="1">
      <c r="A476" s="215" t="s">
        <v>1659</v>
      </c>
      <c r="B476" s="215" t="s">
        <v>7735</v>
      </c>
      <c r="C476" s="216" t="s">
        <v>6482</v>
      </c>
      <c r="D476" s="217" t="s">
        <v>1055</v>
      </c>
      <c r="E476" s="217" t="s">
        <v>7736</v>
      </c>
      <c r="F476" s="218" t="s">
        <v>7737</v>
      </c>
      <c r="G476" s="218" t="s">
        <v>6485</v>
      </c>
      <c r="H476" s="218" t="s">
        <v>1077</v>
      </c>
      <c r="I476" s="219" t="s">
        <v>1078</v>
      </c>
      <c r="J476" s="220" t="s">
        <v>1690</v>
      </c>
      <c r="K476" s="220" t="s">
        <v>1691</v>
      </c>
      <c r="L476" s="220" t="s">
        <v>1063</v>
      </c>
      <c r="M476" s="221" t="s">
        <v>1769</v>
      </c>
      <c r="N476" s="218" t="s">
        <v>1284</v>
      </c>
      <c r="O476" s="218" t="s">
        <v>3553</v>
      </c>
      <c r="P476" s="222"/>
      <c r="Q476" s="223"/>
      <c r="R476" s="223">
        <v>1019000</v>
      </c>
    </row>
    <row r="477" spans="1:18" ht="73.5" hidden="1" customHeight="1">
      <c r="A477" s="215" t="s">
        <v>2375</v>
      </c>
      <c r="B477" s="215" t="s">
        <v>7738</v>
      </c>
      <c r="C477" s="216" t="s">
        <v>6482</v>
      </c>
      <c r="D477" s="217" t="s">
        <v>1055</v>
      </c>
      <c r="E477" s="217" t="s">
        <v>7739</v>
      </c>
      <c r="F477" s="218" t="s">
        <v>7740</v>
      </c>
      <c r="G477" s="218" t="s">
        <v>6485</v>
      </c>
      <c r="H477" s="218" t="s">
        <v>1696</v>
      </c>
      <c r="I477" s="219" t="s">
        <v>1697</v>
      </c>
      <c r="J477" s="220" t="s">
        <v>1690</v>
      </c>
      <c r="K477" s="220" t="s">
        <v>1691</v>
      </c>
      <c r="L477" s="220" t="s">
        <v>1063</v>
      </c>
      <c r="M477" s="221" t="s">
        <v>1769</v>
      </c>
      <c r="N477" s="218" t="s">
        <v>1284</v>
      </c>
      <c r="O477" s="218" t="s">
        <v>3553</v>
      </c>
      <c r="P477" s="222"/>
      <c r="Q477" s="223"/>
      <c r="R477" s="223">
        <v>569961.93999999994</v>
      </c>
    </row>
    <row r="478" spans="1:18" ht="63" hidden="1" customHeight="1">
      <c r="A478" s="215" t="s">
        <v>2377</v>
      </c>
      <c r="B478" s="215" t="s">
        <v>7741</v>
      </c>
      <c r="C478" s="216" t="s">
        <v>6482</v>
      </c>
      <c r="D478" s="217" t="s">
        <v>1055</v>
      </c>
      <c r="E478" s="217" t="s">
        <v>7742</v>
      </c>
      <c r="F478" s="218" t="s">
        <v>7743</v>
      </c>
      <c r="G478" s="218" t="s">
        <v>6485</v>
      </c>
      <c r="H478" s="218" t="s">
        <v>1696</v>
      </c>
      <c r="I478" s="219" t="s">
        <v>1697</v>
      </c>
      <c r="J478" s="220" t="s">
        <v>1690</v>
      </c>
      <c r="K478" s="220" t="s">
        <v>1691</v>
      </c>
      <c r="L478" s="220" t="s">
        <v>1063</v>
      </c>
      <c r="M478" s="221" t="s">
        <v>1769</v>
      </c>
      <c r="N478" s="218" t="s">
        <v>1284</v>
      </c>
      <c r="O478" s="218" t="s">
        <v>3553</v>
      </c>
      <c r="P478" s="222"/>
      <c r="Q478" s="223"/>
      <c r="R478" s="223">
        <v>20000</v>
      </c>
    </row>
    <row r="479" spans="1:18" ht="73.5" hidden="1" customHeight="1">
      <c r="A479" s="215" t="s">
        <v>2293</v>
      </c>
      <c r="B479" s="215" t="s">
        <v>7744</v>
      </c>
      <c r="C479" s="216" t="s">
        <v>6482</v>
      </c>
      <c r="D479" s="217" t="s">
        <v>1055</v>
      </c>
      <c r="E479" s="217" t="s">
        <v>7745</v>
      </c>
      <c r="F479" s="218" t="s">
        <v>7746</v>
      </c>
      <c r="G479" s="218" t="s">
        <v>6485</v>
      </c>
      <c r="H479" s="218" t="s">
        <v>1077</v>
      </c>
      <c r="I479" s="219" t="s">
        <v>1078</v>
      </c>
      <c r="J479" s="220" t="s">
        <v>1690</v>
      </c>
      <c r="K479" s="220" t="s">
        <v>1691</v>
      </c>
      <c r="L479" s="220" t="s">
        <v>1063</v>
      </c>
      <c r="M479" s="221" t="s">
        <v>1769</v>
      </c>
      <c r="N479" s="218" t="s">
        <v>1284</v>
      </c>
      <c r="O479" s="218" t="s">
        <v>3553</v>
      </c>
      <c r="P479" s="222"/>
      <c r="Q479" s="223"/>
      <c r="R479" s="223">
        <v>97000</v>
      </c>
    </row>
    <row r="480" spans="1:18" ht="73.5" hidden="1" customHeight="1">
      <c r="A480" s="215" t="s">
        <v>2384</v>
      </c>
      <c r="B480" s="215" t="s">
        <v>7747</v>
      </c>
      <c r="C480" s="216" t="s">
        <v>6482</v>
      </c>
      <c r="D480" s="217" t="s">
        <v>1055</v>
      </c>
      <c r="E480" s="217" t="s">
        <v>7748</v>
      </c>
      <c r="F480" s="218" t="s">
        <v>1674</v>
      </c>
      <c r="G480" s="218" t="s">
        <v>6485</v>
      </c>
      <c r="H480" s="218" t="s">
        <v>2132</v>
      </c>
      <c r="I480" s="219" t="s">
        <v>2133</v>
      </c>
      <c r="J480" s="220" t="s">
        <v>1690</v>
      </c>
      <c r="K480" s="220" t="s">
        <v>1691</v>
      </c>
      <c r="L480" s="220" t="s">
        <v>1063</v>
      </c>
      <c r="M480" s="221" t="s">
        <v>1769</v>
      </c>
      <c r="N480" s="218" t="s">
        <v>1284</v>
      </c>
      <c r="O480" s="218" t="s">
        <v>3553</v>
      </c>
      <c r="P480" s="222"/>
      <c r="Q480" s="223"/>
      <c r="R480" s="223">
        <v>33000</v>
      </c>
    </row>
    <row r="481" spans="1:18" ht="52.5" hidden="1" customHeight="1">
      <c r="A481" s="215" t="s">
        <v>2388</v>
      </c>
      <c r="B481" s="215" t="s">
        <v>7749</v>
      </c>
      <c r="C481" s="216" t="s">
        <v>6485</v>
      </c>
      <c r="D481" s="217" t="s">
        <v>1181</v>
      </c>
      <c r="E481" s="217" t="s">
        <v>7750</v>
      </c>
      <c r="F481" s="218" t="s">
        <v>7749</v>
      </c>
      <c r="G481" s="218" t="s">
        <v>6485</v>
      </c>
      <c r="H481" s="218" t="s">
        <v>3351</v>
      </c>
      <c r="I481" s="219" t="s">
        <v>3352</v>
      </c>
      <c r="J481" s="220" t="s">
        <v>1063</v>
      </c>
      <c r="K481" s="220" t="s">
        <v>1063</v>
      </c>
      <c r="L481" s="220" t="s">
        <v>1790</v>
      </c>
      <c r="M481" s="221" t="s">
        <v>1678</v>
      </c>
      <c r="N481" s="218" t="s">
        <v>1284</v>
      </c>
      <c r="O481" s="218" t="s">
        <v>3553</v>
      </c>
      <c r="P481" s="222"/>
      <c r="Q481" s="223">
        <v>6130.14</v>
      </c>
      <c r="R481" s="223"/>
    </row>
    <row r="482" spans="1:18" ht="63" hidden="1" customHeight="1">
      <c r="A482" s="215" t="s">
        <v>2393</v>
      </c>
      <c r="B482" s="215" t="s">
        <v>7751</v>
      </c>
      <c r="C482" s="216" t="s">
        <v>7139</v>
      </c>
      <c r="D482" s="217" t="s">
        <v>1055</v>
      </c>
      <c r="E482" s="217" t="s">
        <v>7752</v>
      </c>
      <c r="F482" s="218" t="s">
        <v>7753</v>
      </c>
      <c r="G482" s="218" t="s">
        <v>6482</v>
      </c>
      <c r="H482" s="218" t="s">
        <v>1077</v>
      </c>
      <c r="I482" s="219" t="s">
        <v>1078</v>
      </c>
      <c r="J482" s="220" t="s">
        <v>1690</v>
      </c>
      <c r="K482" s="220" t="s">
        <v>1691</v>
      </c>
      <c r="L482" s="220" t="s">
        <v>1063</v>
      </c>
      <c r="M482" s="221" t="s">
        <v>1769</v>
      </c>
      <c r="N482" s="218" t="s">
        <v>1284</v>
      </c>
      <c r="O482" s="218" t="s">
        <v>3553</v>
      </c>
      <c r="P482" s="222"/>
      <c r="Q482" s="223"/>
      <c r="R482" s="223">
        <v>22365.08</v>
      </c>
    </row>
    <row r="483" spans="1:18" ht="42" hidden="1" customHeight="1">
      <c r="A483" s="215" t="s">
        <v>2397</v>
      </c>
      <c r="B483" s="215" t="s">
        <v>7754</v>
      </c>
      <c r="C483" s="216" t="s">
        <v>7139</v>
      </c>
      <c r="D483" s="217" t="s">
        <v>1055</v>
      </c>
      <c r="E483" s="217" t="s">
        <v>7755</v>
      </c>
      <c r="F483" s="218" t="s">
        <v>7756</v>
      </c>
      <c r="G483" s="218" t="s">
        <v>6482</v>
      </c>
      <c r="H483" s="218" t="s">
        <v>1077</v>
      </c>
      <c r="I483" s="219" t="s">
        <v>1078</v>
      </c>
      <c r="J483" s="220" t="s">
        <v>2211</v>
      </c>
      <c r="K483" s="220" t="s">
        <v>1691</v>
      </c>
      <c r="L483" s="220" t="s">
        <v>1063</v>
      </c>
      <c r="M483" s="221" t="s">
        <v>1769</v>
      </c>
      <c r="N483" s="218" t="s">
        <v>1284</v>
      </c>
      <c r="O483" s="218" t="s">
        <v>3553</v>
      </c>
      <c r="P483" s="222"/>
      <c r="Q483" s="223"/>
      <c r="R483" s="223">
        <v>2292.3000000000002</v>
      </c>
    </row>
    <row r="484" spans="1:18" ht="42" hidden="1" customHeight="1">
      <c r="A484" s="215" t="s">
        <v>2401</v>
      </c>
      <c r="B484" s="215" t="s">
        <v>7757</v>
      </c>
      <c r="C484" s="216" t="s">
        <v>7139</v>
      </c>
      <c r="D484" s="217" t="s">
        <v>1055</v>
      </c>
      <c r="E484" s="217" t="s">
        <v>6657</v>
      </c>
      <c r="F484" s="218" t="s">
        <v>7758</v>
      </c>
      <c r="G484" s="218" t="s">
        <v>6482</v>
      </c>
      <c r="H484" s="218" t="s">
        <v>1701</v>
      </c>
      <c r="I484" s="219" t="s">
        <v>1702</v>
      </c>
      <c r="J484" s="220" t="s">
        <v>2211</v>
      </c>
      <c r="K484" s="220" t="s">
        <v>1691</v>
      </c>
      <c r="L484" s="220" t="s">
        <v>1063</v>
      </c>
      <c r="M484" s="221" t="s">
        <v>1769</v>
      </c>
      <c r="N484" s="218" t="s">
        <v>1284</v>
      </c>
      <c r="O484" s="218" t="s">
        <v>3553</v>
      </c>
      <c r="P484" s="222"/>
      <c r="Q484" s="223"/>
      <c r="R484" s="223">
        <v>342</v>
      </c>
    </row>
    <row r="485" spans="1:18" ht="42" hidden="1" customHeight="1">
      <c r="A485" s="215" t="s">
        <v>2405</v>
      </c>
      <c r="B485" s="215" t="s">
        <v>7759</v>
      </c>
      <c r="C485" s="216" t="s">
        <v>7139</v>
      </c>
      <c r="D485" s="217" t="s">
        <v>1055</v>
      </c>
      <c r="E485" s="217" t="s">
        <v>6510</v>
      </c>
      <c r="F485" s="218" t="s">
        <v>7760</v>
      </c>
      <c r="G485" s="218" t="s">
        <v>6482</v>
      </c>
      <c r="H485" s="218" t="s">
        <v>1701</v>
      </c>
      <c r="I485" s="219" t="s">
        <v>1702</v>
      </c>
      <c r="J485" s="220" t="s">
        <v>1690</v>
      </c>
      <c r="K485" s="220" t="s">
        <v>1691</v>
      </c>
      <c r="L485" s="220" t="s">
        <v>1063</v>
      </c>
      <c r="M485" s="221" t="s">
        <v>1769</v>
      </c>
      <c r="N485" s="218" t="s">
        <v>1284</v>
      </c>
      <c r="O485" s="218" t="s">
        <v>3553</v>
      </c>
      <c r="P485" s="222"/>
      <c r="Q485" s="223"/>
      <c r="R485" s="223">
        <v>64205</v>
      </c>
    </row>
    <row r="486" spans="1:18" ht="42" hidden="1" customHeight="1">
      <c r="A486" s="215" t="s">
        <v>2409</v>
      </c>
      <c r="B486" s="215" t="s">
        <v>7761</v>
      </c>
      <c r="C486" s="216" t="s">
        <v>7139</v>
      </c>
      <c r="D486" s="217" t="s">
        <v>1055</v>
      </c>
      <c r="E486" s="217" t="s">
        <v>6510</v>
      </c>
      <c r="F486" s="218" t="s">
        <v>7762</v>
      </c>
      <c r="G486" s="218" t="s">
        <v>6482</v>
      </c>
      <c r="H486" s="218" t="s">
        <v>1701</v>
      </c>
      <c r="I486" s="219" t="s">
        <v>1702</v>
      </c>
      <c r="J486" s="220" t="s">
        <v>1690</v>
      </c>
      <c r="K486" s="220" t="s">
        <v>1691</v>
      </c>
      <c r="L486" s="220" t="s">
        <v>1063</v>
      </c>
      <c r="M486" s="221" t="s">
        <v>1769</v>
      </c>
      <c r="N486" s="218" t="s">
        <v>1284</v>
      </c>
      <c r="O486" s="218" t="s">
        <v>3553</v>
      </c>
      <c r="P486" s="222"/>
      <c r="Q486" s="223"/>
      <c r="R486" s="223">
        <v>6396</v>
      </c>
    </row>
    <row r="487" spans="1:18" ht="42" hidden="1" customHeight="1">
      <c r="A487" s="215" t="s">
        <v>2411</v>
      </c>
      <c r="B487" s="215" t="s">
        <v>7763</v>
      </c>
      <c r="C487" s="216" t="s">
        <v>7139</v>
      </c>
      <c r="D487" s="217" t="s">
        <v>1055</v>
      </c>
      <c r="E487" s="217" t="s">
        <v>6510</v>
      </c>
      <c r="F487" s="218" t="s">
        <v>7764</v>
      </c>
      <c r="G487" s="218" t="s">
        <v>6482</v>
      </c>
      <c r="H487" s="218" t="s">
        <v>1701</v>
      </c>
      <c r="I487" s="219" t="s">
        <v>1702</v>
      </c>
      <c r="J487" s="220" t="s">
        <v>1690</v>
      </c>
      <c r="K487" s="220" t="s">
        <v>1691</v>
      </c>
      <c r="L487" s="220" t="s">
        <v>1063</v>
      </c>
      <c r="M487" s="221" t="s">
        <v>1769</v>
      </c>
      <c r="N487" s="218" t="s">
        <v>1284</v>
      </c>
      <c r="O487" s="218" t="s">
        <v>3553</v>
      </c>
      <c r="P487" s="222"/>
      <c r="Q487" s="223"/>
      <c r="R487" s="223">
        <v>25</v>
      </c>
    </row>
    <row r="488" spans="1:18" ht="42" hidden="1" customHeight="1">
      <c r="A488" s="215" t="s">
        <v>2414</v>
      </c>
      <c r="B488" s="215" t="s">
        <v>7765</v>
      </c>
      <c r="C488" s="216" t="s">
        <v>7139</v>
      </c>
      <c r="D488" s="217" t="s">
        <v>1055</v>
      </c>
      <c r="E488" s="217" t="s">
        <v>7766</v>
      </c>
      <c r="F488" s="218" t="s">
        <v>2634</v>
      </c>
      <c r="G488" s="218" t="s">
        <v>6482</v>
      </c>
      <c r="H488" s="218" t="s">
        <v>1077</v>
      </c>
      <c r="I488" s="219" t="s">
        <v>1078</v>
      </c>
      <c r="J488" s="220" t="s">
        <v>1690</v>
      </c>
      <c r="K488" s="220" t="s">
        <v>1691</v>
      </c>
      <c r="L488" s="220" t="s">
        <v>1063</v>
      </c>
      <c r="M488" s="221" t="s">
        <v>1769</v>
      </c>
      <c r="N488" s="218" t="s">
        <v>1284</v>
      </c>
      <c r="O488" s="218" t="s">
        <v>3553</v>
      </c>
      <c r="P488" s="222"/>
      <c r="Q488" s="223"/>
      <c r="R488" s="223">
        <v>10000</v>
      </c>
    </row>
    <row r="489" spans="1:18" ht="52.5" customHeight="1">
      <c r="A489" s="206"/>
      <c r="B489" s="206"/>
      <c r="C489" s="207"/>
      <c r="D489" s="208"/>
      <c r="E489" s="208"/>
      <c r="F489" s="209"/>
      <c r="G489" s="209"/>
      <c r="H489" s="209"/>
      <c r="I489" s="210"/>
      <c r="J489" s="211"/>
      <c r="K489" s="211"/>
      <c r="L489" s="211"/>
      <c r="M489" s="212"/>
      <c r="N489" s="209"/>
      <c r="O489" s="209"/>
      <c r="P489" s="213"/>
      <c r="Q489" s="214">
        <f>SUBTOTAL(9,Q31:Q473)</f>
        <v>44</v>
      </c>
      <c r="R489" s="214">
        <f>SUBTOTAL(9,R31:R473)</f>
        <v>598938.57000000007</v>
      </c>
    </row>
    <row r="490" spans="1:18" ht="52.5" customHeight="1">
      <c r="A490" s="206"/>
      <c r="B490" s="206"/>
      <c r="C490" s="207"/>
      <c r="D490" s="208"/>
      <c r="E490" s="208"/>
      <c r="F490" s="209"/>
      <c r="G490" s="209"/>
      <c r="H490" s="209"/>
      <c r="I490" s="210"/>
      <c r="J490" s="211"/>
      <c r="K490" s="211"/>
      <c r="L490" s="211"/>
      <c r="M490" s="212"/>
      <c r="N490" s="209"/>
      <c r="O490" s="209"/>
      <c r="P490" s="213"/>
      <c r="Q490" s="214"/>
      <c r="R490" s="214"/>
    </row>
    <row r="491" spans="1:18">
      <c r="A491" s="206"/>
      <c r="B491" s="206"/>
      <c r="C491" s="207"/>
      <c r="D491" s="208"/>
      <c r="E491" s="208"/>
      <c r="F491" s="209"/>
      <c r="G491" s="209"/>
      <c r="H491" s="209"/>
      <c r="I491" s="210"/>
      <c r="J491" s="211"/>
      <c r="K491" s="211"/>
      <c r="L491" s="211"/>
      <c r="M491" s="212"/>
      <c r="N491" s="209"/>
      <c r="O491" s="209"/>
      <c r="P491" s="213"/>
      <c r="Q491" s="214"/>
      <c r="R491" s="214"/>
    </row>
    <row r="492" spans="1:18" ht="52.5" customHeight="1">
      <c r="A492" s="206"/>
      <c r="B492" s="206"/>
      <c r="C492" s="207"/>
      <c r="D492" s="208"/>
      <c r="E492" s="208"/>
      <c r="F492" s="209"/>
      <c r="G492" s="209"/>
      <c r="H492" s="209"/>
      <c r="I492" s="210"/>
      <c r="J492" s="211"/>
      <c r="K492" s="211"/>
      <c r="L492" s="211"/>
      <c r="M492" s="212"/>
      <c r="N492" s="209"/>
      <c r="O492" s="209"/>
      <c r="P492" s="213"/>
      <c r="Q492" s="214"/>
      <c r="R492" s="214"/>
    </row>
    <row r="493" spans="1:18" ht="42" customHeight="1">
      <c r="A493" s="206"/>
      <c r="B493" s="206"/>
      <c r="C493" s="207"/>
      <c r="D493" s="208"/>
      <c r="E493" s="208"/>
      <c r="F493" s="209"/>
      <c r="G493" s="209"/>
      <c r="H493" s="209"/>
      <c r="I493" s="210"/>
      <c r="J493" s="211"/>
      <c r="K493" s="211"/>
      <c r="L493" s="211"/>
      <c r="M493" s="212"/>
      <c r="N493" s="209"/>
      <c r="O493" s="209"/>
      <c r="P493" s="213"/>
      <c r="Q493" s="214"/>
      <c r="R493" s="214"/>
    </row>
    <row r="494" spans="1:18">
      <c r="A494" s="206"/>
      <c r="B494" s="206"/>
      <c r="C494" s="207"/>
      <c r="D494" s="208"/>
      <c r="E494" s="208"/>
      <c r="F494" s="209"/>
      <c r="G494" s="209"/>
      <c r="H494" s="209"/>
      <c r="I494" s="210"/>
      <c r="J494" s="211"/>
      <c r="K494" s="211"/>
      <c r="L494" s="211"/>
      <c r="M494" s="212"/>
      <c r="N494" s="209"/>
      <c r="O494" s="209"/>
      <c r="P494" s="213"/>
      <c r="Q494" s="214"/>
      <c r="R494" s="214"/>
    </row>
    <row r="495" spans="1:18" ht="42" customHeight="1">
      <c r="A495" s="206"/>
      <c r="B495" s="206"/>
      <c r="C495" s="207"/>
      <c r="D495" s="208"/>
      <c r="E495" s="208"/>
      <c r="F495" s="209"/>
      <c r="G495" s="209"/>
      <c r="H495" s="209"/>
      <c r="I495" s="210"/>
      <c r="J495" s="211"/>
      <c r="K495" s="211"/>
      <c r="L495" s="211"/>
      <c r="M495" s="212"/>
      <c r="N495" s="209"/>
      <c r="O495" s="209"/>
      <c r="P495" s="213"/>
      <c r="Q495" s="214"/>
      <c r="R495" s="214"/>
    </row>
    <row r="496" spans="1:18">
      <c r="A496" s="206"/>
      <c r="B496" s="206"/>
      <c r="C496" s="207"/>
      <c r="D496" s="208"/>
      <c r="E496" s="208"/>
      <c r="F496" s="209"/>
      <c r="G496" s="209"/>
      <c r="H496" s="209"/>
      <c r="I496" s="210"/>
      <c r="J496" s="211"/>
      <c r="K496" s="211"/>
      <c r="L496" s="211"/>
      <c r="M496" s="212"/>
      <c r="N496" s="209"/>
      <c r="O496" s="209"/>
      <c r="P496" s="213"/>
      <c r="Q496" s="214"/>
      <c r="R496" s="214"/>
    </row>
    <row r="497" spans="1:18">
      <c r="A497" s="206"/>
      <c r="B497" s="206"/>
      <c r="C497" s="207"/>
      <c r="D497" s="208"/>
      <c r="E497" s="208"/>
      <c r="F497" s="209"/>
      <c r="G497" s="209"/>
      <c r="H497" s="209"/>
      <c r="I497" s="210"/>
      <c r="J497" s="211"/>
      <c r="K497" s="211"/>
      <c r="L497" s="211"/>
      <c r="M497" s="212"/>
      <c r="N497" s="209"/>
      <c r="O497" s="209"/>
      <c r="P497" s="213"/>
      <c r="Q497" s="214"/>
      <c r="R497" s="214"/>
    </row>
    <row r="498" spans="1:18">
      <c r="A498" s="206"/>
      <c r="B498" s="206"/>
      <c r="C498" s="207"/>
      <c r="D498" s="208"/>
      <c r="E498" s="208"/>
      <c r="F498" s="209"/>
      <c r="G498" s="209"/>
      <c r="H498" s="209"/>
      <c r="I498" s="210"/>
      <c r="J498" s="211"/>
      <c r="K498" s="211"/>
      <c r="L498" s="211"/>
      <c r="M498" s="212"/>
      <c r="N498" s="209"/>
      <c r="O498" s="209"/>
      <c r="P498" s="213"/>
      <c r="Q498" s="214"/>
      <c r="R498" s="214"/>
    </row>
    <row r="499" spans="1:18" ht="42" customHeight="1">
      <c r="A499" s="206"/>
      <c r="B499" s="206"/>
      <c r="C499" s="207"/>
      <c r="D499" s="208"/>
      <c r="E499" s="208"/>
      <c r="F499" s="209"/>
      <c r="G499" s="209"/>
      <c r="H499" s="209"/>
      <c r="I499" s="210"/>
      <c r="J499" s="211"/>
      <c r="K499" s="211"/>
      <c r="L499" s="211"/>
      <c r="M499" s="212"/>
      <c r="N499" s="209"/>
      <c r="O499" s="209"/>
      <c r="P499" s="213"/>
      <c r="Q499" s="214"/>
      <c r="R499" s="214"/>
    </row>
    <row r="500" spans="1:18" ht="42" customHeight="1">
      <c r="A500" s="206"/>
      <c r="B500" s="206"/>
      <c r="C500" s="207"/>
      <c r="D500" s="208"/>
      <c r="E500" s="208"/>
      <c r="F500" s="209"/>
      <c r="G500" s="209"/>
      <c r="H500" s="209"/>
      <c r="I500" s="210"/>
      <c r="J500" s="211"/>
      <c r="K500" s="211"/>
      <c r="L500" s="211"/>
      <c r="M500" s="212"/>
      <c r="N500" s="209"/>
      <c r="O500" s="209"/>
      <c r="P500" s="213"/>
      <c r="Q500" s="214"/>
      <c r="R500" s="214"/>
    </row>
    <row r="501" spans="1:18">
      <c r="A501" s="206"/>
      <c r="B501" s="206"/>
      <c r="C501" s="207"/>
      <c r="D501" s="208"/>
      <c r="E501" s="208"/>
      <c r="F501" s="209"/>
      <c r="G501" s="209"/>
      <c r="H501" s="209"/>
      <c r="I501" s="210"/>
      <c r="J501" s="211"/>
      <c r="K501" s="211"/>
      <c r="L501" s="211"/>
      <c r="M501" s="212"/>
      <c r="N501" s="209"/>
      <c r="O501" s="209"/>
      <c r="P501" s="213"/>
      <c r="Q501" s="214"/>
      <c r="R501" s="214"/>
    </row>
    <row r="502" spans="1:18">
      <c r="A502" s="206"/>
      <c r="B502" s="206"/>
      <c r="C502" s="207"/>
      <c r="D502" s="208"/>
      <c r="E502" s="208"/>
      <c r="F502" s="209"/>
      <c r="G502" s="209"/>
      <c r="H502" s="209"/>
      <c r="I502" s="210"/>
      <c r="J502" s="211"/>
      <c r="K502" s="211"/>
      <c r="L502" s="211"/>
      <c r="M502" s="212"/>
      <c r="N502" s="209"/>
      <c r="O502" s="209"/>
      <c r="P502" s="213"/>
      <c r="Q502" s="214"/>
      <c r="R502" s="214"/>
    </row>
    <row r="503" spans="1:18" ht="42" customHeight="1">
      <c r="A503" s="206"/>
      <c r="B503" s="206"/>
      <c r="C503" s="207"/>
      <c r="D503" s="208"/>
      <c r="E503" s="208"/>
      <c r="F503" s="209"/>
      <c r="G503" s="209"/>
      <c r="H503" s="209"/>
      <c r="I503" s="210"/>
      <c r="J503" s="211"/>
      <c r="K503" s="211"/>
      <c r="L503" s="211"/>
      <c r="M503" s="212"/>
      <c r="N503" s="209"/>
      <c r="O503" s="209"/>
      <c r="P503" s="213"/>
      <c r="Q503" s="214"/>
      <c r="R503" s="214"/>
    </row>
    <row r="504" spans="1:18">
      <c r="A504" s="206"/>
      <c r="B504" s="206"/>
      <c r="C504" s="207"/>
      <c r="D504" s="208"/>
      <c r="E504" s="208"/>
      <c r="F504" s="209"/>
      <c r="G504" s="209"/>
      <c r="H504" s="209"/>
      <c r="I504" s="210"/>
      <c r="J504" s="211"/>
      <c r="K504" s="211"/>
      <c r="L504" s="211"/>
      <c r="M504" s="212"/>
      <c r="N504" s="209"/>
      <c r="O504" s="209"/>
      <c r="P504" s="213"/>
      <c r="Q504" s="214"/>
      <c r="R504" s="214"/>
    </row>
    <row r="505" spans="1:18" ht="52.5" customHeight="1">
      <c r="A505" s="206"/>
      <c r="B505" s="206"/>
      <c r="C505" s="207"/>
      <c r="D505" s="208"/>
      <c r="E505" s="208"/>
      <c r="F505" s="209"/>
      <c r="G505" s="209"/>
      <c r="H505" s="209"/>
      <c r="I505" s="210"/>
      <c r="J505" s="211"/>
      <c r="K505" s="211"/>
      <c r="L505" s="211"/>
      <c r="M505" s="212"/>
      <c r="N505" s="209"/>
      <c r="O505" s="209"/>
      <c r="P505" s="213"/>
      <c r="Q505" s="214"/>
      <c r="R505" s="214"/>
    </row>
    <row r="506" spans="1:18" ht="52.5" customHeight="1">
      <c r="A506" s="206"/>
      <c r="B506" s="206"/>
      <c r="C506" s="207"/>
      <c r="D506" s="208"/>
      <c r="E506" s="208"/>
      <c r="F506" s="209"/>
      <c r="G506" s="209"/>
      <c r="H506" s="209"/>
      <c r="I506" s="210"/>
      <c r="J506" s="211"/>
      <c r="K506" s="211"/>
      <c r="L506" s="211"/>
      <c r="M506" s="212"/>
      <c r="N506" s="209"/>
      <c r="O506" s="209"/>
      <c r="P506" s="213"/>
      <c r="Q506" s="214"/>
      <c r="R506" s="214"/>
    </row>
    <row r="507" spans="1:18">
      <c r="A507" s="206"/>
      <c r="B507" s="206"/>
      <c r="C507" s="207"/>
      <c r="D507" s="208"/>
      <c r="E507" s="208"/>
      <c r="F507" s="209"/>
      <c r="G507" s="209"/>
      <c r="H507" s="209"/>
      <c r="I507" s="210"/>
      <c r="J507" s="211"/>
      <c r="K507" s="211"/>
      <c r="L507" s="211"/>
      <c r="M507" s="212"/>
      <c r="N507" s="209"/>
      <c r="O507" s="209"/>
      <c r="P507" s="213"/>
      <c r="Q507" s="214"/>
      <c r="R507" s="214"/>
    </row>
    <row r="508" spans="1:18" ht="52.5" customHeight="1">
      <c r="A508" s="206"/>
      <c r="B508" s="206"/>
      <c r="C508" s="207"/>
      <c r="D508" s="208"/>
      <c r="E508" s="208"/>
      <c r="F508" s="209"/>
      <c r="G508" s="209"/>
      <c r="H508" s="209"/>
      <c r="I508" s="210"/>
      <c r="J508" s="211"/>
      <c r="K508" s="211"/>
      <c r="L508" s="211"/>
      <c r="M508" s="212"/>
      <c r="N508" s="209"/>
      <c r="O508" s="209"/>
      <c r="P508" s="213"/>
      <c r="Q508" s="214"/>
      <c r="R508" s="214"/>
    </row>
    <row r="509" spans="1:18">
      <c r="A509" s="206"/>
      <c r="B509" s="206"/>
      <c r="C509" s="207"/>
      <c r="D509" s="208"/>
      <c r="E509" s="208"/>
      <c r="F509" s="209"/>
      <c r="G509" s="209"/>
      <c r="H509" s="209"/>
      <c r="I509" s="210"/>
      <c r="J509" s="211"/>
      <c r="K509" s="211"/>
      <c r="L509" s="211"/>
      <c r="M509" s="212"/>
      <c r="N509" s="209"/>
      <c r="O509" s="209"/>
      <c r="P509" s="213"/>
      <c r="Q509" s="214"/>
      <c r="R509" s="214"/>
    </row>
    <row r="510" spans="1:18">
      <c r="A510" s="206"/>
      <c r="B510" s="206"/>
      <c r="C510" s="207"/>
      <c r="D510" s="208"/>
      <c r="E510" s="208"/>
      <c r="F510" s="209"/>
      <c r="G510" s="209"/>
      <c r="H510" s="209"/>
      <c r="I510" s="210"/>
      <c r="J510" s="211"/>
      <c r="K510" s="211"/>
      <c r="L510" s="211"/>
      <c r="M510" s="212"/>
      <c r="N510" s="209"/>
      <c r="O510" s="209"/>
      <c r="P510" s="213"/>
      <c r="Q510" s="214"/>
      <c r="R510" s="214"/>
    </row>
    <row r="511" spans="1:18" ht="42" customHeight="1">
      <c r="A511" s="206"/>
      <c r="B511" s="206"/>
      <c r="C511" s="207"/>
      <c r="D511" s="208"/>
      <c r="E511" s="208"/>
      <c r="F511" s="209"/>
      <c r="G511" s="209"/>
      <c r="H511" s="209"/>
      <c r="I511" s="210"/>
      <c r="J511" s="211"/>
      <c r="K511" s="211"/>
      <c r="L511" s="211"/>
      <c r="M511" s="212"/>
      <c r="N511" s="209"/>
      <c r="O511" s="209"/>
      <c r="P511" s="213"/>
      <c r="Q511" s="214"/>
      <c r="R511" s="214"/>
    </row>
    <row r="512" spans="1:18" ht="42" customHeight="1">
      <c r="A512" s="206"/>
      <c r="B512" s="206"/>
      <c r="C512" s="207"/>
      <c r="D512" s="208"/>
      <c r="E512" s="208"/>
      <c r="F512" s="209"/>
      <c r="G512" s="209"/>
      <c r="H512" s="209"/>
      <c r="I512" s="210"/>
      <c r="J512" s="211"/>
      <c r="K512" s="211"/>
      <c r="L512" s="211"/>
      <c r="M512" s="212"/>
      <c r="N512" s="209"/>
      <c r="O512" s="209"/>
      <c r="P512" s="213"/>
      <c r="Q512" s="214"/>
      <c r="R512" s="214"/>
    </row>
    <row r="513" spans="1:18" ht="42" customHeight="1">
      <c r="A513" s="206"/>
      <c r="B513" s="206"/>
      <c r="C513" s="207"/>
      <c r="D513" s="208"/>
      <c r="E513" s="208"/>
      <c r="F513" s="209"/>
      <c r="G513" s="209"/>
      <c r="H513" s="209"/>
      <c r="I513" s="210"/>
      <c r="J513" s="211"/>
      <c r="K513" s="211"/>
      <c r="L513" s="211"/>
      <c r="M513" s="212"/>
      <c r="N513" s="209"/>
      <c r="O513" s="209"/>
      <c r="P513" s="213"/>
      <c r="Q513" s="214"/>
      <c r="R513" s="214"/>
    </row>
    <row r="514" spans="1:18" ht="42" customHeight="1">
      <c r="A514" s="206"/>
      <c r="B514" s="206"/>
      <c r="C514" s="207"/>
      <c r="D514" s="208"/>
      <c r="E514" s="208"/>
      <c r="F514" s="209"/>
      <c r="G514" s="209"/>
      <c r="H514" s="209"/>
      <c r="I514" s="210"/>
      <c r="J514" s="211"/>
      <c r="K514" s="211"/>
      <c r="L514" s="211"/>
      <c r="M514" s="212"/>
      <c r="N514" s="209"/>
      <c r="O514" s="209"/>
      <c r="P514" s="213"/>
      <c r="Q514" s="214"/>
      <c r="R514" s="214"/>
    </row>
    <row r="515" spans="1:18" ht="42" customHeight="1">
      <c r="A515" s="206"/>
      <c r="B515" s="206"/>
      <c r="C515" s="207"/>
      <c r="D515" s="208"/>
      <c r="E515" s="208"/>
      <c r="F515" s="209"/>
      <c r="G515" s="209"/>
      <c r="H515" s="209"/>
      <c r="I515" s="210"/>
      <c r="J515" s="211"/>
      <c r="K515" s="211"/>
      <c r="L515" s="211"/>
      <c r="M515" s="212"/>
      <c r="N515" s="209"/>
      <c r="O515" s="209"/>
      <c r="P515" s="213"/>
      <c r="Q515" s="214"/>
      <c r="R515" s="214"/>
    </row>
    <row r="516" spans="1:18" ht="42" customHeight="1">
      <c r="A516" s="206"/>
      <c r="B516" s="206"/>
      <c r="C516" s="207"/>
      <c r="D516" s="208"/>
      <c r="E516" s="208"/>
      <c r="F516" s="209"/>
      <c r="G516" s="209"/>
      <c r="H516" s="209"/>
      <c r="I516" s="210"/>
      <c r="J516" s="211"/>
      <c r="K516" s="211"/>
      <c r="L516" s="211"/>
      <c r="M516" s="212"/>
      <c r="N516" s="209"/>
      <c r="O516" s="209"/>
      <c r="P516" s="213"/>
      <c r="Q516" s="214"/>
      <c r="R516" s="214"/>
    </row>
    <row r="517" spans="1:18" ht="42" customHeight="1">
      <c r="A517" s="206"/>
      <c r="B517" s="206"/>
      <c r="C517" s="207"/>
      <c r="D517" s="208"/>
      <c r="E517" s="208"/>
      <c r="F517" s="209"/>
      <c r="G517" s="209"/>
      <c r="H517" s="209"/>
      <c r="I517" s="210"/>
      <c r="J517" s="211"/>
      <c r="K517" s="211"/>
      <c r="L517" s="211"/>
      <c r="M517" s="212"/>
      <c r="N517" s="209"/>
      <c r="O517" s="209"/>
      <c r="P517" s="213"/>
      <c r="Q517" s="214"/>
      <c r="R517" s="214"/>
    </row>
    <row r="518" spans="1:18" ht="42" customHeight="1">
      <c r="A518" s="206"/>
      <c r="B518" s="206"/>
      <c r="C518" s="207"/>
      <c r="D518" s="208"/>
      <c r="E518" s="208"/>
      <c r="F518" s="209"/>
      <c r="G518" s="209"/>
      <c r="H518" s="209"/>
      <c r="I518" s="210"/>
      <c r="J518" s="211"/>
      <c r="K518" s="211"/>
      <c r="L518" s="211"/>
      <c r="M518" s="212"/>
      <c r="N518" s="209"/>
      <c r="O518" s="209"/>
      <c r="P518" s="213"/>
      <c r="Q518" s="214"/>
      <c r="R518" s="214"/>
    </row>
    <row r="519" spans="1:18" ht="42" customHeight="1">
      <c r="A519" s="206"/>
      <c r="B519" s="206"/>
      <c r="C519" s="207"/>
      <c r="D519" s="208"/>
      <c r="E519" s="208"/>
      <c r="F519" s="209"/>
      <c r="G519" s="209"/>
      <c r="H519" s="209"/>
      <c r="I519" s="210"/>
      <c r="J519" s="211"/>
      <c r="K519" s="211"/>
      <c r="L519" s="211"/>
      <c r="M519" s="212"/>
      <c r="N519" s="209"/>
      <c r="O519" s="209"/>
      <c r="P519" s="213"/>
      <c r="Q519" s="214"/>
      <c r="R519" s="214"/>
    </row>
    <row r="520" spans="1:18" ht="42" customHeight="1">
      <c r="A520" s="206"/>
      <c r="B520" s="206"/>
      <c r="C520" s="207"/>
      <c r="D520" s="208"/>
      <c r="E520" s="208"/>
      <c r="F520" s="209"/>
      <c r="G520" s="209"/>
      <c r="H520" s="209"/>
      <c r="I520" s="210"/>
      <c r="J520" s="211"/>
      <c r="K520" s="211"/>
      <c r="L520" s="211"/>
      <c r="M520" s="212"/>
      <c r="N520" s="209"/>
      <c r="O520" s="209"/>
      <c r="P520" s="213"/>
      <c r="Q520" s="214"/>
      <c r="R520" s="214"/>
    </row>
    <row r="521" spans="1:18" ht="63" customHeight="1">
      <c r="A521" s="206"/>
      <c r="B521" s="206"/>
      <c r="C521" s="207"/>
      <c r="D521" s="208"/>
      <c r="E521" s="208"/>
      <c r="F521" s="209"/>
      <c r="G521" s="209"/>
      <c r="H521" s="209"/>
      <c r="I521" s="210"/>
      <c r="J521" s="211"/>
      <c r="K521" s="211"/>
      <c r="L521" s="211"/>
      <c r="M521" s="212"/>
      <c r="N521" s="209"/>
      <c r="O521" s="209"/>
      <c r="P521" s="213"/>
      <c r="Q521" s="214"/>
      <c r="R521" s="214"/>
    </row>
    <row r="522" spans="1:18" ht="42" customHeight="1">
      <c r="A522" s="206"/>
      <c r="B522" s="206"/>
      <c r="C522" s="207"/>
      <c r="D522" s="208"/>
      <c r="E522" s="208"/>
      <c r="F522" s="209"/>
      <c r="G522" s="209"/>
      <c r="H522" s="209"/>
      <c r="I522" s="210"/>
      <c r="J522" s="211"/>
      <c r="K522" s="211"/>
      <c r="L522" s="211"/>
      <c r="M522" s="212"/>
      <c r="N522" s="209"/>
      <c r="O522" s="209"/>
      <c r="P522" s="213"/>
      <c r="Q522" s="214"/>
      <c r="R522" s="214"/>
    </row>
    <row r="523" spans="1:18" ht="42" customHeight="1">
      <c r="A523" s="206"/>
      <c r="B523" s="206"/>
      <c r="C523" s="207"/>
      <c r="D523" s="208"/>
      <c r="E523" s="208"/>
      <c r="F523" s="209"/>
      <c r="G523" s="209"/>
      <c r="H523" s="209"/>
      <c r="I523" s="210"/>
      <c r="J523" s="211"/>
      <c r="K523" s="211"/>
      <c r="L523" s="211"/>
      <c r="M523" s="212"/>
      <c r="N523" s="209"/>
      <c r="O523" s="209"/>
      <c r="P523" s="213"/>
      <c r="Q523" s="214"/>
      <c r="R523" s="214"/>
    </row>
    <row r="524" spans="1:18" ht="42" customHeight="1">
      <c r="A524" s="206"/>
      <c r="B524" s="206"/>
      <c r="C524" s="207"/>
      <c r="D524" s="208"/>
      <c r="E524" s="208"/>
      <c r="F524" s="209"/>
      <c r="G524" s="209"/>
      <c r="H524" s="209"/>
      <c r="I524" s="210"/>
      <c r="J524" s="211"/>
      <c r="K524" s="211"/>
      <c r="L524" s="211"/>
      <c r="M524" s="212"/>
      <c r="N524" s="209"/>
      <c r="O524" s="209"/>
      <c r="P524" s="213"/>
      <c r="Q524" s="214"/>
      <c r="R524" s="214"/>
    </row>
    <row r="525" spans="1:18" ht="42" customHeight="1">
      <c r="A525" s="206"/>
      <c r="B525" s="206"/>
      <c r="C525" s="207"/>
      <c r="D525" s="208"/>
      <c r="E525" s="208"/>
      <c r="F525" s="209"/>
      <c r="G525" s="209"/>
      <c r="H525" s="209"/>
      <c r="I525" s="210"/>
      <c r="J525" s="211"/>
      <c r="K525" s="211"/>
      <c r="L525" s="211"/>
      <c r="M525" s="212"/>
      <c r="N525" s="209"/>
      <c r="O525" s="209"/>
      <c r="P525" s="213"/>
      <c r="Q525" s="214"/>
      <c r="R525" s="214"/>
    </row>
    <row r="526" spans="1:18" ht="42" customHeight="1">
      <c r="A526" s="206"/>
      <c r="B526" s="206"/>
      <c r="C526" s="207"/>
      <c r="D526" s="208"/>
      <c r="E526" s="208"/>
      <c r="F526" s="209"/>
      <c r="G526" s="209"/>
      <c r="H526" s="209"/>
      <c r="I526" s="210"/>
      <c r="J526" s="211"/>
      <c r="K526" s="211"/>
      <c r="L526" s="211"/>
      <c r="M526" s="212"/>
      <c r="N526" s="209"/>
      <c r="O526" s="209"/>
      <c r="P526" s="213"/>
      <c r="Q526" s="214"/>
      <c r="R526" s="214"/>
    </row>
    <row r="527" spans="1:18" ht="42" customHeight="1">
      <c r="A527" s="206"/>
      <c r="B527" s="206"/>
      <c r="C527" s="207"/>
      <c r="D527" s="208"/>
      <c r="E527" s="208"/>
      <c r="F527" s="209"/>
      <c r="G527" s="209"/>
      <c r="H527" s="209"/>
      <c r="I527" s="210"/>
      <c r="J527" s="211"/>
      <c r="K527" s="211"/>
      <c r="L527" s="211"/>
      <c r="M527" s="212"/>
      <c r="N527" s="209"/>
      <c r="O527" s="209"/>
      <c r="P527" s="213"/>
      <c r="Q527" s="214"/>
      <c r="R527" s="214"/>
    </row>
    <row r="528" spans="1:18" ht="42" customHeight="1">
      <c r="A528" s="206"/>
      <c r="B528" s="206"/>
      <c r="C528" s="207"/>
      <c r="D528" s="208"/>
      <c r="E528" s="208"/>
      <c r="F528" s="209"/>
      <c r="G528" s="209"/>
      <c r="H528" s="209"/>
      <c r="I528" s="210"/>
      <c r="J528" s="211"/>
      <c r="K528" s="211"/>
      <c r="L528" s="211"/>
      <c r="M528" s="212"/>
      <c r="N528" s="209"/>
      <c r="O528" s="209"/>
      <c r="P528" s="213"/>
      <c r="Q528" s="214"/>
      <c r="R528" s="214"/>
    </row>
    <row r="529" spans="1:18" ht="42" customHeight="1">
      <c r="A529" s="206"/>
      <c r="B529" s="206"/>
      <c r="C529" s="207"/>
      <c r="D529" s="208"/>
      <c r="E529" s="208"/>
      <c r="F529" s="209"/>
      <c r="G529" s="209"/>
      <c r="H529" s="209"/>
      <c r="I529" s="210"/>
      <c r="J529" s="211"/>
      <c r="K529" s="211"/>
      <c r="L529" s="211"/>
      <c r="M529" s="212"/>
      <c r="N529" s="209"/>
      <c r="O529" s="209"/>
      <c r="P529" s="213"/>
      <c r="Q529" s="214"/>
      <c r="R529" s="214"/>
    </row>
    <row r="530" spans="1:18" ht="42" customHeight="1">
      <c r="A530" s="206"/>
      <c r="B530" s="206"/>
      <c r="C530" s="207"/>
      <c r="D530" s="208"/>
      <c r="E530" s="208"/>
      <c r="F530" s="209"/>
      <c r="G530" s="209"/>
      <c r="H530" s="209"/>
      <c r="I530" s="210"/>
      <c r="J530" s="211"/>
      <c r="K530" s="211"/>
      <c r="L530" s="211"/>
      <c r="M530" s="212"/>
      <c r="N530" s="209"/>
      <c r="O530" s="209"/>
      <c r="P530" s="213"/>
      <c r="Q530" s="214"/>
      <c r="R530" s="214"/>
    </row>
    <row r="531" spans="1:18" ht="42" customHeight="1">
      <c r="A531" s="206"/>
      <c r="B531" s="206"/>
      <c r="C531" s="207"/>
      <c r="D531" s="208"/>
      <c r="E531" s="208"/>
      <c r="F531" s="209"/>
      <c r="G531" s="209"/>
      <c r="H531" s="209"/>
      <c r="I531" s="210"/>
      <c r="J531" s="211"/>
      <c r="K531" s="211"/>
      <c r="L531" s="211"/>
      <c r="M531" s="212"/>
      <c r="N531" s="209"/>
      <c r="O531" s="209"/>
      <c r="P531" s="213"/>
      <c r="Q531" s="214"/>
      <c r="R531" s="214"/>
    </row>
    <row r="532" spans="1:18" ht="42" customHeight="1">
      <c r="A532" s="206"/>
      <c r="B532" s="206"/>
      <c r="C532" s="207"/>
      <c r="D532" s="208"/>
      <c r="E532" s="208"/>
      <c r="F532" s="209"/>
      <c r="G532" s="209"/>
      <c r="H532" s="209"/>
      <c r="I532" s="210"/>
      <c r="J532" s="211"/>
      <c r="K532" s="211"/>
      <c r="L532" s="211"/>
      <c r="M532" s="212"/>
      <c r="N532" s="209"/>
      <c r="O532" s="209"/>
      <c r="P532" s="213"/>
      <c r="Q532" s="214"/>
      <c r="R532" s="214"/>
    </row>
    <row r="533" spans="1:18" ht="42" customHeight="1">
      <c r="A533" s="206"/>
      <c r="B533" s="206"/>
      <c r="C533" s="207"/>
      <c r="D533" s="208"/>
      <c r="E533" s="208"/>
      <c r="F533" s="209"/>
      <c r="G533" s="209"/>
      <c r="H533" s="209"/>
      <c r="I533" s="210"/>
      <c r="J533" s="211"/>
      <c r="K533" s="211"/>
      <c r="L533" s="211"/>
      <c r="M533" s="212"/>
      <c r="N533" s="209"/>
      <c r="O533" s="209"/>
      <c r="P533" s="213"/>
      <c r="Q533" s="214"/>
      <c r="R533" s="214"/>
    </row>
    <row r="534" spans="1:18" ht="42" customHeight="1">
      <c r="A534" s="206"/>
      <c r="B534" s="206"/>
      <c r="C534" s="207"/>
      <c r="D534" s="208"/>
      <c r="E534" s="208"/>
      <c r="F534" s="209"/>
      <c r="G534" s="209"/>
      <c r="H534" s="209"/>
      <c r="I534" s="210"/>
      <c r="J534" s="211"/>
      <c r="K534" s="211"/>
      <c r="L534" s="211"/>
      <c r="M534" s="212"/>
      <c r="N534" s="209"/>
      <c r="O534" s="209"/>
      <c r="P534" s="213"/>
      <c r="Q534" s="214"/>
      <c r="R534" s="214"/>
    </row>
    <row r="535" spans="1:18" ht="42" customHeight="1">
      <c r="A535" s="206"/>
      <c r="B535" s="206"/>
      <c r="C535" s="207"/>
      <c r="D535" s="208"/>
      <c r="E535" s="208"/>
      <c r="F535" s="209"/>
      <c r="G535" s="209"/>
      <c r="H535" s="209"/>
      <c r="I535" s="210"/>
      <c r="J535" s="211"/>
      <c r="K535" s="211"/>
      <c r="L535" s="211"/>
      <c r="M535" s="212"/>
      <c r="N535" s="209"/>
      <c r="O535" s="209"/>
      <c r="P535" s="213"/>
      <c r="Q535" s="214"/>
      <c r="R535" s="214"/>
    </row>
    <row r="536" spans="1:18" ht="42" customHeight="1">
      <c r="A536" s="206"/>
      <c r="B536" s="206"/>
      <c r="C536" s="207"/>
      <c r="D536" s="208"/>
      <c r="E536" s="208"/>
      <c r="F536" s="209"/>
      <c r="G536" s="209"/>
      <c r="H536" s="209"/>
      <c r="I536" s="210"/>
      <c r="J536" s="211"/>
      <c r="K536" s="211"/>
      <c r="L536" s="211"/>
      <c r="M536" s="212"/>
      <c r="N536" s="209"/>
      <c r="O536" s="209"/>
      <c r="P536" s="213"/>
      <c r="Q536" s="214"/>
      <c r="R536" s="214"/>
    </row>
    <row r="537" spans="1:18" ht="42" customHeight="1">
      <c r="A537" s="206"/>
      <c r="B537" s="206"/>
      <c r="C537" s="207"/>
      <c r="D537" s="208"/>
      <c r="E537" s="208"/>
      <c r="F537" s="209"/>
      <c r="G537" s="209"/>
      <c r="H537" s="209"/>
      <c r="I537" s="210"/>
      <c r="J537" s="211"/>
      <c r="K537" s="211"/>
      <c r="L537" s="211"/>
      <c r="M537" s="212"/>
      <c r="N537" s="209"/>
      <c r="O537" s="209"/>
      <c r="P537" s="213"/>
      <c r="Q537" s="214"/>
      <c r="R537" s="214"/>
    </row>
    <row r="538" spans="1:18" ht="42" customHeight="1">
      <c r="A538" s="206"/>
      <c r="B538" s="206"/>
      <c r="C538" s="207"/>
      <c r="D538" s="208"/>
      <c r="E538" s="208"/>
      <c r="F538" s="209"/>
      <c r="G538" s="209"/>
      <c r="H538" s="209"/>
      <c r="I538" s="210"/>
      <c r="J538" s="211"/>
      <c r="K538" s="211"/>
      <c r="L538" s="211"/>
      <c r="M538" s="212"/>
      <c r="N538" s="209"/>
      <c r="O538" s="209"/>
      <c r="P538" s="213"/>
      <c r="Q538" s="214"/>
      <c r="R538" s="214"/>
    </row>
    <row r="539" spans="1:18" ht="42" customHeight="1">
      <c r="A539" s="206"/>
      <c r="B539" s="206"/>
      <c r="C539" s="207"/>
      <c r="D539" s="208"/>
      <c r="E539" s="208"/>
      <c r="F539" s="209"/>
      <c r="G539" s="209"/>
      <c r="H539" s="209"/>
      <c r="I539" s="210"/>
      <c r="J539" s="211"/>
      <c r="K539" s="211"/>
      <c r="L539" s="211"/>
      <c r="M539" s="212"/>
      <c r="N539" s="209"/>
      <c r="O539" s="209"/>
      <c r="P539" s="213"/>
      <c r="Q539" s="214"/>
      <c r="R539" s="214"/>
    </row>
    <row r="540" spans="1:18" ht="42" customHeight="1">
      <c r="A540" s="206"/>
      <c r="B540" s="206"/>
      <c r="C540" s="207"/>
      <c r="D540" s="208"/>
      <c r="E540" s="208"/>
      <c r="F540" s="209"/>
      <c r="G540" s="209"/>
      <c r="H540" s="209"/>
      <c r="I540" s="210"/>
      <c r="J540" s="211"/>
      <c r="K540" s="211"/>
      <c r="L540" s="211"/>
      <c r="M540" s="212"/>
      <c r="N540" s="209"/>
      <c r="O540" s="209"/>
      <c r="P540" s="213"/>
      <c r="Q540" s="214"/>
      <c r="R540" s="214"/>
    </row>
    <row r="541" spans="1:18" ht="42" customHeight="1">
      <c r="A541" s="206"/>
      <c r="B541" s="206"/>
      <c r="C541" s="207"/>
      <c r="D541" s="208"/>
      <c r="E541" s="208"/>
      <c r="F541" s="209"/>
      <c r="G541" s="209"/>
      <c r="H541" s="209"/>
      <c r="I541" s="210"/>
      <c r="J541" s="211"/>
      <c r="K541" s="211"/>
      <c r="L541" s="211"/>
      <c r="M541" s="212"/>
      <c r="N541" s="209"/>
      <c r="O541" s="209"/>
      <c r="P541" s="213"/>
      <c r="Q541" s="214"/>
      <c r="R541" s="214"/>
    </row>
    <row r="542" spans="1:18" ht="42" customHeight="1">
      <c r="A542" s="206"/>
      <c r="B542" s="206"/>
      <c r="C542" s="207"/>
      <c r="D542" s="208"/>
      <c r="E542" s="208"/>
      <c r="F542" s="209"/>
      <c r="G542" s="209"/>
      <c r="H542" s="209"/>
      <c r="I542" s="210"/>
      <c r="J542" s="211"/>
      <c r="K542" s="211"/>
      <c r="L542" s="211"/>
      <c r="M542" s="212"/>
      <c r="N542" s="209"/>
      <c r="O542" s="209"/>
      <c r="P542" s="213"/>
      <c r="Q542" s="214"/>
      <c r="R542" s="214"/>
    </row>
    <row r="543" spans="1:18" ht="42" customHeight="1">
      <c r="A543" s="206"/>
      <c r="B543" s="206"/>
      <c r="C543" s="207"/>
      <c r="D543" s="208"/>
      <c r="E543" s="208"/>
      <c r="F543" s="209"/>
      <c r="G543" s="209"/>
      <c r="H543" s="209"/>
      <c r="I543" s="210"/>
      <c r="J543" s="211"/>
      <c r="K543" s="211"/>
      <c r="L543" s="211"/>
      <c r="M543" s="212"/>
      <c r="N543" s="209"/>
      <c r="O543" s="209"/>
      <c r="P543" s="213"/>
      <c r="Q543" s="214"/>
      <c r="R543" s="214"/>
    </row>
    <row r="544" spans="1:18" ht="42" customHeight="1">
      <c r="A544" s="206"/>
      <c r="B544" s="206"/>
      <c r="C544" s="207"/>
      <c r="D544" s="208"/>
      <c r="E544" s="208"/>
      <c r="F544" s="209"/>
      <c r="G544" s="209"/>
      <c r="H544" s="209"/>
      <c r="I544" s="210"/>
      <c r="J544" s="211"/>
      <c r="K544" s="211"/>
      <c r="L544" s="211"/>
      <c r="M544" s="212"/>
      <c r="N544" s="209"/>
      <c r="O544" s="209"/>
      <c r="P544" s="213"/>
      <c r="Q544" s="214"/>
      <c r="R544" s="214"/>
    </row>
    <row r="545" spans="1:18" ht="42" customHeight="1">
      <c r="A545" s="206"/>
      <c r="B545" s="206"/>
      <c r="C545" s="207"/>
      <c r="D545" s="208"/>
      <c r="E545" s="208"/>
      <c r="F545" s="209"/>
      <c r="G545" s="209"/>
      <c r="H545" s="209"/>
      <c r="I545" s="210"/>
      <c r="J545" s="211"/>
      <c r="K545" s="211"/>
      <c r="L545" s="211"/>
      <c r="M545" s="212"/>
      <c r="N545" s="209"/>
      <c r="O545" s="209"/>
      <c r="P545" s="213"/>
      <c r="Q545" s="214"/>
      <c r="R545" s="214"/>
    </row>
    <row r="546" spans="1:18" ht="42" customHeight="1">
      <c r="A546" s="206"/>
      <c r="B546" s="206"/>
      <c r="C546" s="207"/>
      <c r="D546" s="208"/>
      <c r="E546" s="208"/>
      <c r="F546" s="209"/>
      <c r="G546" s="209"/>
      <c r="H546" s="209"/>
      <c r="I546" s="210"/>
      <c r="J546" s="211"/>
      <c r="K546" s="211"/>
      <c r="L546" s="211"/>
      <c r="M546" s="212"/>
      <c r="N546" s="209"/>
      <c r="O546" s="209"/>
      <c r="P546" s="213"/>
      <c r="Q546" s="214"/>
      <c r="R546" s="214"/>
    </row>
    <row r="547" spans="1:18">
      <c r="A547" s="206"/>
      <c r="B547" s="206"/>
      <c r="C547" s="207"/>
      <c r="D547" s="208"/>
      <c r="E547" s="208"/>
      <c r="F547" s="209"/>
      <c r="G547" s="209"/>
      <c r="H547" s="209"/>
      <c r="I547" s="210"/>
      <c r="J547" s="211"/>
      <c r="K547" s="211"/>
      <c r="L547" s="211"/>
      <c r="M547" s="212"/>
      <c r="N547" s="209"/>
      <c r="O547" s="209"/>
      <c r="P547" s="213"/>
      <c r="Q547" s="214"/>
      <c r="R547" s="214"/>
    </row>
    <row r="548" spans="1:18" ht="42" customHeight="1">
      <c r="A548" s="206"/>
      <c r="B548" s="206"/>
      <c r="C548" s="207"/>
      <c r="D548" s="208"/>
      <c r="E548" s="208"/>
      <c r="F548" s="209"/>
      <c r="G548" s="209"/>
      <c r="H548" s="209"/>
      <c r="I548" s="210"/>
      <c r="J548" s="211"/>
      <c r="K548" s="211"/>
      <c r="L548" s="211"/>
      <c r="M548" s="212"/>
      <c r="N548" s="209"/>
      <c r="O548" s="209"/>
      <c r="P548" s="213"/>
      <c r="Q548" s="214"/>
      <c r="R548" s="214"/>
    </row>
    <row r="549" spans="1:18" ht="42" customHeight="1">
      <c r="A549" s="206"/>
      <c r="B549" s="206"/>
      <c r="C549" s="207"/>
      <c r="D549" s="208"/>
      <c r="E549" s="208"/>
      <c r="F549" s="209"/>
      <c r="G549" s="209"/>
      <c r="H549" s="209"/>
      <c r="I549" s="210"/>
      <c r="J549" s="211"/>
      <c r="K549" s="211"/>
      <c r="L549" s="211"/>
      <c r="M549" s="212"/>
      <c r="N549" s="209"/>
      <c r="O549" s="209"/>
      <c r="P549" s="213"/>
      <c r="Q549" s="214"/>
      <c r="R549" s="214"/>
    </row>
    <row r="550" spans="1:18" ht="42" customHeight="1">
      <c r="A550" s="206"/>
      <c r="B550" s="206"/>
      <c r="C550" s="207"/>
      <c r="D550" s="208"/>
      <c r="E550" s="208"/>
      <c r="F550" s="209"/>
      <c r="G550" s="209"/>
      <c r="H550" s="209"/>
      <c r="I550" s="210"/>
      <c r="J550" s="211"/>
      <c r="K550" s="211"/>
      <c r="L550" s="211"/>
      <c r="M550" s="212"/>
      <c r="N550" s="209"/>
      <c r="O550" s="209"/>
      <c r="P550" s="213"/>
      <c r="Q550" s="214"/>
      <c r="R550" s="214"/>
    </row>
    <row r="551" spans="1:18" ht="42" customHeight="1">
      <c r="A551" s="206"/>
      <c r="B551" s="206"/>
      <c r="C551" s="207"/>
      <c r="D551" s="208"/>
      <c r="E551" s="208"/>
      <c r="F551" s="209"/>
      <c r="G551" s="209"/>
      <c r="H551" s="209"/>
      <c r="I551" s="210"/>
      <c r="J551" s="211"/>
      <c r="K551" s="211"/>
      <c r="L551" s="211"/>
      <c r="M551" s="212"/>
      <c r="N551" s="209"/>
      <c r="O551" s="209"/>
      <c r="P551" s="213"/>
      <c r="Q551" s="214"/>
      <c r="R551" s="214"/>
    </row>
    <row r="552" spans="1:18" ht="42" customHeight="1">
      <c r="A552" s="206"/>
      <c r="B552" s="206"/>
      <c r="C552" s="207"/>
      <c r="D552" s="208"/>
      <c r="E552" s="208"/>
      <c r="F552" s="209"/>
      <c r="G552" s="209"/>
      <c r="H552" s="209"/>
      <c r="I552" s="210"/>
      <c r="J552" s="211"/>
      <c r="K552" s="211"/>
      <c r="L552" s="211"/>
      <c r="M552" s="212"/>
      <c r="N552" s="209"/>
      <c r="O552" s="209"/>
      <c r="P552" s="213"/>
      <c r="Q552" s="214"/>
      <c r="R552" s="214"/>
    </row>
    <row r="553" spans="1:18" ht="42" customHeight="1">
      <c r="A553" s="206"/>
      <c r="B553" s="206"/>
      <c r="C553" s="207"/>
      <c r="D553" s="208"/>
      <c r="E553" s="208"/>
      <c r="F553" s="209"/>
      <c r="G553" s="209"/>
      <c r="H553" s="209"/>
      <c r="I553" s="210"/>
      <c r="J553" s="211"/>
      <c r="K553" s="211"/>
      <c r="L553" s="211"/>
      <c r="M553" s="212"/>
      <c r="N553" s="209"/>
      <c r="O553" s="209"/>
      <c r="P553" s="213"/>
      <c r="Q553" s="214"/>
      <c r="R553" s="214"/>
    </row>
    <row r="554" spans="1:18" ht="42" customHeight="1">
      <c r="A554" s="206"/>
      <c r="B554" s="206"/>
      <c r="C554" s="207"/>
      <c r="D554" s="208"/>
      <c r="E554" s="208"/>
      <c r="F554" s="209"/>
      <c r="G554" s="209"/>
      <c r="H554" s="209"/>
      <c r="I554" s="210"/>
      <c r="J554" s="211"/>
      <c r="K554" s="211"/>
      <c r="L554" s="211"/>
      <c r="M554" s="212"/>
      <c r="N554" s="209"/>
      <c r="O554" s="209"/>
      <c r="P554" s="213"/>
      <c r="Q554" s="214"/>
      <c r="R554" s="214"/>
    </row>
    <row r="555" spans="1:18" ht="42" customHeight="1">
      <c r="A555" s="206"/>
      <c r="B555" s="206"/>
      <c r="C555" s="207"/>
      <c r="D555" s="208"/>
      <c r="E555" s="208"/>
      <c r="F555" s="209"/>
      <c r="G555" s="209"/>
      <c r="H555" s="209"/>
      <c r="I555" s="210"/>
      <c r="J555" s="211"/>
      <c r="K555" s="211"/>
      <c r="L555" s="211"/>
      <c r="M555" s="212"/>
      <c r="N555" s="209"/>
      <c r="O555" s="209"/>
      <c r="P555" s="213"/>
      <c r="Q555" s="214"/>
      <c r="R555" s="214"/>
    </row>
    <row r="556" spans="1:18">
      <c r="A556" s="206"/>
      <c r="B556" s="206"/>
      <c r="C556" s="207"/>
      <c r="D556" s="208"/>
      <c r="E556" s="208"/>
      <c r="F556" s="209"/>
      <c r="G556" s="209"/>
      <c r="H556" s="209"/>
      <c r="I556" s="210"/>
      <c r="J556" s="211"/>
      <c r="K556" s="211"/>
      <c r="L556" s="211"/>
      <c r="M556" s="212"/>
      <c r="N556" s="209"/>
      <c r="O556" s="209"/>
      <c r="P556" s="213"/>
      <c r="Q556" s="214"/>
      <c r="R556" s="214"/>
    </row>
    <row r="557" spans="1:18" ht="42" customHeight="1">
      <c r="A557" s="206"/>
      <c r="B557" s="206"/>
      <c r="C557" s="207"/>
      <c r="D557" s="208"/>
      <c r="E557" s="208"/>
      <c r="F557" s="209"/>
      <c r="G557" s="209"/>
      <c r="H557" s="209"/>
      <c r="I557" s="210"/>
      <c r="J557" s="211"/>
      <c r="K557" s="211"/>
      <c r="L557" s="211"/>
      <c r="M557" s="212"/>
      <c r="N557" s="209"/>
      <c r="O557" s="209"/>
      <c r="P557" s="213"/>
      <c r="Q557" s="214"/>
      <c r="R557" s="214"/>
    </row>
    <row r="558" spans="1:18" ht="42" customHeight="1">
      <c r="A558" s="206"/>
      <c r="B558" s="206"/>
      <c r="C558" s="207"/>
      <c r="D558" s="208"/>
      <c r="E558" s="208"/>
      <c r="F558" s="209"/>
      <c r="G558" s="209"/>
      <c r="H558" s="209"/>
      <c r="I558" s="210"/>
      <c r="J558" s="211"/>
      <c r="K558" s="211"/>
      <c r="L558" s="211"/>
      <c r="M558" s="212"/>
      <c r="N558" s="209"/>
      <c r="O558" s="209"/>
      <c r="P558" s="213"/>
      <c r="Q558" s="214"/>
      <c r="R558" s="214"/>
    </row>
    <row r="559" spans="1:18" ht="42" customHeight="1">
      <c r="A559" s="206"/>
      <c r="B559" s="206"/>
      <c r="C559" s="207"/>
      <c r="D559" s="208"/>
      <c r="E559" s="208"/>
      <c r="F559" s="209"/>
      <c r="G559" s="209"/>
      <c r="H559" s="209"/>
      <c r="I559" s="210"/>
      <c r="J559" s="211"/>
      <c r="K559" s="211"/>
      <c r="L559" s="211"/>
      <c r="M559" s="212"/>
      <c r="N559" s="209"/>
      <c r="O559" s="209"/>
      <c r="P559" s="213"/>
      <c r="Q559" s="214"/>
      <c r="R559" s="214"/>
    </row>
    <row r="560" spans="1:18" ht="42" customHeight="1">
      <c r="A560" s="206"/>
      <c r="B560" s="206"/>
      <c r="C560" s="207"/>
      <c r="D560" s="208"/>
      <c r="E560" s="208"/>
      <c r="F560" s="209"/>
      <c r="G560" s="209"/>
      <c r="H560" s="209"/>
      <c r="I560" s="210"/>
      <c r="J560" s="211"/>
      <c r="K560" s="211"/>
      <c r="L560" s="211"/>
      <c r="M560" s="212"/>
      <c r="N560" s="209"/>
      <c r="O560" s="209"/>
      <c r="P560" s="213"/>
      <c r="Q560" s="214"/>
      <c r="R560" s="214"/>
    </row>
    <row r="561" spans="1:18" ht="52.5" customHeight="1">
      <c r="A561" s="206"/>
      <c r="B561" s="206"/>
      <c r="C561" s="207"/>
      <c r="D561" s="208"/>
      <c r="E561" s="208"/>
      <c r="F561" s="209"/>
      <c r="G561" s="209"/>
      <c r="H561" s="209"/>
      <c r="I561" s="210"/>
      <c r="J561" s="211"/>
      <c r="K561" s="211"/>
      <c r="L561" s="211"/>
      <c r="M561" s="212"/>
      <c r="N561" s="209"/>
      <c r="O561" s="209"/>
      <c r="P561" s="213"/>
      <c r="Q561" s="214"/>
      <c r="R561" s="214"/>
    </row>
    <row r="562" spans="1:18">
      <c r="A562" s="206"/>
      <c r="B562" s="206"/>
      <c r="C562" s="207"/>
      <c r="D562" s="208"/>
      <c r="E562" s="208"/>
      <c r="F562" s="209"/>
      <c r="G562" s="209"/>
      <c r="H562" s="209"/>
      <c r="I562" s="210"/>
      <c r="J562" s="211"/>
      <c r="K562" s="211"/>
      <c r="L562" s="211"/>
      <c r="M562" s="212"/>
      <c r="N562" s="209"/>
      <c r="O562" s="209"/>
      <c r="P562" s="213"/>
      <c r="Q562" s="214"/>
      <c r="R562" s="214"/>
    </row>
    <row r="563" spans="1:18">
      <c r="A563" s="206"/>
      <c r="B563" s="206"/>
      <c r="C563" s="207"/>
      <c r="D563" s="208"/>
      <c r="E563" s="208"/>
      <c r="F563" s="209"/>
      <c r="G563" s="209"/>
      <c r="H563" s="209"/>
      <c r="I563" s="210"/>
      <c r="J563" s="211"/>
      <c r="K563" s="211"/>
      <c r="L563" s="211"/>
      <c r="M563" s="212"/>
      <c r="N563" s="209"/>
      <c r="O563" s="209"/>
      <c r="P563" s="213"/>
      <c r="Q563" s="214"/>
      <c r="R563" s="214"/>
    </row>
    <row r="564" spans="1:18" ht="42" customHeight="1">
      <c r="A564" s="206"/>
      <c r="B564" s="206"/>
      <c r="C564" s="207"/>
      <c r="D564" s="208"/>
      <c r="E564" s="208"/>
      <c r="F564" s="209"/>
      <c r="G564" s="209"/>
      <c r="H564" s="209"/>
      <c r="I564" s="210"/>
      <c r="J564" s="211"/>
      <c r="K564" s="211"/>
      <c r="L564" s="211"/>
      <c r="M564" s="212"/>
      <c r="N564" s="209"/>
      <c r="O564" s="209"/>
      <c r="P564" s="213"/>
      <c r="Q564" s="214"/>
      <c r="R564" s="214"/>
    </row>
    <row r="565" spans="1:18" ht="42" customHeight="1">
      <c r="A565" s="206"/>
      <c r="B565" s="206"/>
      <c r="C565" s="207"/>
      <c r="D565" s="208"/>
      <c r="E565" s="208"/>
      <c r="F565" s="209"/>
      <c r="G565" s="209"/>
      <c r="H565" s="209"/>
      <c r="I565" s="210"/>
      <c r="J565" s="211"/>
      <c r="K565" s="211"/>
      <c r="L565" s="211"/>
      <c r="M565" s="212"/>
      <c r="N565" s="209"/>
      <c r="O565" s="209"/>
      <c r="P565" s="213"/>
      <c r="Q565" s="214"/>
      <c r="R565" s="214"/>
    </row>
    <row r="566" spans="1:18" ht="63" customHeight="1">
      <c r="A566" s="206"/>
      <c r="B566" s="206"/>
      <c r="C566" s="207"/>
      <c r="D566" s="208"/>
      <c r="E566" s="208"/>
      <c r="F566" s="209"/>
      <c r="G566" s="209"/>
      <c r="H566" s="209"/>
      <c r="I566" s="210"/>
      <c r="J566" s="211"/>
      <c r="K566" s="211"/>
      <c r="L566" s="211"/>
      <c r="M566" s="212"/>
      <c r="N566" s="209"/>
      <c r="O566" s="209"/>
      <c r="P566" s="213"/>
      <c r="Q566" s="214"/>
      <c r="R566" s="214"/>
    </row>
    <row r="567" spans="1:18" ht="42" customHeight="1">
      <c r="A567" s="206"/>
      <c r="B567" s="206"/>
      <c r="C567" s="207"/>
      <c r="D567" s="208"/>
      <c r="E567" s="208"/>
      <c r="F567" s="209"/>
      <c r="G567" s="209"/>
      <c r="H567" s="209"/>
      <c r="I567" s="210"/>
      <c r="J567" s="211"/>
      <c r="K567" s="211"/>
      <c r="L567" s="211"/>
      <c r="M567" s="212"/>
      <c r="N567" s="209"/>
      <c r="O567" s="209"/>
      <c r="P567" s="213"/>
      <c r="Q567" s="214"/>
      <c r="R567" s="214"/>
    </row>
    <row r="568" spans="1:18" ht="42" customHeight="1">
      <c r="A568" s="206"/>
      <c r="B568" s="206"/>
      <c r="C568" s="207"/>
      <c r="D568" s="208"/>
      <c r="E568" s="208"/>
      <c r="F568" s="209"/>
      <c r="G568" s="209"/>
      <c r="H568" s="209"/>
      <c r="I568" s="210"/>
      <c r="J568" s="211"/>
      <c r="K568" s="211"/>
      <c r="L568" s="211"/>
      <c r="M568" s="212"/>
      <c r="N568" s="209"/>
      <c r="O568" s="209"/>
      <c r="P568" s="213"/>
      <c r="Q568" s="214"/>
      <c r="R568" s="214"/>
    </row>
    <row r="569" spans="1:18" ht="42" customHeight="1">
      <c r="A569" s="206"/>
      <c r="B569" s="206"/>
      <c r="C569" s="207"/>
      <c r="D569" s="208"/>
      <c r="E569" s="208"/>
      <c r="F569" s="209"/>
      <c r="G569" s="209"/>
      <c r="H569" s="209"/>
      <c r="I569" s="210"/>
      <c r="J569" s="211"/>
      <c r="K569" s="211"/>
      <c r="L569" s="211"/>
      <c r="M569" s="212"/>
      <c r="N569" s="209"/>
      <c r="O569" s="209"/>
      <c r="P569" s="213"/>
      <c r="Q569" s="214"/>
      <c r="R569" s="214"/>
    </row>
    <row r="570" spans="1:18" ht="42" customHeight="1">
      <c r="A570" s="206"/>
      <c r="B570" s="206"/>
      <c r="C570" s="207"/>
      <c r="D570" s="208"/>
      <c r="E570" s="208"/>
      <c r="F570" s="209"/>
      <c r="G570" s="209"/>
      <c r="H570" s="209"/>
      <c r="I570" s="210"/>
      <c r="J570" s="211"/>
      <c r="K570" s="211"/>
      <c r="L570" s="211"/>
      <c r="M570" s="212"/>
      <c r="N570" s="209"/>
      <c r="O570" s="209"/>
      <c r="P570" s="213"/>
      <c r="Q570" s="214"/>
      <c r="R570" s="214"/>
    </row>
    <row r="571" spans="1:18" ht="42" customHeight="1">
      <c r="A571" s="206"/>
      <c r="B571" s="206"/>
      <c r="C571" s="207"/>
      <c r="D571" s="208"/>
      <c r="E571" s="208"/>
      <c r="F571" s="209"/>
      <c r="G571" s="209"/>
      <c r="H571" s="209"/>
      <c r="I571" s="210"/>
      <c r="J571" s="211"/>
      <c r="K571" s="211"/>
      <c r="L571" s="211"/>
      <c r="M571" s="212"/>
      <c r="N571" s="209"/>
      <c r="O571" s="209"/>
      <c r="P571" s="213"/>
      <c r="Q571" s="214"/>
      <c r="R571" s="214"/>
    </row>
    <row r="572" spans="1:18" ht="42" customHeight="1">
      <c r="A572" s="206"/>
      <c r="B572" s="206"/>
      <c r="C572" s="207"/>
      <c r="D572" s="208"/>
      <c r="E572" s="208"/>
      <c r="F572" s="209"/>
      <c r="G572" s="209"/>
      <c r="H572" s="209"/>
      <c r="I572" s="210"/>
      <c r="J572" s="211"/>
      <c r="K572" s="211"/>
      <c r="L572" s="211"/>
      <c r="M572" s="212"/>
      <c r="N572" s="209"/>
      <c r="O572" s="209"/>
      <c r="P572" s="213"/>
      <c r="Q572" s="214"/>
      <c r="R572" s="214"/>
    </row>
    <row r="573" spans="1:18" ht="42" customHeight="1">
      <c r="A573" s="206"/>
      <c r="B573" s="206"/>
      <c r="C573" s="207"/>
      <c r="D573" s="208"/>
      <c r="E573" s="208"/>
      <c r="F573" s="209"/>
      <c r="G573" s="209"/>
      <c r="H573" s="209"/>
      <c r="I573" s="210"/>
      <c r="J573" s="211"/>
      <c r="K573" s="211"/>
      <c r="L573" s="211"/>
      <c r="M573" s="212"/>
      <c r="N573" s="209"/>
      <c r="O573" s="209"/>
      <c r="P573" s="213"/>
      <c r="Q573" s="214"/>
      <c r="R573" s="214"/>
    </row>
    <row r="574" spans="1:18" ht="42" customHeight="1">
      <c r="A574" s="206"/>
      <c r="B574" s="206"/>
      <c r="C574" s="207"/>
      <c r="D574" s="208"/>
      <c r="E574" s="208"/>
      <c r="F574" s="209"/>
      <c r="G574" s="209"/>
      <c r="H574" s="209"/>
      <c r="I574" s="210"/>
      <c r="J574" s="211"/>
      <c r="K574" s="211"/>
      <c r="L574" s="211"/>
      <c r="M574" s="212"/>
      <c r="N574" s="209"/>
      <c r="O574" s="209"/>
      <c r="P574" s="213"/>
      <c r="Q574" s="214"/>
      <c r="R574" s="214"/>
    </row>
    <row r="575" spans="1:18" ht="42" customHeight="1">
      <c r="A575" s="206"/>
      <c r="B575" s="206"/>
      <c r="C575" s="207"/>
      <c r="D575" s="208"/>
      <c r="E575" s="208"/>
      <c r="F575" s="209"/>
      <c r="G575" s="209"/>
      <c r="H575" s="209"/>
      <c r="I575" s="210"/>
      <c r="J575" s="211"/>
      <c r="K575" s="211"/>
      <c r="L575" s="211"/>
      <c r="M575" s="212"/>
      <c r="N575" s="209"/>
      <c r="O575" s="209"/>
      <c r="P575" s="213"/>
      <c r="Q575" s="214"/>
      <c r="R575" s="214"/>
    </row>
    <row r="576" spans="1:18" ht="42" customHeight="1">
      <c r="A576" s="206"/>
      <c r="B576" s="206"/>
      <c r="C576" s="207"/>
      <c r="D576" s="208"/>
      <c r="E576" s="208"/>
      <c r="F576" s="209"/>
      <c r="G576" s="209"/>
      <c r="H576" s="209"/>
      <c r="I576" s="210"/>
      <c r="J576" s="211"/>
      <c r="K576" s="211"/>
      <c r="L576" s="211"/>
      <c r="M576" s="212"/>
      <c r="N576" s="209"/>
      <c r="O576" s="209"/>
      <c r="P576" s="213"/>
      <c r="Q576" s="214"/>
      <c r="R576" s="214"/>
    </row>
    <row r="577" spans="1:18" ht="42" customHeight="1">
      <c r="A577" s="206"/>
      <c r="B577" s="206"/>
      <c r="C577" s="207"/>
      <c r="D577" s="208"/>
      <c r="E577" s="208"/>
      <c r="F577" s="209"/>
      <c r="G577" s="209"/>
      <c r="H577" s="209"/>
      <c r="I577" s="210"/>
      <c r="J577" s="211"/>
      <c r="K577" s="211"/>
      <c r="L577" s="211"/>
      <c r="M577" s="212"/>
      <c r="N577" s="209"/>
      <c r="O577" s="209"/>
      <c r="P577" s="213"/>
      <c r="Q577" s="214"/>
      <c r="R577" s="214"/>
    </row>
    <row r="578" spans="1:18" ht="42" customHeight="1">
      <c r="A578" s="206"/>
      <c r="B578" s="206"/>
      <c r="C578" s="207"/>
      <c r="D578" s="208"/>
      <c r="E578" s="208"/>
      <c r="F578" s="209"/>
      <c r="G578" s="209"/>
      <c r="H578" s="209"/>
      <c r="I578" s="210"/>
      <c r="J578" s="211"/>
      <c r="K578" s="211"/>
      <c r="L578" s="211"/>
      <c r="M578" s="212"/>
      <c r="N578" s="209"/>
      <c r="O578" s="209"/>
      <c r="P578" s="213"/>
      <c r="Q578" s="214"/>
      <c r="R578" s="214"/>
    </row>
    <row r="579" spans="1:18" ht="42" customHeight="1">
      <c r="A579" s="206"/>
      <c r="B579" s="206"/>
      <c r="C579" s="207"/>
      <c r="D579" s="208"/>
      <c r="E579" s="208"/>
      <c r="F579" s="209"/>
      <c r="G579" s="209"/>
      <c r="H579" s="209"/>
      <c r="I579" s="210"/>
      <c r="J579" s="211"/>
      <c r="K579" s="211"/>
      <c r="L579" s="211"/>
      <c r="M579" s="212"/>
      <c r="N579" s="209"/>
      <c r="O579" s="209"/>
      <c r="P579" s="213"/>
      <c r="Q579" s="214"/>
      <c r="R579" s="214"/>
    </row>
    <row r="580" spans="1:18" ht="42" customHeight="1">
      <c r="A580" s="206"/>
      <c r="B580" s="206"/>
      <c r="C580" s="207"/>
      <c r="D580" s="208"/>
      <c r="E580" s="208"/>
      <c r="F580" s="209"/>
      <c r="G580" s="209"/>
      <c r="H580" s="209"/>
      <c r="I580" s="210"/>
      <c r="J580" s="211"/>
      <c r="K580" s="211"/>
      <c r="L580" s="211"/>
      <c r="M580" s="212"/>
      <c r="N580" s="209"/>
      <c r="O580" s="209"/>
      <c r="P580" s="213"/>
      <c r="Q580" s="214"/>
      <c r="R580" s="214"/>
    </row>
    <row r="581" spans="1:18" ht="42" customHeight="1">
      <c r="A581" s="206"/>
      <c r="B581" s="206"/>
      <c r="C581" s="207"/>
      <c r="D581" s="208"/>
      <c r="E581" s="208"/>
      <c r="F581" s="209"/>
      <c r="G581" s="209"/>
      <c r="H581" s="209"/>
      <c r="I581" s="210"/>
      <c r="J581" s="211"/>
      <c r="K581" s="211"/>
      <c r="L581" s="211"/>
      <c r="M581" s="212"/>
      <c r="N581" s="209"/>
      <c r="O581" s="209"/>
      <c r="P581" s="213"/>
      <c r="Q581" s="214"/>
      <c r="R581" s="214"/>
    </row>
    <row r="582" spans="1:18" ht="42" customHeight="1">
      <c r="A582" s="206"/>
      <c r="B582" s="206"/>
      <c r="C582" s="207"/>
      <c r="D582" s="208"/>
      <c r="E582" s="208"/>
      <c r="F582" s="209"/>
      <c r="G582" s="209"/>
      <c r="H582" s="209"/>
      <c r="I582" s="210"/>
      <c r="J582" s="211"/>
      <c r="K582" s="211"/>
      <c r="L582" s="211"/>
      <c r="M582" s="212"/>
      <c r="N582" s="209"/>
      <c r="O582" s="209"/>
      <c r="P582" s="213"/>
      <c r="Q582" s="214"/>
      <c r="R582" s="214"/>
    </row>
    <row r="583" spans="1:18" ht="42" customHeight="1">
      <c r="A583" s="206"/>
      <c r="B583" s="206"/>
      <c r="C583" s="207"/>
      <c r="D583" s="208"/>
      <c r="E583" s="208"/>
      <c r="F583" s="209"/>
      <c r="G583" s="209"/>
      <c r="H583" s="209"/>
      <c r="I583" s="210"/>
      <c r="J583" s="211"/>
      <c r="K583" s="211"/>
      <c r="L583" s="211"/>
      <c r="M583" s="212"/>
      <c r="N583" s="209"/>
      <c r="O583" s="209"/>
      <c r="P583" s="213"/>
      <c r="Q583" s="214"/>
      <c r="R583" s="214"/>
    </row>
    <row r="584" spans="1:18" ht="42" customHeight="1">
      <c r="A584" s="206"/>
      <c r="B584" s="206"/>
      <c r="C584" s="207"/>
      <c r="D584" s="208"/>
      <c r="E584" s="208"/>
      <c r="F584" s="209"/>
      <c r="G584" s="209"/>
      <c r="H584" s="209"/>
      <c r="I584" s="210"/>
      <c r="J584" s="211"/>
      <c r="K584" s="211"/>
      <c r="L584" s="211"/>
      <c r="M584" s="212"/>
      <c r="N584" s="209"/>
      <c r="O584" s="209"/>
      <c r="P584" s="213"/>
      <c r="Q584" s="214"/>
      <c r="R584" s="214"/>
    </row>
    <row r="585" spans="1:18" ht="42" customHeight="1">
      <c r="A585" s="206"/>
      <c r="B585" s="206"/>
      <c r="C585" s="207"/>
      <c r="D585" s="208"/>
      <c r="E585" s="208"/>
      <c r="F585" s="209"/>
      <c r="G585" s="209"/>
      <c r="H585" s="209"/>
      <c r="I585" s="210"/>
      <c r="J585" s="211"/>
      <c r="K585" s="211"/>
      <c r="L585" s="211"/>
      <c r="M585" s="212"/>
      <c r="N585" s="209"/>
      <c r="O585" s="209"/>
      <c r="P585" s="213"/>
      <c r="Q585" s="214"/>
      <c r="R585" s="214"/>
    </row>
    <row r="586" spans="1:18" ht="42" customHeight="1">
      <c r="A586" s="206"/>
      <c r="B586" s="206"/>
      <c r="C586" s="207"/>
      <c r="D586" s="208"/>
      <c r="E586" s="208"/>
      <c r="F586" s="209"/>
      <c r="G586" s="209"/>
      <c r="H586" s="209"/>
      <c r="I586" s="210"/>
      <c r="J586" s="211"/>
      <c r="K586" s="211"/>
      <c r="L586" s="211"/>
      <c r="M586" s="212"/>
      <c r="N586" s="209"/>
      <c r="O586" s="209"/>
      <c r="P586" s="213"/>
      <c r="Q586" s="214"/>
      <c r="R586" s="214"/>
    </row>
    <row r="587" spans="1:18" ht="42" customHeight="1">
      <c r="A587" s="206"/>
      <c r="B587" s="206"/>
      <c r="C587" s="207"/>
      <c r="D587" s="208"/>
      <c r="E587" s="208"/>
      <c r="F587" s="209"/>
      <c r="G587" s="209"/>
      <c r="H587" s="209"/>
      <c r="I587" s="210"/>
      <c r="J587" s="211"/>
      <c r="K587" s="211"/>
      <c r="L587" s="211"/>
      <c r="M587" s="212"/>
      <c r="N587" s="209"/>
      <c r="O587" s="209"/>
      <c r="P587" s="213"/>
      <c r="Q587" s="214"/>
      <c r="R587" s="214"/>
    </row>
    <row r="588" spans="1:18" ht="42" customHeight="1">
      <c r="A588" s="206"/>
      <c r="B588" s="206"/>
      <c r="C588" s="207"/>
      <c r="D588" s="208"/>
      <c r="E588" s="208"/>
      <c r="F588" s="209"/>
      <c r="G588" s="209"/>
      <c r="H588" s="209"/>
      <c r="I588" s="210"/>
      <c r="J588" s="211"/>
      <c r="K588" s="211"/>
      <c r="L588" s="211"/>
      <c r="M588" s="212"/>
      <c r="N588" s="209"/>
      <c r="O588" s="209"/>
      <c r="P588" s="213"/>
      <c r="Q588" s="214"/>
      <c r="R588" s="214"/>
    </row>
    <row r="589" spans="1:18" ht="52.5" customHeight="1">
      <c r="A589" s="206"/>
      <c r="B589" s="206"/>
      <c r="C589" s="207"/>
      <c r="D589" s="208"/>
      <c r="E589" s="208"/>
      <c r="F589" s="209"/>
      <c r="G589" s="209"/>
      <c r="H589" s="209"/>
      <c r="I589" s="210"/>
      <c r="J589" s="211"/>
      <c r="K589" s="211"/>
      <c r="L589" s="211"/>
      <c r="M589" s="212"/>
      <c r="N589" s="209"/>
      <c r="O589" s="209"/>
      <c r="P589" s="213"/>
      <c r="Q589" s="214"/>
      <c r="R589" s="214"/>
    </row>
    <row r="590" spans="1:18" ht="42" customHeight="1">
      <c r="A590" s="206"/>
      <c r="B590" s="206"/>
      <c r="C590" s="207"/>
      <c r="D590" s="208"/>
      <c r="E590" s="208"/>
      <c r="F590" s="209"/>
      <c r="G590" s="209"/>
      <c r="H590" s="209"/>
      <c r="I590" s="210"/>
      <c r="J590" s="211"/>
      <c r="K590" s="211"/>
      <c r="L590" s="211"/>
      <c r="M590" s="212"/>
      <c r="N590" s="209"/>
      <c r="O590" s="209"/>
      <c r="P590" s="213"/>
      <c r="Q590" s="214"/>
      <c r="R590" s="214"/>
    </row>
    <row r="591" spans="1:18" ht="42" customHeight="1">
      <c r="A591" s="206"/>
      <c r="B591" s="206"/>
      <c r="C591" s="207"/>
      <c r="D591" s="208"/>
      <c r="E591" s="208"/>
      <c r="F591" s="209"/>
      <c r="G591" s="209"/>
      <c r="H591" s="209"/>
      <c r="I591" s="210"/>
      <c r="J591" s="211"/>
      <c r="K591" s="211"/>
      <c r="L591" s="211"/>
      <c r="M591" s="212"/>
      <c r="N591" s="209"/>
      <c r="O591" s="209"/>
      <c r="P591" s="213"/>
      <c r="Q591" s="214"/>
      <c r="R591" s="214"/>
    </row>
    <row r="592" spans="1:18" ht="52.5" customHeight="1">
      <c r="A592" s="206"/>
      <c r="B592" s="206"/>
      <c r="C592" s="207"/>
      <c r="D592" s="208"/>
      <c r="E592" s="208"/>
      <c r="F592" s="209"/>
      <c r="G592" s="209"/>
      <c r="H592" s="209"/>
      <c r="I592" s="210"/>
      <c r="J592" s="211"/>
      <c r="K592" s="211"/>
      <c r="L592" s="211"/>
      <c r="M592" s="212"/>
      <c r="N592" s="209"/>
      <c r="O592" s="209"/>
      <c r="P592" s="213"/>
      <c r="Q592" s="214"/>
      <c r="R592" s="214"/>
    </row>
    <row r="593" spans="1:18" ht="42" customHeight="1">
      <c r="A593" s="206"/>
      <c r="B593" s="206"/>
      <c r="C593" s="207"/>
      <c r="D593" s="208"/>
      <c r="E593" s="208"/>
      <c r="F593" s="209"/>
      <c r="G593" s="209"/>
      <c r="H593" s="209"/>
      <c r="I593" s="210"/>
      <c r="J593" s="211"/>
      <c r="K593" s="211"/>
      <c r="L593" s="211"/>
      <c r="M593" s="212"/>
      <c r="N593" s="209"/>
      <c r="O593" s="209"/>
      <c r="P593" s="213"/>
      <c r="Q593" s="214"/>
      <c r="R593" s="214"/>
    </row>
    <row r="594" spans="1:18" ht="42" customHeight="1">
      <c r="A594" s="206"/>
      <c r="B594" s="206"/>
      <c r="C594" s="207"/>
      <c r="D594" s="208"/>
      <c r="E594" s="208"/>
      <c r="F594" s="209"/>
      <c r="G594" s="209"/>
      <c r="H594" s="209"/>
      <c r="I594" s="210"/>
      <c r="J594" s="211"/>
      <c r="K594" s="211"/>
      <c r="L594" s="211"/>
      <c r="M594" s="212"/>
      <c r="N594" s="209"/>
      <c r="O594" s="209"/>
      <c r="P594" s="213"/>
      <c r="Q594" s="214"/>
      <c r="R594" s="214"/>
    </row>
    <row r="595" spans="1:18" ht="42" customHeight="1">
      <c r="A595" s="206"/>
      <c r="B595" s="206"/>
      <c r="C595" s="207"/>
      <c r="D595" s="208"/>
      <c r="E595" s="208"/>
      <c r="F595" s="209"/>
      <c r="G595" s="209"/>
      <c r="H595" s="209"/>
      <c r="I595" s="210"/>
      <c r="J595" s="211"/>
      <c r="K595" s="211"/>
      <c r="L595" s="211"/>
      <c r="M595" s="212"/>
      <c r="N595" s="209"/>
      <c r="O595" s="209"/>
      <c r="P595" s="213"/>
      <c r="Q595" s="214"/>
      <c r="R595" s="214"/>
    </row>
    <row r="596" spans="1:18" ht="42" customHeight="1">
      <c r="A596" s="206"/>
      <c r="B596" s="206"/>
      <c r="C596" s="207"/>
      <c r="D596" s="208"/>
      <c r="E596" s="208"/>
      <c r="F596" s="209"/>
      <c r="G596" s="209"/>
      <c r="H596" s="209"/>
      <c r="I596" s="210"/>
      <c r="J596" s="211"/>
      <c r="K596" s="211"/>
      <c r="L596" s="211"/>
      <c r="M596" s="212"/>
      <c r="N596" s="209"/>
      <c r="O596" s="209"/>
      <c r="P596" s="213"/>
      <c r="Q596" s="214"/>
      <c r="R596" s="214"/>
    </row>
    <row r="597" spans="1:18" ht="42" customHeight="1">
      <c r="A597" s="206"/>
      <c r="B597" s="206"/>
      <c r="C597" s="207"/>
      <c r="D597" s="208"/>
      <c r="E597" s="208"/>
      <c r="F597" s="209"/>
      <c r="G597" s="209"/>
      <c r="H597" s="209"/>
      <c r="I597" s="210"/>
      <c r="J597" s="211"/>
      <c r="K597" s="211"/>
      <c r="L597" s="211"/>
      <c r="M597" s="212"/>
      <c r="N597" s="209"/>
      <c r="O597" s="209"/>
      <c r="P597" s="213"/>
      <c r="Q597" s="214"/>
      <c r="R597" s="214"/>
    </row>
    <row r="598" spans="1:18" ht="42" customHeight="1">
      <c r="A598" s="206"/>
      <c r="B598" s="206"/>
      <c r="C598" s="207"/>
      <c r="D598" s="208"/>
      <c r="E598" s="208"/>
      <c r="F598" s="209"/>
      <c r="G598" s="209"/>
      <c r="H598" s="209"/>
      <c r="I598" s="210"/>
      <c r="J598" s="211"/>
      <c r="K598" s="211"/>
      <c r="L598" s="211"/>
      <c r="M598" s="212"/>
      <c r="N598" s="209"/>
      <c r="O598" s="209"/>
      <c r="P598" s="213"/>
      <c r="Q598" s="214"/>
      <c r="R598" s="214"/>
    </row>
    <row r="599" spans="1:18" ht="52.5" customHeight="1">
      <c r="A599" s="206"/>
      <c r="B599" s="206"/>
      <c r="C599" s="207"/>
      <c r="D599" s="208"/>
      <c r="E599" s="208"/>
      <c r="F599" s="209"/>
      <c r="G599" s="209"/>
      <c r="H599" s="209"/>
      <c r="I599" s="210"/>
      <c r="J599" s="211"/>
      <c r="K599" s="211"/>
      <c r="L599" s="211"/>
      <c r="M599" s="212"/>
      <c r="N599" s="209"/>
      <c r="O599" s="209"/>
      <c r="P599" s="213"/>
      <c r="Q599" s="214"/>
      <c r="R599" s="214"/>
    </row>
    <row r="600" spans="1:18" ht="52.5" customHeight="1">
      <c r="A600" s="206"/>
      <c r="B600" s="206"/>
      <c r="C600" s="207"/>
      <c r="D600" s="208"/>
      <c r="E600" s="208"/>
      <c r="F600" s="209"/>
      <c r="G600" s="209"/>
      <c r="H600" s="209"/>
      <c r="I600" s="210"/>
      <c r="J600" s="211"/>
      <c r="K600" s="211"/>
      <c r="L600" s="211"/>
      <c r="M600" s="212"/>
      <c r="N600" s="209"/>
      <c r="O600" s="209"/>
      <c r="P600" s="213"/>
      <c r="Q600" s="214"/>
      <c r="R600" s="214"/>
    </row>
    <row r="601" spans="1:18" ht="42" customHeight="1">
      <c r="A601" s="206"/>
      <c r="B601" s="206"/>
      <c r="C601" s="207"/>
      <c r="D601" s="208"/>
      <c r="E601" s="208"/>
      <c r="F601" s="209"/>
      <c r="G601" s="209"/>
      <c r="H601" s="209"/>
      <c r="I601" s="210"/>
      <c r="J601" s="211"/>
      <c r="K601" s="211"/>
      <c r="L601" s="211"/>
      <c r="M601" s="212"/>
      <c r="N601" s="209"/>
      <c r="O601" s="209"/>
      <c r="P601" s="213"/>
      <c r="Q601" s="214"/>
      <c r="R601" s="214"/>
    </row>
    <row r="602" spans="1:18" ht="42" customHeight="1">
      <c r="A602" s="206"/>
      <c r="B602" s="206"/>
      <c r="C602" s="207"/>
      <c r="D602" s="208"/>
      <c r="E602" s="208"/>
      <c r="F602" s="209"/>
      <c r="G602" s="209"/>
      <c r="H602" s="209"/>
      <c r="I602" s="210"/>
      <c r="J602" s="211"/>
      <c r="K602" s="211"/>
      <c r="L602" s="211"/>
      <c r="M602" s="212"/>
      <c r="N602" s="209"/>
      <c r="O602" s="209"/>
      <c r="P602" s="213"/>
      <c r="Q602" s="214"/>
      <c r="R602" s="214"/>
    </row>
    <row r="603" spans="1:18" ht="52.5" customHeight="1">
      <c r="A603" s="206"/>
      <c r="B603" s="206"/>
      <c r="C603" s="207"/>
      <c r="D603" s="208"/>
      <c r="E603" s="208"/>
      <c r="F603" s="209"/>
      <c r="G603" s="209"/>
      <c r="H603" s="209"/>
      <c r="I603" s="210"/>
      <c r="J603" s="211"/>
      <c r="K603" s="211"/>
      <c r="L603" s="211"/>
      <c r="M603" s="212"/>
      <c r="N603" s="209"/>
      <c r="O603" s="209"/>
      <c r="P603" s="213"/>
      <c r="Q603" s="214"/>
      <c r="R603" s="214"/>
    </row>
    <row r="604" spans="1:18" ht="52.5" customHeight="1">
      <c r="A604" s="206"/>
      <c r="B604" s="206"/>
      <c r="C604" s="207"/>
      <c r="D604" s="208"/>
      <c r="E604" s="208"/>
      <c r="F604" s="209"/>
      <c r="G604" s="209"/>
      <c r="H604" s="209"/>
      <c r="I604" s="210"/>
      <c r="J604" s="211"/>
      <c r="K604" s="211"/>
      <c r="L604" s="211"/>
      <c r="M604" s="212"/>
      <c r="N604" s="209"/>
      <c r="O604" s="209"/>
      <c r="P604" s="213"/>
      <c r="Q604" s="214"/>
      <c r="R604" s="214"/>
    </row>
    <row r="605" spans="1:18" ht="42" customHeight="1">
      <c r="A605" s="206"/>
      <c r="B605" s="206"/>
      <c r="C605" s="207"/>
      <c r="D605" s="208"/>
      <c r="E605" s="208"/>
      <c r="F605" s="209"/>
      <c r="G605" s="209"/>
      <c r="H605" s="209"/>
      <c r="I605" s="210"/>
      <c r="J605" s="211"/>
      <c r="K605" s="211"/>
      <c r="L605" s="211"/>
      <c r="M605" s="212"/>
      <c r="N605" s="209"/>
      <c r="O605" s="209"/>
      <c r="P605" s="213"/>
      <c r="Q605" s="214"/>
      <c r="R605" s="214"/>
    </row>
    <row r="606" spans="1:18" ht="42" customHeight="1">
      <c r="A606" s="206"/>
      <c r="B606" s="206"/>
      <c r="C606" s="207"/>
      <c r="D606" s="208"/>
      <c r="E606" s="208"/>
      <c r="F606" s="209"/>
      <c r="G606" s="209"/>
      <c r="H606" s="209"/>
      <c r="I606" s="210"/>
      <c r="J606" s="211"/>
      <c r="K606" s="211"/>
      <c r="L606" s="211"/>
      <c r="M606" s="212"/>
      <c r="N606" s="209"/>
      <c r="O606" s="209"/>
      <c r="P606" s="213"/>
      <c r="Q606" s="214"/>
      <c r="R606" s="214"/>
    </row>
    <row r="607" spans="1:18" ht="42" customHeight="1">
      <c r="A607" s="206"/>
      <c r="B607" s="206"/>
      <c r="C607" s="207"/>
      <c r="D607" s="208"/>
      <c r="E607" s="208"/>
      <c r="F607" s="209"/>
      <c r="G607" s="209"/>
      <c r="H607" s="209"/>
      <c r="I607" s="210"/>
      <c r="J607" s="211"/>
      <c r="K607" s="211"/>
      <c r="L607" s="211"/>
      <c r="M607" s="212"/>
      <c r="N607" s="209"/>
      <c r="O607" s="209"/>
      <c r="P607" s="213"/>
      <c r="Q607" s="214"/>
      <c r="R607" s="214"/>
    </row>
    <row r="608" spans="1:18" ht="52.5" customHeight="1">
      <c r="A608" s="206"/>
      <c r="B608" s="206"/>
      <c r="C608" s="207"/>
      <c r="D608" s="208"/>
      <c r="E608" s="208"/>
      <c r="F608" s="209"/>
      <c r="G608" s="209"/>
      <c r="H608" s="209"/>
      <c r="I608" s="210"/>
      <c r="J608" s="211"/>
      <c r="K608" s="211"/>
      <c r="L608" s="211"/>
      <c r="M608" s="212"/>
      <c r="N608" s="209"/>
      <c r="O608" s="209"/>
      <c r="P608" s="213"/>
      <c r="Q608" s="214"/>
      <c r="R608" s="214"/>
    </row>
    <row r="609" spans="1:18" ht="63" customHeight="1">
      <c r="A609" s="206"/>
      <c r="B609" s="206"/>
      <c r="C609" s="207"/>
      <c r="D609" s="208"/>
      <c r="E609" s="208"/>
      <c r="F609" s="209"/>
      <c r="G609" s="209"/>
      <c r="H609" s="209"/>
      <c r="I609" s="210"/>
      <c r="J609" s="211"/>
      <c r="K609" s="211"/>
      <c r="L609" s="211"/>
      <c r="M609" s="212"/>
      <c r="N609" s="209"/>
      <c r="O609" s="209"/>
      <c r="P609" s="213"/>
      <c r="Q609" s="214"/>
      <c r="R609" s="214"/>
    </row>
    <row r="610" spans="1:18" ht="52.5" customHeight="1">
      <c r="A610" s="206"/>
      <c r="B610" s="206"/>
      <c r="C610" s="207"/>
      <c r="D610" s="208"/>
      <c r="E610" s="208"/>
      <c r="F610" s="209"/>
      <c r="G610" s="209"/>
      <c r="H610" s="209"/>
      <c r="I610" s="210"/>
      <c r="J610" s="211"/>
      <c r="K610" s="211"/>
      <c r="L610" s="211"/>
      <c r="M610" s="212"/>
      <c r="N610" s="209"/>
      <c r="O610" s="209"/>
      <c r="P610" s="213"/>
      <c r="Q610" s="214"/>
      <c r="R610" s="214"/>
    </row>
    <row r="611" spans="1:18" ht="63" customHeight="1">
      <c r="A611" s="206"/>
      <c r="B611" s="206"/>
      <c r="C611" s="207"/>
      <c r="D611" s="208"/>
      <c r="E611" s="208"/>
      <c r="F611" s="209"/>
      <c r="G611" s="209"/>
      <c r="H611" s="209"/>
      <c r="I611" s="210"/>
      <c r="J611" s="211"/>
      <c r="K611" s="211"/>
      <c r="L611" s="211"/>
      <c r="M611" s="212"/>
      <c r="N611" s="209"/>
      <c r="O611" s="209"/>
      <c r="P611" s="213"/>
      <c r="Q611" s="214"/>
      <c r="R611" s="214"/>
    </row>
    <row r="612" spans="1:18" ht="42" customHeight="1">
      <c r="A612" s="206"/>
      <c r="B612" s="206"/>
      <c r="C612" s="207"/>
      <c r="D612" s="208"/>
      <c r="E612" s="208"/>
      <c r="F612" s="209"/>
      <c r="G612" s="209"/>
      <c r="H612" s="209"/>
      <c r="I612" s="210"/>
      <c r="J612" s="211"/>
      <c r="K612" s="211"/>
      <c r="L612" s="211"/>
      <c r="M612" s="212"/>
      <c r="N612" s="209"/>
      <c r="O612" s="209"/>
      <c r="P612" s="213"/>
      <c r="Q612" s="214"/>
      <c r="R612" s="214"/>
    </row>
    <row r="613" spans="1:18" ht="42" customHeight="1">
      <c r="A613" s="206"/>
      <c r="B613" s="206"/>
      <c r="C613" s="207"/>
      <c r="D613" s="208"/>
      <c r="E613" s="208"/>
      <c r="F613" s="209"/>
      <c r="G613" s="209"/>
      <c r="H613" s="209"/>
      <c r="I613" s="210"/>
      <c r="J613" s="211"/>
      <c r="K613" s="211"/>
      <c r="L613" s="211"/>
      <c r="M613" s="212"/>
      <c r="N613" s="209"/>
      <c r="O613" s="209"/>
      <c r="P613" s="213"/>
      <c r="Q613" s="214"/>
      <c r="R613" s="214"/>
    </row>
    <row r="614" spans="1:18">
      <c r="A614" s="206"/>
      <c r="B614" s="206"/>
      <c r="C614" s="207"/>
      <c r="D614" s="208"/>
      <c r="E614" s="208"/>
      <c r="F614" s="209"/>
      <c r="G614" s="209"/>
      <c r="H614" s="209"/>
      <c r="I614" s="210"/>
      <c r="J614" s="211"/>
      <c r="K614" s="211"/>
      <c r="L614" s="211"/>
      <c r="M614" s="212"/>
      <c r="N614" s="209"/>
      <c r="O614" s="209"/>
      <c r="P614" s="213"/>
      <c r="Q614" s="214"/>
      <c r="R614" s="214"/>
    </row>
    <row r="615" spans="1:18" ht="42" customHeight="1">
      <c r="A615" s="206"/>
      <c r="B615" s="206"/>
      <c r="C615" s="207"/>
      <c r="D615" s="208"/>
      <c r="E615" s="208"/>
      <c r="F615" s="209"/>
      <c r="G615" s="209"/>
      <c r="H615" s="209"/>
      <c r="I615" s="210"/>
      <c r="J615" s="211"/>
      <c r="K615" s="211"/>
      <c r="L615" s="211"/>
      <c r="M615" s="212"/>
      <c r="N615" s="209"/>
      <c r="O615" s="209"/>
      <c r="P615" s="213"/>
      <c r="Q615" s="214"/>
      <c r="R615" s="214"/>
    </row>
    <row r="616" spans="1:18" ht="42" customHeight="1">
      <c r="A616" s="206"/>
      <c r="B616" s="206"/>
      <c r="C616" s="207"/>
      <c r="D616" s="208"/>
      <c r="E616" s="208"/>
      <c r="F616" s="209"/>
      <c r="G616" s="209"/>
      <c r="H616" s="209"/>
      <c r="I616" s="210"/>
      <c r="J616" s="211"/>
      <c r="K616" s="211"/>
      <c r="L616" s="211"/>
      <c r="M616" s="212"/>
      <c r="N616" s="209"/>
      <c r="O616" s="209"/>
      <c r="P616" s="213"/>
      <c r="Q616" s="214"/>
      <c r="R616" s="214"/>
    </row>
  </sheetData>
  <autoFilter ref="A1:R488">
    <filterColumn colId="7">
      <filters>
        <filter val="АО &quot;Экс-Мар&quot;"/>
        <filter val="государственное бюджетное учреждение здравоохранения Иркутская государственная областная детская клиническая больница"/>
        <filter val="Индивидуальный предприниматель Преловская Марина Владимировна"/>
        <filter val="ИП Рубан Е.А."/>
        <filter val="ИП Тарасенко Роман Олегович"/>
        <filter val="ИП Черепенников Сергей Валерьевич"/>
        <filter val="ИП Ширыкалова Эльза Петровна"/>
        <filter val="ИРКУТСКИЙ ФИЛИАЛ ПАО &quot;РОСТЕЛЕКОМ&quot;"/>
        <filter val="Иркутское областное управление инкассации - филиал Российского объединения инкассации (РОСИНКАС)"/>
        <filter val="Иркутское отделение №8586 ПАО Сбербанк"/>
        <filter val="МУФП &quot;Иркутская Аптека&quot;"/>
        <filter val="ОАО &quot;Дезирс&quot;"/>
        <filter val="ОАО &quot;ИнфоТекС Интернет Траст&quot;"/>
        <filter val="областное государственное автономное учреждение &quot;Редакция газеты &quot;Областная&quot;"/>
        <filter val="Общество с ограниченной ответственностью &quot;АиФ в Восточной Сибири&quot;"/>
        <filter val="ООО &quot;Братья Пилоты&quot;"/>
        <filter val="ООО &quot;Водотеплотех&quot;"/>
        <filter val="ООО &quot;Гарант- Специалист&quot;"/>
        <filter val="ООО &quot;ГАРАНТ&quot;"/>
        <filter val="ООО &quot;ДезМастер&quot;"/>
        <filter val="ООО &quot;Издательство &quot;СИБИРЯК&quot;"/>
        <filter val="ООО &quot;ИНВИТРО-Сибирь&quot;"/>
        <filter val="ООО &quot;КанцЛидер&quot;"/>
        <filter val="ООО &quot;Компания Киль-Иркутск&quot;"/>
        <filter val="ООО &quot;ЛОГОМЕД&quot;"/>
        <filter val="ООО &quot;МЦФЭР-пресс&quot;"/>
        <filter val="ООО &quot;ПКФ&quot;Вектор&quot;"/>
        <filter val="ООО &quot;Сертум-Про&quot;"/>
        <filter val="ООО &quot;Фарватер&quot;"/>
        <filter val="ООО &quot;ЭРА-МЕД&quot;"/>
        <filter val="ООО ОА &quot;СЭЙВ&quot;"/>
        <filter val="ООО ЦТО &quot;Сэйв-сервис&quot;"/>
        <filter val="ПАО Сбербанк"/>
        <filter val="ФИЛИАЛ N5440 ВТБ 24 (ПАО) Г НОВОСИБИРСК"/>
        <filter val="ФИЛИАЛ № 5440 БАНКА ВТБ (ПАО)"/>
        <filter val="Филиал Восточносибирский ООО &quot;ДНС Ритейл&quot;"/>
      </filters>
    </filterColumn>
    <filterColumn colId="9">
      <filters>
        <filter val="221"/>
        <filter val="223"/>
        <filter val="224"/>
        <filter val="225"/>
        <filter val="226"/>
        <filter val="310"/>
        <filter val="341"/>
        <filter val="342"/>
        <filter val="343"/>
        <filter val="344"/>
        <filter val="346"/>
      </filters>
    </filterColumn>
    <filterColumn colId="15">
      <filters blank="1">
        <filter val="№ 01/2021 от 01.01.2021"/>
        <filter val="№ 04/21 от 22.04.2021"/>
        <filter val="№ 06/04-21 от 26.04.2021"/>
        <filter val="№ 08546-1 от 01.01.2021"/>
        <filter val="№ 08546-1 ОТП от 01.01.2021"/>
        <filter val="№ 1 от 19.01.2021"/>
        <filter val="№ 100-Р от 01.06.2021"/>
        <filter val="№ 10300069/21УЦ от 13.05.2021"/>
        <filter val="№ 110521/3у от 08.06.2021"/>
        <filter val="№ 122 от 21.06.2021"/>
        <filter val="№ 12-2021-87 от 06.04.2021"/>
        <filter val="№ 125 от 01.01.2021"/>
        <filter val="№ 129 от 05.05.2021"/>
        <filter val="№ 130 от 20.05.2021"/>
        <filter val="№ 133 от 07.06.2021"/>
        <filter val="№ 17103 от 24.06.2021"/>
        <filter val="№ 2 от 01.04.2021"/>
        <filter val="№ 21-115 от 18.05.2021"/>
        <filter val="№ 21-118 от 21.05.2021"/>
        <filter val="№ 303/21 от 03.06.2021"/>
        <filter val="№ 3331 от 11.01.2021"/>
        <filter val="№ 3-842 от 11.01.2021"/>
        <filter val="№ 411391380 от 22.04.2021"/>
        <filter val="№ 471И/21 от 01.03.2021"/>
        <filter val="№ 5-6 от 11.01.2021"/>
        <filter val="№ 640 от 13.05.2021"/>
        <filter val="№ 6452 от 25.06.2021"/>
        <filter val="№ 6997-ИО от 01.01.2021"/>
        <filter val="№ 76/21 от 12.05.2021"/>
        <filter val="№ ИСЧЛМ000501 от 30.04.2021"/>
        <filter val="№ НК5-003917 от 22.06.2021"/>
        <filter val="№ С-10594 от 03.06.2021"/>
        <filter val="№ ТМ-015/18 от 13.03.2018"/>
        <filter val="№ ТО-4/21 от 17.01.2021"/>
        <filter val="№ Ф/38-0166-03-ТП от 17.02.2021"/>
      </filters>
    </filterColumn>
    <filterColumn colId="16">
      <filters blank="1"/>
    </filterColumn>
  </autoFilter>
  <pageMargins left="0.7" right="0.7" top="0.75" bottom="0.75" header="0.3" footer="0.3"/>
</worksheet>
</file>

<file path=xl/worksheets/sheet9.xml><?xml version="1.0" encoding="utf-8"?>
<worksheet xmlns="http://schemas.openxmlformats.org/spreadsheetml/2006/main" xmlns:r="http://schemas.openxmlformats.org/officeDocument/2006/relationships">
  <sheetPr filterMode="1"/>
  <dimension ref="A1:S616"/>
  <sheetViews>
    <sheetView topLeftCell="A355" workbookViewId="0">
      <selection activeCell="S428" sqref="S428"/>
    </sheetView>
  </sheetViews>
  <sheetFormatPr defaultRowHeight="15"/>
  <cols>
    <col min="1" max="1" width="4.5703125" style="135" customWidth="1"/>
    <col min="2" max="2" width="6.28515625" style="135" customWidth="1"/>
    <col min="3" max="4" width="9.140625" style="135"/>
    <col min="5" max="5" width="32.140625" style="135" customWidth="1"/>
    <col min="6" max="7" width="9.140625" style="135"/>
    <col min="8" max="8" width="29.85546875" style="135" customWidth="1"/>
    <col min="9" max="16384" width="9.140625" style="135"/>
  </cols>
  <sheetData>
    <row r="1" spans="1:18">
      <c r="A1" s="254" t="s">
        <v>1276</v>
      </c>
      <c r="B1" s="254" t="s">
        <v>1065</v>
      </c>
      <c r="C1" s="255" t="s">
        <v>1663</v>
      </c>
      <c r="D1" s="255" t="s">
        <v>1664</v>
      </c>
      <c r="E1" s="255" t="s">
        <v>1665</v>
      </c>
      <c r="F1" s="256" t="s">
        <v>1705</v>
      </c>
      <c r="G1" s="256" t="s">
        <v>1284</v>
      </c>
      <c r="H1" s="256" t="s">
        <v>1712</v>
      </c>
      <c r="I1" s="256" t="s">
        <v>1718</v>
      </c>
      <c r="J1" s="255" t="s">
        <v>1666</v>
      </c>
      <c r="K1" s="255" t="s">
        <v>1667</v>
      </c>
      <c r="L1" s="255" t="s">
        <v>1668</v>
      </c>
      <c r="M1" s="255" t="s">
        <v>1669</v>
      </c>
      <c r="N1" s="256" t="s">
        <v>1670</v>
      </c>
      <c r="O1" s="256" t="s">
        <v>1671</v>
      </c>
      <c r="P1" s="256" t="s">
        <v>1672</v>
      </c>
      <c r="Q1" s="256" t="s">
        <v>1673</v>
      </c>
      <c r="R1" s="256" t="s">
        <v>1286</v>
      </c>
    </row>
    <row r="2" spans="1:18" ht="52.5" hidden="1" customHeight="1">
      <c r="A2" s="225" t="s">
        <v>1276</v>
      </c>
      <c r="B2" s="225" t="s">
        <v>7797</v>
      </c>
      <c r="C2" s="226" t="s">
        <v>7798</v>
      </c>
      <c r="D2" s="227" t="s">
        <v>1055</v>
      </c>
      <c r="E2" s="227" t="s">
        <v>7799</v>
      </c>
      <c r="F2" s="228" t="s">
        <v>7800</v>
      </c>
      <c r="G2" s="228" t="s">
        <v>7139</v>
      </c>
      <c r="H2" s="228" t="s">
        <v>1077</v>
      </c>
      <c r="I2" s="229" t="s">
        <v>1078</v>
      </c>
      <c r="J2" s="230" t="s">
        <v>1690</v>
      </c>
      <c r="K2" s="230" t="s">
        <v>1691</v>
      </c>
      <c r="L2" s="230" t="s">
        <v>1063</v>
      </c>
      <c r="M2" s="231" t="s">
        <v>1769</v>
      </c>
      <c r="N2" s="228" t="s">
        <v>1284</v>
      </c>
      <c r="O2" s="228" t="s">
        <v>3553</v>
      </c>
      <c r="P2" s="232"/>
      <c r="Q2" s="233"/>
      <c r="R2" s="233">
        <v>17634.669999999998</v>
      </c>
    </row>
    <row r="3" spans="1:18" ht="52.5" hidden="1" customHeight="1">
      <c r="A3" s="225" t="s">
        <v>1065</v>
      </c>
      <c r="B3" s="225" t="s">
        <v>7801</v>
      </c>
      <c r="C3" s="226" t="s">
        <v>7798</v>
      </c>
      <c r="D3" s="227" t="s">
        <v>1055</v>
      </c>
      <c r="E3" s="227" t="s">
        <v>6510</v>
      </c>
      <c r="F3" s="228" t="s">
        <v>7802</v>
      </c>
      <c r="G3" s="228" t="s">
        <v>7139</v>
      </c>
      <c r="H3" s="228" t="s">
        <v>1701</v>
      </c>
      <c r="I3" s="229" t="s">
        <v>1702</v>
      </c>
      <c r="J3" s="230" t="s">
        <v>1690</v>
      </c>
      <c r="K3" s="230" t="s">
        <v>1691</v>
      </c>
      <c r="L3" s="230" t="s">
        <v>1063</v>
      </c>
      <c r="M3" s="231" t="s">
        <v>1769</v>
      </c>
      <c r="N3" s="228" t="s">
        <v>1284</v>
      </c>
      <c r="O3" s="228" t="s">
        <v>3553</v>
      </c>
      <c r="P3" s="232"/>
      <c r="Q3" s="233"/>
      <c r="R3" s="233">
        <v>2246</v>
      </c>
    </row>
    <row r="4" spans="1:18" ht="63" hidden="1" customHeight="1">
      <c r="A4" s="225" t="s">
        <v>1663</v>
      </c>
      <c r="B4" s="225" t="s">
        <v>7803</v>
      </c>
      <c r="C4" s="226" t="s">
        <v>7798</v>
      </c>
      <c r="D4" s="227" t="s">
        <v>1055</v>
      </c>
      <c r="E4" s="227" t="s">
        <v>7804</v>
      </c>
      <c r="F4" s="228" t="s">
        <v>7805</v>
      </c>
      <c r="G4" s="228" t="s">
        <v>7139</v>
      </c>
      <c r="H4" s="228" t="s">
        <v>1077</v>
      </c>
      <c r="I4" s="229" t="s">
        <v>1078</v>
      </c>
      <c r="J4" s="230" t="s">
        <v>1690</v>
      </c>
      <c r="K4" s="230" t="s">
        <v>1691</v>
      </c>
      <c r="L4" s="230" t="s">
        <v>1063</v>
      </c>
      <c r="M4" s="231" t="s">
        <v>1769</v>
      </c>
      <c r="N4" s="228" t="s">
        <v>1284</v>
      </c>
      <c r="O4" s="228" t="s">
        <v>3553</v>
      </c>
      <c r="P4" s="232"/>
      <c r="Q4" s="233"/>
      <c r="R4" s="233">
        <v>19.760000000000002</v>
      </c>
    </row>
    <row r="5" spans="1:18" ht="63" hidden="1" customHeight="1">
      <c r="A5" s="225" t="s">
        <v>1664</v>
      </c>
      <c r="B5" s="225" t="s">
        <v>7806</v>
      </c>
      <c r="C5" s="226" t="s">
        <v>7798</v>
      </c>
      <c r="D5" s="227" t="s">
        <v>1055</v>
      </c>
      <c r="E5" s="227" t="s">
        <v>7807</v>
      </c>
      <c r="F5" s="228" t="s">
        <v>7808</v>
      </c>
      <c r="G5" s="228" t="s">
        <v>7139</v>
      </c>
      <c r="H5" s="228" t="s">
        <v>1077</v>
      </c>
      <c r="I5" s="229" t="s">
        <v>1078</v>
      </c>
      <c r="J5" s="230" t="s">
        <v>1690</v>
      </c>
      <c r="K5" s="230" t="s">
        <v>1691</v>
      </c>
      <c r="L5" s="230" t="s">
        <v>1063</v>
      </c>
      <c r="M5" s="231" t="s">
        <v>1769</v>
      </c>
      <c r="N5" s="228" t="s">
        <v>1284</v>
      </c>
      <c r="O5" s="228" t="s">
        <v>3553</v>
      </c>
      <c r="P5" s="232"/>
      <c r="Q5" s="233"/>
      <c r="R5" s="233">
        <v>18730.330000000002</v>
      </c>
    </row>
    <row r="6" spans="1:18" ht="52.5" hidden="1" customHeight="1">
      <c r="A6" s="225" t="s">
        <v>1665</v>
      </c>
      <c r="B6" s="225" t="s">
        <v>7809</v>
      </c>
      <c r="C6" s="226" t="s">
        <v>7798</v>
      </c>
      <c r="D6" s="227" t="s">
        <v>1055</v>
      </c>
      <c r="E6" s="227" t="s">
        <v>7810</v>
      </c>
      <c r="F6" s="228" t="s">
        <v>7811</v>
      </c>
      <c r="G6" s="228" t="s">
        <v>7139</v>
      </c>
      <c r="H6" s="228" t="s">
        <v>1077</v>
      </c>
      <c r="I6" s="229" t="s">
        <v>1078</v>
      </c>
      <c r="J6" s="230" t="s">
        <v>1690</v>
      </c>
      <c r="K6" s="230" t="s">
        <v>1691</v>
      </c>
      <c r="L6" s="230" t="s">
        <v>1063</v>
      </c>
      <c r="M6" s="231" t="s">
        <v>1769</v>
      </c>
      <c r="N6" s="228" t="s">
        <v>1284</v>
      </c>
      <c r="O6" s="228" t="s">
        <v>3553</v>
      </c>
      <c r="P6" s="232"/>
      <c r="Q6" s="233"/>
      <c r="R6" s="233">
        <v>146054.85</v>
      </c>
    </row>
    <row r="7" spans="1:18" ht="63" hidden="1" customHeight="1">
      <c r="A7" s="225" t="s">
        <v>1705</v>
      </c>
      <c r="B7" s="225" t="s">
        <v>7812</v>
      </c>
      <c r="C7" s="226" t="s">
        <v>7798</v>
      </c>
      <c r="D7" s="227" t="s">
        <v>1055</v>
      </c>
      <c r="E7" s="227" t="s">
        <v>7813</v>
      </c>
      <c r="F7" s="228" t="s">
        <v>7814</v>
      </c>
      <c r="G7" s="228" t="s">
        <v>7139</v>
      </c>
      <c r="H7" s="228" t="s">
        <v>1696</v>
      </c>
      <c r="I7" s="229" t="s">
        <v>1697</v>
      </c>
      <c r="J7" s="230" t="s">
        <v>1690</v>
      </c>
      <c r="K7" s="230" t="s">
        <v>1691</v>
      </c>
      <c r="L7" s="230" t="s">
        <v>1063</v>
      </c>
      <c r="M7" s="231" t="s">
        <v>1769</v>
      </c>
      <c r="N7" s="228" t="s">
        <v>1284</v>
      </c>
      <c r="O7" s="228" t="s">
        <v>3553</v>
      </c>
      <c r="P7" s="232"/>
      <c r="Q7" s="233"/>
      <c r="R7" s="233">
        <v>76216.55</v>
      </c>
    </row>
    <row r="8" spans="1:18" ht="42" hidden="1" customHeight="1">
      <c r="A8" s="225" t="s">
        <v>1284</v>
      </c>
      <c r="B8" s="225" t="s">
        <v>7815</v>
      </c>
      <c r="C8" s="226" t="s">
        <v>7816</v>
      </c>
      <c r="D8" s="227" t="s">
        <v>1055</v>
      </c>
      <c r="E8" s="227" t="s">
        <v>7817</v>
      </c>
      <c r="F8" s="228" t="s">
        <v>7818</v>
      </c>
      <c r="G8" s="228" t="s">
        <v>7816</v>
      </c>
      <c r="H8" s="228" t="s">
        <v>1077</v>
      </c>
      <c r="I8" s="229" t="s">
        <v>1078</v>
      </c>
      <c r="J8" s="230" t="s">
        <v>1690</v>
      </c>
      <c r="K8" s="230" t="s">
        <v>1691</v>
      </c>
      <c r="L8" s="230" t="s">
        <v>1063</v>
      </c>
      <c r="M8" s="231" t="s">
        <v>1769</v>
      </c>
      <c r="N8" s="228" t="s">
        <v>1284</v>
      </c>
      <c r="O8" s="228" t="s">
        <v>3553</v>
      </c>
      <c r="P8" s="232"/>
      <c r="Q8" s="233"/>
      <c r="R8" s="233">
        <v>51937.71</v>
      </c>
    </row>
    <row r="9" spans="1:18" ht="42" hidden="1" customHeight="1">
      <c r="A9" s="225" t="s">
        <v>1712</v>
      </c>
      <c r="B9" s="225" t="s">
        <v>7819</v>
      </c>
      <c r="C9" s="226" t="s">
        <v>7816</v>
      </c>
      <c r="D9" s="227" t="s">
        <v>1055</v>
      </c>
      <c r="E9" s="227" t="s">
        <v>6510</v>
      </c>
      <c r="F9" s="228" t="s">
        <v>7820</v>
      </c>
      <c r="G9" s="228" t="s">
        <v>7816</v>
      </c>
      <c r="H9" s="228" t="s">
        <v>1701</v>
      </c>
      <c r="I9" s="229" t="s">
        <v>1702</v>
      </c>
      <c r="J9" s="230" t="s">
        <v>1690</v>
      </c>
      <c r="K9" s="230" t="s">
        <v>1691</v>
      </c>
      <c r="L9" s="230" t="s">
        <v>1063</v>
      </c>
      <c r="M9" s="231" t="s">
        <v>1769</v>
      </c>
      <c r="N9" s="228" t="s">
        <v>1284</v>
      </c>
      <c r="O9" s="228" t="s">
        <v>3553</v>
      </c>
      <c r="P9" s="232"/>
      <c r="Q9" s="233"/>
      <c r="R9" s="233">
        <v>7761</v>
      </c>
    </row>
    <row r="10" spans="1:18" ht="42" hidden="1" customHeight="1">
      <c r="A10" s="225" t="s">
        <v>1718</v>
      </c>
      <c r="B10" s="225" t="s">
        <v>7821</v>
      </c>
      <c r="C10" s="226" t="s">
        <v>7822</v>
      </c>
      <c r="D10" s="227" t="s">
        <v>1055</v>
      </c>
      <c r="E10" s="227" t="s">
        <v>7823</v>
      </c>
      <c r="F10" s="228" t="s">
        <v>7824</v>
      </c>
      <c r="G10" s="228" t="s">
        <v>7816</v>
      </c>
      <c r="H10" s="228" t="s">
        <v>1696</v>
      </c>
      <c r="I10" s="229" t="s">
        <v>1697</v>
      </c>
      <c r="J10" s="230" t="s">
        <v>1690</v>
      </c>
      <c r="K10" s="230" t="s">
        <v>1691</v>
      </c>
      <c r="L10" s="230" t="s">
        <v>1063</v>
      </c>
      <c r="M10" s="231" t="s">
        <v>1769</v>
      </c>
      <c r="N10" s="228" t="s">
        <v>1284</v>
      </c>
      <c r="O10" s="228" t="s">
        <v>3553</v>
      </c>
      <c r="P10" s="232"/>
      <c r="Q10" s="233"/>
      <c r="R10" s="233">
        <v>6888.55</v>
      </c>
    </row>
    <row r="11" spans="1:18" ht="42" hidden="1" customHeight="1">
      <c r="A11" s="225" t="s">
        <v>1666</v>
      </c>
      <c r="B11" s="225" t="s">
        <v>7310</v>
      </c>
      <c r="C11" s="226" t="s">
        <v>6482</v>
      </c>
      <c r="D11" s="227" t="s">
        <v>1181</v>
      </c>
      <c r="E11" s="227" t="s">
        <v>7825</v>
      </c>
      <c r="F11" s="228" t="s">
        <v>7310</v>
      </c>
      <c r="G11" s="228" t="s">
        <v>7816</v>
      </c>
      <c r="H11" s="228" t="s">
        <v>1183</v>
      </c>
      <c r="I11" s="229" t="s">
        <v>1078</v>
      </c>
      <c r="J11" s="230" t="s">
        <v>1690</v>
      </c>
      <c r="K11" s="230" t="s">
        <v>1691</v>
      </c>
      <c r="L11" s="230" t="s">
        <v>1063</v>
      </c>
      <c r="M11" s="231" t="s">
        <v>1769</v>
      </c>
      <c r="N11" s="228" t="s">
        <v>1284</v>
      </c>
      <c r="O11" s="228" t="s">
        <v>3553</v>
      </c>
      <c r="P11" s="232"/>
      <c r="Q11" s="233">
        <v>18105.98</v>
      </c>
      <c r="R11" s="233"/>
    </row>
    <row r="12" spans="1:18" ht="42" hidden="1" customHeight="1">
      <c r="A12" s="225" t="s">
        <v>1667</v>
      </c>
      <c r="B12" s="225" t="s">
        <v>7826</v>
      </c>
      <c r="C12" s="226" t="s">
        <v>7822</v>
      </c>
      <c r="D12" s="227" t="s">
        <v>1055</v>
      </c>
      <c r="E12" s="227" t="s">
        <v>7827</v>
      </c>
      <c r="F12" s="228" t="s">
        <v>7828</v>
      </c>
      <c r="G12" s="228" t="s">
        <v>7822</v>
      </c>
      <c r="H12" s="228" t="s">
        <v>1077</v>
      </c>
      <c r="I12" s="229" t="s">
        <v>1078</v>
      </c>
      <c r="J12" s="230" t="s">
        <v>1690</v>
      </c>
      <c r="K12" s="230" t="s">
        <v>1691</v>
      </c>
      <c r="L12" s="230" t="s">
        <v>1063</v>
      </c>
      <c r="M12" s="231" t="s">
        <v>1769</v>
      </c>
      <c r="N12" s="228" t="s">
        <v>1284</v>
      </c>
      <c r="O12" s="228" t="s">
        <v>3553</v>
      </c>
      <c r="P12" s="232"/>
      <c r="Q12" s="233"/>
      <c r="R12" s="233">
        <v>51849.55</v>
      </c>
    </row>
    <row r="13" spans="1:18" ht="52.5" hidden="1" customHeight="1">
      <c r="A13" s="225" t="s">
        <v>1668</v>
      </c>
      <c r="B13" s="225" t="s">
        <v>7829</v>
      </c>
      <c r="C13" s="226" t="s">
        <v>7822</v>
      </c>
      <c r="D13" s="227" t="s">
        <v>1055</v>
      </c>
      <c r="E13" s="227" t="s">
        <v>7830</v>
      </c>
      <c r="F13" s="228" t="s">
        <v>7831</v>
      </c>
      <c r="G13" s="228" t="s">
        <v>7822</v>
      </c>
      <c r="H13" s="228" t="s">
        <v>1077</v>
      </c>
      <c r="I13" s="229" t="s">
        <v>1078</v>
      </c>
      <c r="J13" s="230" t="s">
        <v>1690</v>
      </c>
      <c r="K13" s="230" t="s">
        <v>1691</v>
      </c>
      <c r="L13" s="230" t="s">
        <v>1063</v>
      </c>
      <c r="M13" s="231" t="s">
        <v>1769</v>
      </c>
      <c r="N13" s="228" t="s">
        <v>1284</v>
      </c>
      <c r="O13" s="228" t="s">
        <v>3553</v>
      </c>
      <c r="P13" s="232"/>
      <c r="Q13" s="233"/>
      <c r="R13" s="233">
        <v>28172.47</v>
      </c>
    </row>
    <row r="14" spans="1:18" ht="63" hidden="1" customHeight="1">
      <c r="A14" s="225" t="s">
        <v>1669</v>
      </c>
      <c r="B14" s="225" t="s">
        <v>7832</v>
      </c>
      <c r="C14" s="226" t="s">
        <v>7822</v>
      </c>
      <c r="D14" s="227" t="s">
        <v>1055</v>
      </c>
      <c r="E14" s="227" t="s">
        <v>6510</v>
      </c>
      <c r="F14" s="228" t="s">
        <v>7833</v>
      </c>
      <c r="G14" s="228" t="s">
        <v>7822</v>
      </c>
      <c r="H14" s="228" t="s">
        <v>1701</v>
      </c>
      <c r="I14" s="229" t="s">
        <v>1702</v>
      </c>
      <c r="J14" s="230" t="s">
        <v>1690</v>
      </c>
      <c r="K14" s="230" t="s">
        <v>1691</v>
      </c>
      <c r="L14" s="230" t="s">
        <v>1063</v>
      </c>
      <c r="M14" s="231" t="s">
        <v>1769</v>
      </c>
      <c r="N14" s="228" t="s">
        <v>1284</v>
      </c>
      <c r="O14" s="228" t="s">
        <v>3553</v>
      </c>
      <c r="P14" s="232"/>
      <c r="Q14" s="233"/>
      <c r="R14" s="233">
        <v>9242</v>
      </c>
    </row>
    <row r="15" spans="1:18" ht="42" hidden="1" customHeight="1">
      <c r="A15" s="225" t="s">
        <v>1670</v>
      </c>
      <c r="B15" s="225" t="s">
        <v>7834</v>
      </c>
      <c r="C15" s="226" t="s">
        <v>7822</v>
      </c>
      <c r="D15" s="227" t="s">
        <v>1055</v>
      </c>
      <c r="E15" s="227" t="s">
        <v>7835</v>
      </c>
      <c r="F15" s="228" t="s">
        <v>7836</v>
      </c>
      <c r="G15" s="228" t="s">
        <v>7822</v>
      </c>
      <c r="H15" s="228" t="s">
        <v>1701</v>
      </c>
      <c r="I15" s="229" t="s">
        <v>1702</v>
      </c>
      <c r="J15" s="230" t="s">
        <v>1690</v>
      </c>
      <c r="K15" s="230" t="s">
        <v>1691</v>
      </c>
      <c r="L15" s="230" t="s">
        <v>1063</v>
      </c>
      <c r="M15" s="231" t="s">
        <v>1769</v>
      </c>
      <c r="N15" s="228" t="s">
        <v>1284</v>
      </c>
      <c r="O15" s="228" t="s">
        <v>3553</v>
      </c>
      <c r="P15" s="232"/>
      <c r="Q15" s="233"/>
      <c r="R15" s="233">
        <v>4210</v>
      </c>
    </row>
    <row r="16" spans="1:18" ht="52.5" hidden="1" customHeight="1">
      <c r="A16" s="225" t="s">
        <v>1671</v>
      </c>
      <c r="B16" s="225" t="s">
        <v>7837</v>
      </c>
      <c r="C16" s="226" t="s">
        <v>7838</v>
      </c>
      <c r="D16" s="227" t="s">
        <v>1055</v>
      </c>
      <c r="E16" s="227" t="s">
        <v>7839</v>
      </c>
      <c r="F16" s="228" t="s">
        <v>7840</v>
      </c>
      <c r="G16" s="228" t="s">
        <v>7838</v>
      </c>
      <c r="H16" s="228" t="s">
        <v>1077</v>
      </c>
      <c r="I16" s="229" t="s">
        <v>1078</v>
      </c>
      <c r="J16" s="230" t="s">
        <v>1690</v>
      </c>
      <c r="K16" s="230" t="s">
        <v>1691</v>
      </c>
      <c r="L16" s="230" t="s">
        <v>1063</v>
      </c>
      <c r="M16" s="231" t="s">
        <v>1769</v>
      </c>
      <c r="N16" s="228" t="s">
        <v>1284</v>
      </c>
      <c r="O16" s="228" t="s">
        <v>3553</v>
      </c>
      <c r="P16" s="232"/>
      <c r="Q16" s="233"/>
      <c r="R16" s="233">
        <v>7026.16</v>
      </c>
    </row>
    <row r="17" spans="1:18" ht="52.5" hidden="1" customHeight="1">
      <c r="A17" s="225" t="s">
        <v>1672</v>
      </c>
      <c r="B17" s="225" t="s">
        <v>7841</v>
      </c>
      <c r="C17" s="226" t="s">
        <v>7838</v>
      </c>
      <c r="D17" s="227" t="s">
        <v>1055</v>
      </c>
      <c r="E17" s="227" t="s">
        <v>7842</v>
      </c>
      <c r="F17" s="228" t="s">
        <v>7843</v>
      </c>
      <c r="G17" s="228" t="s">
        <v>7838</v>
      </c>
      <c r="H17" s="228" t="s">
        <v>1077</v>
      </c>
      <c r="I17" s="229" t="s">
        <v>1078</v>
      </c>
      <c r="J17" s="230" t="s">
        <v>1690</v>
      </c>
      <c r="K17" s="230" t="s">
        <v>1691</v>
      </c>
      <c r="L17" s="230" t="s">
        <v>1063</v>
      </c>
      <c r="M17" s="231" t="s">
        <v>1769</v>
      </c>
      <c r="N17" s="228" t="s">
        <v>1284</v>
      </c>
      <c r="O17" s="228" t="s">
        <v>3553</v>
      </c>
      <c r="P17" s="232"/>
      <c r="Q17" s="233"/>
      <c r="R17" s="233">
        <v>1332.7</v>
      </c>
    </row>
    <row r="18" spans="1:18" ht="52.5" hidden="1" customHeight="1">
      <c r="A18" s="225" t="s">
        <v>1673</v>
      </c>
      <c r="B18" s="225" t="s">
        <v>7844</v>
      </c>
      <c r="C18" s="226" t="s">
        <v>7838</v>
      </c>
      <c r="D18" s="227" t="s">
        <v>1055</v>
      </c>
      <c r="E18" s="227" t="s">
        <v>6510</v>
      </c>
      <c r="F18" s="228" t="s">
        <v>7845</v>
      </c>
      <c r="G18" s="228" t="s">
        <v>7838</v>
      </c>
      <c r="H18" s="228" t="s">
        <v>1701</v>
      </c>
      <c r="I18" s="229" t="s">
        <v>1702</v>
      </c>
      <c r="J18" s="230" t="s">
        <v>1690</v>
      </c>
      <c r="K18" s="230" t="s">
        <v>1691</v>
      </c>
      <c r="L18" s="230" t="s">
        <v>1063</v>
      </c>
      <c r="M18" s="231" t="s">
        <v>1769</v>
      </c>
      <c r="N18" s="228" t="s">
        <v>1284</v>
      </c>
      <c r="O18" s="228" t="s">
        <v>3553</v>
      </c>
      <c r="P18" s="232"/>
      <c r="Q18" s="233"/>
      <c r="R18" s="233">
        <v>1144</v>
      </c>
    </row>
    <row r="19" spans="1:18" ht="52.5" hidden="1" customHeight="1">
      <c r="A19" s="225" t="s">
        <v>1286</v>
      </c>
      <c r="B19" s="225" t="s">
        <v>7846</v>
      </c>
      <c r="C19" s="226" t="s">
        <v>7838</v>
      </c>
      <c r="D19" s="227" t="s">
        <v>1055</v>
      </c>
      <c r="E19" s="227" t="s">
        <v>7835</v>
      </c>
      <c r="F19" s="228" t="s">
        <v>7847</v>
      </c>
      <c r="G19" s="228" t="s">
        <v>7838</v>
      </c>
      <c r="H19" s="228" t="s">
        <v>1701</v>
      </c>
      <c r="I19" s="229" t="s">
        <v>1702</v>
      </c>
      <c r="J19" s="230" t="s">
        <v>1690</v>
      </c>
      <c r="K19" s="230" t="s">
        <v>1691</v>
      </c>
      <c r="L19" s="230" t="s">
        <v>1063</v>
      </c>
      <c r="M19" s="231" t="s">
        <v>1769</v>
      </c>
      <c r="N19" s="228" t="s">
        <v>1284</v>
      </c>
      <c r="O19" s="228" t="s">
        <v>3553</v>
      </c>
      <c r="P19" s="232"/>
      <c r="Q19" s="233"/>
      <c r="R19" s="233">
        <v>202</v>
      </c>
    </row>
    <row r="20" spans="1:18" ht="52.5" hidden="1" customHeight="1">
      <c r="A20" s="225" t="s">
        <v>1292</v>
      </c>
      <c r="B20" s="225" t="s">
        <v>7848</v>
      </c>
      <c r="C20" s="226" t="s">
        <v>7849</v>
      </c>
      <c r="D20" s="227" t="s">
        <v>1055</v>
      </c>
      <c r="E20" s="227" t="s">
        <v>7850</v>
      </c>
      <c r="F20" s="228" t="s">
        <v>7851</v>
      </c>
      <c r="G20" s="228" t="s">
        <v>7852</v>
      </c>
      <c r="H20" s="228" t="s">
        <v>1077</v>
      </c>
      <c r="I20" s="229" t="s">
        <v>1078</v>
      </c>
      <c r="J20" s="230" t="s">
        <v>1690</v>
      </c>
      <c r="K20" s="230" t="s">
        <v>1691</v>
      </c>
      <c r="L20" s="230" t="s">
        <v>1063</v>
      </c>
      <c r="M20" s="231" t="s">
        <v>1769</v>
      </c>
      <c r="N20" s="228" t="s">
        <v>1284</v>
      </c>
      <c r="O20" s="228" t="s">
        <v>3553</v>
      </c>
      <c r="P20" s="232"/>
      <c r="Q20" s="233"/>
      <c r="R20" s="233">
        <v>133839.60999999999</v>
      </c>
    </row>
    <row r="21" spans="1:18" ht="52.5" hidden="1" customHeight="1">
      <c r="A21" s="225" t="s">
        <v>1829</v>
      </c>
      <c r="B21" s="225" t="s">
        <v>7853</v>
      </c>
      <c r="C21" s="226" t="s">
        <v>7849</v>
      </c>
      <c r="D21" s="227" t="s">
        <v>1055</v>
      </c>
      <c r="E21" s="227" t="s">
        <v>7854</v>
      </c>
      <c r="F21" s="228" t="s">
        <v>7855</v>
      </c>
      <c r="G21" s="228" t="s">
        <v>7852</v>
      </c>
      <c r="H21" s="228" t="s">
        <v>1696</v>
      </c>
      <c r="I21" s="229" t="s">
        <v>1697</v>
      </c>
      <c r="J21" s="230" t="s">
        <v>1690</v>
      </c>
      <c r="K21" s="230" t="s">
        <v>1691</v>
      </c>
      <c r="L21" s="230" t="s">
        <v>1063</v>
      </c>
      <c r="M21" s="231" t="s">
        <v>1769</v>
      </c>
      <c r="N21" s="228" t="s">
        <v>1284</v>
      </c>
      <c r="O21" s="228" t="s">
        <v>3553</v>
      </c>
      <c r="P21" s="232"/>
      <c r="Q21" s="233"/>
      <c r="R21" s="233">
        <v>80359.89</v>
      </c>
    </row>
    <row r="22" spans="1:18" ht="42" hidden="1" customHeight="1">
      <c r="A22" s="225" t="s">
        <v>1296</v>
      </c>
      <c r="B22" s="225" t="s">
        <v>7856</v>
      </c>
      <c r="C22" s="226" t="s">
        <v>7849</v>
      </c>
      <c r="D22" s="227" t="s">
        <v>1055</v>
      </c>
      <c r="E22" s="227" t="s">
        <v>7857</v>
      </c>
      <c r="F22" s="228" t="s">
        <v>7858</v>
      </c>
      <c r="G22" s="228" t="s">
        <v>7852</v>
      </c>
      <c r="H22" s="228" t="s">
        <v>1077</v>
      </c>
      <c r="I22" s="229" t="s">
        <v>1078</v>
      </c>
      <c r="J22" s="230" t="s">
        <v>1690</v>
      </c>
      <c r="K22" s="230" t="s">
        <v>1691</v>
      </c>
      <c r="L22" s="230" t="s">
        <v>1063</v>
      </c>
      <c r="M22" s="231" t="s">
        <v>1769</v>
      </c>
      <c r="N22" s="228" t="s">
        <v>1284</v>
      </c>
      <c r="O22" s="228" t="s">
        <v>3553</v>
      </c>
      <c r="P22" s="232"/>
      <c r="Q22" s="233"/>
      <c r="R22" s="233">
        <v>8131.7</v>
      </c>
    </row>
    <row r="23" spans="1:18" ht="42" hidden="1" customHeight="1">
      <c r="A23" s="225" t="s">
        <v>1305</v>
      </c>
      <c r="B23" s="225" t="s">
        <v>7859</v>
      </c>
      <c r="C23" s="226" t="s">
        <v>7849</v>
      </c>
      <c r="D23" s="227" t="s">
        <v>1055</v>
      </c>
      <c r="E23" s="227" t="s">
        <v>7860</v>
      </c>
      <c r="F23" s="228" t="s">
        <v>7861</v>
      </c>
      <c r="G23" s="228" t="s">
        <v>7852</v>
      </c>
      <c r="H23" s="228" t="s">
        <v>1696</v>
      </c>
      <c r="I23" s="229" t="s">
        <v>1697</v>
      </c>
      <c r="J23" s="230" t="s">
        <v>1690</v>
      </c>
      <c r="K23" s="230" t="s">
        <v>1691</v>
      </c>
      <c r="L23" s="230" t="s">
        <v>1063</v>
      </c>
      <c r="M23" s="231" t="s">
        <v>1769</v>
      </c>
      <c r="N23" s="228" t="s">
        <v>1284</v>
      </c>
      <c r="O23" s="228" t="s">
        <v>3553</v>
      </c>
      <c r="P23" s="232"/>
      <c r="Q23" s="233"/>
      <c r="R23" s="233">
        <v>581.75</v>
      </c>
    </row>
    <row r="24" spans="1:18" ht="42" hidden="1" customHeight="1">
      <c r="A24" s="225" t="s">
        <v>1311</v>
      </c>
      <c r="B24" s="225" t="s">
        <v>7862</v>
      </c>
      <c r="C24" s="226" t="s">
        <v>7849</v>
      </c>
      <c r="D24" s="227" t="s">
        <v>1055</v>
      </c>
      <c r="E24" s="227" t="s">
        <v>7863</v>
      </c>
      <c r="F24" s="228" t="s">
        <v>7864</v>
      </c>
      <c r="G24" s="228" t="s">
        <v>7852</v>
      </c>
      <c r="H24" s="228" t="s">
        <v>1077</v>
      </c>
      <c r="I24" s="229" t="s">
        <v>1078</v>
      </c>
      <c r="J24" s="230" t="s">
        <v>1690</v>
      </c>
      <c r="K24" s="230" t="s">
        <v>1691</v>
      </c>
      <c r="L24" s="230" t="s">
        <v>1063</v>
      </c>
      <c r="M24" s="231" t="s">
        <v>1769</v>
      </c>
      <c r="N24" s="228" t="s">
        <v>1284</v>
      </c>
      <c r="O24" s="228" t="s">
        <v>3553</v>
      </c>
      <c r="P24" s="232"/>
      <c r="Q24" s="233"/>
      <c r="R24" s="233">
        <v>565.13</v>
      </c>
    </row>
    <row r="25" spans="1:18" ht="42" hidden="1" customHeight="1">
      <c r="A25" s="225" t="s">
        <v>1842</v>
      </c>
      <c r="B25" s="225" t="s">
        <v>7865</v>
      </c>
      <c r="C25" s="226" t="s">
        <v>7849</v>
      </c>
      <c r="D25" s="227" t="s">
        <v>1055</v>
      </c>
      <c r="E25" s="227" t="s">
        <v>7866</v>
      </c>
      <c r="F25" s="228" t="s">
        <v>7867</v>
      </c>
      <c r="G25" s="228" t="s">
        <v>7849</v>
      </c>
      <c r="H25" s="228" t="s">
        <v>1077</v>
      </c>
      <c r="I25" s="229" t="s">
        <v>1078</v>
      </c>
      <c r="J25" s="230" t="s">
        <v>1690</v>
      </c>
      <c r="K25" s="230" t="s">
        <v>1691</v>
      </c>
      <c r="L25" s="230" t="s">
        <v>1063</v>
      </c>
      <c r="M25" s="231" t="s">
        <v>1769</v>
      </c>
      <c r="N25" s="228" t="s">
        <v>1284</v>
      </c>
      <c r="O25" s="228" t="s">
        <v>3553</v>
      </c>
      <c r="P25" s="232"/>
      <c r="Q25" s="233"/>
      <c r="R25" s="233">
        <v>9523.41</v>
      </c>
    </row>
    <row r="26" spans="1:18" ht="42" hidden="1" customHeight="1">
      <c r="A26" s="225" t="s">
        <v>1845</v>
      </c>
      <c r="B26" s="225" t="s">
        <v>7868</v>
      </c>
      <c r="C26" s="226" t="s">
        <v>7849</v>
      </c>
      <c r="D26" s="227" t="s">
        <v>1055</v>
      </c>
      <c r="E26" s="227" t="s">
        <v>7869</v>
      </c>
      <c r="F26" s="228" t="s">
        <v>7870</v>
      </c>
      <c r="G26" s="228" t="s">
        <v>7849</v>
      </c>
      <c r="H26" s="228" t="s">
        <v>1077</v>
      </c>
      <c r="I26" s="229" t="s">
        <v>1078</v>
      </c>
      <c r="J26" s="230" t="s">
        <v>1690</v>
      </c>
      <c r="K26" s="230" t="s">
        <v>1691</v>
      </c>
      <c r="L26" s="230" t="s">
        <v>1063</v>
      </c>
      <c r="M26" s="231" t="s">
        <v>1769</v>
      </c>
      <c r="N26" s="228" t="s">
        <v>1284</v>
      </c>
      <c r="O26" s="228" t="s">
        <v>3553</v>
      </c>
      <c r="P26" s="232"/>
      <c r="Q26" s="233"/>
      <c r="R26" s="233">
        <v>34206.17</v>
      </c>
    </row>
    <row r="27" spans="1:18" ht="42" hidden="1" customHeight="1">
      <c r="A27" s="225" t="s">
        <v>1848</v>
      </c>
      <c r="B27" s="225" t="s">
        <v>7871</v>
      </c>
      <c r="C27" s="226" t="s">
        <v>7849</v>
      </c>
      <c r="D27" s="227" t="s">
        <v>1055</v>
      </c>
      <c r="E27" s="227" t="s">
        <v>7872</v>
      </c>
      <c r="F27" s="228" t="s">
        <v>7873</v>
      </c>
      <c r="G27" s="228" t="s">
        <v>7849</v>
      </c>
      <c r="H27" s="228" t="s">
        <v>1077</v>
      </c>
      <c r="I27" s="229" t="s">
        <v>1078</v>
      </c>
      <c r="J27" s="230" t="s">
        <v>2211</v>
      </c>
      <c r="K27" s="230" t="s">
        <v>1691</v>
      </c>
      <c r="L27" s="230" t="s">
        <v>1063</v>
      </c>
      <c r="M27" s="231" t="s">
        <v>1769</v>
      </c>
      <c r="N27" s="228" t="s">
        <v>1284</v>
      </c>
      <c r="O27" s="228" t="s">
        <v>3553</v>
      </c>
      <c r="P27" s="232"/>
      <c r="Q27" s="233"/>
      <c r="R27" s="233">
        <v>2739.11</v>
      </c>
    </row>
    <row r="28" spans="1:18" ht="42" hidden="1" customHeight="1">
      <c r="A28" s="225" t="s">
        <v>1674</v>
      </c>
      <c r="B28" s="225" t="s">
        <v>7874</v>
      </c>
      <c r="C28" s="226" t="s">
        <v>7849</v>
      </c>
      <c r="D28" s="227" t="s">
        <v>1055</v>
      </c>
      <c r="E28" s="227" t="s">
        <v>6510</v>
      </c>
      <c r="F28" s="228" t="s">
        <v>7875</v>
      </c>
      <c r="G28" s="228" t="s">
        <v>7849</v>
      </c>
      <c r="H28" s="228" t="s">
        <v>1701</v>
      </c>
      <c r="I28" s="229" t="s">
        <v>1702</v>
      </c>
      <c r="J28" s="230" t="s">
        <v>1690</v>
      </c>
      <c r="K28" s="230" t="s">
        <v>1691</v>
      </c>
      <c r="L28" s="230" t="s">
        <v>1063</v>
      </c>
      <c r="M28" s="231" t="s">
        <v>1769</v>
      </c>
      <c r="N28" s="228" t="s">
        <v>1284</v>
      </c>
      <c r="O28" s="228" t="s">
        <v>3553</v>
      </c>
      <c r="P28" s="232"/>
      <c r="Q28" s="233"/>
      <c r="R28" s="233">
        <v>2919</v>
      </c>
    </row>
    <row r="29" spans="1:18" ht="52.5" hidden="1" customHeight="1">
      <c r="A29" s="225" t="s">
        <v>1853</v>
      </c>
      <c r="B29" s="225" t="s">
        <v>7876</v>
      </c>
      <c r="C29" s="226" t="s">
        <v>7849</v>
      </c>
      <c r="D29" s="227" t="s">
        <v>1055</v>
      </c>
      <c r="E29" s="227" t="s">
        <v>7835</v>
      </c>
      <c r="F29" s="228" t="s">
        <v>7877</v>
      </c>
      <c r="G29" s="228" t="s">
        <v>7849</v>
      </c>
      <c r="H29" s="228" t="s">
        <v>1701</v>
      </c>
      <c r="I29" s="229" t="s">
        <v>1702</v>
      </c>
      <c r="J29" s="230" t="s">
        <v>1690</v>
      </c>
      <c r="K29" s="230" t="s">
        <v>1691</v>
      </c>
      <c r="L29" s="230" t="s">
        <v>1063</v>
      </c>
      <c r="M29" s="231" t="s">
        <v>1769</v>
      </c>
      <c r="N29" s="228" t="s">
        <v>1284</v>
      </c>
      <c r="O29" s="228" t="s">
        <v>3553</v>
      </c>
      <c r="P29" s="232"/>
      <c r="Q29" s="233"/>
      <c r="R29" s="233">
        <v>5434</v>
      </c>
    </row>
    <row r="30" spans="1:18" ht="42" hidden="1" customHeight="1">
      <c r="A30" s="225" t="s">
        <v>1860</v>
      </c>
      <c r="B30" s="225" t="s">
        <v>7878</v>
      </c>
      <c r="C30" s="226" t="s">
        <v>7852</v>
      </c>
      <c r="D30" s="227" t="s">
        <v>1181</v>
      </c>
      <c r="E30" s="227" t="s">
        <v>7879</v>
      </c>
      <c r="F30" s="228" t="s">
        <v>7878</v>
      </c>
      <c r="G30" s="228" t="s">
        <v>7849</v>
      </c>
      <c r="H30" s="228" t="s">
        <v>3244</v>
      </c>
      <c r="I30" s="229" t="s">
        <v>3245</v>
      </c>
      <c r="J30" s="230" t="s">
        <v>1063</v>
      </c>
      <c r="K30" s="230" t="s">
        <v>1063</v>
      </c>
      <c r="L30" s="230" t="s">
        <v>1790</v>
      </c>
      <c r="M30" s="231" t="s">
        <v>1678</v>
      </c>
      <c r="N30" s="228" t="s">
        <v>1284</v>
      </c>
      <c r="O30" s="228" t="s">
        <v>3553</v>
      </c>
      <c r="P30" s="232"/>
      <c r="Q30" s="233">
        <v>441000</v>
      </c>
      <c r="R30" s="233"/>
    </row>
    <row r="31" spans="1:18" ht="52.5" hidden="1">
      <c r="A31" s="225" t="s">
        <v>1864</v>
      </c>
      <c r="B31" s="225" t="s">
        <v>7880</v>
      </c>
      <c r="C31" s="226" t="s">
        <v>7849</v>
      </c>
      <c r="D31" s="227" t="s">
        <v>1181</v>
      </c>
      <c r="E31" s="227" t="s">
        <v>7881</v>
      </c>
      <c r="F31" s="228" t="s">
        <v>7880</v>
      </c>
      <c r="G31" s="228" t="s">
        <v>7849</v>
      </c>
      <c r="H31" s="228" t="s">
        <v>3247</v>
      </c>
      <c r="I31" s="229" t="s">
        <v>3248</v>
      </c>
      <c r="J31" s="230" t="s">
        <v>1063</v>
      </c>
      <c r="K31" s="230" t="s">
        <v>1063</v>
      </c>
      <c r="L31" s="230" t="s">
        <v>1790</v>
      </c>
      <c r="M31" s="231" t="s">
        <v>1678</v>
      </c>
      <c r="N31" s="228" t="s">
        <v>1284</v>
      </c>
      <c r="O31" s="228" t="s">
        <v>3553</v>
      </c>
      <c r="P31" s="232"/>
      <c r="Q31" s="233">
        <v>14662000</v>
      </c>
      <c r="R31" s="233"/>
    </row>
    <row r="32" spans="1:18" ht="63" hidden="1" customHeight="1">
      <c r="A32" s="225" t="s">
        <v>1868</v>
      </c>
      <c r="B32" s="225" t="s">
        <v>7882</v>
      </c>
      <c r="C32" s="226" t="s">
        <v>7883</v>
      </c>
      <c r="D32" s="227" t="s">
        <v>1055</v>
      </c>
      <c r="E32" s="227" t="s">
        <v>7884</v>
      </c>
      <c r="F32" s="228" t="s">
        <v>7885</v>
      </c>
      <c r="G32" s="228" t="s">
        <v>7886</v>
      </c>
      <c r="H32" s="228" t="s">
        <v>1077</v>
      </c>
      <c r="I32" s="229" t="s">
        <v>1078</v>
      </c>
      <c r="J32" s="230" t="s">
        <v>1690</v>
      </c>
      <c r="K32" s="230" t="s">
        <v>1691</v>
      </c>
      <c r="L32" s="230" t="s">
        <v>1063</v>
      </c>
      <c r="M32" s="231" t="s">
        <v>1769</v>
      </c>
      <c r="N32" s="228" t="s">
        <v>1284</v>
      </c>
      <c r="O32" s="228" t="s">
        <v>3553</v>
      </c>
      <c r="P32" s="232"/>
      <c r="Q32" s="233"/>
      <c r="R32" s="233">
        <v>9205.59</v>
      </c>
    </row>
    <row r="33" spans="1:18" ht="52.5" hidden="1" customHeight="1">
      <c r="A33" s="225" t="s">
        <v>1870</v>
      </c>
      <c r="B33" s="225" t="s">
        <v>7887</v>
      </c>
      <c r="C33" s="226" t="s">
        <v>7883</v>
      </c>
      <c r="D33" s="227" t="s">
        <v>1055</v>
      </c>
      <c r="E33" s="227" t="s">
        <v>7835</v>
      </c>
      <c r="F33" s="228" t="s">
        <v>7888</v>
      </c>
      <c r="G33" s="228" t="s">
        <v>7886</v>
      </c>
      <c r="H33" s="228" t="s">
        <v>1701</v>
      </c>
      <c r="I33" s="229" t="s">
        <v>1702</v>
      </c>
      <c r="J33" s="230" t="s">
        <v>1690</v>
      </c>
      <c r="K33" s="230" t="s">
        <v>1691</v>
      </c>
      <c r="L33" s="230" t="s">
        <v>1063</v>
      </c>
      <c r="M33" s="231" t="s">
        <v>1769</v>
      </c>
      <c r="N33" s="228" t="s">
        <v>1284</v>
      </c>
      <c r="O33" s="228" t="s">
        <v>3553</v>
      </c>
      <c r="P33" s="232"/>
      <c r="Q33" s="233"/>
      <c r="R33" s="233">
        <v>1391</v>
      </c>
    </row>
    <row r="34" spans="1:18" ht="52.5" hidden="1" customHeight="1">
      <c r="A34" s="225" t="s">
        <v>1874</v>
      </c>
      <c r="B34" s="225" t="s">
        <v>7889</v>
      </c>
      <c r="C34" s="226" t="s">
        <v>7883</v>
      </c>
      <c r="D34" s="227" t="s">
        <v>1055</v>
      </c>
      <c r="E34" s="227" t="s">
        <v>7890</v>
      </c>
      <c r="F34" s="228" t="s">
        <v>7891</v>
      </c>
      <c r="G34" s="228" t="s">
        <v>7886</v>
      </c>
      <c r="H34" s="228" t="s">
        <v>1696</v>
      </c>
      <c r="I34" s="229" t="s">
        <v>1697</v>
      </c>
      <c r="J34" s="230" t="s">
        <v>1690</v>
      </c>
      <c r="K34" s="230" t="s">
        <v>1691</v>
      </c>
      <c r="L34" s="230" t="s">
        <v>1063</v>
      </c>
      <c r="M34" s="231" t="s">
        <v>1769</v>
      </c>
      <c r="N34" s="228" t="s">
        <v>1284</v>
      </c>
      <c r="O34" s="228" t="s">
        <v>3553</v>
      </c>
      <c r="P34" s="232"/>
      <c r="Q34" s="233"/>
      <c r="R34" s="233">
        <v>4412.8999999999996</v>
      </c>
    </row>
    <row r="35" spans="1:18" ht="52.5" hidden="1" customHeight="1">
      <c r="A35" s="225" t="s">
        <v>1879</v>
      </c>
      <c r="B35" s="225" t="s">
        <v>7892</v>
      </c>
      <c r="C35" s="226" t="s">
        <v>7883</v>
      </c>
      <c r="D35" s="227" t="s">
        <v>1055</v>
      </c>
      <c r="E35" s="227" t="s">
        <v>7893</v>
      </c>
      <c r="F35" s="228" t="s">
        <v>7894</v>
      </c>
      <c r="G35" s="228" t="s">
        <v>7886</v>
      </c>
      <c r="H35" s="228" t="s">
        <v>1077</v>
      </c>
      <c r="I35" s="229" t="s">
        <v>1078</v>
      </c>
      <c r="J35" s="230" t="s">
        <v>1690</v>
      </c>
      <c r="K35" s="230" t="s">
        <v>1691</v>
      </c>
      <c r="L35" s="230" t="s">
        <v>1063</v>
      </c>
      <c r="M35" s="231" t="s">
        <v>1769</v>
      </c>
      <c r="N35" s="228" t="s">
        <v>1284</v>
      </c>
      <c r="O35" s="228" t="s">
        <v>3553</v>
      </c>
      <c r="P35" s="232"/>
      <c r="Q35" s="233"/>
      <c r="R35" s="233">
        <v>18105.98</v>
      </c>
    </row>
    <row r="36" spans="1:18" ht="52.5" hidden="1" customHeight="1">
      <c r="A36" s="225" t="s">
        <v>1884</v>
      </c>
      <c r="B36" s="225" t="s">
        <v>7895</v>
      </c>
      <c r="C36" s="226" t="s">
        <v>7883</v>
      </c>
      <c r="D36" s="227" t="s">
        <v>1055</v>
      </c>
      <c r="E36" s="227" t="s">
        <v>7896</v>
      </c>
      <c r="F36" s="228" t="s">
        <v>7897</v>
      </c>
      <c r="G36" s="228" t="s">
        <v>7886</v>
      </c>
      <c r="H36" s="228" t="s">
        <v>1077</v>
      </c>
      <c r="I36" s="229" t="s">
        <v>1078</v>
      </c>
      <c r="J36" s="230" t="s">
        <v>1690</v>
      </c>
      <c r="K36" s="230" t="s">
        <v>1691</v>
      </c>
      <c r="L36" s="230" t="s">
        <v>1063</v>
      </c>
      <c r="M36" s="231" t="s">
        <v>1769</v>
      </c>
      <c r="N36" s="228" t="s">
        <v>1284</v>
      </c>
      <c r="O36" s="228" t="s">
        <v>3553</v>
      </c>
      <c r="P36" s="232"/>
      <c r="Q36" s="233"/>
      <c r="R36" s="233">
        <v>26283.14</v>
      </c>
    </row>
    <row r="37" spans="1:18" ht="52.5" hidden="1" customHeight="1">
      <c r="A37" s="225" t="s">
        <v>1887</v>
      </c>
      <c r="B37" s="225" t="s">
        <v>7898</v>
      </c>
      <c r="C37" s="226" t="s">
        <v>7883</v>
      </c>
      <c r="D37" s="227" t="s">
        <v>1055</v>
      </c>
      <c r="E37" s="227" t="s">
        <v>7899</v>
      </c>
      <c r="F37" s="228" t="s">
        <v>7900</v>
      </c>
      <c r="G37" s="228" t="s">
        <v>7883</v>
      </c>
      <c r="H37" s="228" t="s">
        <v>1077</v>
      </c>
      <c r="I37" s="229" t="s">
        <v>1078</v>
      </c>
      <c r="J37" s="230" t="s">
        <v>1690</v>
      </c>
      <c r="K37" s="230" t="s">
        <v>1691</v>
      </c>
      <c r="L37" s="230" t="s">
        <v>1063</v>
      </c>
      <c r="M37" s="231" t="s">
        <v>1769</v>
      </c>
      <c r="N37" s="228" t="s">
        <v>1284</v>
      </c>
      <c r="O37" s="228" t="s">
        <v>3553</v>
      </c>
      <c r="P37" s="232"/>
      <c r="Q37" s="233"/>
      <c r="R37" s="233">
        <v>20000</v>
      </c>
    </row>
    <row r="38" spans="1:18" ht="42" hidden="1" customHeight="1">
      <c r="A38" s="225" t="s">
        <v>1892</v>
      </c>
      <c r="B38" s="225" t="s">
        <v>7901</v>
      </c>
      <c r="C38" s="226" t="s">
        <v>7902</v>
      </c>
      <c r="D38" s="227" t="s">
        <v>1055</v>
      </c>
      <c r="E38" s="227" t="s">
        <v>7903</v>
      </c>
      <c r="F38" s="228" t="s">
        <v>7904</v>
      </c>
      <c r="G38" s="228" t="s">
        <v>7902</v>
      </c>
      <c r="H38" s="228" t="s">
        <v>1701</v>
      </c>
      <c r="I38" s="229" t="s">
        <v>1702</v>
      </c>
      <c r="J38" s="230" t="s">
        <v>1703</v>
      </c>
      <c r="K38" s="230" t="s">
        <v>1704</v>
      </c>
      <c r="L38" s="230" t="s">
        <v>1063</v>
      </c>
      <c r="M38" s="231" t="s">
        <v>1769</v>
      </c>
      <c r="N38" s="228" t="s">
        <v>1284</v>
      </c>
      <c r="O38" s="228" t="s">
        <v>3553</v>
      </c>
      <c r="P38" s="232"/>
      <c r="Q38" s="233"/>
      <c r="R38" s="233">
        <v>124773.66</v>
      </c>
    </row>
    <row r="39" spans="1:18" ht="42" hidden="1">
      <c r="A39" s="225" t="s">
        <v>1896</v>
      </c>
      <c r="B39" s="225" t="s">
        <v>7905</v>
      </c>
      <c r="C39" s="226" t="s">
        <v>7902</v>
      </c>
      <c r="D39" s="227" t="s">
        <v>1055</v>
      </c>
      <c r="E39" s="227" t="s">
        <v>7906</v>
      </c>
      <c r="F39" s="228" t="s">
        <v>7907</v>
      </c>
      <c r="G39" s="228" t="s">
        <v>7902</v>
      </c>
      <c r="H39" s="228" t="s">
        <v>1701</v>
      </c>
      <c r="I39" s="229" t="s">
        <v>1702</v>
      </c>
      <c r="J39" s="230" t="s">
        <v>1703</v>
      </c>
      <c r="K39" s="230" t="s">
        <v>1704</v>
      </c>
      <c r="L39" s="230" t="s">
        <v>1063</v>
      </c>
      <c r="M39" s="231" t="s">
        <v>1769</v>
      </c>
      <c r="N39" s="228" t="s">
        <v>1284</v>
      </c>
      <c r="O39" s="228" t="s">
        <v>3553</v>
      </c>
      <c r="P39" s="232"/>
      <c r="Q39" s="233"/>
      <c r="R39" s="233">
        <v>16447.43</v>
      </c>
    </row>
    <row r="40" spans="1:18" ht="42" hidden="1" customHeight="1">
      <c r="A40" s="225" t="s">
        <v>1900</v>
      </c>
      <c r="B40" s="225" t="s">
        <v>7908</v>
      </c>
      <c r="C40" s="226" t="s">
        <v>7902</v>
      </c>
      <c r="D40" s="227" t="s">
        <v>1055</v>
      </c>
      <c r="E40" s="227" t="s">
        <v>7909</v>
      </c>
      <c r="F40" s="228" t="s">
        <v>7910</v>
      </c>
      <c r="G40" s="228" t="s">
        <v>7902</v>
      </c>
      <c r="H40" s="228" t="s">
        <v>7911</v>
      </c>
      <c r="I40" s="229" t="s">
        <v>1717</v>
      </c>
      <c r="J40" s="230" t="s">
        <v>1703</v>
      </c>
      <c r="K40" s="230" t="s">
        <v>1704</v>
      </c>
      <c r="L40" s="230" t="s">
        <v>1063</v>
      </c>
      <c r="M40" s="231" t="s">
        <v>1769</v>
      </c>
      <c r="N40" s="228" t="s">
        <v>1284</v>
      </c>
      <c r="O40" s="228" t="s">
        <v>3553</v>
      </c>
      <c r="P40" s="232"/>
      <c r="Q40" s="233"/>
      <c r="R40" s="233">
        <v>1134.29</v>
      </c>
    </row>
    <row r="41" spans="1:18" ht="42" hidden="1" customHeight="1">
      <c r="A41" s="225" t="s">
        <v>1904</v>
      </c>
      <c r="B41" s="225" t="s">
        <v>7912</v>
      </c>
      <c r="C41" s="226" t="s">
        <v>7902</v>
      </c>
      <c r="D41" s="227" t="s">
        <v>1055</v>
      </c>
      <c r="E41" s="227" t="s">
        <v>7913</v>
      </c>
      <c r="F41" s="228" t="s">
        <v>7914</v>
      </c>
      <c r="G41" s="228" t="s">
        <v>7902</v>
      </c>
      <c r="H41" s="228" t="s">
        <v>1701</v>
      </c>
      <c r="I41" s="229" t="s">
        <v>1702</v>
      </c>
      <c r="J41" s="230" t="s">
        <v>1703</v>
      </c>
      <c r="K41" s="230" t="s">
        <v>1704</v>
      </c>
      <c r="L41" s="230" t="s">
        <v>1063</v>
      </c>
      <c r="M41" s="231" t="s">
        <v>1769</v>
      </c>
      <c r="N41" s="228" t="s">
        <v>1284</v>
      </c>
      <c r="O41" s="228" t="s">
        <v>3553</v>
      </c>
      <c r="P41" s="232"/>
      <c r="Q41" s="233"/>
      <c r="R41" s="233">
        <v>28924.82</v>
      </c>
    </row>
    <row r="42" spans="1:18" ht="42" hidden="1" customHeight="1">
      <c r="A42" s="225" t="s">
        <v>1908</v>
      </c>
      <c r="B42" s="225" t="s">
        <v>7915</v>
      </c>
      <c r="C42" s="226" t="s">
        <v>7902</v>
      </c>
      <c r="D42" s="227" t="s">
        <v>1055</v>
      </c>
      <c r="E42" s="227" t="s">
        <v>7903</v>
      </c>
      <c r="F42" s="228" t="s">
        <v>7916</v>
      </c>
      <c r="G42" s="228" t="s">
        <v>7902</v>
      </c>
      <c r="H42" s="228" t="s">
        <v>1701</v>
      </c>
      <c r="I42" s="229" t="s">
        <v>1702</v>
      </c>
      <c r="J42" s="230" t="s">
        <v>1703</v>
      </c>
      <c r="K42" s="230" t="s">
        <v>1704</v>
      </c>
      <c r="L42" s="230" t="s">
        <v>1063</v>
      </c>
      <c r="M42" s="231" t="s">
        <v>1769</v>
      </c>
      <c r="N42" s="228" t="s">
        <v>1284</v>
      </c>
      <c r="O42" s="228" t="s">
        <v>3553</v>
      </c>
      <c r="P42" s="232"/>
      <c r="Q42" s="233"/>
      <c r="R42" s="233">
        <v>110.36</v>
      </c>
    </row>
    <row r="43" spans="1:18" ht="42" hidden="1">
      <c r="A43" s="225" t="s">
        <v>1912</v>
      </c>
      <c r="B43" s="225" t="s">
        <v>7917</v>
      </c>
      <c r="C43" s="226" t="s">
        <v>7902</v>
      </c>
      <c r="D43" s="227" t="s">
        <v>1055</v>
      </c>
      <c r="E43" s="227" t="s">
        <v>7906</v>
      </c>
      <c r="F43" s="228" t="s">
        <v>7918</v>
      </c>
      <c r="G43" s="228" t="s">
        <v>7902</v>
      </c>
      <c r="H43" s="228" t="s">
        <v>1701</v>
      </c>
      <c r="I43" s="229" t="s">
        <v>1702</v>
      </c>
      <c r="J43" s="230" t="s">
        <v>1703</v>
      </c>
      <c r="K43" s="230" t="s">
        <v>1704</v>
      </c>
      <c r="L43" s="230" t="s">
        <v>1063</v>
      </c>
      <c r="M43" s="231" t="s">
        <v>1769</v>
      </c>
      <c r="N43" s="228" t="s">
        <v>1284</v>
      </c>
      <c r="O43" s="228" t="s">
        <v>3553</v>
      </c>
      <c r="P43" s="232"/>
      <c r="Q43" s="233"/>
      <c r="R43" s="233">
        <v>14.54</v>
      </c>
    </row>
    <row r="44" spans="1:18" ht="63" hidden="1">
      <c r="A44" s="225" t="s">
        <v>1916</v>
      </c>
      <c r="B44" s="225" t="s">
        <v>7919</v>
      </c>
      <c r="C44" s="226" t="s">
        <v>7902</v>
      </c>
      <c r="D44" s="227" t="s">
        <v>1055</v>
      </c>
      <c r="E44" s="227" t="s">
        <v>7909</v>
      </c>
      <c r="F44" s="228" t="s">
        <v>7920</v>
      </c>
      <c r="G44" s="228" t="s">
        <v>7902</v>
      </c>
      <c r="H44" s="228" t="s">
        <v>7911</v>
      </c>
      <c r="I44" s="229" t="s">
        <v>1717</v>
      </c>
      <c r="J44" s="230" t="s">
        <v>1703</v>
      </c>
      <c r="K44" s="230" t="s">
        <v>1704</v>
      </c>
      <c r="L44" s="230" t="s">
        <v>1063</v>
      </c>
      <c r="M44" s="231" t="s">
        <v>1769</v>
      </c>
      <c r="N44" s="228" t="s">
        <v>1284</v>
      </c>
      <c r="O44" s="228" t="s">
        <v>3553</v>
      </c>
      <c r="P44" s="232"/>
      <c r="Q44" s="233"/>
      <c r="R44" s="233">
        <v>1.02</v>
      </c>
    </row>
    <row r="45" spans="1:18" ht="42" hidden="1">
      <c r="A45" s="225" t="s">
        <v>1919</v>
      </c>
      <c r="B45" s="225" t="s">
        <v>7921</v>
      </c>
      <c r="C45" s="226" t="s">
        <v>7902</v>
      </c>
      <c r="D45" s="227" t="s">
        <v>1055</v>
      </c>
      <c r="E45" s="227" t="s">
        <v>7913</v>
      </c>
      <c r="F45" s="228" t="s">
        <v>7922</v>
      </c>
      <c r="G45" s="228" t="s">
        <v>7902</v>
      </c>
      <c r="H45" s="228" t="s">
        <v>1701</v>
      </c>
      <c r="I45" s="229" t="s">
        <v>1702</v>
      </c>
      <c r="J45" s="230" t="s">
        <v>1703</v>
      </c>
      <c r="K45" s="230" t="s">
        <v>1704</v>
      </c>
      <c r="L45" s="230" t="s">
        <v>1063</v>
      </c>
      <c r="M45" s="231" t="s">
        <v>1769</v>
      </c>
      <c r="N45" s="228" t="s">
        <v>1284</v>
      </c>
      <c r="O45" s="228" t="s">
        <v>3553</v>
      </c>
      <c r="P45" s="232"/>
      <c r="Q45" s="233"/>
      <c r="R45" s="233">
        <v>25.57</v>
      </c>
    </row>
    <row r="46" spans="1:18" ht="42" hidden="1">
      <c r="A46" s="225" t="s">
        <v>1921</v>
      </c>
      <c r="B46" s="225" t="s">
        <v>7923</v>
      </c>
      <c r="C46" s="226" t="s">
        <v>7902</v>
      </c>
      <c r="D46" s="227" t="s">
        <v>1055</v>
      </c>
      <c r="E46" s="227" t="s">
        <v>7903</v>
      </c>
      <c r="F46" s="228" t="s">
        <v>7924</v>
      </c>
      <c r="G46" s="228" t="s">
        <v>7902</v>
      </c>
      <c r="H46" s="228" t="s">
        <v>1701</v>
      </c>
      <c r="I46" s="229" t="s">
        <v>1702</v>
      </c>
      <c r="J46" s="230" t="s">
        <v>1703</v>
      </c>
      <c r="K46" s="230" t="s">
        <v>1704</v>
      </c>
      <c r="L46" s="230" t="s">
        <v>1063</v>
      </c>
      <c r="M46" s="231" t="s">
        <v>1769</v>
      </c>
      <c r="N46" s="228" t="s">
        <v>1284</v>
      </c>
      <c r="O46" s="228" t="s">
        <v>3553</v>
      </c>
      <c r="P46" s="232"/>
      <c r="Q46" s="233"/>
      <c r="R46" s="233">
        <v>1959849.53</v>
      </c>
    </row>
    <row r="47" spans="1:18" ht="42" hidden="1">
      <c r="A47" s="225" t="s">
        <v>1926</v>
      </c>
      <c r="B47" s="225" t="s">
        <v>7925</v>
      </c>
      <c r="C47" s="226" t="s">
        <v>7902</v>
      </c>
      <c r="D47" s="227" t="s">
        <v>1055</v>
      </c>
      <c r="E47" s="227" t="s">
        <v>7926</v>
      </c>
      <c r="F47" s="228" t="s">
        <v>7927</v>
      </c>
      <c r="G47" s="228" t="s">
        <v>7902</v>
      </c>
      <c r="H47" s="228" t="s">
        <v>1701</v>
      </c>
      <c r="I47" s="229" t="s">
        <v>1702</v>
      </c>
      <c r="J47" s="230" t="s">
        <v>1703</v>
      </c>
      <c r="K47" s="230" t="s">
        <v>1704</v>
      </c>
      <c r="L47" s="230" t="s">
        <v>1063</v>
      </c>
      <c r="M47" s="231" t="s">
        <v>1769</v>
      </c>
      <c r="N47" s="228" t="s">
        <v>1284</v>
      </c>
      <c r="O47" s="228" t="s">
        <v>3553</v>
      </c>
      <c r="P47" s="232"/>
      <c r="Q47" s="233"/>
      <c r="R47" s="233">
        <v>200.45</v>
      </c>
    </row>
    <row r="48" spans="1:18" ht="42" hidden="1" customHeight="1">
      <c r="A48" s="225" t="s">
        <v>1315</v>
      </c>
      <c r="B48" s="225" t="s">
        <v>7928</v>
      </c>
      <c r="C48" s="226" t="s">
        <v>7902</v>
      </c>
      <c r="D48" s="227" t="s">
        <v>1055</v>
      </c>
      <c r="E48" s="227" t="s">
        <v>7929</v>
      </c>
      <c r="F48" s="228" t="s">
        <v>7930</v>
      </c>
      <c r="G48" s="228" t="s">
        <v>7902</v>
      </c>
      <c r="H48" s="228" t="s">
        <v>1701</v>
      </c>
      <c r="I48" s="229" t="s">
        <v>1702</v>
      </c>
      <c r="J48" s="230" t="s">
        <v>1703</v>
      </c>
      <c r="K48" s="230" t="s">
        <v>1704</v>
      </c>
      <c r="L48" s="230" t="s">
        <v>1063</v>
      </c>
      <c r="M48" s="231" t="s">
        <v>1769</v>
      </c>
      <c r="N48" s="228" t="s">
        <v>1284</v>
      </c>
      <c r="O48" s="228" t="s">
        <v>3553</v>
      </c>
      <c r="P48" s="232"/>
      <c r="Q48" s="233"/>
      <c r="R48" s="233">
        <v>15325.46</v>
      </c>
    </row>
    <row r="49" spans="1:18" ht="42" hidden="1" customHeight="1">
      <c r="A49" s="225" t="s">
        <v>1320</v>
      </c>
      <c r="B49" s="225" t="s">
        <v>7931</v>
      </c>
      <c r="C49" s="226" t="s">
        <v>7902</v>
      </c>
      <c r="D49" s="227" t="s">
        <v>1055</v>
      </c>
      <c r="E49" s="227" t="s">
        <v>7906</v>
      </c>
      <c r="F49" s="228" t="s">
        <v>7932</v>
      </c>
      <c r="G49" s="228" t="s">
        <v>7902</v>
      </c>
      <c r="H49" s="228" t="s">
        <v>1701</v>
      </c>
      <c r="I49" s="229" t="s">
        <v>1702</v>
      </c>
      <c r="J49" s="230" t="s">
        <v>1703</v>
      </c>
      <c r="K49" s="230" t="s">
        <v>1704</v>
      </c>
      <c r="L49" s="230" t="s">
        <v>1063</v>
      </c>
      <c r="M49" s="231" t="s">
        <v>1769</v>
      </c>
      <c r="N49" s="228" t="s">
        <v>1284</v>
      </c>
      <c r="O49" s="228" t="s">
        <v>3553</v>
      </c>
      <c r="P49" s="232"/>
      <c r="Q49" s="233"/>
      <c r="R49" s="233">
        <v>258343.81</v>
      </c>
    </row>
    <row r="50" spans="1:18" ht="63" hidden="1">
      <c r="A50" s="225" t="s">
        <v>1327</v>
      </c>
      <c r="B50" s="225" t="s">
        <v>7933</v>
      </c>
      <c r="C50" s="226" t="s">
        <v>7902</v>
      </c>
      <c r="D50" s="227" t="s">
        <v>1055</v>
      </c>
      <c r="E50" s="227" t="s">
        <v>7909</v>
      </c>
      <c r="F50" s="228" t="s">
        <v>7934</v>
      </c>
      <c r="G50" s="228" t="s">
        <v>7902</v>
      </c>
      <c r="H50" s="228" t="s">
        <v>7911</v>
      </c>
      <c r="I50" s="229" t="s">
        <v>1717</v>
      </c>
      <c r="J50" s="230" t="s">
        <v>1703</v>
      </c>
      <c r="K50" s="230" t="s">
        <v>1704</v>
      </c>
      <c r="L50" s="230" t="s">
        <v>1063</v>
      </c>
      <c r="M50" s="231" t="s">
        <v>1769</v>
      </c>
      <c r="N50" s="228" t="s">
        <v>1284</v>
      </c>
      <c r="O50" s="228" t="s">
        <v>3553</v>
      </c>
      <c r="P50" s="232"/>
      <c r="Q50" s="233"/>
      <c r="R50" s="233">
        <v>17816.759999999998</v>
      </c>
    </row>
    <row r="51" spans="1:18" ht="42" hidden="1">
      <c r="A51" s="225" t="s">
        <v>1052</v>
      </c>
      <c r="B51" s="225" t="s">
        <v>7935</v>
      </c>
      <c r="C51" s="226" t="s">
        <v>7902</v>
      </c>
      <c r="D51" s="227" t="s">
        <v>1055</v>
      </c>
      <c r="E51" s="227" t="s">
        <v>7913</v>
      </c>
      <c r="F51" s="228" t="s">
        <v>7936</v>
      </c>
      <c r="G51" s="228" t="s">
        <v>7902</v>
      </c>
      <c r="H51" s="228" t="s">
        <v>1701</v>
      </c>
      <c r="I51" s="229" t="s">
        <v>1702</v>
      </c>
      <c r="J51" s="230" t="s">
        <v>1703</v>
      </c>
      <c r="K51" s="230" t="s">
        <v>1704</v>
      </c>
      <c r="L51" s="230" t="s">
        <v>1063</v>
      </c>
      <c r="M51" s="231" t="s">
        <v>1769</v>
      </c>
      <c r="N51" s="228" t="s">
        <v>1284</v>
      </c>
      <c r="O51" s="228" t="s">
        <v>3553</v>
      </c>
      <c r="P51" s="232"/>
      <c r="Q51" s="233"/>
      <c r="R51" s="233">
        <v>454328.86</v>
      </c>
    </row>
    <row r="52" spans="1:18" ht="42" hidden="1" customHeight="1">
      <c r="A52" s="225" t="s">
        <v>1068</v>
      </c>
      <c r="B52" s="225" t="s">
        <v>7937</v>
      </c>
      <c r="C52" s="226" t="s">
        <v>7902</v>
      </c>
      <c r="D52" s="227" t="s">
        <v>1055</v>
      </c>
      <c r="E52" s="227" t="s">
        <v>7938</v>
      </c>
      <c r="F52" s="228" t="s">
        <v>7939</v>
      </c>
      <c r="G52" s="228" t="s">
        <v>7902</v>
      </c>
      <c r="H52" s="228" t="s">
        <v>1696</v>
      </c>
      <c r="I52" s="229" t="s">
        <v>1697</v>
      </c>
      <c r="J52" s="230" t="s">
        <v>1690</v>
      </c>
      <c r="K52" s="230" t="s">
        <v>1691</v>
      </c>
      <c r="L52" s="230" t="s">
        <v>1063</v>
      </c>
      <c r="M52" s="231" t="s">
        <v>1769</v>
      </c>
      <c r="N52" s="228" t="s">
        <v>1284</v>
      </c>
      <c r="O52" s="228" t="s">
        <v>3553</v>
      </c>
      <c r="P52" s="232"/>
      <c r="Q52" s="233"/>
      <c r="R52" s="233">
        <v>19763.57</v>
      </c>
    </row>
    <row r="53" spans="1:18" ht="52.5" hidden="1" customHeight="1">
      <c r="A53" s="225" t="s">
        <v>1344</v>
      </c>
      <c r="B53" s="225" t="s">
        <v>7940</v>
      </c>
      <c r="C53" s="226" t="s">
        <v>7902</v>
      </c>
      <c r="D53" s="227" t="s">
        <v>1055</v>
      </c>
      <c r="E53" s="227" t="s">
        <v>7941</v>
      </c>
      <c r="F53" s="228" t="s">
        <v>7942</v>
      </c>
      <c r="G53" s="228" t="s">
        <v>7902</v>
      </c>
      <c r="H53" s="228" t="s">
        <v>1077</v>
      </c>
      <c r="I53" s="229" t="s">
        <v>1078</v>
      </c>
      <c r="J53" s="230" t="s">
        <v>1690</v>
      </c>
      <c r="K53" s="230" t="s">
        <v>1691</v>
      </c>
      <c r="L53" s="230" t="s">
        <v>1063</v>
      </c>
      <c r="M53" s="231" t="s">
        <v>1769</v>
      </c>
      <c r="N53" s="228" t="s">
        <v>1284</v>
      </c>
      <c r="O53" s="228" t="s">
        <v>3553</v>
      </c>
      <c r="P53" s="232"/>
      <c r="Q53" s="233"/>
      <c r="R53" s="233">
        <v>46969.63</v>
      </c>
    </row>
    <row r="54" spans="1:18" ht="52.5" hidden="1" customHeight="1">
      <c r="A54" s="225" t="s">
        <v>1350</v>
      </c>
      <c r="B54" s="225" t="s">
        <v>7943</v>
      </c>
      <c r="C54" s="226" t="s">
        <v>7944</v>
      </c>
      <c r="D54" s="227" t="s">
        <v>1055</v>
      </c>
      <c r="E54" s="227" t="s">
        <v>7945</v>
      </c>
      <c r="F54" s="228" t="s">
        <v>1853</v>
      </c>
      <c r="G54" s="228" t="s">
        <v>7902</v>
      </c>
      <c r="H54" s="228" t="s">
        <v>2132</v>
      </c>
      <c r="I54" s="229" t="s">
        <v>2133</v>
      </c>
      <c r="J54" s="230" t="s">
        <v>1690</v>
      </c>
      <c r="K54" s="230" t="s">
        <v>1691</v>
      </c>
      <c r="L54" s="230" t="s">
        <v>1063</v>
      </c>
      <c r="M54" s="231" t="s">
        <v>1769</v>
      </c>
      <c r="N54" s="228" t="s">
        <v>1284</v>
      </c>
      <c r="O54" s="228" t="s">
        <v>3553</v>
      </c>
      <c r="P54" s="232"/>
      <c r="Q54" s="233"/>
      <c r="R54" s="233">
        <v>45897.93</v>
      </c>
    </row>
    <row r="55" spans="1:18" ht="63" hidden="1" customHeight="1">
      <c r="A55" s="225" t="s">
        <v>1958</v>
      </c>
      <c r="B55" s="225" t="s">
        <v>7946</v>
      </c>
      <c r="C55" s="226" t="s">
        <v>7944</v>
      </c>
      <c r="D55" s="227" t="s">
        <v>1055</v>
      </c>
      <c r="E55" s="227" t="s">
        <v>7947</v>
      </c>
      <c r="F55" s="228" t="s">
        <v>7948</v>
      </c>
      <c r="G55" s="228" t="s">
        <v>7902</v>
      </c>
      <c r="H55" s="228" t="s">
        <v>1077</v>
      </c>
      <c r="I55" s="229" t="s">
        <v>1078</v>
      </c>
      <c r="J55" s="230" t="s">
        <v>1690</v>
      </c>
      <c r="K55" s="230" t="s">
        <v>1691</v>
      </c>
      <c r="L55" s="230" t="s">
        <v>1063</v>
      </c>
      <c r="M55" s="231" t="s">
        <v>1769</v>
      </c>
      <c r="N55" s="228" t="s">
        <v>1284</v>
      </c>
      <c r="O55" s="228" t="s">
        <v>3553</v>
      </c>
      <c r="P55" s="232"/>
      <c r="Q55" s="233"/>
      <c r="R55" s="233">
        <v>35740.78</v>
      </c>
    </row>
    <row r="56" spans="1:18" ht="52.5" hidden="1" customHeight="1">
      <c r="A56" s="225" t="s">
        <v>1962</v>
      </c>
      <c r="B56" s="225" t="s">
        <v>7949</v>
      </c>
      <c r="C56" s="226" t="s">
        <v>7944</v>
      </c>
      <c r="D56" s="227" t="s">
        <v>1055</v>
      </c>
      <c r="E56" s="227" t="s">
        <v>7950</v>
      </c>
      <c r="F56" s="228" t="s">
        <v>7951</v>
      </c>
      <c r="G56" s="228" t="s">
        <v>7902</v>
      </c>
      <c r="H56" s="228" t="s">
        <v>1696</v>
      </c>
      <c r="I56" s="229" t="s">
        <v>1697</v>
      </c>
      <c r="J56" s="230" t="s">
        <v>1690</v>
      </c>
      <c r="K56" s="230" t="s">
        <v>1691</v>
      </c>
      <c r="L56" s="230" t="s">
        <v>1063</v>
      </c>
      <c r="M56" s="231" t="s">
        <v>1769</v>
      </c>
      <c r="N56" s="228" t="s">
        <v>1284</v>
      </c>
      <c r="O56" s="228" t="s">
        <v>3553</v>
      </c>
      <c r="P56" s="232"/>
      <c r="Q56" s="233"/>
      <c r="R56" s="233">
        <v>1838829.72</v>
      </c>
    </row>
    <row r="57" spans="1:18" ht="42" hidden="1" customHeight="1">
      <c r="A57" s="225" t="s">
        <v>1963</v>
      </c>
      <c r="B57" s="225" t="s">
        <v>7952</v>
      </c>
      <c r="C57" s="226" t="s">
        <v>7944</v>
      </c>
      <c r="D57" s="227" t="s">
        <v>1055</v>
      </c>
      <c r="E57" s="227" t="s">
        <v>7953</v>
      </c>
      <c r="F57" s="228" t="s">
        <v>7954</v>
      </c>
      <c r="G57" s="228" t="s">
        <v>7902</v>
      </c>
      <c r="H57" s="228" t="s">
        <v>1077</v>
      </c>
      <c r="I57" s="229" t="s">
        <v>1078</v>
      </c>
      <c r="J57" s="230" t="s">
        <v>1690</v>
      </c>
      <c r="K57" s="230" t="s">
        <v>1691</v>
      </c>
      <c r="L57" s="230" t="s">
        <v>1063</v>
      </c>
      <c r="M57" s="231" t="s">
        <v>1769</v>
      </c>
      <c r="N57" s="228" t="s">
        <v>1284</v>
      </c>
      <c r="O57" s="228" t="s">
        <v>3553</v>
      </c>
      <c r="P57" s="232"/>
      <c r="Q57" s="233"/>
      <c r="R57" s="233">
        <v>3052788.87</v>
      </c>
    </row>
    <row r="58" spans="1:18" ht="42" hidden="1">
      <c r="A58" s="225" t="s">
        <v>1966</v>
      </c>
      <c r="B58" s="225" t="s">
        <v>7955</v>
      </c>
      <c r="C58" s="226" t="s">
        <v>7944</v>
      </c>
      <c r="D58" s="227" t="s">
        <v>1055</v>
      </c>
      <c r="E58" s="227" t="s">
        <v>7956</v>
      </c>
      <c r="F58" s="228" t="s">
        <v>7957</v>
      </c>
      <c r="G58" s="228" t="s">
        <v>7902</v>
      </c>
      <c r="H58" s="228" t="s">
        <v>1696</v>
      </c>
      <c r="I58" s="229" t="s">
        <v>1697</v>
      </c>
      <c r="J58" s="230" t="s">
        <v>1690</v>
      </c>
      <c r="K58" s="230" t="s">
        <v>1691</v>
      </c>
      <c r="L58" s="230" t="s">
        <v>1063</v>
      </c>
      <c r="M58" s="231" t="s">
        <v>1769</v>
      </c>
      <c r="N58" s="228" t="s">
        <v>1284</v>
      </c>
      <c r="O58" s="228" t="s">
        <v>3553</v>
      </c>
      <c r="P58" s="232"/>
      <c r="Q58" s="233"/>
      <c r="R58" s="233">
        <v>57480.800000000003</v>
      </c>
    </row>
    <row r="59" spans="1:18" ht="42" hidden="1" customHeight="1">
      <c r="A59" s="225" t="s">
        <v>1970</v>
      </c>
      <c r="B59" s="225" t="s">
        <v>7958</v>
      </c>
      <c r="C59" s="226" t="s">
        <v>7944</v>
      </c>
      <c r="D59" s="227" t="s">
        <v>1055</v>
      </c>
      <c r="E59" s="227" t="s">
        <v>7959</v>
      </c>
      <c r="F59" s="228" t="s">
        <v>7960</v>
      </c>
      <c r="G59" s="228" t="s">
        <v>7902</v>
      </c>
      <c r="H59" s="228" t="s">
        <v>1696</v>
      </c>
      <c r="I59" s="229" t="s">
        <v>1697</v>
      </c>
      <c r="J59" s="230" t="s">
        <v>1690</v>
      </c>
      <c r="K59" s="230" t="s">
        <v>1691</v>
      </c>
      <c r="L59" s="230" t="s">
        <v>1063</v>
      </c>
      <c r="M59" s="231" t="s">
        <v>1769</v>
      </c>
      <c r="N59" s="228" t="s">
        <v>1284</v>
      </c>
      <c r="O59" s="228" t="s">
        <v>3553</v>
      </c>
      <c r="P59" s="232"/>
      <c r="Q59" s="233"/>
      <c r="R59" s="233">
        <v>131.12</v>
      </c>
    </row>
    <row r="60" spans="1:18" ht="42" hidden="1" customHeight="1">
      <c r="A60" s="225" t="s">
        <v>1072</v>
      </c>
      <c r="B60" s="225" t="s">
        <v>7961</v>
      </c>
      <c r="C60" s="226" t="s">
        <v>7944</v>
      </c>
      <c r="D60" s="227" t="s">
        <v>1055</v>
      </c>
      <c r="E60" s="227" t="s">
        <v>7962</v>
      </c>
      <c r="F60" s="228" t="s">
        <v>7963</v>
      </c>
      <c r="G60" s="228" t="s">
        <v>7902</v>
      </c>
      <c r="H60" s="228" t="s">
        <v>1077</v>
      </c>
      <c r="I60" s="229" t="s">
        <v>1078</v>
      </c>
      <c r="J60" s="230" t="s">
        <v>1690</v>
      </c>
      <c r="K60" s="230" t="s">
        <v>1691</v>
      </c>
      <c r="L60" s="230" t="s">
        <v>1063</v>
      </c>
      <c r="M60" s="231" t="s">
        <v>1769</v>
      </c>
      <c r="N60" s="228" t="s">
        <v>1284</v>
      </c>
      <c r="O60" s="228" t="s">
        <v>3553</v>
      </c>
      <c r="P60" s="232"/>
      <c r="Q60" s="233"/>
      <c r="R60" s="233">
        <v>263597.59999999998</v>
      </c>
    </row>
    <row r="61" spans="1:18" ht="52.5" hidden="1" customHeight="1">
      <c r="A61" s="225" t="s">
        <v>1978</v>
      </c>
      <c r="B61" s="225" t="s">
        <v>7964</v>
      </c>
      <c r="C61" s="226" t="s">
        <v>7944</v>
      </c>
      <c r="D61" s="227" t="s">
        <v>1055</v>
      </c>
      <c r="E61" s="227" t="s">
        <v>7965</v>
      </c>
      <c r="F61" s="228" t="s">
        <v>7966</v>
      </c>
      <c r="G61" s="228" t="s">
        <v>7902</v>
      </c>
      <c r="H61" s="228" t="s">
        <v>1696</v>
      </c>
      <c r="I61" s="229" t="s">
        <v>1697</v>
      </c>
      <c r="J61" s="230" t="s">
        <v>2211</v>
      </c>
      <c r="K61" s="230" t="s">
        <v>1691</v>
      </c>
      <c r="L61" s="230" t="s">
        <v>1063</v>
      </c>
      <c r="M61" s="231" t="s">
        <v>1769</v>
      </c>
      <c r="N61" s="228" t="s">
        <v>1284</v>
      </c>
      <c r="O61" s="228" t="s">
        <v>3553</v>
      </c>
      <c r="P61" s="232"/>
      <c r="Q61" s="233"/>
      <c r="R61" s="233">
        <v>28974.43</v>
      </c>
    </row>
    <row r="62" spans="1:18" ht="52.5" hidden="1" customHeight="1">
      <c r="A62" s="225" t="s">
        <v>1982</v>
      </c>
      <c r="B62" s="225" t="s">
        <v>7967</v>
      </c>
      <c r="C62" s="226" t="s">
        <v>7944</v>
      </c>
      <c r="D62" s="227" t="s">
        <v>1055</v>
      </c>
      <c r="E62" s="227" t="s">
        <v>7968</v>
      </c>
      <c r="F62" s="228" t="s">
        <v>7969</v>
      </c>
      <c r="G62" s="228" t="s">
        <v>7902</v>
      </c>
      <c r="H62" s="228" t="s">
        <v>1696</v>
      </c>
      <c r="I62" s="229" t="s">
        <v>1697</v>
      </c>
      <c r="J62" s="230" t="s">
        <v>2211</v>
      </c>
      <c r="K62" s="230" t="s">
        <v>1691</v>
      </c>
      <c r="L62" s="230" t="s">
        <v>1063</v>
      </c>
      <c r="M62" s="231" t="s">
        <v>1769</v>
      </c>
      <c r="N62" s="228" t="s">
        <v>1284</v>
      </c>
      <c r="O62" s="228" t="s">
        <v>3553</v>
      </c>
      <c r="P62" s="232"/>
      <c r="Q62" s="233"/>
      <c r="R62" s="233">
        <v>370.44</v>
      </c>
    </row>
    <row r="63" spans="1:18" ht="42" hidden="1" customHeight="1">
      <c r="A63" s="225" t="s">
        <v>1081</v>
      </c>
      <c r="B63" s="225" t="s">
        <v>7970</v>
      </c>
      <c r="C63" s="226" t="s">
        <v>7944</v>
      </c>
      <c r="D63" s="227" t="s">
        <v>1055</v>
      </c>
      <c r="E63" s="227" t="s">
        <v>7971</v>
      </c>
      <c r="F63" s="228" t="s">
        <v>7972</v>
      </c>
      <c r="G63" s="228" t="s">
        <v>7902</v>
      </c>
      <c r="H63" s="228" t="s">
        <v>1696</v>
      </c>
      <c r="I63" s="229" t="s">
        <v>1697</v>
      </c>
      <c r="J63" s="230" t="s">
        <v>2211</v>
      </c>
      <c r="K63" s="230" t="s">
        <v>1691</v>
      </c>
      <c r="L63" s="230" t="s">
        <v>1063</v>
      </c>
      <c r="M63" s="231" t="s">
        <v>1769</v>
      </c>
      <c r="N63" s="228" t="s">
        <v>1284</v>
      </c>
      <c r="O63" s="228" t="s">
        <v>3553</v>
      </c>
      <c r="P63" s="232"/>
      <c r="Q63" s="233"/>
      <c r="R63" s="233">
        <v>590.76</v>
      </c>
    </row>
    <row r="64" spans="1:18" ht="42" hidden="1" customHeight="1">
      <c r="A64" s="225" t="s">
        <v>1090</v>
      </c>
      <c r="B64" s="225" t="s">
        <v>7973</v>
      </c>
      <c r="C64" s="226" t="s">
        <v>7944</v>
      </c>
      <c r="D64" s="227" t="s">
        <v>1055</v>
      </c>
      <c r="E64" s="227" t="s">
        <v>7974</v>
      </c>
      <c r="F64" s="228" t="s">
        <v>7975</v>
      </c>
      <c r="G64" s="228" t="s">
        <v>7902</v>
      </c>
      <c r="H64" s="228" t="s">
        <v>1077</v>
      </c>
      <c r="I64" s="229" t="s">
        <v>1078</v>
      </c>
      <c r="J64" s="230" t="s">
        <v>2211</v>
      </c>
      <c r="K64" s="230" t="s">
        <v>1691</v>
      </c>
      <c r="L64" s="230" t="s">
        <v>1063</v>
      </c>
      <c r="M64" s="231" t="s">
        <v>1769</v>
      </c>
      <c r="N64" s="228" t="s">
        <v>1284</v>
      </c>
      <c r="O64" s="228" t="s">
        <v>3553</v>
      </c>
      <c r="P64" s="232"/>
      <c r="Q64" s="233"/>
      <c r="R64" s="233">
        <v>1053.6600000000001</v>
      </c>
    </row>
    <row r="65" spans="1:18" ht="52.5" hidden="1" customHeight="1">
      <c r="A65" s="225" t="s">
        <v>1098</v>
      </c>
      <c r="B65" s="225" t="s">
        <v>7976</v>
      </c>
      <c r="C65" s="226" t="s">
        <v>7944</v>
      </c>
      <c r="D65" s="227" t="s">
        <v>1055</v>
      </c>
      <c r="E65" s="227" t="s">
        <v>7977</v>
      </c>
      <c r="F65" s="228" t="s">
        <v>7978</v>
      </c>
      <c r="G65" s="228" t="s">
        <v>7902</v>
      </c>
      <c r="H65" s="228" t="s">
        <v>1077</v>
      </c>
      <c r="I65" s="229" t="s">
        <v>1078</v>
      </c>
      <c r="J65" s="230" t="s">
        <v>2211</v>
      </c>
      <c r="K65" s="230" t="s">
        <v>1691</v>
      </c>
      <c r="L65" s="230" t="s">
        <v>1063</v>
      </c>
      <c r="M65" s="231" t="s">
        <v>1769</v>
      </c>
      <c r="N65" s="228" t="s">
        <v>1284</v>
      </c>
      <c r="O65" s="228" t="s">
        <v>3553</v>
      </c>
      <c r="P65" s="232"/>
      <c r="Q65" s="233"/>
      <c r="R65" s="233">
        <v>152.74</v>
      </c>
    </row>
    <row r="66" spans="1:18" ht="42" hidden="1" customHeight="1">
      <c r="A66" s="225" t="s">
        <v>2002</v>
      </c>
      <c r="B66" s="225" t="s">
        <v>7979</v>
      </c>
      <c r="C66" s="226" t="s">
        <v>7944</v>
      </c>
      <c r="D66" s="227" t="s">
        <v>1055</v>
      </c>
      <c r="E66" s="227" t="s">
        <v>7980</v>
      </c>
      <c r="F66" s="228" t="s">
        <v>7981</v>
      </c>
      <c r="G66" s="228" t="s">
        <v>7902</v>
      </c>
      <c r="H66" s="228" t="s">
        <v>1077</v>
      </c>
      <c r="I66" s="229" t="s">
        <v>1078</v>
      </c>
      <c r="J66" s="230" t="s">
        <v>2211</v>
      </c>
      <c r="K66" s="230" t="s">
        <v>1691</v>
      </c>
      <c r="L66" s="230" t="s">
        <v>1063</v>
      </c>
      <c r="M66" s="231" t="s">
        <v>1769</v>
      </c>
      <c r="N66" s="228" t="s">
        <v>1284</v>
      </c>
      <c r="O66" s="228" t="s">
        <v>3553</v>
      </c>
      <c r="P66" s="232"/>
      <c r="Q66" s="233"/>
      <c r="R66" s="233">
        <v>4689.8599999999997</v>
      </c>
    </row>
    <row r="67" spans="1:18" ht="52.5" hidden="1" customHeight="1">
      <c r="A67" s="225" t="s">
        <v>2006</v>
      </c>
      <c r="B67" s="225" t="s">
        <v>7982</v>
      </c>
      <c r="C67" s="226" t="s">
        <v>7944</v>
      </c>
      <c r="D67" s="227" t="s">
        <v>1055</v>
      </c>
      <c r="E67" s="227" t="s">
        <v>7983</v>
      </c>
      <c r="F67" s="228" t="s">
        <v>7984</v>
      </c>
      <c r="G67" s="228" t="s">
        <v>7902</v>
      </c>
      <c r="H67" s="228" t="s">
        <v>1077</v>
      </c>
      <c r="I67" s="229" t="s">
        <v>1078</v>
      </c>
      <c r="J67" s="230" t="s">
        <v>2211</v>
      </c>
      <c r="K67" s="230" t="s">
        <v>1691</v>
      </c>
      <c r="L67" s="230" t="s">
        <v>1063</v>
      </c>
      <c r="M67" s="231" t="s">
        <v>1769</v>
      </c>
      <c r="N67" s="228" t="s">
        <v>1284</v>
      </c>
      <c r="O67" s="228" t="s">
        <v>3553</v>
      </c>
      <c r="P67" s="232"/>
      <c r="Q67" s="233"/>
      <c r="R67" s="233">
        <v>22240.44</v>
      </c>
    </row>
    <row r="68" spans="1:18" ht="52.5" hidden="1" customHeight="1">
      <c r="A68" s="225" t="s">
        <v>2009</v>
      </c>
      <c r="B68" s="225" t="s">
        <v>7985</v>
      </c>
      <c r="C68" s="226" t="s">
        <v>7944</v>
      </c>
      <c r="D68" s="227" t="s">
        <v>1055</v>
      </c>
      <c r="E68" s="227" t="s">
        <v>7835</v>
      </c>
      <c r="F68" s="228" t="s">
        <v>7986</v>
      </c>
      <c r="G68" s="228" t="s">
        <v>7944</v>
      </c>
      <c r="H68" s="228" t="s">
        <v>1701</v>
      </c>
      <c r="I68" s="229" t="s">
        <v>1702</v>
      </c>
      <c r="J68" s="230" t="s">
        <v>1690</v>
      </c>
      <c r="K68" s="230" t="s">
        <v>1691</v>
      </c>
      <c r="L68" s="230" t="s">
        <v>1063</v>
      </c>
      <c r="M68" s="231" t="s">
        <v>1769</v>
      </c>
      <c r="N68" s="228" t="s">
        <v>1284</v>
      </c>
      <c r="O68" s="228" t="s">
        <v>3553</v>
      </c>
      <c r="P68" s="232"/>
      <c r="Q68" s="233"/>
      <c r="R68" s="233">
        <v>15313</v>
      </c>
    </row>
    <row r="69" spans="1:18" ht="52.5" hidden="1" customHeight="1">
      <c r="A69" s="225" t="s">
        <v>2011</v>
      </c>
      <c r="B69" s="225" t="s">
        <v>7987</v>
      </c>
      <c r="C69" s="226" t="s">
        <v>7944</v>
      </c>
      <c r="D69" s="227" t="s">
        <v>1055</v>
      </c>
      <c r="E69" s="227" t="s">
        <v>6510</v>
      </c>
      <c r="F69" s="228" t="s">
        <v>7988</v>
      </c>
      <c r="G69" s="228" t="s">
        <v>7944</v>
      </c>
      <c r="H69" s="228" t="s">
        <v>1701</v>
      </c>
      <c r="I69" s="229" t="s">
        <v>1702</v>
      </c>
      <c r="J69" s="230" t="s">
        <v>1690</v>
      </c>
      <c r="K69" s="230" t="s">
        <v>1691</v>
      </c>
      <c r="L69" s="230" t="s">
        <v>1063</v>
      </c>
      <c r="M69" s="231" t="s">
        <v>1769</v>
      </c>
      <c r="N69" s="228" t="s">
        <v>1284</v>
      </c>
      <c r="O69" s="228" t="s">
        <v>3553</v>
      </c>
      <c r="P69" s="232"/>
      <c r="Q69" s="233"/>
      <c r="R69" s="233">
        <v>992774</v>
      </c>
    </row>
    <row r="70" spans="1:18" ht="52.5" hidden="1" customHeight="1">
      <c r="A70" s="225" t="s">
        <v>2014</v>
      </c>
      <c r="B70" s="225" t="s">
        <v>7989</v>
      </c>
      <c r="C70" s="226" t="s">
        <v>7944</v>
      </c>
      <c r="D70" s="227" t="s">
        <v>1055</v>
      </c>
      <c r="E70" s="227" t="s">
        <v>6510</v>
      </c>
      <c r="F70" s="228" t="s">
        <v>7990</v>
      </c>
      <c r="G70" s="228" t="s">
        <v>7944</v>
      </c>
      <c r="H70" s="228" t="s">
        <v>1701</v>
      </c>
      <c r="I70" s="229" t="s">
        <v>1702</v>
      </c>
      <c r="J70" s="230" t="s">
        <v>1690</v>
      </c>
      <c r="K70" s="230" t="s">
        <v>1691</v>
      </c>
      <c r="L70" s="230" t="s">
        <v>1063</v>
      </c>
      <c r="M70" s="231" t="s">
        <v>1769</v>
      </c>
      <c r="N70" s="228" t="s">
        <v>1284</v>
      </c>
      <c r="O70" s="228" t="s">
        <v>3553</v>
      </c>
      <c r="P70" s="232"/>
      <c r="Q70" s="233"/>
      <c r="R70" s="233">
        <v>64954</v>
      </c>
    </row>
    <row r="71" spans="1:18" ht="52.5" hidden="1" customHeight="1">
      <c r="A71" s="225" t="s">
        <v>2019</v>
      </c>
      <c r="B71" s="225" t="s">
        <v>7991</v>
      </c>
      <c r="C71" s="226" t="s">
        <v>7944</v>
      </c>
      <c r="D71" s="227" t="s">
        <v>1055</v>
      </c>
      <c r="E71" s="227" t="s">
        <v>6510</v>
      </c>
      <c r="F71" s="228" t="s">
        <v>7992</v>
      </c>
      <c r="G71" s="228" t="s">
        <v>7944</v>
      </c>
      <c r="H71" s="228" t="s">
        <v>1701</v>
      </c>
      <c r="I71" s="229" t="s">
        <v>1702</v>
      </c>
      <c r="J71" s="230" t="s">
        <v>1690</v>
      </c>
      <c r="K71" s="230" t="s">
        <v>1691</v>
      </c>
      <c r="L71" s="230" t="s">
        <v>1063</v>
      </c>
      <c r="M71" s="231" t="s">
        <v>1769</v>
      </c>
      <c r="N71" s="228" t="s">
        <v>1284</v>
      </c>
      <c r="O71" s="228" t="s">
        <v>3553</v>
      </c>
      <c r="P71" s="232"/>
      <c r="Q71" s="233"/>
      <c r="R71" s="233">
        <v>20</v>
      </c>
    </row>
    <row r="72" spans="1:18" ht="52.5" hidden="1" customHeight="1">
      <c r="A72" s="225" t="s">
        <v>2023</v>
      </c>
      <c r="B72" s="225" t="s">
        <v>7993</v>
      </c>
      <c r="C72" s="226" t="s">
        <v>7944</v>
      </c>
      <c r="D72" s="227" t="s">
        <v>1055</v>
      </c>
      <c r="E72" s="227" t="s">
        <v>6657</v>
      </c>
      <c r="F72" s="228" t="s">
        <v>7994</v>
      </c>
      <c r="G72" s="228" t="s">
        <v>7944</v>
      </c>
      <c r="H72" s="228" t="s">
        <v>1701</v>
      </c>
      <c r="I72" s="229" t="s">
        <v>1702</v>
      </c>
      <c r="J72" s="230" t="s">
        <v>2211</v>
      </c>
      <c r="K72" s="230" t="s">
        <v>1691</v>
      </c>
      <c r="L72" s="230" t="s">
        <v>1063</v>
      </c>
      <c r="M72" s="231" t="s">
        <v>1769</v>
      </c>
      <c r="N72" s="228" t="s">
        <v>1284</v>
      </c>
      <c r="O72" s="228" t="s">
        <v>3553</v>
      </c>
      <c r="P72" s="232"/>
      <c r="Q72" s="233"/>
      <c r="R72" s="233">
        <v>6863</v>
      </c>
    </row>
    <row r="73" spans="1:18" ht="52.5" hidden="1" customHeight="1">
      <c r="A73" s="225" t="s">
        <v>2027</v>
      </c>
      <c r="B73" s="225" t="s">
        <v>7995</v>
      </c>
      <c r="C73" s="226" t="s">
        <v>7944</v>
      </c>
      <c r="D73" s="227" t="s">
        <v>1055</v>
      </c>
      <c r="E73" s="227" t="s">
        <v>6657</v>
      </c>
      <c r="F73" s="228" t="s">
        <v>7996</v>
      </c>
      <c r="G73" s="228" t="s">
        <v>7944</v>
      </c>
      <c r="H73" s="228" t="s">
        <v>1701</v>
      </c>
      <c r="I73" s="229" t="s">
        <v>1702</v>
      </c>
      <c r="J73" s="230" t="s">
        <v>2211</v>
      </c>
      <c r="K73" s="230" t="s">
        <v>1691</v>
      </c>
      <c r="L73" s="230" t="s">
        <v>1063</v>
      </c>
      <c r="M73" s="231" t="s">
        <v>1769</v>
      </c>
      <c r="N73" s="228" t="s">
        <v>1284</v>
      </c>
      <c r="O73" s="228" t="s">
        <v>3553</v>
      </c>
      <c r="P73" s="232"/>
      <c r="Q73" s="233"/>
      <c r="R73" s="233">
        <v>549</v>
      </c>
    </row>
    <row r="74" spans="1:18" ht="52.5" hidden="1" customHeight="1">
      <c r="A74" s="225" t="s">
        <v>2031</v>
      </c>
      <c r="B74" s="225" t="s">
        <v>7997</v>
      </c>
      <c r="C74" s="226" t="s">
        <v>7944</v>
      </c>
      <c r="D74" s="227" t="s">
        <v>1055</v>
      </c>
      <c r="E74" s="227" t="s">
        <v>7998</v>
      </c>
      <c r="F74" s="228" t="s">
        <v>7999</v>
      </c>
      <c r="G74" s="228" t="s">
        <v>7944</v>
      </c>
      <c r="H74" s="228" t="s">
        <v>1696</v>
      </c>
      <c r="I74" s="229" t="s">
        <v>1697</v>
      </c>
      <c r="J74" s="230" t="s">
        <v>1690</v>
      </c>
      <c r="K74" s="230" t="s">
        <v>1691</v>
      </c>
      <c r="L74" s="230" t="s">
        <v>1063</v>
      </c>
      <c r="M74" s="231" t="s">
        <v>1769</v>
      </c>
      <c r="N74" s="228" t="s">
        <v>1284</v>
      </c>
      <c r="O74" s="228" t="s">
        <v>3553</v>
      </c>
      <c r="P74" s="232"/>
      <c r="Q74" s="233"/>
      <c r="R74" s="233">
        <v>87.52</v>
      </c>
    </row>
    <row r="75" spans="1:18" ht="42" hidden="1" customHeight="1">
      <c r="A75" s="225" t="s">
        <v>2035</v>
      </c>
      <c r="B75" s="225" t="s">
        <v>8000</v>
      </c>
      <c r="C75" s="226" t="s">
        <v>7944</v>
      </c>
      <c r="D75" s="227" t="s">
        <v>1055</v>
      </c>
      <c r="E75" s="227" t="s">
        <v>8001</v>
      </c>
      <c r="F75" s="228" t="s">
        <v>8002</v>
      </c>
      <c r="G75" s="228" t="s">
        <v>7944</v>
      </c>
      <c r="H75" s="228" t="s">
        <v>1696</v>
      </c>
      <c r="I75" s="229" t="s">
        <v>1697</v>
      </c>
      <c r="J75" s="230" t="s">
        <v>1690</v>
      </c>
      <c r="K75" s="230" t="s">
        <v>1691</v>
      </c>
      <c r="L75" s="230" t="s">
        <v>1063</v>
      </c>
      <c r="M75" s="231" t="s">
        <v>1769</v>
      </c>
      <c r="N75" s="228" t="s">
        <v>1284</v>
      </c>
      <c r="O75" s="228" t="s">
        <v>3553</v>
      </c>
      <c r="P75" s="232"/>
      <c r="Q75" s="233"/>
      <c r="R75" s="233">
        <v>38330.46</v>
      </c>
    </row>
    <row r="76" spans="1:18" ht="42" hidden="1">
      <c r="A76" s="225" t="s">
        <v>1357</v>
      </c>
      <c r="B76" s="225" t="s">
        <v>8003</v>
      </c>
      <c r="C76" s="226" t="s">
        <v>7944</v>
      </c>
      <c r="D76" s="227" t="s">
        <v>1055</v>
      </c>
      <c r="E76" s="227" t="s">
        <v>8004</v>
      </c>
      <c r="F76" s="228" t="s">
        <v>8005</v>
      </c>
      <c r="G76" s="228" t="s">
        <v>7944</v>
      </c>
      <c r="H76" s="228" t="s">
        <v>1696</v>
      </c>
      <c r="I76" s="229" t="s">
        <v>1697</v>
      </c>
      <c r="J76" s="230" t="s">
        <v>1690</v>
      </c>
      <c r="K76" s="230" t="s">
        <v>1691</v>
      </c>
      <c r="L76" s="230" t="s">
        <v>1063</v>
      </c>
      <c r="M76" s="231" t="s">
        <v>1769</v>
      </c>
      <c r="N76" s="228" t="s">
        <v>1284</v>
      </c>
      <c r="O76" s="228" t="s">
        <v>3553</v>
      </c>
      <c r="P76" s="232"/>
      <c r="Q76" s="233"/>
      <c r="R76" s="233">
        <v>140628.35</v>
      </c>
    </row>
    <row r="77" spans="1:18" ht="42" hidden="1">
      <c r="A77" s="225" t="s">
        <v>1364</v>
      </c>
      <c r="B77" s="225" t="s">
        <v>8006</v>
      </c>
      <c r="C77" s="226" t="s">
        <v>7944</v>
      </c>
      <c r="D77" s="227" t="s">
        <v>1055</v>
      </c>
      <c r="E77" s="227" t="s">
        <v>8007</v>
      </c>
      <c r="F77" s="228" t="s">
        <v>8008</v>
      </c>
      <c r="G77" s="228" t="s">
        <v>7944</v>
      </c>
      <c r="H77" s="228" t="s">
        <v>1077</v>
      </c>
      <c r="I77" s="229" t="s">
        <v>1078</v>
      </c>
      <c r="J77" s="230" t="s">
        <v>1690</v>
      </c>
      <c r="K77" s="230" t="s">
        <v>1691</v>
      </c>
      <c r="L77" s="230" t="s">
        <v>1063</v>
      </c>
      <c r="M77" s="231" t="s">
        <v>1769</v>
      </c>
      <c r="N77" s="228" t="s">
        <v>1284</v>
      </c>
      <c r="O77" s="228" t="s">
        <v>3553</v>
      </c>
      <c r="P77" s="232"/>
      <c r="Q77" s="233"/>
      <c r="R77" s="233">
        <v>217936.05</v>
      </c>
    </row>
    <row r="78" spans="1:18" ht="42" hidden="1" customHeight="1">
      <c r="A78" s="225" t="s">
        <v>1368</v>
      </c>
      <c r="B78" s="225" t="s">
        <v>8009</v>
      </c>
      <c r="C78" s="226" t="s">
        <v>7944</v>
      </c>
      <c r="D78" s="227" t="s">
        <v>1055</v>
      </c>
      <c r="E78" s="227" t="s">
        <v>8010</v>
      </c>
      <c r="F78" s="228" t="s">
        <v>8011</v>
      </c>
      <c r="G78" s="228" t="s">
        <v>7944</v>
      </c>
      <c r="H78" s="228" t="s">
        <v>1077</v>
      </c>
      <c r="I78" s="229" t="s">
        <v>1078</v>
      </c>
      <c r="J78" s="230" t="s">
        <v>1690</v>
      </c>
      <c r="K78" s="230" t="s">
        <v>1691</v>
      </c>
      <c r="L78" s="230" t="s">
        <v>1063</v>
      </c>
      <c r="M78" s="231" t="s">
        <v>1769</v>
      </c>
      <c r="N78" s="228" t="s">
        <v>1284</v>
      </c>
      <c r="O78" s="228" t="s">
        <v>3553</v>
      </c>
      <c r="P78" s="232"/>
      <c r="Q78" s="233"/>
      <c r="R78" s="233">
        <v>288.87</v>
      </c>
    </row>
    <row r="79" spans="1:18" ht="63" hidden="1">
      <c r="A79" s="225" t="s">
        <v>1372</v>
      </c>
      <c r="B79" s="225" t="s">
        <v>8012</v>
      </c>
      <c r="C79" s="226" t="s">
        <v>8013</v>
      </c>
      <c r="D79" s="227" t="s">
        <v>1055</v>
      </c>
      <c r="E79" s="227" t="s">
        <v>3216</v>
      </c>
      <c r="F79" s="228" t="s">
        <v>8014</v>
      </c>
      <c r="G79" s="228" t="s">
        <v>7944</v>
      </c>
      <c r="H79" s="228" t="s">
        <v>3218</v>
      </c>
      <c r="I79" s="229" t="s">
        <v>2270</v>
      </c>
      <c r="J79" s="230" t="s">
        <v>1690</v>
      </c>
      <c r="K79" s="230" t="s">
        <v>1691</v>
      </c>
      <c r="L79" s="230" t="s">
        <v>1063</v>
      </c>
      <c r="M79" s="231" t="s">
        <v>1769</v>
      </c>
      <c r="N79" s="228" t="s">
        <v>1284</v>
      </c>
      <c r="O79" s="228" t="s">
        <v>3553</v>
      </c>
      <c r="P79" s="232"/>
      <c r="Q79" s="233"/>
      <c r="R79" s="233">
        <v>10077.36</v>
      </c>
    </row>
    <row r="80" spans="1:18" ht="52.5" hidden="1" customHeight="1">
      <c r="A80" s="225" t="s">
        <v>1376</v>
      </c>
      <c r="B80" s="225" t="s">
        <v>8015</v>
      </c>
      <c r="C80" s="226" t="s">
        <v>8013</v>
      </c>
      <c r="D80" s="227" t="s">
        <v>1055</v>
      </c>
      <c r="E80" s="227" t="s">
        <v>3201</v>
      </c>
      <c r="F80" s="228" t="s">
        <v>8016</v>
      </c>
      <c r="G80" s="228" t="s">
        <v>7944</v>
      </c>
      <c r="H80" s="228" t="s">
        <v>1077</v>
      </c>
      <c r="I80" s="229" t="s">
        <v>1078</v>
      </c>
      <c r="J80" s="230" t="s">
        <v>1690</v>
      </c>
      <c r="K80" s="230" t="s">
        <v>1691</v>
      </c>
      <c r="L80" s="230" t="s">
        <v>1063</v>
      </c>
      <c r="M80" s="231" t="s">
        <v>1769</v>
      </c>
      <c r="N80" s="228" t="s">
        <v>1284</v>
      </c>
      <c r="O80" s="228" t="s">
        <v>3553</v>
      </c>
      <c r="P80" s="232"/>
      <c r="Q80" s="233"/>
      <c r="R80" s="233">
        <v>5489.6</v>
      </c>
    </row>
    <row r="81" spans="1:18" ht="52.5" hidden="1" customHeight="1">
      <c r="A81" s="225" t="s">
        <v>1380</v>
      </c>
      <c r="B81" s="225" t="s">
        <v>8017</v>
      </c>
      <c r="C81" s="226" t="s">
        <v>8013</v>
      </c>
      <c r="D81" s="227" t="s">
        <v>1055</v>
      </c>
      <c r="E81" s="227" t="s">
        <v>3208</v>
      </c>
      <c r="F81" s="228" t="s">
        <v>8018</v>
      </c>
      <c r="G81" s="228" t="s">
        <v>7944</v>
      </c>
      <c r="H81" s="228" t="s">
        <v>3210</v>
      </c>
      <c r="I81" s="229" t="s">
        <v>2270</v>
      </c>
      <c r="J81" s="230" t="s">
        <v>1690</v>
      </c>
      <c r="K81" s="230" t="s">
        <v>1691</v>
      </c>
      <c r="L81" s="230" t="s">
        <v>1063</v>
      </c>
      <c r="M81" s="231" t="s">
        <v>1769</v>
      </c>
      <c r="N81" s="228" t="s">
        <v>1284</v>
      </c>
      <c r="O81" s="228" t="s">
        <v>3553</v>
      </c>
      <c r="P81" s="232"/>
      <c r="Q81" s="233"/>
      <c r="R81" s="233">
        <v>6069.51</v>
      </c>
    </row>
    <row r="82" spans="1:18" ht="52.5" hidden="1" customHeight="1">
      <c r="A82" s="225" t="s">
        <v>1386</v>
      </c>
      <c r="B82" s="225" t="s">
        <v>8019</v>
      </c>
      <c r="C82" s="226" t="s">
        <v>8013</v>
      </c>
      <c r="D82" s="227" t="s">
        <v>1055</v>
      </c>
      <c r="E82" s="227" t="s">
        <v>3924</v>
      </c>
      <c r="F82" s="228" t="s">
        <v>8020</v>
      </c>
      <c r="G82" s="228" t="s">
        <v>7944</v>
      </c>
      <c r="H82" s="228" t="s">
        <v>5518</v>
      </c>
      <c r="I82" s="229" t="s">
        <v>5519</v>
      </c>
      <c r="J82" s="230" t="s">
        <v>1690</v>
      </c>
      <c r="K82" s="230" t="s">
        <v>1691</v>
      </c>
      <c r="L82" s="230" t="s">
        <v>1063</v>
      </c>
      <c r="M82" s="231" t="s">
        <v>1769</v>
      </c>
      <c r="N82" s="228" t="s">
        <v>1284</v>
      </c>
      <c r="O82" s="228" t="s">
        <v>3553</v>
      </c>
      <c r="P82" s="232"/>
      <c r="Q82" s="233"/>
      <c r="R82" s="233">
        <v>5800</v>
      </c>
    </row>
    <row r="83" spans="1:18" ht="52.5" hidden="1" customHeight="1">
      <c r="A83" s="225" t="s">
        <v>2061</v>
      </c>
      <c r="B83" s="225" t="s">
        <v>8021</v>
      </c>
      <c r="C83" s="226" t="s">
        <v>8013</v>
      </c>
      <c r="D83" s="227" t="s">
        <v>1055</v>
      </c>
      <c r="E83" s="227" t="s">
        <v>6861</v>
      </c>
      <c r="F83" s="228" t="s">
        <v>8022</v>
      </c>
      <c r="G83" s="228" t="s">
        <v>7944</v>
      </c>
      <c r="H83" s="228" t="s">
        <v>3218</v>
      </c>
      <c r="I83" s="229" t="s">
        <v>2270</v>
      </c>
      <c r="J83" s="230" t="s">
        <v>1690</v>
      </c>
      <c r="K83" s="230" t="s">
        <v>1691</v>
      </c>
      <c r="L83" s="230" t="s">
        <v>1063</v>
      </c>
      <c r="M83" s="231" t="s">
        <v>1769</v>
      </c>
      <c r="N83" s="228" t="s">
        <v>1284</v>
      </c>
      <c r="O83" s="228" t="s">
        <v>3553</v>
      </c>
      <c r="P83" s="232"/>
      <c r="Q83" s="233"/>
      <c r="R83" s="233">
        <v>2262.8000000000002</v>
      </c>
    </row>
    <row r="84" spans="1:18" ht="42" hidden="1" customHeight="1">
      <c r="A84" s="225" t="s">
        <v>1104</v>
      </c>
      <c r="B84" s="225" t="s">
        <v>8023</v>
      </c>
      <c r="C84" s="226" t="s">
        <v>8013</v>
      </c>
      <c r="D84" s="227" t="s">
        <v>1055</v>
      </c>
      <c r="E84" s="227" t="s">
        <v>3220</v>
      </c>
      <c r="F84" s="228" t="s">
        <v>8024</v>
      </c>
      <c r="G84" s="228" t="s">
        <v>7944</v>
      </c>
      <c r="H84" s="228" t="s">
        <v>3218</v>
      </c>
      <c r="I84" s="229" t="s">
        <v>2270</v>
      </c>
      <c r="J84" s="230" t="s">
        <v>1690</v>
      </c>
      <c r="K84" s="230" t="s">
        <v>1691</v>
      </c>
      <c r="L84" s="230" t="s">
        <v>1063</v>
      </c>
      <c r="M84" s="231" t="s">
        <v>1769</v>
      </c>
      <c r="N84" s="228" t="s">
        <v>1284</v>
      </c>
      <c r="O84" s="228" t="s">
        <v>3553</v>
      </c>
      <c r="P84" s="232"/>
      <c r="Q84" s="233"/>
      <c r="R84" s="233">
        <v>11255.76</v>
      </c>
    </row>
    <row r="85" spans="1:18" ht="42" hidden="1" customHeight="1">
      <c r="A85" s="225" t="s">
        <v>1392</v>
      </c>
      <c r="B85" s="225" t="s">
        <v>8025</v>
      </c>
      <c r="C85" s="226" t="s">
        <v>8013</v>
      </c>
      <c r="D85" s="227" t="s">
        <v>1055</v>
      </c>
      <c r="E85" s="227" t="s">
        <v>8026</v>
      </c>
      <c r="F85" s="228" t="s">
        <v>8027</v>
      </c>
      <c r="G85" s="228" t="s">
        <v>7944</v>
      </c>
      <c r="H85" s="228" t="s">
        <v>1448</v>
      </c>
      <c r="I85" s="229" t="s">
        <v>1449</v>
      </c>
      <c r="J85" s="230" t="s">
        <v>1450</v>
      </c>
      <c r="K85" s="230" t="s">
        <v>1062</v>
      </c>
      <c r="L85" s="230" t="s">
        <v>1063</v>
      </c>
      <c r="M85" s="231" t="s">
        <v>1451</v>
      </c>
      <c r="N85" s="228" t="s">
        <v>1284</v>
      </c>
      <c r="O85" s="228" t="s">
        <v>3553</v>
      </c>
      <c r="P85" s="232" t="s">
        <v>1452</v>
      </c>
      <c r="Q85" s="233"/>
      <c r="R85" s="233">
        <v>57993</v>
      </c>
    </row>
    <row r="86" spans="1:18" ht="42" hidden="1" customHeight="1">
      <c r="A86" s="225" t="s">
        <v>1399</v>
      </c>
      <c r="B86" s="225" t="s">
        <v>8028</v>
      </c>
      <c r="C86" s="226" t="s">
        <v>8013</v>
      </c>
      <c r="D86" s="227" t="s">
        <v>1055</v>
      </c>
      <c r="E86" s="227" t="s">
        <v>8029</v>
      </c>
      <c r="F86" s="228" t="s">
        <v>8030</v>
      </c>
      <c r="G86" s="228" t="s">
        <v>7944</v>
      </c>
      <c r="H86" s="228" t="s">
        <v>209</v>
      </c>
      <c r="I86" s="229" t="s">
        <v>1149</v>
      </c>
      <c r="J86" s="230" t="s">
        <v>1302</v>
      </c>
      <c r="K86" s="230" t="s">
        <v>1303</v>
      </c>
      <c r="L86" s="230" t="s">
        <v>1063</v>
      </c>
      <c r="M86" s="231" t="s">
        <v>1304</v>
      </c>
      <c r="N86" s="228" t="s">
        <v>1284</v>
      </c>
      <c r="O86" s="228" t="s">
        <v>3553</v>
      </c>
      <c r="P86" s="232" t="s">
        <v>962</v>
      </c>
      <c r="Q86" s="233"/>
      <c r="R86" s="233">
        <v>435.12</v>
      </c>
    </row>
    <row r="87" spans="1:18" ht="42" hidden="1" customHeight="1">
      <c r="A87" s="225" t="s">
        <v>1406</v>
      </c>
      <c r="B87" s="225" t="s">
        <v>8031</v>
      </c>
      <c r="C87" s="226" t="s">
        <v>8013</v>
      </c>
      <c r="D87" s="227" t="s">
        <v>1055</v>
      </c>
      <c r="E87" s="227" t="s">
        <v>8032</v>
      </c>
      <c r="F87" s="228" t="s">
        <v>8033</v>
      </c>
      <c r="G87" s="228" t="s">
        <v>7944</v>
      </c>
      <c r="H87" s="228" t="s">
        <v>209</v>
      </c>
      <c r="I87" s="229" t="s">
        <v>1149</v>
      </c>
      <c r="J87" s="230" t="s">
        <v>1302</v>
      </c>
      <c r="K87" s="230" t="s">
        <v>1062</v>
      </c>
      <c r="L87" s="230" t="s">
        <v>1063</v>
      </c>
      <c r="M87" s="231" t="s">
        <v>1304</v>
      </c>
      <c r="N87" s="228" t="s">
        <v>1284</v>
      </c>
      <c r="O87" s="228" t="s">
        <v>3553</v>
      </c>
      <c r="P87" s="232" t="s">
        <v>963</v>
      </c>
      <c r="Q87" s="233"/>
      <c r="R87" s="233">
        <v>1192.68</v>
      </c>
    </row>
    <row r="88" spans="1:18" ht="52.5" hidden="1" customHeight="1">
      <c r="A88" s="225" t="s">
        <v>1410</v>
      </c>
      <c r="B88" s="225" t="s">
        <v>8034</v>
      </c>
      <c r="C88" s="226" t="s">
        <v>8013</v>
      </c>
      <c r="D88" s="227" t="s">
        <v>1055</v>
      </c>
      <c r="E88" s="227" t="s">
        <v>8035</v>
      </c>
      <c r="F88" s="228" t="s">
        <v>8036</v>
      </c>
      <c r="G88" s="228" t="s">
        <v>7944</v>
      </c>
      <c r="H88" s="228" t="s">
        <v>209</v>
      </c>
      <c r="I88" s="229" t="s">
        <v>1149</v>
      </c>
      <c r="J88" s="230" t="s">
        <v>1302</v>
      </c>
      <c r="K88" s="230" t="s">
        <v>1303</v>
      </c>
      <c r="L88" s="230" t="s">
        <v>1063</v>
      </c>
      <c r="M88" s="231" t="s">
        <v>1304</v>
      </c>
      <c r="N88" s="228" t="s">
        <v>1284</v>
      </c>
      <c r="O88" s="228" t="s">
        <v>3553</v>
      </c>
      <c r="P88" s="232" t="s">
        <v>963</v>
      </c>
      <c r="Q88" s="233"/>
      <c r="R88" s="233">
        <v>4788.66</v>
      </c>
    </row>
    <row r="89" spans="1:18" ht="52.5" hidden="1" customHeight="1">
      <c r="A89" s="225" t="s">
        <v>1414</v>
      </c>
      <c r="B89" s="225" t="s">
        <v>8037</v>
      </c>
      <c r="C89" s="226" t="s">
        <v>8013</v>
      </c>
      <c r="D89" s="227" t="s">
        <v>1055</v>
      </c>
      <c r="E89" s="227" t="s">
        <v>8038</v>
      </c>
      <c r="F89" s="228" t="s">
        <v>8039</v>
      </c>
      <c r="G89" s="228" t="s">
        <v>8013</v>
      </c>
      <c r="H89" s="228" t="s">
        <v>1282</v>
      </c>
      <c r="I89" s="229" t="s">
        <v>1283</v>
      </c>
      <c r="J89" s="230" t="s">
        <v>1239</v>
      </c>
      <c r="K89" s="230" t="s">
        <v>1062</v>
      </c>
      <c r="L89" s="230" t="s">
        <v>1063</v>
      </c>
      <c r="M89" s="231" t="s">
        <v>1064</v>
      </c>
      <c r="N89" s="228" t="s">
        <v>1284</v>
      </c>
      <c r="O89" s="228" t="s">
        <v>3553</v>
      </c>
      <c r="P89" s="232" t="s">
        <v>6167</v>
      </c>
      <c r="Q89" s="233"/>
      <c r="R89" s="233">
        <v>27200</v>
      </c>
    </row>
    <row r="90" spans="1:18" ht="52.5" customHeight="1">
      <c r="A90" s="225" t="s">
        <v>1421</v>
      </c>
      <c r="B90" s="225" t="s">
        <v>8040</v>
      </c>
      <c r="C90" s="226" t="s">
        <v>8013</v>
      </c>
      <c r="D90" s="227" t="s">
        <v>1055</v>
      </c>
      <c r="E90" s="227" t="s">
        <v>8041</v>
      </c>
      <c r="F90" s="228" t="s">
        <v>8042</v>
      </c>
      <c r="G90" s="228" t="s">
        <v>8013</v>
      </c>
      <c r="H90" s="228" t="s">
        <v>1639</v>
      </c>
      <c r="I90" s="229" t="s">
        <v>1640</v>
      </c>
      <c r="J90" s="230" t="s">
        <v>1239</v>
      </c>
      <c r="K90" s="230" t="s">
        <v>1062</v>
      </c>
      <c r="L90" s="230" t="s">
        <v>1063</v>
      </c>
      <c r="M90" s="231" t="s">
        <v>1064</v>
      </c>
      <c r="N90" s="228" t="s">
        <v>1284</v>
      </c>
      <c r="O90" s="228" t="s">
        <v>3553</v>
      </c>
      <c r="P90" s="232" t="s">
        <v>1641</v>
      </c>
      <c r="Q90" s="233">
        <v>1</v>
      </c>
      <c r="R90" s="233">
        <v>1068</v>
      </c>
    </row>
    <row r="91" spans="1:18" ht="52.5" hidden="1" customHeight="1">
      <c r="A91" s="225" t="s">
        <v>1428</v>
      </c>
      <c r="B91" s="225" t="s">
        <v>8043</v>
      </c>
      <c r="C91" s="226" t="s">
        <v>8013</v>
      </c>
      <c r="D91" s="227" t="s">
        <v>1055</v>
      </c>
      <c r="E91" s="227" t="s">
        <v>8044</v>
      </c>
      <c r="F91" s="228" t="s">
        <v>8045</v>
      </c>
      <c r="G91" s="228" t="s">
        <v>8013</v>
      </c>
      <c r="H91" s="228" t="s">
        <v>1335</v>
      </c>
      <c r="I91" s="229" t="s">
        <v>1336</v>
      </c>
      <c r="J91" s="230" t="s">
        <v>1239</v>
      </c>
      <c r="K91" s="230" t="s">
        <v>1062</v>
      </c>
      <c r="L91" s="230" t="s">
        <v>1063</v>
      </c>
      <c r="M91" s="231" t="s">
        <v>1064</v>
      </c>
      <c r="N91" s="228" t="s">
        <v>1284</v>
      </c>
      <c r="O91" s="228" t="s">
        <v>3553</v>
      </c>
      <c r="P91" s="232" t="s">
        <v>6113</v>
      </c>
      <c r="Q91" s="233"/>
      <c r="R91" s="233">
        <v>36288</v>
      </c>
    </row>
    <row r="92" spans="1:18" ht="52.5" hidden="1" customHeight="1">
      <c r="A92" s="225" t="s">
        <v>2084</v>
      </c>
      <c r="B92" s="225" t="s">
        <v>8046</v>
      </c>
      <c r="C92" s="226" t="s">
        <v>8013</v>
      </c>
      <c r="D92" s="227" t="s">
        <v>1055</v>
      </c>
      <c r="E92" s="227" t="s">
        <v>8047</v>
      </c>
      <c r="F92" s="228" t="s">
        <v>8048</v>
      </c>
      <c r="G92" s="228" t="s">
        <v>8013</v>
      </c>
      <c r="H92" s="228" t="s">
        <v>657</v>
      </c>
      <c r="I92" s="229" t="s">
        <v>1384</v>
      </c>
      <c r="J92" s="230" t="s">
        <v>1239</v>
      </c>
      <c r="K92" s="230" t="s">
        <v>1062</v>
      </c>
      <c r="L92" s="230" t="s">
        <v>1063</v>
      </c>
      <c r="M92" s="231" t="s">
        <v>1064</v>
      </c>
      <c r="N92" s="228" t="s">
        <v>1284</v>
      </c>
      <c r="O92" s="228" t="s">
        <v>3553</v>
      </c>
      <c r="P92" s="232" t="s">
        <v>1385</v>
      </c>
      <c r="Q92" s="233"/>
      <c r="R92" s="233">
        <v>8857</v>
      </c>
    </row>
    <row r="93" spans="1:18" ht="63" hidden="1" customHeight="1">
      <c r="A93" s="225" t="s">
        <v>2088</v>
      </c>
      <c r="B93" s="225" t="s">
        <v>8049</v>
      </c>
      <c r="C93" s="226" t="s">
        <v>8013</v>
      </c>
      <c r="D93" s="227" t="s">
        <v>1055</v>
      </c>
      <c r="E93" s="227" t="s">
        <v>8050</v>
      </c>
      <c r="F93" s="228" t="s">
        <v>8051</v>
      </c>
      <c r="G93" s="228" t="s">
        <v>8013</v>
      </c>
      <c r="H93" s="228" t="s">
        <v>657</v>
      </c>
      <c r="I93" s="229" t="s">
        <v>1384</v>
      </c>
      <c r="J93" s="230" t="s">
        <v>1239</v>
      </c>
      <c r="K93" s="230" t="s">
        <v>1062</v>
      </c>
      <c r="L93" s="230" t="s">
        <v>1063</v>
      </c>
      <c r="M93" s="231" t="s">
        <v>1064</v>
      </c>
      <c r="N93" s="228" t="s">
        <v>1284</v>
      </c>
      <c r="O93" s="228" t="s">
        <v>3553</v>
      </c>
      <c r="P93" s="232" t="s">
        <v>1385</v>
      </c>
      <c r="Q93" s="233"/>
      <c r="R93" s="233">
        <v>8766.17</v>
      </c>
    </row>
    <row r="94" spans="1:18" ht="42" hidden="1">
      <c r="A94" s="225" t="s">
        <v>2092</v>
      </c>
      <c r="B94" s="225" t="s">
        <v>8052</v>
      </c>
      <c r="C94" s="226" t="s">
        <v>8013</v>
      </c>
      <c r="D94" s="227" t="s">
        <v>1055</v>
      </c>
      <c r="E94" s="227" t="s">
        <v>8053</v>
      </c>
      <c r="F94" s="228" t="s">
        <v>8054</v>
      </c>
      <c r="G94" s="228" t="s">
        <v>8013</v>
      </c>
      <c r="H94" s="228" t="s">
        <v>992</v>
      </c>
      <c r="I94" s="229" t="s">
        <v>2768</v>
      </c>
      <c r="J94" s="230" t="s">
        <v>1061</v>
      </c>
      <c r="K94" s="230" t="s">
        <v>1062</v>
      </c>
      <c r="L94" s="230" t="s">
        <v>1063</v>
      </c>
      <c r="M94" s="231" t="s">
        <v>1064</v>
      </c>
      <c r="N94" s="228" t="s">
        <v>1284</v>
      </c>
      <c r="O94" s="228" t="s">
        <v>3553</v>
      </c>
      <c r="P94" s="232" t="s">
        <v>2769</v>
      </c>
      <c r="Q94" s="233"/>
      <c r="R94" s="233">
        <v>40030</v>
      </c>
    </row>
    <row r="95" spans="1:18" ht="42" hidden="1" customHeight="1">
      <c r="A95" s="225" t="s">
        <v>2096</v>
      </c>
      <c r="B95" s="225" t="s">
        <v>8055</v>
      </c>
      <c r="C95" s="226" t="s">
        <v>8013</v>
      </c>
      <c r="D95" s="227" t="s">
        <v>1055</v>
      </c>
      <c r="E95" s="227" t="s">
        <v>8056</v>
      </c>
      <c r="F95" s="228" t="s">
        <v>8057</v>
      </c>
      <c r="G95" s="228" t="s">
        <v>8013</v>
      </c>
      <c r="H95" s="228" t="s">
        <v>1418</v>
      </c>
      <c r="I95" s="229" t="s">
        <v>1419</v>
      </c>
      <c r="J95" s="230" t="s">
        <v>1302</v>
      </c>
      <c r="K95" s="230" t="s">
        <v>1062</v>
      </c>
      <c r="L95" s="230" t="s">
        <v>1063</v>
      </c>
      <c r="M95" s="231" t="s">
        <v>1304</v>
      </c>
      <c r="N95" s="228" t="s">
        <v>1284</v>
      </c>
      <c r="O95" s="228" t="s">
        <v>3553</v>
      </c>
      <c r="P95" s="232" t="s">
        <v>3314</v>
      </c>
      <c r="Q95" s="233"/>
      <c r="R95" s="233">
        <v>6955.68</v>
      </c>
    </row>
    <row r="96" spans="1:18" ht="52.5" hidden="1" customHeight="1">
      <c r="A96" s="225" t="s">
        <v>2100</v>
      </c>
      <c r="B96" s="225" t="s">
        <v>8058</v>
      </c>
      <c r="C96" s="226" t="s">
        <v>8013</v>
      </c>
      <c r="D96" s="227" t="s">
        <v>1055</v>
      </c>
      <c r="E96" s="227" t="s">
        <v>8059</v>
      </c>
      <c r="F96" s="228" t="s">
        <v>8060</v>
      </c>
      <c r="G96" s="228" t="s">
        <v>8013</v>
      </c>
      <c r="H96" s="228" t="s">
        <v>1300</v>
      </c>
      <c r="I96" s="229" t="s">
        <v>1301</v>
      </c>
      <c r="J96" s="230" t="s">
        <v>1302</v>
      </c>
      <c r="K96" s="230" t="s">
        <v>1303</v>
      </c>
      <c r="L96" s="230" t="s">
        <v>1063</v>
      </c>
      <c r="M96" s="231" t="s">
        <v>1304</v>
      </c>
      <c r="N96" s="228" t="s">
        <v>1284</v>
      </c>
      <c r="O96" s="228" t="s">
        <v>3553</v>
      </c>
      <c r="P96" s="232" t="s">
        <v>2816</v>
      </c>
      <c r="Q96" s="233"/>
      <c r="R96" s="233">
        <v>40736.9</v>
      </c>
    </row>
    <row r="97" spans="1:18" ht="42" hidden="1">
      <c r="A97" s="225" t="s">
        <v>2104</v>
      </c>
      <c r="B97" s="225" t="s">
        <v>8061</v>
      </c>
      <c r="C97" s="226" t="s">
        <v>8013</v>
      </c>
      <c r="D97" s="227" t="s">
        <v>1055</v>
      </c>
      <c r="E97" s="227" t="s">
        <v>8062</v>
      </c>
      <c r="F97" s="228" t="s">
        <v>8063</v>
      </c>
      <c r="G97" s="228" t="s">
        <v>8013</v>
      </c>
      <c r="H97" s="228" t="s">
        <v>1300</v>
      </c>
      <c r="I97" s="229" t="s">
        <v>1301</v>
      </c>
      <c r="J97" s="230" t="s">
        <v>1302</v>
      </c>
      <c r="K97" s="230" t="s">
        <v>1303</v>
      </c>
      <c r="L97" s="230" t="s">
        <v>1063</v>
      </c>
      <c r="M97" s="231" t="s">
        <v>1304</v>
      </c>
      <c r="N97" s="228" t="s">
        <v>1284</v>
      </c>
      <c r="O97" s="228" t="s">
        <v>3553</v>
      </c>
      <c r="P97" s="232" t="s">
        <v>2816</v>
      </c>
      <c r="Q97" s="233"/>
      <c r="R97" s="233">
        <v>31000</v>
      </c>
    </row>
    <row r="98" spans="1:18" ht="52.5" hidden="1" customHeight="1">
      <c r="A98" s="225" t="s">
        <v>2108</v>
      </c>
      <c r="B98" s="225" t="s">
        <v>8064</v>
      </c>
      <c r="C98" s="226" t="s">
        <v>8013</v>
      </c>
      <c r="D98" s="227" t="s">
        <v>1055</v>
      </c>
      <c r="E98" s="227" t="s">
        <v>8065</v>
      </c>
      <c r="F98" s="228" t="s">
        <v>8066</v>
      </c>
      <c r="G98" s="228" t="s">
        <v>8013</v>
      </c>
      <c r="H98" s="228" t="s">
        <v>1309</v>
      </c>
      <c r="I98" s="229" t="s">
        <v>1310</v>
      </c>
      <c r="J98" s="230" t="s">
        <v>1302</v>
      </c>
      <c r="K98" s="230" t="s">
        <v>1303</v>
      </c>
      <c r="L98" s="230" t="s">
        <v>1063</v>
      </c>
      <c r="M98" s="231" t="s">
        <v>1304</v>
      </c>
      <c r="N98" s="228" t="s">
        <v>1284</v>
      </c>
      <c r="O98" s="228" t="s">
        <v>3553</v>
      </c>
      <c r="P98" s="232" t="s">
        <v>8067</v>
      </c>
      <c r="Q98" s="233"/>
      <c r="R98" s="233">
        <v>3960</v>
      </c>
    </row>
    <row r="99" spans="1:18" ht="52.5" hidden="1" customHeight="1">
      <c r="A99" s="225" t="s">
        <v>2113</v>
      </c>
      <c r="B99" s="225" t="s">
        <v>8068</v>
      </c>
      <c r="C99" s="226" t="s">
        <v>8013</v>
      </c>
      <c r="D99" s="227" t="s">
        <v>1055</v>
      </c>
      <c r="E99" s="227" t="s">
        <v>8069</v>
      </c>
      <c r="F99" s="228" t="s">
        <v>8070</v>
      </c>
      <c r="G99" s="228" t="s">
        <v>8013</v>
      </c>
      <c r="H99" s="228" t="s">
        <v>1696</v>
      </c>
      <c r="I99" s="229" t="s">
        <v>1697</v>
      </c>
      <c r="J99" s="230" t="s">
        <v>1690</v>
      </c>
      <c r="K99" s="230" t="s">
        <v>1691</v>
      </c>
      <c r="L99" s="230" t="s">
        <v>1063</v>
      </c>
      <c r="M99" s="231" t="s">
        <v>1769</v>
      </c>
      <c r="N99" s="228" t="s">
        <v>1284</v>
      </c>
      <c r="O99" s="228" t="s">
        <v>3553</v>
      </c>
      <c r="P99" s="232"/>
      <c r="Q99" s="233"/>
      <c r="R99" s="233">
        <v>2895</v>
      </c>
    </row>
    <row r="100" spans="1:18" ht="52.5" hidden="1" customHeight="1">
      <c r="A100" s="225" t="s">
        <v>2120</v>
      </c>
      <c r="B100" s="225" t="s">
        <v>8071</v>
      </c>
      <c r="C100" s="226" t="s">
        <v>8013</v>
      </c>
      <c r="D100" s="227" t="s">
        <v>1055</v>
      </c>
      <c r="E100" s="227" t="s">
        <v>8072</v>
      </c>
      <c r="F100" s="228" t="s">
        <v>8073</v>
      </c>
      <c r="G100" s="228" t="s">
        <v>8013</v>
      </c>
      <c r="H100" s="228" t="s">
        <v>2274</v>
      </c>
      <c r="I100" s="229" t="s">
        <v>2275</v>
      </c>
      <c r="J100" s="230" t="s">
        <v>1690</v>
      </c>
      <c r="K100" s="230" t="s">
        <v>1691</v>
      </c>
      <c r="L100" s="230" t="s">
        <v>1063</v>
      </c>
      <c r="M100" s="231" t="s">
        <v>1769</v>
      </c>
      <c r="N100" s="228" t="s">
        <v>1284</v>
      </c>
      <c r="O100" s="228" t="s">
        <v>3553</v>
      </c>
      <c r="P100" s="232"/>
      <c r="Q100" s="233"/>
      <c r="R100" s="233">
        <v>1.53</v>
      </c>
    </row>
    <row r="101" spans="1:18" ht="63" hidden="1" customHeight="1">
      <c r="A101" s="225" t="s">
        <v>2124</v>
      </c>
      <c r="B101" s="225" t="s">
        <v>8074</v>
      </c>
      <c r="C101" s="226" t="s">
        <v>8013</v>
      </c>
      <c r="D101" s="227" t="s">
        <v>1055</v>
      </c>
      <c r="E101" s="227" t="s">
        <v>8072</v>
      </c>
      <c r="F101" s="228" t="s">
        <v>8075</v>
      </c>
      <c r="G101" s="228" t="s">
        <v>8013</v>
      </c>
      <c r="H101" s="228" t="s">
        <v>2274</v>
      </c>
      <c r="I101" s="229" t="s">
        <v>2275</v>
      </c>
      <c r="J101" s="230" t="s">
        <v>1690</v>
      </c>
      <c r="K101" s="230" t="s">
        <v>1691</v>
      </c>
      <c r="L101" s="230" t="s">
        <v>1063</v>
      </c>
      <c r="M101" s="231" t="s">
        <v>1769</v>
      </c>
      <c r="N101" s="228" t="s">
        <v>1284</v>
      </c>
      <c r="O101" s="228" t="s">
        <v>3553</v>
      </c>
      <c r="P101" s="232"/>
      <c r="Q101" s="233"/>
      <c r="R101" s="233">
        <v>2065.59</v>
      </c>
    </row>
    <row r="102" spans="1:18" ht="52.5" hidden="1" customHeight="1">
      <c r="A102" s="225" t="s">
        <v>2129</v>
      </c>
      <c r="B102" s="225" t="s">
        <v>8076</v>
      </c>
      <c r="C102" s="226" t="s">
        <v>8013</v>
      </c>
      <c r="D102" s="227" t="s">
        <v>1055</v>
      </c>
      <c r="E102" s="227" t="s">
        <v>8072</v>
      </c>
      <c r="F102" s="228" t="s">
        <v>8077</v>
      </c>
      <c r="G102" s="228" t="s">
        <v>8013</v>
      </c>
      <c r="H102" s="228" t="s">
        <v>2274</v>
      </c>
      <c r="I102" s="229" t="s">
        <v>2275</v>
      </c>
      <c r="J102" s="230" t="s">
        <v>1690</v>
      </c>
      <c r="K102" s="230" t="s">
        <v>1691</v>
      </c>
      <c r="L102" s="230" t="s">
        <v>1063</v>
      </c>
      <c r="M102" s="231" t="s">
        <v>1769</v>
      </c>
      <c r="N102" s="228" t="s">
        <v>1284</v>
      </c>
      <c r="O102" s="228" t="s">
        <v>3553</v>
      </c>
      <c r="P102" s="232"/>
      <c r="Q102" s="233"/>
      <c r="R102" s="233">
        <v>17290.95</v>
      </c>
    </row>
    <row r="103" spans="1:18" ht="52.5" hidden="1" customHeight="1">
      <c r="A103" s="225" t="s">
        <v>2134</v>
      </c>
      <c r="B103" s="225" t="s">
        <v>8078</v>
      </c>
      <c r="C103" s="226" t="s">
        <v>8013</v>
      </c>
      <c r="D103" s="227" t="s">
        <v>1055</v>
      </c>
      <c r="E103" s="227" t="s">
        <v>8079</v>
      </c>
      <c r="F103" s="228" t="s">
        <v>8080</v>
      </c>
      <c r="G103" s="228" t="s">
        <v>8013</v>
      </c>
      <c r="H103" s="228" t="s">
        <v>1652</v>
      </c>
      <c r="I103" s="229" t="s">
        <v>1653</v>
      </c>
      <c r="J103" s="230" t="s">
        <v>1239</v>
      </c>
      <c r="K103" s="230" t="s">
        <v>1062</v>
      </c>
      <c r="L103" s="230" t="s">
        <v>1063</v>
      </c>
      <c r="M103" s="231" t="s">
        <v>1064</v>
      </c>
      <c r="N103" s="228" t="s">
        <v>1284</v>
      </c>
      <c r="O103" s="228" t="s">
        <v>3553</v>
      </c>
      <c r="P103" s="232" t="s">
        <v>1654</v>
      </c>
      <c r="Q103" s="233"/>
      <c r="R103" s="233">
        <v>17108.63</v>
      </c>
    </row>
    <row r="104" spans="1:18" ht="52.5" hidden="1" customHeight="1">
      <c r="A104" s="225" t="s">
        <v>2138</v>
      </c>
      <c r="B104" s="225" t="s">
        <v>8081</v>
      </c>
      <c r="C104" s="226" t="s">
        <v>8013</v>
      </c>
      <c r="D104" s="227" t="s">
        <v>1055</v>
      </c>
      <c r="E104" s="227" t="s">
        <v>8082</v>
      </c>
      <c r="F104" s="228" t="s">
        <v>8083</v>
      </c>
      <c r="G104" s="228" t="s">
        <v>8013</v>
      </c>
      <c r="H104" s="228" t="s">
        <v>1652</v>
      </c>
      <c r="I104" s="229" t="s">
        <v>1653</v>
      </c>
      <c r="J104" s="230" t="s">
        <v>1239</v>
      </c>
      <c r="K104" s="230" t="s">
        <v>1062</v>
      </c>
      <c r="L104" s="230" t="s">
        <v>1063</v>
      </c>
      <c r="M104" s="231" t="s">
        <v>1064</v>
      </c>
      <c r="N104" s="228" t="s">
        <v>1284</v>
      </c>
      <c r="O104" s="228" t="s">
        <v>3553</v>
      </c>
      <c r="P104" s="232" t="s">
        <v>1654</v>
      </c>
      <c r="Q104" s="233"/>
      <c r="R104" s="233">
        <v>17108.63</v>
      </c>
    </row>
    <row r="105" spans="1:18" ht="42" customHeight="1">
      <c r="A105" s="225" t="s">
        <v>2141</v>
      </c>
      <c r="B105" s="225" t="s">
        <v>8084</v>
      </c>
      <c r="C105" s="226" t="s">
        <v>8013</v>
      </c>
      <c r="D105" s="227" t="s">
        <v>1055</v>
      </c>
      <c r="E105" s="227" t="s">
        <v>8085</v>
      </c>
      <c r="F105" s="228" t="s">
        <v>8086</v>
      </c>
      <c r="G105" s="228" t="s">
        <v>8013</v>
      </c>
      <c r="H105" s="228" t="s">
        <v>7644</v>
      </c>
      <c r="I105" s="229" t="s">
        <v>7645</v>
      </c>
      <c r="J105" s="230" t="s">
        <v>1239</v>
      </c>
      <c r="K105" s="230" t="s">
        <v>1062</v>
      </c>
      <c r="L105" s="230" t="s">
        <v>1063</v>
      </c>
      <c r="M105" s="231" t="s">
        <v>1064</v>
      </c>
      <c r="N105" s="228" t="s">
        <v>1284</v>
      </c>
      <c r="O105" s="228" t="s">
        <v>3553</v>
      </c>
      <c r="P105" s="232" t="s">
        <v>7646</v>
      </c>
      <c r="Q105" s="233">
        <v>1</v>
      </c>
      <c r="R105" s="233">
        <v>33000</v>
      </c>
    </row>
    <row r="106" spans="1:18" ht="42" customHeight="1">
      <c r="A106" s="225" t="s">
        <v>2144</v>
      </c>
      <c r="B106" s="225" t="s">
        <v>8087</v>
      </c>
      <c r="C106" s="226" t="s">
        <v>8013</v>
      </c>
      <c r="D106" s="227" t="s">
        <v>1055</v>
      </c>
      <c r="E106" s="227" t="s">
        <v>8088</v>
      </c>
      <c r="F106" s="228" t="s">
        <v>8089</v>
      </c>
      <c r="G106" s="228" t="s">
        <v>8013</v>
      </c>
      <c r="H106" s="228" t="s">
        <v>1646</v>
      </c>
      <c r="I106" s="229" t="s">
        <v>1647</v>
      </c>
      <c r="J106" s="230" t="s">
        <v>1239</v>
      </c>
      <c r="K106" s="230" t="s">
        <v>1062</v>
      </c>
      <c r="L106" s="230" t="s">
        <v>1063</v>
      </c>
      <c r="M106" s="231" t="s">
        <v>1064</v>
      </c>
      <c r="N106" s="228" t="s">
        <v>1284</v>
      </c>
      <c r="O106" s="228" t="s">
        <v>3553</v>
      </c>
      <c r="P106" s="232" t="s">
        <v>1648</v>
      </c>
      <c r="Q106" s="233">
        <v>1</v>
      </c>
      <c r="R106" s="233">
        <v>9315</v>
      </c>
    </row>
    <row r="107" spans="1:18" ht="42" hidden="1" customHeight="1">
      <c r="A107" s="225" t="s">
        <v>2147</v>
      </c>
      <c r="B107" s="225" t="s">
        <v>8090</v>
      </c>
      <c r="C107" s="226" t="s">
        <v>8013</v>
      </c>
      <c r="D107" s="227" t="s">
        <v>1214</v>
      </c>
      <c r="E107" s="227" t="s">
        <v>8091</v>
      </c>
      <c r="F107" s="228" t="s">
        <v>8090</v>
      </c>
      <c r="G107" s="228" t="s">
        <v>8013</v>
      </c>
      <c r="H107" s="228" t="s">
        <v>1470</v>
      </c>
      <c r="I107" s="229" t="s">
        <v>1471</v>
      </c>
      <c r="J107" s="230" t="s">
        <v>1239</v>
      </c>
      <c r="K107" s="230" t="s">
        <v>1062</v>
      </c>
      <c r="L107" s="230" t="s">
        <v>1063</v>
      </c>
      <c r="M107" s="231" t="s">
        <v>1064</v>
      </c>
      <c r="N107" s="228" t="s">
        <v>1284</v>
      </c>
      <c r="O107" s="228" t="s">
        <v>3553</v>
      </c>
      <c r="P107" s="232" t="s">
        <v>6208</v>
      </c>
      <c r="Q107" s="233"/>
      <c r="R107" s="233">
        <v>3080</v>
      </c>
    </row>
    <row r="108" spans="1:18" ht="42" hidden="1" customHeight="1">
      <c r="A108" s="225" t="s">
        <v>2150</v>
      </c>
      <c r="B108" s="225" t="s">
        <v>8092</v>
      </c>
      <c r="C108" s="226" t="s">
        <v>8013</v>
      </c>
      <c r="D108" s="227" t="s">
        <v>1055</v>
      </c>
      <c r="E108" s="227" t="s">
        <v>8093</v>
      </c>
      <c r="F108" s="228" t="s">
        <v>8094</v>
      </c>
      <c r="G108" s="228" t="s">
        <v>8013</v>
      </c>
      <c r="H108" s="228" t="s">
        <v>1354</v>
      </c>
      <c r="I108" s="229" t="s">
        <v>1355</v>
      </c>
      <c r="J108" s="230" t="s">
        <v>1239</v>
      </c>
      <c r="K108" s="230" t="s">
        <v>1062</v>
      </c>
      <c r="L108" s="230" t="s">
        <v>1063</v>
      </c>
      <c r="M108" s="231" t="s">
        <v>1064</v>
      </c>
      <c r="N108" s="228" t="s">
        <v>1284</v>
      </c>
      <c r="O108" s="228" t="s">
        <v>3553</v>
      </c>
      <c r="P108" s="232" t="s">
        <v>1356</v>
      </c>
      <c r="Q108" s="233"/>
      <c r="R108" s="233">
        <v>44833.33</v>
      </c>
    </row>
    <row r="109" spans="1:18" ht="42" customHeight="1">
      <c r="A109" s="225" t="s">
        <v>2154</v>
      </c>
      <c r="B109" s="225" t="s">
        <v>8095</v>
      </c>
      <c r="C109" s="226" t="s">
        <v>8013</v>
      </c>
      <c r="D109" s="227" t="s">
        <v>1055</v>
      </c>
      <c r="E109" s="227" t="s">
        <v>8096</v>
      </c>
      <c r="F109" s="228" t="s">
        <v>8097</v>
      </c>
      <c r="G109" s="228" t="s">
        <v>8013</v>
      </c>
      <c r="H109" s="228" t="s">
        <v>833</v>
      </c>
      <c r="I109" s="229" t="s">
        <v>1267</v>
      </c>
      <c r="J109" s="230" t="s">
        <v>1239</v>
      </c>
      <c r="K109" s="230" t="s">
        <v>1062</v>
      </c>
      <c r="L109" s="230" t="s">
        <v>1063</v>
      </c>
      <c r="M109" s="231" t="s">
        <v>1064</v>
      </c>
      <c r="N109" s="228" t="s">
        <v>1284</v>
      </c>
      <c r="O109" s="228" t="s">
        <v>3553</v>
      </c>
      <c r="P109" s="232" t="s">
        <v>7115</v>
      </c>
      <c r="Q109" s="233">
        <v>1</v>
      </c>
      <c r="R109" s="233">
        <v>64050</v>
      </c>
    </row>
    <row r="110" spans="1:18" ht="42" hidden="1" customHeight="1">
      <c r="A110" s="225" t="s">
        <v>2157</v>
      </c>
      <c r="B110" s="225" t="s">
        <v>8098</v>
      </c>
      <c r="C110" s="226" t="s">
        <v>8099</v>
      </c>
      <c r="D110" s="227" t="s">
        <v>1055</v>
      </c>
      <c r="E110" s="227" t="s">
        <v>8100</v>
      </c>
      <c r="F110" s="228" t="s">
        <v>8101</v>
      </c>
      <c r="G110" s="228" t="s">
        <v>8013</v>
      </c>
      <c r="H110" s="228" t="s">
        <v>957</v>
      </c>
      <c r="I110" s="229" t="s">
        <v>1463</v>
      </c>
      <c r="J110" s="230" t="s">
        <v>1079</v>
      </c>
      <c r="K110" s="230" t="s">
        <v>1062</v>
      </c>
      <c r="L110" s="230" t="s">
        <v>1063</v>
      </c>
      <c r="M110" s="231" t="s">
        <v>1064</v>
      </c>
      <c r="N110" s="228" t="s">
        <v>1284</v>
      </c>
      <c r="O110" s="228" t="s">
        <v>3553</v>
      </c>
      <c r="P110" s="232" t="s">
        <v>8102</v>
      </c>
      <c r="Q110" s="233"/>
      <c r="R110" s="233">
        <v>521281.88</v>
      </c>
    </row>
    <row r="111" spans="1:18" ht="42" hidden="1" customHeight="1">
      <c r="A111" s="225" t="s">
        <v>2160</v>
      </c>
      <c r="B111" s="225" t="s">
        <v>8103</v>
      </c>
      <c r="C111" s="226" t="s">
        <v>8099</v>
      </c>
      <c r="D111" s="227" t="s">
        <v>1055</v>
      </c>
      <c r="E111" s="227" t="s">
        <v>8104</v>
      </c>
      <c r="F111" s="228" t="s">
        <v>8105</v>
      </c>
      <c r="G111" s="228" t="s">
        <v>8013</v>
      </c>
      <c r="H111" s="228" t="s">
        <v>1290</v>
      </c>
      <c r="I111" s="229" t="s">
        <v>1291</v>
      </c>
      <c r="J111" s="230" t="s">
        <v>1239</v>
      </c>
      <c r="K111" s="230" t="s">
        <v>1062</v>
      </c>
      <c r="L111" s="230" t="s">
        <v>1063</v>
      </c>
      <c r="M111" s="231" t="s">
        <v>1064</v>
      </c>
      <c r="N111" s="228" t="s">
        <v>1284</v>
      </c>
      <c r="O111" s="228" t="s">
        <v>3553</v>
      </c>
      <c r="P111" s="266"/>
      <c r="Q111" s="233"/>
      <c r="R111" s="233">
        <v>18841.5</v>
      </c>
    </row>
    <row r="112" spans="1:18" ht="42" hidden="1" customHeight="1">
      <c r="A112" s="225" t="s">
        <v>1691</v>
      </c>
      <c r="B112" s="225" t="s">
        <v>8106</v>
      </c>
      <c r="C112" s="226" t="s">
        <v>8099</v>
      </c>
      <c r="D112" s="227" t="s">
        <v>1055</v>
      </c>
      <c r="E112" s="227" t="s">
        <v>8107</v>
      </c>
      <c r="F112" s="228" t="s">
        <v>8108</v>
      </c>
      <c r="G112" s="228" t="s">
        <v>8013</v>
      </c>
      <c r="H112" s="228" t="s">
        <v>2820</v>
      </c>
      <c r="I112" s="229" t="s">
        <v>2821</v>
      </c>
      <c r="J112" s="230" t="s">
        <v>1079</v>
      </c>
      <c r="K112" s="230" t="s">
        <v>1062</v>
      </c>
      <c r="L112" s="230" t="s">
        <v>1063</v>
      </c>
      <c r="M112" s="231" t="s">
        <v>1064</v>
      </c>
      <c r="N112" s="228" t="s">
        <v>1284</v>
      </c>
      <c r="O112" s="228" t="s">
        <v>3553</v>
      </c>
      <c r="P112" s="232" t="s">
        <v>2822</v>
      </c>
      <c r="Q112" s="233"/>
      <c r="R112" s="233">
        <v>2800</v>
      </c>
    </row>
    <row r="113" spans="1:18" ht="42" hidden="1" customHeight="1">
      <c r="A113" s="225" t="s">
        <v>1080</v>
      </c>
      <c r="B113" s="225" t="s">
        <v>8109</v>
      </c>
      <c r="C113" s="226" t="s">
        <v>8099</v>
      </c>
      <c r="D113" s="227" t="s">
        <v>1055</v>
      </c>
      <c r="E113" s="227" t="s">
        <v>8110</v>
      </c>
      <c r="F113" s="228" t="s">
        <v>8111</v>
      </c>
      <c r="G113" s="228" t="s">
        <v>8013</v>
      </c>
      <c r="H113" s="228" t="s">
        <v>307</v>
      </c>
      <c r="I113" s="229" t="s">
        <v>1348</v>
      </c>
      <c r="J113" s="230" t="s">
        <v>1079</v>
      </c>
      <c r="K113" s="230" t="s">
        <v>1062</v>
      </c>
      <c r="L113" s="230" t="s">
        <v>1063</v>
      </c>
      <c r="M113" s="231" t="s">
        <v>1064</v>
      </c>
      <c r="N113" s="228" t="s">
        <v>1284</v>
      </c>
      <c r="O113" s="228" t="s">
        <v>3553</v>
      </c>
      <c r="P113" s="232" t="s">
        <v>1349</v>
      </c>
      <c r="Q113" s="233"/>
      <c r="R113" s="233">
        <v>114960</v>
      </c>
    </row>
    <row r="114" spans="1:18" ht="42" customHeight="1">
      <c r="A114" s="225" t="s">
        <v>2168</v>
      </c>
      <c r="B114" s="225" t="s">
        <v>8112</v>
      </c>
      <c r="C114" s="226" t="s">
        <v>8099</v>
      </c>
      <c r="D114" s="227" t="s">
        <v>1055</v>
      </c>
      <c r="E114" s="227" t="s">
        <v>8113</v>
      </c>
      <c r="F114" s="228" t="s">
        <v>8114</v>
      </c>
      <c r="G114" s="228" t="s">
        <v>8013</v>
      </c>
      <c r="H114" s="228" t="s">
        <v>1403</v>
      </c>
      <c r="I114" s="229" t="s">
        <v>1404</v>
      </c>
      <c r="J114" s="230" t="s">
        <v>1079</v>
      </c>
      <c r="K114" s="230" t="s">
        <v>1062</v>
      </c>
      <c r="L114" s="230" t="s">
        <v>1063</v>
      </c>
      <c r="M114" s="231" t="s">
        <v>1064</v>
      </c>
      <c r="N114" s="228" t="s">
        <v>1284</v>
      </c>
      <c r="O114" s="228" t="s">
        <v>3553</v>
      </c>
      <c r="P114" s="232" t="s">
        <v>3123</v>
      </c>
      <c r="Q114" s="233">
        <v>1</v>
      </c>
      <c r="R114" s="233">
        <v>16000</v>
      </c>
    </row>
    <row r="115" spans="1:18" ht="52.5" customHeight="1">
      <c r="A115" s="225" t="s">
        <v>2171</v>
      </c>
      <c r="B115" s="225" t="s">
        <v>8115</v>
      </c>
      <c r="C115" s="226" t="s">
        <v>8099</v>
      </c>
      <c r="D115" s="227" t="s">
        <v>1055</v>
      </c>
      <c r="E115" s="227" t="s">
        <v>8116</v>
      </c>
      <c r="F115" s="228" t="s">
        <v>8117</v>
      </c>
      <c r="G115" s="228" t="s">
        <v>8013</v>
      </c>
      <c r="H115" s="228" t="s">
        <v>1396</v>
      </c>
      <c r="I115" s="229" t="s">
        <v>1397</v>
      </c>
      <c r="J115" s="230" t="s">
        <v>1079</v>
      </c>
      <c r="K115" s="230" t="s">
        <v>1062</v>
      </c>
      <c r="L115" s="230" t="s">
        <v>1063</v>
      </c>
      <c r="M115" s="231" t="s">
        <v>1064</v>
      </c>
      <c r="N115" s="228" t="s">
        <v>1284</v>
      </c>
      <c r="O115" s="228" t="s">
        <v>3553</v>
      </c>
      <c r="P115" s="232" t="s">
        <v>3120</v>
      </c>
      <c r="Q115" s="233">
        <v>1</v>
      </c>
      <c r="R115" s="233">
        <v>16000</v>
      </c>
    </row>
    <row r="116" spans="1:18" ht="42" hidden="1" customHeight="1">
      <c r="A116" s="225" t="s">
        <v>1432</v>
      </c>
      <c r="B116" s="225" t="s">
        <v>8118</v>
      </c>
      <c r="C116" s="226" t="s">
        <v>8099</v>
      </c>
      <c r="D116" s="227" t="s">
        <v>1055</v>
      </c>
      <c r="E116" s="227" t="s">
        <v>7835</v>
      </c>
      <c r="F116" s="228" t="s">
        <v>8119</v>
      </c>
      <c r="G116" s="228" t="s">
        <v>8013</v>
      </c>
      <c r="H116" s="228" t="s">
        <v>1701</v>
      </c>
      <c r="I116" s="229" t="s">
        <v>1702</v>
      </c>
      <c r="J116" s="230" t="s">
        <v>1690</v>
      </c>
      <c r="K116" s="230" t="s">
        <v>1691</v>
      </c>
      <c r="L116" s="230" t="s">
        <v>1063</v>
      </c>
      <c r="M116" s="231" t="s">
        <v>1769</v>
      </c>
      <c r="N116" s="228" t="s">
        <v>1284</v>
      </c>
      <c r="O116" s="228" t="s">
        <v>3553</v>
      </c>
      <c r="P116" s="232"/>
      <c r="Q116" s="233"/>
      <c r="R116" s="233">
        <v>433</v>
      </c>
    </row>
    <row r="117" spans="1:18" ht="52.5" hidden="1" customHeight="1">
      <c r="A117" s="225" t="s">
        <v>1436</v>
      </c>
      <c r="B117" s="225" t="s">
        <v>8120</v>
      </c>
      <c r="C117" s="226" t="s">
        <v>7902</v>
      </c>
      <c r="D117" s="227" t="s">
        <v>1181</v>
      </c>
      <c r="E117" s="227" t="s">
        <v>8121</v>
      </c>
      <c r="F117" s="228" t="s">
        <v>8120</v>
      </c>
      <c r="G117" s="228" t="s">
        <v>8013</v>
      </c>
      <c r="H117" s="228" t="s">
        <v>3244</v>
      </c>
      <c r="I117" s="229" t="s">
        <v>3245</v>
      </c>
      <c r="J117" s="230" t="s">
        <v>1063</v>
      </c>
      <c r="K117" s="230" t="s">
        <v>1063</v>
      </c>
      <c r="L117" s="230" t="s">
        <v>1790</v>
      </c>
      <c r="M117" s="231" t="s">
        <v>1678</v>
      </c>
      <c r="N117" s="228" t="s">
        <v>1284</v>
      </c>
      <c r="O117" s="228" t="s">
        <v>3553</v>
      </c>
      <c r="P117" s="232"/>
      <c r="Q117" s="233">
        <v>34090.449999999997</v>
      </c>
      <c r="R117" s="233"/>
    </row>
    <row r="118" spans="1:18" ht="63" customHeight="1">
      <c r="A118" s="225" t="s">
        <v>2178</v>
      </c>
      <c r="B118" s="225" t="s">
        <v>8122</v>
      </c>
      <c r="C118" s="226" t="s">
        <v>8123</v>
      </c>
      <c r="D118" s="227" t="s">
        <v>1055</v>
      </c>
      <c r="E118" s="227" t="s">
        <v>8124</v>
      </c>
      <c r="F118" s="228" t="s">
        <v>8125</v>
      </c>
      <c r="G118" s="228" t="s">
        <v>8099</v>
      </c>
      <c r="H118" s="228" t="s">
        <v>8126</v>
      </c>
      <c r="I118" s="229" t="s">
        <v>8127</v>
      </c>
      <c r="J118" s="230" t="s">
        <v>1239</v>
      </c>
      <c r="K118" s="230" t="s">
        <v>1062</v>
      </c>
      <c r="L118" s="230" t="s">
        <v>1063</v>
      </c>
      <c r="M118" s="231" t="s">
        <v>1064</v>
      </c>
      <c r="N118" s="228" t="s">
        <v>1284</v>
      </c>
      <c r="O118" s="228" t="s">
        <v>3553</v>
      </c>
      <c r="P118" s="232" t="s">
        <v>8128</v>
      </c>
      <c r="Q118" s="233">
        <v>1</v>
      </c>
      <c r="R118" s="233">
        <v>30000</v>
      </c>
    </row>
    <row r="119" spans="1:18" ht="42" hidden="1" customHeight="1">
      <c r="A119" s="225" t="s">
        <v>2182</v>
      </c>
      <c r="B119" s="225" t="s">
        <v>8129</v>
      </c>
      <c r="C119" s="226" t="s">
        <v>8130</v>
      </c>
      <c r="D119" s="227" t="s">
        <v>1055</v>
      </c>
      <c r="E119" s="227" t="s">
        <v>8131</v>
      </c>
      <c r="F119" s="228" t="s">
        <v>8132</v>
      </c>
      <c r="G119" s="228" t="s">
        <v>8123</v>
      </c>
      <c r="H119" s="228" t="s">
        <v>1696</v>
      </c>
      <c r="I119" s="229" t="s">
        <v>1697</v>
      </c>
      <c r="J119" s="230" t="s">
        <v>1690</v>
      </c>
      <c r="K119" s="230" t="s">
        <v>1691</v>
      </c>
      <c r="L119" s="230" t="s">
        <v>1063</v>
      </c>
      <c r="M119" s="231" t="s">
        <v>1769</v>
      </c>
      <c r="N119" s="228" t="s">
        <v>1284</v>
      </c>
      <c r="O119" s="228" t="s">
        <v>3553</v>
      </c>
      <c r="P119" s="232"/>
      <c r="Q119" s="233"/>
      <c r="R119" s="233">
        <v>6476.08</v>
      </c>
    </row>
    <row r="120" spans="1:18" ht="52.5" hidden="1" customHeight="1">
      <c r="A120" s="225" t="s">
        <v>1704</v>
      </c>
      <c r="B120" s="225" t="s">
        <v>8133</v>
      </c>
      <c r="C120" s="226" t="s">
        <v>8130</v>
      </c>
      <c r="D120" s="227" t="s">
        <v>1055</v>
      </c>
      <c r="E120" s="227" t="s">
        <v>8134</v>
      </c>
      <c r="F120" s="228" t="s">
        <v>8135</v>
      </c>
      <c r="G120" s="228" t="s">
        <v>8123</v>
      </c>
      <c r="H120" s="228" t="s">
        <v>1077</v>
      </c>
      <c r="I120" s="229" t="s">
        <v>1078</v>
      </c>
      <c r="J120" s="230" t="s">
        <v>1690</v>
      </c>
      <c r="K120" s="230" t="s">
        <v>1691</v>
      </c>
      <c r="L120" s="230" t="s">
        <v>1063</v>
      </c>
      <c r="M120" s="231" t="s">
        <v>1769</v>
      </c>
      <c r="N120" s="228" t="s">
        <v>1284</v>
      </c>
      <c r="O120" s="228" t="s">
        <v>3553</v>
      </c>
      <c r="P120" s="232"/>
      <c r="Q120" s="233"/>
      <c r="R120" s="233">
        <v>28642.55</v>
      </c>
    </row>
    <row r="121" spans="1:18" ht="52.5" hidden="1" customHeight="1">
      <c r="A121" s="225" t="s">
        <v>2187</v>
      </c>
      <c r="B121" s="225" t="s">
        <v>8136</v>
      </c>
      <c r="C121" s="226" t="s">
        <v>8130</v>
      </c>
      <c r="D121" s="227" t="s">
        <v>1055</v>
      </c>
      <c r="E121" s="227" t="s">
        <v>7835</v>
      </c>
      <c r="F121" s="228" t="s">
        <v>8137</v>
      </c>
      <c r="G121" s="228" t="s">
        <v>8123</v>
      </c>
      <c r="H121" s="228" t="s">
        <v>1701</v>
      </c>
      <c r="I121" s="229" t="s">
        <v>1702</v>
      </c>
      <c r="J121" s="230" t="s">
        <v>1690</v>
      </c>
      <c r="K121" s="230" t="s">
        <v>1691</v>
      </c>
      <c r="L121" s="230" t="s">
        <v>1063</v>
      </c>
      <c r="M121" s="231" t="s">
        <v>1769</v>
      </c>
      <c r="N121" s="228" t="s">
        <v>1284</v>
      </c>
      <c r="O121" s="228" t="s">
        <v>3553</v>
      </c>
      <c r="P121" s="232"/>
      <c r="Q121" s="233"/>
      <c r="R121" s="233">
        <v>5038</v>
      </c>
    </row>
    <row r="122" spans="1:18" ht="52.5" hidden="1" customHeight="1">
      <c r="A122" s="225" t="s">
        <v>2190</v>
      </c>
      <c r="B122" s="225" t="s">
        <v>8138</v>
      </c>
      <c r="C122" s="226" t="s">
        <v>8139</v>
      </c>
      <c r="D122" s="227" t="s">
        <v>1055</v>
      </c>
      <c r="E122" s="227" t="s">
        <v>8140</v>
      </c>
      <c r="F122" s="228" t="s">
        <v>8141</v>
      </c>
      <c r="G122" s="228" t="s">
        <v>8130</v>
      </c>
      <c r="H122" s="228" t="s">
        <v>1077</v>
      </c>
      <c r="I122" s="229" t="s">
        <v>1078</v>
      </c>
      <c r="J122" s="230" t="s">
        <v>1690</v>
      </c>
      <c r="K122" s="230" t="s">
        <v>1691</v>
      </c>
      <c r="L122" s="230" t="s">
        <v>1063</v>
      </c>
      <c r="M122" s="231" t="s">
        <v>1769</v>
      </c>
      <c r="N122" s="228" t="s">
        <v>1284</v>
      </c>
      <c r="O122" s="228" t="s">
        <v>3553</v>
      </c>
      <c r="P122" s="232"/>
      <c r="Q122" s="233"/>
      <c r="R122" s="233">
        <v>45637.04</v>
      </c>
    </row>
    <row r="123" spans="1:18" ht="73.5" hidden="1" customHeight="1">
      <c r="A123" s="225" t="s">
        <v>2194</v>
      </c>
      <c r="B123" s="225" t="s">
        <v>8142</v>
      </c>
      <c r="C123" s="226" t="s">
        <v>8139</v>
      </c>
      <c r="D123" s="227" t="s">
        <v>1055</v>
      </c>
      <c r="E123" s="227" t="s">
        <v>8143</v>
      </c>
      <c r="F123" s="228" t="s">
        <v>8144</v>
      </c>
      <c r="G123" s="228" t="s">
        <v>8130</v>
      </c>
      <c r="H123" s="228" t="s">
        <v>1077</v>
      </c>
      <c r="I123" s="229" t="s">
        <v>1078</v>
      </c>
      <c r="J123" s="230" t="s">
        <v>1690</v>
      </c>
      <c r="K123" s="230" t="s">
        <v>1691</v>
      </c>
      <c r="L123" s="230" t="s">
        <v>1063</v>
      </c>
      <c r="M123" s="231" t="s">
        <v>1769</v>
      </c>
      <c r="N123" s="228" t="s">
        <v>1284</v>
      </c>
      <c r="O123" s="228" t="s">
        <v>3553</v>
      </c>
      <c r="P123" s="232"/>
      <c r="Q123" s="233"/>
      <c r="R123" s="233">
        <v>414.43</v>
      </c>
    </row>
    <row r="124" spans="1:18" ht="73.5" hidden="1" customHeight="1">
      <c r="A124" s="225" t="s">
        <v>1114</v>
      </c>
      <c r="B124" s="225" t="s">
        <v>8145</v>
      </c>
      <c r="C124" s="226" t="s">
        <v>8139</v>
      </c>
      <c r="D124" s="227" t="s">
        <v>1055</v>
      </c>
      <c r="E124" s="227" t="s">
        <v>8146</v>
      </c>
      <c r="F124" s="228" t="s">
        <v>8147</v>
      </c>
      <c r="G124" s="228" t="s">
        <v>8130</v>
      </c>
      <c r="H124" s="228" t="s">
        <v>1077</v>
      </c>
      <c r="I124" s="229" t="s">
        <v>1078</v>
      </c>
      <c r="J124" s="230" t="s">
        <v>1690</v>
      </c>
      <c r="K124" s="230" t="s">
        <v>1691</v>
      </c>
      <c r="L124" s="230" t="s">
        <v>1063</v>
      </c>
      <c r="M124" s="231" t="s">
        <v>1769</v>
      </c>
      <c r="N124" s="228" t="s">
        <v>1284</v>
      </c>
      <c r="O124" s="228" t="s">
        <v>3553</v>
      </c>
      <c r="P124" s="232"/>
      <c r="Q124" s="233"/>
      <c r="R124" s="233">
        <v>142876.81</v>
      </c>
    </row>
    <row r="125" spans="1:18" ht="52.5" hidden="1" customHeight="1">
      <c r="A125" s="225" t="s">
        <v>1123</v>
      </c>
      <c r="B125" s="225" t="s">
        <v>8148</v>
      </c>
      <c r="C125" s="226" t="s">
        <v>8139</v>
      </c>
      <c r="D125" s="227" t="s">
        <v>1055</v>
      </c>
      <c r="E125" s="227" t="s">
        <v>8149</v>
      </c>
      <c r="F125" s="228" t="s">
        <v>8150</v>
      </c>
      <c r="G125" s="228" t="s">
        <v>8130</v>
      </c>
      <c r="H125" s="228" t="s">
        <v>1077</v>
      </c>
      <c r="I125" s="229" t="s">
        <v>1078</v>
      </c>
      <c r="J125" s="230" t="s">
        <v>1690</v>
      </c>
      <c r="K125" s="230" t="s">
        <v>1691</v>
      </c>
      <c r="L125" s="230" t="s">
        <v>1063</v>
      </c>
      <c r="M125" s="231" t="s">
        <v>1769</v>
      </c>
      <c r="N125" s="228" t="s">
        <v>1284</v>
      </c>
      <c r="O125" s="228" t="s">
        <v>3553</v>
      </c>
      <c r="P125" s="232"/>
      <c r="Q125" s="233"/>
      <c r="R125" s="233">
        <v>10614.36</v>
      </c>
    </row>
    <row r="126" spans="1:18" ht="52.5" hidden="1" customHeight="1">
      <c r="A126" s="225" t="s">
        <v>1129</v>
      </c>
      <c r="B126" s="225" t="s">
        <v>8151</v>
      </c>
      <c r="C126" s="226" t="s">
        <v>8139</v>
      </c>
      <c r="D126" s="227" t="s">
        <v>1055</v>
      </c>
      <c r="E126" s="227" t="s">
        <v>8152</v>
      </c>
      <c r="F126" s="228" t="s">
        <v>8153</v>
      </c>
      <c r="G126" s="228" t="s">
        <v>8130</v>
      </c>
      <c r="H126" s="228" t="s">
        <v>1696</v>
      </c>
      <c r="I126" s="229" t="s">
        <v>1697</v>
      </c>
      <c r="J126" s="230" t="s">
        <v>1690</v>
      </c>
      <c r="K126" s="230" t="s">
        <v>1691</v>
      </c>
      <c r="L126" s="230" t="s">
        <v>1063</v>
      </c>
      <c r="M126" s="231" t="s">
        <v>1769</v>
      </c>
      <c r="N126" s="228" t="s">
        <v>1284</v>
      </c>
      <c r="O126" s="228" t="s">
        <v>3553</v>
      </c>
      <c r="P126" s="232"/>
      <c r="Q126" s="233"/>
      <c r="R126" s="233">
        <v>95580.14</v>
      </c>
    </row>
    <row r="127" spans="1:18" ht="52.5" hidden="1" customHeight="1">
      <c r="A127" s="225" t="s">
        <v>1133</v>
      </c>
      <c r="B127" s="225" t="s">
        <v>8154</v>
      </c>
      <c r="C127" s="226" t="s">
        <v>8139</v>
      </c>
      <c r="D127" s="227" t="s">
        <v>1055</v>
      </c>
      <c r="E127" s="227" t="s">
        <v>8155</v>
      </c>
      <c r="F127" s="228" t="s">
        <v>8156</v>
      </c>
      <c r="G127" s="228" t="s">
        <v>8130</v>
      </c>
      <c r="H127" s="228" t="s">
        <v>1696</v>
      </c>
      <c r="I127" s="229" t="s">
        <v>1697</v>
      </c>
      <c r="J127" s="230" t="s">
        <v>1690</v>
      </c>
      <c r="K127" s="230" t="s">
        <v>1691</v>
      </c>
      <c r="L127" s="230" t="s">
        <v>1063</v>
      </c>
      <c r="M127" s="231" t="s">
        <v>1769</v>
      </c>
      <c r="N127" s="228" t="s">
        <v>1284</v>
      </c>
      <c r="O127" s="228" t="s">
        <v>3553</v>
      </c>
      <c r="P127" s="232"/>
      <c r="Q127" s="233"/>
      <c r="R127" s="233">
        <v>13632.9</v>
      </c>
    </row>
    <row r="128" spans="1:18" ht="52.5" hidden="1" customHeight="1">
      <c r="A128" s="225" t="s">
        <v>1140</v>
      </c>
      <c r="B128" s="225" t="s">
        <v>8157</v>
      </c>
      <c r="C128" s="226" t="s">
        <v>8139</v>
      </c>
      <c r="D128" s="227" t="s">
        <v>1055</v>
      </c>
      <c r="E128" s="227" t="s">
        <v>8158</v>
      </c>
      <c r="F128" s="228" t="s">
        <v>8159</v>
      </c>
      <c r="G128" s="228" t="s">
        <v>8130</v>
      </c>
      <c r="H128" s="228" t="s">
        <v>1696</v>
      </c>
      <c r="I128" s="229" t="s">
        <v>1697</v>
      </c>
      <c r="J128" s="230" t="s">
        <v>1690</v>
      </c>
      <c r="K128" s="230" t="s">
        <v>1691</v>
      </c>
      <c r="L128" s="230" t="s">
        <v>1063</v>
      </c>
      <c r="M128" s="231" t="s">
        <v>1769</v>
      </c>
      <c r="N128" s="228" t="s">
        <v>1284</v>
      </c>
      <c r="O128" s="228" t="s">
        <v>3553</v>
      </c>
      <c r="P128" s="232"/>
      <c r="Q128" s="233"/>
      <c r="R128" s="233">
        <v>219.78</v>
      </c>
    </row>
    <row r="129" spans="1:18" ht="42" hidden="1" customHeight="1">
      <c r="A129" s="225" t="s">
        <v>1440</v>
      </c>
      <c r="B129" s="225" t="s">
        <v>8160</v>
      </c>
      <c r="C129" s="226" t="s">
        <v>8139</v>
      </c>
      <c r="D129" s="227" t="s">
        <v>1055</v>
      </c>
      <c r="E129" s="227" t="s">
        <v>7835</v>
      </c>
      <c r="F129" s="228" t="s">
        <v>8161</v>
      </c>
      <c r="G129" s="228" t="s">
        <v>8130</v>
      </c>
      <c r="H129" s="228" t="s">
        <v>1701</v>
      </c>
      <c r="I129" s="229" t="s">
        <v>1702</v>
      </c>
      <c r="J129" s="230" t="s">
        <v>1690</v>
      </c>
      <c r="K129" s="230" t="s">
        <v>1691</v>
      </c>
      <c r="L129" s="230" t="s">
        <v>1063</v>
      </c>
      <c r="M129" s="231" t="s">
        <v>1769</v>
      </c>
      <c r="N129" s="228" t="s">
        <v>1284</v>
      </c>
      <c r="O129" s="228" t="s">
        <v>3553</v>
      </c>
      <c r="P129" s="232"/>
      <c r="Q129" s="233"/>
      <c r="R129" s="233">
        <v>162087</v>
      </c>
    </row>
    <row r="130" spans="1:18" ht="42" hidden="1" customHeight="1">
      <c r="A130" s="225" t="s">
        <v>1444</v>
      </c>
      <c r="B130" s="225" t="s">
        <v>8162</v>
      </c>
      <c r="C130" s="226" t="s">
        <v>8139</v>
      </c>
      <c r="D130" s="227" t="s">
        <v>1055</v>
      </c>
      <c r="E130" s="227" t="s">
        <v>7835</v>
      </c>
      <c r="F130" s="228" t="s">
        <v>8163</v>
      </c>
      <c r="G130" s="228" t="s">
        <v>8130</v>
      </c>
      <c r="H130" s="228" t="s">
        <v>1701</v>
      </c>
      <c r="I130" s="229" t="s">
        <v>1702</v>
      </c>
      <c r="J130" s="230" t="s">
        <v>1690</v>
      </c>
      <c r="K130" s="230" t="s">
        <v>1691</v>
      </c>
      <c r="L130" s="230" t="s">
        <v>1063</v>
      </c>
      <c r="M130" s="231" t="s">
        <v>1769</v>
      </c>
      <c r="N130" s="228" t="s">
        <v>1284</v>
      </c>
      <c r="O130" s="228" t="s">
        <v>3553</v>
      </c>
      <c r="P130" s="232"/>
      <c r="Q130" s="233"/>
      <c r="R130" s="233">
        <v>12778</v>
      </c>
    </row>
    <row r="131" spans="1:18" ht="42" hidden="1" customHeight="1">
      <c r="A131" s="225" t="s">
        <v>1790</v>
      </c>
      <c r="B131" s="225" t="s">
        <v>8164</v>
      </c>
      <c r="C131" s="226" t="s">
        <v>8139</v>
      </c>
      <c r="D131" s="227" t="s">
        <v>1055</v>
      </c>
      <c r="E131" s="227" t="s">
        <v>7835</v>
      </c>
      <c r="F131" s="228" t="s">
        <v>8165</v>
      </c>
      <c r="G131" s="228" t="s">
        <v>8130</v>
      </c>
      <c r="H131" s="228" t="s">
        <v>1701</v>
      </c>
      <c r="I131" s="229" t="s">
        <v>1702</v>
      </c>
      <c r="J131" s="230" t="s">
        <v>1690</v>
      </c>
      <c r="K131" s="230" t="s">
        <v>1691</v>
      </c>
      <c r="L131" s="230" t="s">
        <v>1063</v>
      </c>
      <c r="M131" s="231" t="s">
        <v>1769</v>
      </c>
      <c r="N131" s="228" t="s">
        <v>1284</v>
      </c>
      <c r="O131" s="228" t="s">
        <v>3553</v>
      </c>
      <c r="P131" s="232"/>
      <c r="Q131" s="233"/>
      <c r="R131" s="233">
        <v>320</v>
      </c>
    </row>
    <row r="132" spans="1:18" ht="42" hidden="1" customHeight="1">
      <c r="A132" s="225" t="s">
        <v>2214</v>
      </c>
      <c r="B132" s="225" t="s">
        <v>8166</v>
      </c>
      <c r="C132" s="226" t="s">
        <v>8139</v>
      </c>
      <c r="D132" s="227" t="s">
        <v>1055</v>
      </c>
      <c r="E132" s="227" t="s">
        <v>8167</v>
      </c>
      <c r="F132" s="228" t="s">
        <v>8168</v>
      </c>
      <c r="G132" s="228" t="s">
        <v>8139</v>
      </c>
      <c r="H132" s="228" t="s">
        <v>957</v>
      </c>
      <c r="I132" s="229" t="s">
        <v>1463</v>
      </c>
      <c r="J132" s="230" t="s">
        <v>1061</v>
      </c>
      <c r="K132" s="230" t="s">
        <v>1062</v>
      </c>
      <c r="L132" s="230" t="s">
        <v>1063</v>
      </c>
      <c r="M132" s="231" t="s">
        <v>1064</v>
      </c>
      <c r="N132" s="228" t="s">
        <v>1284</v>
      </c>
      <c r="O132" s="228" t="s">
        <v>3553</v>
      </c>
      <c r="P132" s="232" t="s">
        <v>959</v>
      </c>
      <c r="Q132" s="233"/>
      <c r="R132" s="233">
        <v>13249.85</v>
      </c>
    </row>
    <row r="133" spans="1:18" ht="42" hidden="1" customHeight="1">
      <c r="A133" s="225" t="s">
        <v>1453</v>
      </c>
      <c r="B133" s="225" t="s">
        <v>8169</v>
      </c>
      <c r="C133" s="226" t="s">
        <v>8170</v>
      </c>
      <c r="D133" s="227" t="s">
        <v>1055</v>
      </c>
      <c r="E133" s="227" t="s">
        <v>8171</v>
      </c>
      <c r="F133" s="228" t="s">
        <v>8172</v>
      </c>
      <c r="G133" s="228" t="s">
        <v>8139</v>
      </c>
      <c r="H133" s="228" t="s">
        <v>1077</v>
      </c>
      <c r="I133" s="229" t="s">
        <v>1078</v>
      </c>
      <c r="J133" s="230" t="s">
        <v>2211</v>
      </c>
      <c r="K133" s="230" t="s">
        <v>1691</v>
      </c>
      <c r="L133" s="230" t="s">
        <v>1063</v>
      </c>
      <c r="M133" s="231" t="s">
        <v>1769</v>
      </c>
      <c r="N133" s="228" t="s">
        <v>1284</v>
      </c>
      <c r="O133" s="228" t="s">
        <v>3553</v>
      </c>
      <c r="P133" s="232"/>
      <c r="Q133" s="233"/>
      <c r="R133" s="233">
        <v>1292.51</v>
      </c>
    </row>
    <row r="134" spans="1:18" ht="42" hidden="1" customHeight="1">
      <c r="A134" s="225" t="s">
        <v>2221</v>
      </c>
      <c r="B134" s="225" t="s">
        <v>8173</v>
      </c>
      <c r="C134" s="226" t="s">
        <v>8170</v>
      </c>
      <c r="D134" s="227" t="s">
        <v>1055</v>
      </c>
      <c r="E134" s="227" t="s">
        <v>8174</v>
      </c>
      <c r="F134" s="228" t="s">
        <v>8175</v>
      </c>
      <c r="G134" s="228" t="s">
        <v>8139</v>
      </c>
      <c r="H134" s="228" t="s">
        <v>1077</v>
      </c>
      <c r="I134" s="229" t="s">
        <v>1078</v>
      </c>
      <c r="J134" s="230" t="s">
        <v>1690</v>
      </c>
      <c r="K134" s="230" t="s">
        <v>1691</v>
      </c>
      <c r="L134" s="230" t="s">
        <v>1063</v>
      </c>
      <c r="M134" s="231" t="s">
        <v>1769</v>
      </c>
      <c r="N134" s="228" t="s">
        <v>1284</v>
      </c>
      <c r="O134" s="228" t="s">
        <v>3553</v>
      </c>
      <c r="P134" s="232"/>
      <c r="Q134" s="233"/>
      <c r="R134" s="233">
        <v>96561.15</v>
      </c>
    </row>
    <row r="135" spans="1:18" ht="42" hidden="1" customHeight="1">
      <c r="A135" s="225" t="s">
        <v>1145</v>
      </c>
      <c r="B135" s="225" t="s">
        <v>8176</v>
      </c>
      <c r="C135" s="226" t="s">
        <v>8170</v>
      </c>
      <c r="D135" s="227" t="s">
        <v>1055</v>
      </c>
      <c r="E135" s="227" t="s">
        <v>8177</v>
      </c>
      <c r="F135" s="228" t="s">
        <v>8178</v>
      </c>
      <c r="G135" s="228" t="s">
        <v>8170</v>
      </c>
      <c r="H135" s="228" t="s">
        <v>501</v>
      </c>
      <c r="I135" s="229" t="s">
        <v>1583</v>
      </c>
      <c r="J135" s="230" t="s">
        <v>1110</v>
      </c>
      <c r="K135" s="230" t="s">
        <v>1062</v>
      </c>
      <c r="L135" s="230" t="s">
        <v>1063</v>
      </c>
      <c r="M135" s="231" t="s">
        <v>1111</v>
      </c>
      <c r="N135" s="228" t="s">
        <v>1284</v>
      </c>
      <c r="O135" s="228" t="s">
        <v>3553</v>
      </c>
      <c r="P135" s="232" t="s">
        <v>1584</v>
      </c>
      <c r="Q135" s="233"/>
      <c r="R135" s="233">
        <v>23116.5</v>
      </c>
    </row>
    <row r="136" spans="1:18" ht="42" hidden="1" customHeight="1">
      <c r="A136" s="225" t="s">
        <v>1150</v>
      </c>
      <c r="B136" s="225" t="s">
        <v>8179</v>
      </c>
      <c r="C136" s="226" t="s">
        <v>8170</v>
      </c>
      <c r="D136" s="227" t="s">
        <v>1055</v>
      </c>
      <c r="E136" s="227" t="s">
        <v>8180</v>
      </c>
      <c r="F136" s="228" t="s">
        <v>8181</v>
      </c>
      <c r="G136" s="228" t="s">
        <v>8170</v>
      </c>
      <c r="H136" s="228" t="s">
        <v>1</v>
      </c>
      <c r="I136" s="229" t="s">
        <v>1549</v>
      </c>
      <c r="J136" s="230" t="s">
        <v>1110</v>
      </c>
      <c r="K136" s="230" t="s">
        <v>1062</v>
      </c>
      <c r="L136" s="230" t="s">
        <v>1063</v>
      </c>
      <c r="M136" s="231" t="s">
        <v>1111</v>
      </c>
      <c r="N136" s="228" t="s">
        <v>1284</v>
      </c>
      <c r="O136" s="228" t="s">
        <v>3553</v>
      </c>
      <c r="P136" s="232" t="s">
        <v>8182</v>
      </c>
      <c r="Q136" s="233"/>
      <c r="R136" s="233">
        <v>43078.6</v>
      </c>
    </row>
    <row r="137" spans="1:18" ht="52.5" hidden="1" customHeight="1">
      <c r="A137" s="225" t="s">
        <v>1467</v>
      </c>
      <c r="B137" s="225" t="s">
        <v>8183</v>
      </c>
      <c r="C137" s="226" t="s">
        <v>8170</v>
      </c>
      <c r="D137" s="227" t="s">
        <v>1055</v>
      </c>
      <c r="E137" s="227" t="s">
        <v>8184</v>
      </c>
      <c r="F137" s="228" t="s">
        <v>7075</v>
      </c>
      <c r="G137" s="228" t="s">
        <v>8170</v>
      </c>
      <c r="H137" s="228" t="s">
        <v>1</v>
      </c>
      <c r="I137" s="229" t="s">
        <v>1549</v>
      </c>
      <c r="J137" s="230" t="s">
        <v>1110</v>
      </c>
      <c r="K137" s="230" t="s">
        <v>1062</v>
      </c>
      <c r="L137" s="230" t="s">
        <v>1063</v>
      </c>
      <c r="M137" s="231" t="s">
        <v>1111</v>
      </c>
      <c r="N137" s="228" t="s">
        <v>1284</v>
      </c>
      <c r="O137" s="228" t="s">
        <v>3553</v>
      </c>
      <c r="P137" s="232" t="s">
        <v>2903</v>
      </c>
      <c r="Q137" s="233"/>
      <c r="R137" s="233">
        <v>1086</v>
      </c>
    </row>
    <row r="138" spans="1:18" ht="52.5" hidden="1" customHeight="1">
      <c r="A138" s="225" t="s">
        <v>1473</v>
      </c>
      <c r="B138" s="225" t="s">
        <v>8185</v>
      </c>
      <c r="C138" s="226" t="s">
        <v>8170</v>
      </c>
      <c r="D138" s="227" t="s">
        <v>1055</v>
      </c>
      <c r="E138" s="227" t="s">
        <v>8186</v>
      </c>
      <c r="F138" s="228" t="s">
        <v>8187</v>
      </c>
      <c r="G138" s="228" t="s">
        <v>8170</v>
      </c>
      <c r="H138" s="228" t="s">
        <v>1</v>
      </c>
      <c r="I138" s="229" t="s">
        <v>1549</v>
      </c>
      <c r="J138" s="230" t="s">
        <v>1110</v>
      </c>
      <c r="K138" s="230" t="s">
        <v>1062</v>
      </c>
      <c r="L138" s="230" t="s">
        <v>1063</v>
      </c>
      <c r="M138" s="231" t="s">
        <v>1111</v>
      </c>
      <c r="N138" s="228" t="s">
        <v>1284</v>
      </c>
      <c r="O138" s="228" t="s">
        <v>3553</v>
      </c>
      <c r="P138" s="232" t="s">
        <v>8188</v>
      </c>
      <c r="Q138" s="233"/>
      <c r="R138" s="233">
        <v>13608</v>
      </c>
    </row>
    <row r="139" spans="1:18" ht="63" hidden="1" customHeight="1">
      <c r="A139" s="225" t="s">
        <v>1476</v>
      </c>
      <c r="B139" s="225" t="s">
        <v>8189</v>
      </c>
      <c r="C139" s="226" t="s">
        <v>8190</v>
      </c>
      <c r="D139" s="227" t="s">
        <v>1055</v>
      </c>
      <c r="E139" s="227" t="s">
        <v>8191</v>
      </c>
      <c r="F139" s="228" t="s">
        <v>8192</v>
      </c>
      <c r="G139" s="228" t="s">
        <v>8170</v>
      </c>
      <c r="H139" s="228" t="s">
        <v>1</v>
      </c>
      <c r="I139" s="229" t="s">
        <v>1549</v>
      </c>
      <c r="J139" s="230" t="s">
        <v>1110</v>
      </c>
      <c r="K139" s="230" t="s">
        <v>1062</v>
      </c>
      <c r="L139" s="230" t="s">
        <v>1063</v>
      </c>
      <c r="M139" s="231" t="s">
        <v>1111</v>
      </c>
      <c r="N139" s="228" t="s">
        <v>1284</v>
      </c>
      <c r="O139" s="228" t="s">
        <v>3553</v>
      </c>
      <c r="P139" s="232" t="s">
        <v>8193</v>
      </c>
      <c r="Q139" s="233"/>
      <c r="R139" s="233">
        <v>43262.32</v>
      </c>
    </row>
    <row r="140" spans="1:18" ht="52.5" hidden="1" customHeight="1">
      <c r="A140" s="225" t="s">
        <v>1154</v>
      </c>
      <c r="B140" s="225" t="s">
        <v>8194</v>
      </c>
      <c r="C140" s="226" t="s">
        <v>8190</v>
      </c>
      <c r="D140" s="227" t="s">
        <v>1055</v>
      </c>
      <c r="E140" s="227" t="s">
        <v>8195</v>
      </c>
      <c r="F140" s="228" t="s">
        <v>7880</v>
      </c>
      <c r="G140" s="228" t="s">
        <v>8170</v>
      </c>
      <c r="H140" s="228" t="s">
        <v>1</v>
      </c>
      <c r="I140" s="229" t="s">
        <v>1549</v>
      </c>
      <c r="J140" s="230" t="s">
        <v>1110</v>
      </c>
      <c r="K140" s="230" t="s">
        <v>1062</v>
      </c>
      <c r="L140" s="230" t="s">
        <v>1063</v>
      </c>
      <c r="M140" s="231" t="s">
        <v>1111</v>
      </c>
      <c r="N140" s="228" t="s">
        <v>1284</v>
      </c>
      <c r="O140" s="228" t="s">
        <v>3553</v>
      </c>
      <c r="P140" s="232" t="s">
        <v>2894</v>
      </c>
      <c r="Q140" s="233"/>
      <c r="R140" s="233">
        <v>28145.8</v>
      </c>
    </row>
    <row r="141" spans="1:18" ht="52.5" hidden="1" customHeight="1">
      <c r="A141" s="225" t="s">
        <v>1484</v>
      </c>
      <c r="B141" s="225" t="s">
        <v>8196</v>
      </c>
      <c r="C141" s="226" t="s">
        <v>8190</v>
      </c>
      <c r="D141" s="227" t="s">
        <v>1055</v>
      </c>
      <c r="E141" s="227" t="s">
        <v>8197</v>
      </c>
      <c r="F141" s="228" t="s">
        <v>8198</v>
      </c>
      <c r="G141" s="228" t="s">
        <v>8170</v>
      </c>
      <c r="H141" s="228" t="s">
        <v>1</v>
      </c>
      <c r="I141" s="229" t="s">
        <v>1549</v>
      </c>
      <c r="J141" s="230" t="s">
        <v>1110</v>
      </c>
      <c r="K141" s="230" t="s">
        <v>1062</v>
      </c>
      <c r="L141" s="230" t="s">
        <v>1063</v>
      </c>
      <c r="M141" s="231" t="s">
        <v>1111</v>
      </c>
      <c r="N141" s="228" t="s">
        <v>1284</v>
      </c>
      <c r="O141" s="228" t="s">
        <v>3553</v>
      </c>
      <c r="P141" s="232" t="s">
        <v>1555</v>
      </c>
      <c r="Q141" s="233"/>
      <c r="R141" s="233">
        <v>15560</v>
      </c>
    </row>
    <row r="142" spans="1:18" ht="52.5" hidden="1" customHeight="1">
      <c r="A142" s="225" t="s">
        <v>1491</v>
      </c>
      <c r="B142" s="225" t="s">
        <v>8199</v>
      </c>
      <c r="C142" s="226" t="s">
        <v>8190</v>
      </c>
      <c r="D142" s="227" t="s">
        <v>1055</v>
      </c>
      <c r="E142" s="227" t="s">
        <v>8200</v>
      </c>
      <c r="F142" s="228" t="s">
        <v>8201</v>
      </c>
      <c r="G142" s="228" t="s">
        <v>8170</v>
      </c>
      <c r="H142" s="228" t="s">
        <v>1567</v>
      </c>
      <c r="I142" s="229" t="s">
        <v>1568</v>
      </c>
      <c r="J142" s="230" t="s">
        <v>1096</v>
      </c>
      <c r="K142" s="230" t="s">
        <v>1062</v>
      </c>
      <c r="L142" s="230" t="s">
        <v>1063</v>
      </c>
      <c r="M142" s="231" t="s">
        <v>1064</v>
      </c>
      <c r="N142" s="228" t="s">
        <v>1284</v>
      </c>
      <c r="O142" s="228" t="s">
        <v>3553</v>
      </c>
      <c r="P142" s="232" t="s">
        <v>1569</v>
      </c>
      <c r="Q142" s="233"/>
      <c r="R142" s="233">
        <v>74100</v>
      </c>
    </row>
    <row r="143" spans="1:18" ht="42" hidden="1" customHeight="1">
      <c r="A143" s="225" t="s">
        <v>1496</v>
      </c>
      <c r="B143" s="225" t="s">
        <v>8202</v>
      </c>
      <c r="C143" s="226" t="s">
        <v>8190</v>
      </c>
      <c r="D143" s="227" t="s">
        <v>1055</v>
      </c>
      <c r="E143" s="227" t="s">
        <v>8203</v>
      </c>
      <c r="F143" s="228" t="s">
        <v>8204</v>
      </c>
      <c r="G143" s="228" t="s">
        <v>8170</v>
      </c>
      <c r="H143" s="228" t="s">
        <v>1535</v>
      </c>
      <c r="I143" s="229" t="s">
        <v>1536</v>
      </c>
      <c r="J143" s="230" t="s">
        <v>1110</v>
      </c>
      <c r="K143" s="230" t="s">
        <v>1062</v>
      </c>
      <c r="L143" s="230" t="s">
        <v>1063</v>
      </c>
      <c r="M143" s="231" t="s">
        <v>1111</v>
      </c>
      <c r="N143" s="228" t="s">
        <v>1284</v>
      </c>
      <c r="O143" s="228" t="s">
        <v>3553</v>
      </c>
      <c r="P143" s="232" t="s">
        <v>1537</v>
      </c>
      <c r="Q143" s="233"/>
      <c r="R143" s="233">
        <v>13935</v>
      </c>
    </row>
    <row r="144" spans="1:18" ht="63" hidden="1" customHeight="1">
      <c r="A144" s="225" t="s">
        <v>1503</v>
      </c>
      <c r="B144" s="225" t="s">
        <v>8205</v>
      </c>
      <c r="C144" s="226" t="s">
        <v>8190</v>
      </c>
      <c r="D144" s="227" t="s">
        <v>1055</v>
      </c>
      <c r="E144" s="227" t="s">
        <v>8206</v>
      </c>
      <c r="F144" s="228" t="s">
        <v>8207</v>
      </c>
      <c r="G144" s="228" t="s">
        <v>8170</v>
      </c>
      <c r="H144" s="228" t="s">
        <v>1535</v>
      </c>
      <c r="I144" s="229" t="s">
        <v>1536</v>
      </c>
      <c r="J144" s="230" t="s">
        <v>1110</v>
      </c>
      <c r="K144" s="230" t="s">
        <v>1062</v>
      </c>
      <c r="L144" s="230" t="s">
        <v>1063</v>
      </c>
      <c r="M144" s="231" t="s">
        <v>1111</v>
      </c>
      <c r="N144" s="228" t="s">
        <v>1284</v>
      </c>
      <c r="O144" s="228" t="s">
        <v>3553</v>
      </c>
      <c r="P144" s="232" t="s">
        <v>7409</v>
      </c>
      <c r="Q144" s="233"/>
      <c r="R144" s="233">
        <v>61500</v>
      </c>
    </row>
    <row r="145" spans="1:18" ht="42" hidden="1" customHeight="1">
      <c r="A145" s="225" t="s">
        <v>1162</v>
      </c>
      <c r="B145" s="225" t="s">
        <v>8208</v>
      </c>
      <c r="C145" s="226" t="s">
        <v>8190</v>
      </c>
      <c r="D145" s="227" t="s">
        <v>1055</v>
      </c>
      <c r="E145" s="227" t="s">
        <v>8209</v>
      </c>
      <c r="F145" s="228" t="s">
        <v>8210</v>
      </c>
      <c r="G145" s="228" t="s">
        <v>8170</v>
      </c>
      <c r="H145" s="228" t="s">
        <v>1010</v>
      </c>
      <c r="I145" s="229" t="s">
        <v>2959</v>
      </c>
      <c r="J145" s="230" t="s">
        <v>1110</v>
      </c>
      <c r="K145" s="230" t="s">
        <v>1062</v>
      </c>
      <c r="L145" s="230" t="s">
        <v>1063</v>
      </c>
      <c r="M145" s="231" t="s">
        <v>1111</v>
      </c>
      <c r="N145" s="228" t="s">
        <v>1284</v>
      </c>
      <c r="O145" s="228" t="s">
        <v>3553</v>
      </c>
      <c r="P145" s="232" t="s">
        <v>2960</v>
      </c>
      <c r="Q145" s="233"/>
      <c r="R145" s="233">
        <v>137755.5</v>
      </c>
    </row>
    <row r="146" spans="1:18" ht="42" hidden="1" customHeight="1">
      <c r="A146" s="225" t="s">
        <v>1172</v>
      </c>
      <c r="B146" s="225" t="s">
        <v>8211</v>
      </c>
      <c r="C146" s="226" t="s">
        <v>8190</v>
      </c>
      <c r="D146" s="227" t="s">
        <v>1055</v>
      </c>
      <c r="E146" s="227" t="s">
        <v>8212</v>
      </c>
      <c r="F146" s="228" t="s">
        <v>8213</v>
      </c>
      <c r="G146" s="228" t="s">
        <v>8170</v>
      </c>
      <c r="H146" s="228" t="s">
        <v>1560</v>
      </c>
      <c r="I146" s="229" t="s">
        <v>1561</v>
      </c>
      <c r="J146" s="230" t="s">
        <v>1110</v>
      </c>
      <c r="K146" s="230" t="s">
        <v>1062</v>
      </c>
      <c r="L146" s="230" t="s">
        <v>1063</v>
      </c>
      <c r="M146" s="231" t="s">
        <v>1111</v>
      </c>
      <c r="N146" s="228" t="s">
        <v>1284</v>
      </c>
      <c r="O146" s="228" t="s">
        <v>3553</v>
      </c>
      <c r="P146" s="232" t="s">
        <v>8214</v>
      </c>
      <c r="Q146" s="233"/>
      <c r="R146" s="233">
        <v>50478.09</v>
      </c>
    </row>
    <row r="147" spans="1:18" ht="42" hidden="1" customHeight="1">
      <c r="A147" s="225" t="s">
        <v>1515</v>
      </c>
      <c r="B147" s="225" t="s">
        <v>8215</v>
      </c>
      <c r="C147" s="226" t="s">
        <v>8190</v>
      </c>
      <c r="D147" s="227" t="s">
        <v>1055</v>
      </c>
      <c r="E147" s="227" t="s">
        <v>8216</v>
      </c>
      <c r="F147" s="228" t="s">
        <v>8217</v>
      </c>
      <c r="G147" s="228" t="s">
        <v>8170</v>
      </c>
      <c r="H147" s="228" t="s">
        <v>1560</v>
      </c>
      <c r="I147" s="229" t="s">
        <v>1561</v>
      </c>
      <c r="J147" s="230" t="s">
        <v>1110</v>
      </c>
      <c r="K147" s="230" t="s">
        <v>1062</v>
      </c>
      <c r="L147" s="230" t="s">
        <v>1063</v>
      </c>
      <c r="M147" s="231" t="s">
        <v>1111</v>
      </c>
      <c r="N147" s="228" t="s">
        <v>1284</v>
      </c>
      <c r="O147" s="228" t="s">
        <v>3553</v>
      </c>
      <c r="P147" s="232" t="s">
        <v>1562</v>
      </c>
      <c r="Q147" s="233"/>
      <c r="R147" s="233">
        <v>52764</v>
      </c>
    </row>
    <row r="148" spans="1:18" ht="42" hidden="1" customHeight="1">
      <c r="A148" s="225" t="s">
        <v>1522</v>
      </c>
      <c r="B148" s="225" t="s">
        <v>8218</v>
      </c>
      <c r="C148" s="226" t="s">
        <v>8190</v>
      </c>
      <c r="D148" s="227" t="s">
        <v>1055</v>
      </c>
      <c r="E148" s="227" t="s">
        <v>8219</v>
      </c>
      <c r="F148" s="228" t="s">
        <v>8220</v>
      </c>
      <c r="G148" s="228" t="s">
        <v>8170</v>
      </c>
      <c r="H148" s="228" t="s">
        <v>1560</v>
      </c>
      <c r="I148" s="229" t="s">
        <v>1561</v>
      </c>
      <c r="J148" s="230" t="s">
        <v>1110</v>
      </c>
      <c r="K148" s="230" t="s">
        <v>1062</v>
      </c>
      <c r="L148" s="230" t="s">
        <v>1063</v>
      </c>
      <c r="M148" s="231" t="s">
        <v>1111</v>
      </c>
      <c r="N148" s="228" t="s">
        <v>1284</v>
      </c>
      <c r="O148" s="228" t="s">
        <v>3553</v>
      </c>
      <c r="P148" s="232" t="s">
        <v>2942</v>
      </c>
      <c r="Q148" s="233"/>
      <c r="R148" s="233">
        <v>36432</v>
      </c>
    </row>
    <row r="149" spans="1:18" ht="42" hidden="1" customHeight="1">
      <c r="A149" s="225" t="s">
        <v>1179</v>
      </c>
      <c r="B149" s="225" t="s">
        <v>8221</v>
      </c>
      <c r="C149" s="226" t="s">
        <v>8190</v>
      </c>
      <c r="D149" s="227" t="s">
        <v>1055</v>
      </c>
      <c r="E149" s="227" t="s">
        <v>8222</v>
      </c>
      <c r="F149" s="228" t="s">
        <v>8223</v>
      </c>
      <c r="G149" s="228" t="s">
        <v>8170</v>
      </c>
      <c r="H149" s="228" t="s">
        <v>1560</v>
      </c>
      <c r="I149" s="229" t="s">
        <v>1561</v>
      </c>
      <c r="J149" s="230" t="s">
        <v>1096</v>
      </c>
      <c r="K149" s="230" t="s">
        <v>1062</v>
      </c>
      <c r="L149" s="230" t="s">
        <v>1063</v>
      </c>
      <c r="M149" s="231" t="s">
        <v>1064</v>
      </c>
      <c r="N149" s="228" t="s">
        <v>1284</v>
      </c>
      <c r="O149" s="228" t="s">
        <v>3553</v>
      </c>
      <c r="P149" s="232" t="s">
        <v>2942</v>
      </c>
      <c r="Q149" s="233"/>
      <c r="R149" s="233">
        <v>145728</v>
      </c>
    </row>
    <row r="150" spans="1:18" ht="42" hidden="1" customHeight="1">
      <c r="A150" s="225" t="s">
        <v>1531</v>
      </c>
      <c r="B150" s="225" t="s">
        <v>8224</v>
      </c>
      <c r="C150" s="226" t="s">
        <v>8190</v>
      </c>
      <c r="D150" s="227" t="s">
        <v>1055</v>
      </c>
      <c r="E150" s="227" t="s">
        <v>8225</v>
      </c>
      <c r="F150" s="228" t="s">
        <v>8226</v>
      </c>
      <c r="G150" s="228" t="s">
        <v>8170</v>
      </c>
      <c r="H150" s="228" t="s">
        <v>7452</v>
      </c>
      <c r="I150" s="229" t="s">
        <v>7453</v>
      </c>
      <c r="J150" s="230" t="s">
        <v>1110</v>
      </c>
      <c r="K150" s="230" t="s">
        <v>1062</v>
      </c>
      <c r="L150" s="230" t="s">
        <v>1063</v>
      </c>
      <c r="M150" s="231" t="s">
        <v>1111</v>
      </c>
      <c r="N150" s="228" t="s">
        <v>1284</v>
      </c>
      <c r="O150" s="228" t="s">
        <v>3553</v>
      </c>
      <c r="P150" s="232" t="s">
        <v>7454</v>
      </c>
      <c r="Q150" s="233"/>
      <c r="R150" s="233">
        <v>67650</v>
      </c>
    </row>
    <row r="151" spans="1:18" ht="52.5" hidden="1" customHeight="1">
      <c r="A151" s="225" t="s">
        <v>1538</v>
      </c>
      <c r="B151" s="225" t="s">
        <v>8227</v>
      </c>
      <c r="C151" s="226" t="s">
        <v>8190</v>
      </c>
      <c r="D151" s="227" t="s">
        <v>1055</v>
      </c>
      <c r="E151" s="227" t="s">
        <v>8228</v>
      </c>
      <c r="F151" s="228" t="s">
        <v>8229</v>
      </c>
      <c r="G151" s="228" t="s">
        <v>8170</v>
      </c>
      <c r="H151" s="228" t="s">
        <v>1999</v>
      </c>
      <c r="I151" s="229" t="s">
        <v>2000</v>
      </c>
      <c r="J151" s="230" t="s">
        <v>1110</v>
      </c>
      <c r="K151" s="230" t="s">
        <v>1062</v>
      </c>
      <c r="L151" s="230" t="s">
        <v>1063</v>
      </c>
      <c r="M151" s="231" t="s">
        <v>1111</v>
      </c>
      <c r="N151" s="228" t="s">
        <v>1284</v>
      </c>
      <c r="O151" s="228" t="s">
        <v>3553</v>
      </c>
      <c r="P151" s="232" t="s">
        <v>2001</v>
      </c>
      <c r="Q151" s="233"/>
      <c r="R151" s="233">
        <v>143672.84</v>
      </c>
    </row>
    <row r="152" spans="1:18" ht="52.5" hidden="1" customHeight="1">
      <c r="A152" s="225" t="s">
        <v>1542</v>
      </c>
      <c r="B152" s="225" t="s">
        <v>8230</v>
      </c>
      <c r="C152" s="226" t="s">
        <v>8190</v>
      </c>
      <c r="D152" s="227" t="s">
        <v>1055</v>
      </c>
      <c r="E152" s="227" t="s">
        <v>8231</v>
      </c>
      <c r="F152" s="228" t="s">
        <v>8232</v>
      </c>
      <c r="G152" s="228" t="s">
        <v>8170</v>
      </c>
      <c r="H152" s="228" t="s">
        <v>250</v>
      </c>
      <c r="I152" s="229" t="s">
        <v>1596</v>
      </c>
      <c r="J152" s="230" t="s">
        <v>1110</v>
      </c>
      <c r="K152" s="230" t="s">
        <v>1062</v>
      </c>
      <c r="L152" s="230" t="s">
        <v>1063</v>
      </c>
      <c r="M152" s="231" t="s">
        <v>1111</v>
      </c>
      <c r="N152" s="228" t="s">
        <v>1284</v>
      </c>
      <c r="O152" s="228" t="s">
        <v>3553</v>
      </c>
      <c r="P152" s="232" t="s">
        <v>1597</v>
      </c>
      <c r="Q152" s="233"/>
      <c r="R152" s="233">
        <v>11641.47</v>
      </c>
    </row>
    <row r="153" spans="1:18" ht="52.5" hidden="1" customHeight="1">
      <c r="A153" s="225" t="s">
        <v>1545</v>
      </c>
      <c r="B153" s="225" t="s">
        <v>8233</v>
      </c>
      <c r="C153" s="226" t="s">
        <v>8190</v>
      </c>
      <c r="D153" s="227" t="s">
        <v>1055</v>
      </c>
      <c r="E153" s="227" t="s">
        <v>8234</v>
      </c>
      <c r="F153" s="228" t="s">
        <v>8235</v>
      </c>
      <c r="G153" s="228" t="s">
        <v>8170</v>
      </c>
      <c r="H153" s="228" t="s">
        <v>2870</v>
      </c>
      <c r="I153" s="229" t="s">
        <v>2871</v>
      </c>
      <c r="J153" s="230" t="s">
        <v>1110</v>
      </c>
      <c r="K153" s="230" t="s">
        <v>1062</v>
      </c>
      <c r="L153" s="230" t="s">
        <v>1063</v>
      </c>
      <c r="M153" s="231" t="s">
        <v>1111</v>
      </c>
      <c r="N153" s="228" t="s">
        <v>1284</v>
      </c>
      <c r="O153" s="228" t="s">
        <v>3553</v>
      </c>
      <c r="P153" s="232" t="s">
        <v>2872</v>
      </c>
      <c r="Q153" s="233"/>
      <c r="R153" s="233">
        <v>16535</v>
      </c>
    </row>
    <row r="154" spans="1:18" ht="52.5" hidden="1" customHeight="1">
      <c r="A154" s="225" t="s">
        <v>1551</v>
      </c>
      <c r="B154" s="225" t="s">
        <v>8236</v>
      </c>
      <c r="C154" s="226" t="s">
        <v>8190</v>
      </c>
      <c r="D154" s="227" t="s">
        <v>1055</v>
      </c>
      <c r="E154" s="227" t="s">
        <v>8237</v>
      </c>
      <c r="F154" s="228" t="s">
        <v>8238</v>
      </c>
      <c r="G154" s="228" t="s">
        <v>8170</v>
      </c>
      <c r="H154" s="228" t="s">
        <v>1500</v>
      </c>
      <c r="I154" s="229" t="s">
        <v>1501</v>
      </c>
      <c r="J154" s="230" t="s">
        <v>1096</v>
      </c>
      <c r="K154" s="230" t="s">
        <v>1062</v>
      </c>
      <c r="L154" s="230" t="s">
        <v>1063</v>
      </c>
      <c r="M154" s="231" t="s">
        <v>1064</v>
      </c>
      <c r="N154" s="228" t="s">
        <v>1284</v>
      </c>
      <c r="O154" s="228" t="s">
        <v>3553</v>
      </c>
      <c r="P154" s="232" t="s">
        <v>8239</v>
      </c>
      <c r="Q154" s="233"/>
      <c r="R154" s="233">
        <v>9211.98</v>
      </c>
    </row>
    <row r="155" spans="1:18" ht="42" hidden="1" customHeight="1">
      <c r="A155" s="225" t="s">
        <v>1556</v>
      </c>
      <c r="B155" s="225" t="s">
        <v>8240</v>
      </c>
      <c r="C155" s="226" t="s">
        <v>8190</v>
      </c>
      <c r="D155" s="227" t="s">
        <v>1055</v>
      </c>
      <c r="E155" s="227" t="s">
        <v>6657</v>
      </c>
      <c r="F155" s="228" t="s">
        <v>8241</v>
      </c>
      <c r="G155" s="228" t="s">
        <v>8170</v>
      </c>
      <c r="H155" s="228" t="s">
        <v>1701</v>
      </c>
      <c r="I155" s="229" t="s">
        <v>1702</v>
      </c>
      <c r="J155" s="230" t="s">
        <v>2211</v>
      </c>
      <c r="K155" s="230" t="s">
        <v>1691</v>
      </c>
      <c r="L155" s="230" t="s">
        <v>1063</v>
      </c>
      <c r="M155" s="231" t="s">
        <v>1769</v>
      </c>
      <c r="N155" s="228" t="s">
        <v>1284</v>
      </c>
      <c r="O155" s="228" t="s">
        <v>3553</v>
      </c>
      <c r="P155" s="232"/>
      <c r="Q155" s="233"/>
      <c r="R155" s="233">
        <v>110</v>
      </c>
    </row>
    <row r="156" spans="1:18" ht="42" hidden="1">
      <c r="A156" s="225" t="s">
        <v>1563</v>
      </c>
      <c r="B156" s="225" t="s">
        <v>8242</v>
      </c>
      <c r="C156" s="226" t="s">
        <v>8243</v>
      </c>
      <c r="D156" s="227" t="s">
        <v>1055</v>
      </c>
      <c r="E156" s="227" t="s">
        <v>3924</v>
      </c>
      <c r="F156" s="228" t="s">
        <v>8244</v>
      </c>
      <c r="G156" s="228" t="s">
        <v>8190</v>
      </c>
      <c r="H156" s="228" t="s">
        <v>5518</v>
      </c>
      <c r="I156" s="229" t="s">
        <v>5519</v>
      </c>
      <c r="J156" s="230" t="s">
        <v>1690</v>
      </c>
      <c r="K156" s="230" t="s">
        <v>1691</v>
      </c>
      <c r="L156" s="230" t="s">
        <v>1063</v>
      </c>
      <c r="M156" s="231" t="s">
        <v>1769</v>
      </c>
      <c r="N156" s="228" t="s">
        <v>1284</v>
      </c>
      <c r="O156" s="228" t="s">
        <v>3553</v>
      </c>
      <c r="P156" s="232"/>
      <c r="Q156" s="233"/>
      <c r="R156" s="233">
        <v>0.12</v>
      </c>
    </row>
    <row r="157" spans="1:18" ht="42" hidden="1">
      <c r="A157" s="225" t="s">
        <v>1570</v>
      </c>
      <c r="B157" s="225" t="s">
        <v>8245</v>
      </c>
      <c r="C157" s="226" t="s">
        <v>8243</v>
      </c>
      <c r="D157" s="227" t="s">
        <v>1055</v>
      </c>
      <c r="E157" s="227" t="s">
        <v>8246</v>
      </c>
      <c r="F157" s="228" t="s">
        <v>8247</v>
      </c>
      <c r="G157" s="228" t="s">
        <v>8190</v>
      </c>
      <c r="H157" s="228" t="s">
        <v>700</v>
      </c>
      <c r="I157" s="229" t="s">
        <v>1578</v>
      </c>
      <c r="J157" s="230" t="s">
        <v>1110</v>
      </c>
      <c r="K157" s="230" t="s">
        <v>1062</v>
      </c>
      <c r="L157" s="230" t="s">
        <v>1063</v>
      </c>
      <c r="M157" s="231" t="s">
        <v>1111</v>
      </c>
      <c r="N157" s="228" t="s">
        <v>1284</v>
      </c>
      <c r="O157" s="228" t="s">
        <v>3553</v>
      </c>
      <c r="P157" s="232" t="s">
        <v>1579</v>
      </c>
      <c r="Q157" s="233"/>
      <c r="R157" s="233">
        <v>9275</v>
      </c>
    </row>
    <row r="158" spans="1:18" ht="42" hidden="1">
      <c r="A158" s="225" t="s">
        <v>1574</v>
      </c>
      <c r="B158" s="225" t="s">
        <v>8248</v>
      </c>
      <c r="C158" s="226" t="s">
        <v>8243</v>
      </c>
      <c r="D158" s="227" t="s">
        <v>1055</v>
      </c>
      <c r="E158" s="227" t="s">
        <v>8249</v>
      </c>
      <c r="F158" s="228" t="s">
        <v>8250</v>
      </c>
      <c r="G158" s="228" t="s">
        <v>8190</v>
      </c>
      <c r="H158" s="228" t="s">
        <v>2949</v>
      </c>
      <c r="I158" s="229" t="s">
        <v>2950</v>
      </c>
      <c r="J158" s="230" t="s">
        <v>1110</v>
      </c>
      <c r="K158" s="230" t="s">
        <v>1062</v>
      </c>
      <c r="L158" s="230" t="s">
        <v>1063</v>
      </c>
      <c r="M158" s="231" t="s">
        <v>1111</v>
      </c>
      <c r="N158" s="228" t="s">
        <v>1284</v>
      </c>
      <c r="O158" s="228" t="s">
        <v>3553</v>
      </c>
      <c r="P158" s="232" t="s">
        <v>2951</v>
      </c>
      <c r="Q158" s="233"/>
      <c r="R158" s="233">
        <v>81137</v>
      </c>
    </row>
    <row r="159" spans="1:18" ht="42" hidden="1" customHeight="1">
      <c r="A159" s="225" t="s">
        <v>1184</v>
      </c>
      <c r="B159" s="225" t="s">
        <v>8251</v>
      </c>
      <c r="C159" s="226" t="s">
        <v>8243</v>
      </c>
      <c r="D159" s="227" t="s">
        <v>1055</v>
      </c>
      <c r="E159" s="227" t="s">
        <v>8252</v>
      </c>
      <c r="F159" s="228" t="s">
        <v>8253</v>
      </c>
      <c r="G159" s="228" t="s">
        <v>8190</v>
      </c>
      <c r="H159" s="228" t="s">
        <v>497</v>
      </c>
      <c r="I159" s="229" t="s">
        <v>8254</v>
      </c>
      <c r="J159" s="230" t="s">
        <v>1203</v>
      </c>
      <c r="K159" s="230" t="s">
        <v>1062</v>
      </c>
      <c r="L159" s="230" t="s">
        <v>1063</v>
      </c>
      <c r="M159" s="231" t="s">
        <v>1064</v>
      </c>
      <c r="N159" s="228" t="s">
        <v>1284</v>
      </c>
      <c r="O159" s="228" t="s">
        <v>3553</v>
      </c>
      <c r="P159" s="232" t="s">
        <v>8255</v>
      </c>
      <c r="Q159" s="233"/>
      <c r="R159" s="233">
        <v>21080</v>
      </c>
    </row>
    <row r="160" spans="1:18" ht="42" hidden="1" customHeight="1">
      <c r="A160" s="225" t="s">
        <v>1192</v>
      </c>
      <c r="B160" s="225" t="s">
        <v>8256</v>
      </c>
      <c r="C160" s="226" t="s">
        <v>8243</v>
      </c>
      <c r="D160" s="227" t="s">
        <v>1055</v>
      </c>
      <c r="E160" s="227" t="s">
        <v>8257</v>
      </c>
      <c r="F160" s="228" t="s">
        <v>8258</v>
      </c>
      <c r="G160" s="228" t="s">
        <v>8190</v>
      </c>
      <c r="H160" s="228" t="s">
        <v>497</v>
      </c>
      <c r="I160" s="229" t="s">
        <v>8254</v>
      </c>
      <c r="J160" s="230" t="s">
        <v>1110</v>
      </c>
      <c r="K160" s="230" t="s">
        <v>1062</v>
      </c>
      <c r="L160" s="230" t="s">
        <v>1063</v>
      </c>
      <c r="M160" s="231" t="s">
        <v>1111</v>
      </c>
      <c r="N160" s="228" t="s">
        <v>1284</v>
      </c>
      <c r="O160" s="228" t="s">
        <v>3553</v>
      </c>
      <c r="P160" s="232" t="s">
        <v>8255</v>
      </c>
      <c r="Q160" s="233"/>
      <c r="R160" s="233">
        <v>36235</v>
      </c>
    </row>
    <row r="161" spans="1:18" ht="42" hidden="1" customHeight="1">
      <c r="A161" s="225" t="s">
        <v>1198</v>
      </c>
      <c r="B161" s="225" t="s">
        <v>8259</v>
      </c>
      <c r="C161" s="226" t="s">
        <v>8243</v>
      </c>
      <c r="D161" s="227" t="s">
        <v>1055</v>
      </c>
      <c r="E161" s="227" t="s">
        <v>8260</v>
      </c>
      <c r="F161" s="228" t="s">
        <v>8261</v>
      </c>
      <c r="G161" s="228" t="s">
        <v>8190</v>
      </c>
      <c r="H161" s="228" t="s">
        <v>2907</v>
      </c>
      <c r="I161" s="229" t="s">
        <v>2908</v>
      </c>
      <c r="J161" s="230" t="s">
        <v>1110</v>
      </c>
      <c r="K161" s="230" t="s">
        <v>1062</v>
      </c>
      <c r="L161" s="230" t="s">
        <v>1063</v>
      </c>
      <c r="M161" s="231" t="s">
        <v>1111</v>
      </c>
      <c r="N161" s="228" t="s">
        <v>1284</v>
      </c>
      <c r="O161" s="228" t="s">
        <v>3553</v>
      </c>
      <c r="P161" s="232" t="s">
        <v>2913</v>
      </c>
      <c r="Q161" s="233"/>
      <c r="R161" s="233">
        <v>40700</v>
      </c>
    </row>
    <row r="162" spans="1:18" ht="52.5" hidden="1">
      <c r="A162" s="225" t="s">
        <v>1205</v>
      </c>
      <c r="B162" s="225" t="s">
        <v>8262</v>
      </c>
      <c r="C162" s="226" t="s">
        <v>8243</v>
      </c>
      <c r="D162" s="227" t="s">
        <v>1055</v>
      </c>
      <c r="E162" s="227" t="s">
        <v>8263</v>
      </c>
      <c r="F162" s="228" t="s">
        <v>8264</v>
      </c>
      <c r="G162" s="228" t="s">
        <v>8243</v>
      </c>
      <c r="H162" s="228" t="s">
        <v>1696</v>
      </c>
      <c r="I162" s="229" t="s">
        <v>1697</v>
      </c>
      <c r="J162" s="230" t="s">
        <v>1690</v>
      </c>
      <c r="K162" s="230" t="s">
        <v>1691</v>
      </c>
      <c r="L162" s="230" t="s">
        <v>1063</v>
      </c>
      <c r="M162" s="231" t="s">
        <v>1769</v>
      </c>
      <c r="N162" s="228" t="s">
        <v>1284</v>
      </c>
      <c r="O162" s="228" t="s">
        <v>3553</v>
      </c>
      <c r="P162" s="232"/>
      <c r="Q162" s="233"/>
      <c r="R162" s="233">
        <v>63388.15</v>
      </c>
    </row>
    <row r="163" spans="1:18" ht="42" hidden="1" customHeight="1">
      <c r="A163" s="225" t="s">
        <v>1212</v>
      </c>
      <c r="B163" s="225" t="s">
        <v>8265</v>
      </c>
      <c r="C163" s="226" t="s">
        <v>8243</v>
      </c>
      <c r="D163" s="227" t="s">
        <v>1055</v>
      </c>
      <c r="E163" s="227" t="s">
        <v>8266</v>
      </c>
      <c r="F163" s="228" t="s">
        <v>8267</v>
      </c>
      <c r="G163" s="228" t="s">
        <v>8243</v>
      </c>
      <c r="H163" s="228" t="s">
        <v>1077</v>
      </c>
      <c r="I163" s="229" t="s">
        <v>1078</v>
      </c>
      <c r="J163" s="230" t="s">
        <v>1690</v>
      </c>
      <c r="K163" s="230" t="s">
        <v>1691</v>
      </c>
      <c r="L163" s="230" t="s">
        <v>1063</v>
      </c>
      <c r="M163" s="231" t="s">
        <v>1769</v>
      </c>
      <c r="N163" s="228" t="s">
        <v>1284</v>
      </c>
      <c r="O163" s="228" t="s">
        <v>3553</v>
      </c>
      <c r="P163" s="232"/>
      <c r="Q163" s="233"/>
      <c r="R163" s="233">
        <v>21802.38</v>
      </c>
    </row>
    <row r="164" spans="1:18" ht="52.5" hidden="1" customHeight="1">
      <c r="A164" s="225" t="s">
        <v>1219</v>
      </c>
      <c r="B164" s="225" t="s">
        <v>8268</v>
      </c>
      <c r="C164" s="226" t="s">
        <v>8269</v>
      </c>
      <c r="D164" s="227" t="s">
        <v>1055</v>
      </c>
      <c r="E164" s="227" t="s">
        <v>8270</v>
      </c>
      <c r="F164" s="228" t="s">
        <v>8271</v>
      </c>
      <c r="G164" s="228" t="s">
        <v>8243</v>
      </c>
      <c r="H164" s="228" t="s">
        <v>2978</v>
      </c>
      <c r="I164" s="229" t="s">
        <v>2979</v>
      </c>
      <c r="J164" s="230" t="s">
        <v>1110</v>
      </c>
      <c r="K164" s="230" t="s">
        <v>1062</v>
      </c>
      <c r="L164" s="230" t="s">
        <v>1063</v>
      </c>
      <c r="M164" s="231" t="s">
        <v>1111</v>
      </c>
      <c r="N164" s="228" t="s">
        <v>1284</v>
      </c>
      <c r="O164" s="228" t="s">
        <v>3553</v>
      </c>
      <c r="P164" s="232" t="s">
        <v>2980</v>
      </c>
      <c r="Q164" s="233"/>
      <c r="R164" s="233">
        <v>81977</v>
      </c>
    </row>
    <row r="165" spans="1:18" ht="52.5" hidden="1" customHeight="1">
      <c r="A165" s="225" t="s">
        <v>1603</v>
      </c>
      <c r="B165" s="225" t="s">
        <v>8272</v>
      </c>
      <c r="C165" s="226" t="s">
        <v>8269</v>
      </c>
      <c r="D165" s="227" t="s">
        <v>1055</v>
      </c>
      <c r="E165" s="227" t="s">
        <v>8273</v>
      </c>
      <c r="F165" s="228" t="s">
        <v>8274</v>
      </c>
      <c r="G165" s="228" t="s">
        <v>8243</v>
      </c>
      <c r="H165" s="228" t="s">
        <v>4839</v>
      </c>
      <c r="I165" s="229" t="s">
        <v>4840</v>
      </c>
      <c r="J165" s="230" t="s">
        <v>1110</v>
      </c>
      <c r="K165" s="230" t="s">
        <v>1062</v>
      </c>
      <c r="L165" s="230" t="s">
        <v>1063</v>
      </c>
      <c r="M165" s="231" t="s">
        <v>1111</v>
      </c>
      <c r="N165" s="228" t="s">
        <v>1284</v>
      </c>
      <c r="O165" s="228" t="s">
        <v>3553</v>
      </c>
      <c r="P165" s="232" t="s">
        <v>4841</v>
      </c>
      <c r="Q165" s="233"/>
      <c r="R165" s="233">
        <v>28863</v>
      </c>
    </row>
    <row r="166" spans="1:18" ht="52.5" hidden="1" customHeight="1">
      <c r="A166" s="225" t="s">
        <v>1606</v>
      </c>
      <c r="B166" s="225" t="s">
        <v>8275</v>
      </c>
      <c r="C166" s="226" t="s">
        <v>8269</v>
      </c>
      <c r="D166" s="227" t="s">
        <v>1055</v>
      </c>
      <c r="E166" s="227" t="s">
        <v>8276</v>
      </c>
      <c r="F166" s="228" t="s">
        <v>8277</v>
      </c>
      <c r="G166" s="228" t="s">
        <v>8243</v>
      </c>
      <c r="H166" s="228" t="s">
        <v>6222</v>
      </c>
      <c r="I166" s="229" t="s">
        <v>6223</v>
      </c>
      <c r="J166" s="230" t="s">
        <v>1110</v>
      </c>
      <c r="K166" s="230" t="s">
        <v>1062</v>
      </c>
      <c r="L166" s="230" t="s">
        <v>1063</v>
      </c>
      <c r="M166" s="231" t="s">
        <v>1111</v>
      </c>
      <c r="N166" s="228" t="s">
        <v>1284</v>
      </c>
      <c r="O166" s="228" t="s">
        <v>3553</v>
      </c>
      <c r="P166" s="232" t="s">
        <v>6224</v>
      </c>
      <c r="Q166" s="233"/>
      <c r="R166" s="233">
        <v>26091.75</v>
      </c>
    </row>
    <row r="167" spans="1:18" ht="52.5" hidden="1" customHeight="1">
      <c r="A167" s="225" t="s">
        <v>1225</v>
      </c>
      <c r="B167" s="225" t="s">
        <v>8278</v>
      </c>
      <c r="C167" s="226" t="s">
        <v>8269</v>
      </c>
      <c r="D167" s="227" t="s">
        <v>1055</v>
      </c>
      <c r="E167" s="227" t="s">
        <v>8279</v>
      </c>
      <c r="F167" s="228" t="s">
        <v>8280</v>
      </c>
      <c r="G167" s="228" t="s">
        <v>8243</v>
      </c>
      <c r="H167" s="228" t="s">
        <v>8281</v>
      </c>
      <c r="I167" s="229" t="s">
        <v>8282</v>
      </c>
      <c r="J167" s="230" t="s">
        <v>1110</v>
      </c>
      <c r="K167" s="230" t="s">
        <v>1062</v>
      </c>
      <c r="L167" s="230" t="s">
        <v>1063</v>
      </c>
      <c r="M167" s="231" t="s">
        <v>1111</v>
      </c>
      <c r="N167" s="228" t="s">
        <v>1284</v>
      </c>
      <c r="O167" s="228" t="s">
        <v>3553</v>
      </c>
      <c r="P167" s="232" t="s">
        <v>8283</v>
      </c>
      <c r="Q167" s="233"/>
      <c r="R167" s="233">
        <v>31599</v>
      </c>
    </row>
    <row r="168" spans="1:18" ht="52.5" hidden="1" customHeight="1">
      <c r="A168" s="225" t="s">
        <v>1233</v>
      </c>
      <c r="B168" s="225" t="s">
        <v>8284</v>
      </c>
      <c r="C168" s="226" t="s">
        <v>8269</v>
      </c>
      <c r="D168" s="227" t="s">
        <v>1055</v>
      </c>
      <c r="E168" s="227" t="s">
        <v>8285</v>
      </c>
      <c r="F168" s="228" t="s">
        <v>8286</v>
      </c>
      <c r="G168" s="228" t="s">
        <v>8243</v>
      </c>
      <c r="H168" s="228" t="s">
        <v>8281</v>
      </c>
      <c r="I168" s="229" t="s">
        <v>8282</v>
      </c>
      <c r="J168" s="230" t="s">
        <v>1110</v>
      </c>
      <c r="K168" s="230" t="s">
        <v>1062</v>
      </c>
      <c r="L168" s="230" t="s">
        <v>1063</v>
      </c>
      <c r="M168" s="231" t="s">
        <v>1111</v>
      </c>
      <c r="N168" s="228" t="s">
        <v>1284</v>
      </c>
      <c r="O168" s="228" t="s">
        <v>3553</v>
      </c>
      <c r="P168" s="232" t="s">
        <v>8283</v>
      </c>
      <c r="Q168" s="233"/>
      <c r="R168" s="233">
        <v>12626.8</v>
      </c>
    </row>
    <row r="169" spans="1:18" ht="52.5" hidden="1" customHeight="1">
      <c r="A169" s="225" t="s">
        <v>1616</v>
      </c>
      <c r="B169" s="225" t="s">
        <v>8287</v>
      </c>
      <c r="C169" s="226" t="s">
        <v>8269</v>
      </c>
      <c r="D169" s="227" t="s">
        <v>1055</v>
      </c>
      <c r="E169" s="227" t="s">
        <v>8288</v>
      </c>
      <c r="F169" s="228" t="s">
        <v>8289</v>
      </c>
      <c r="G169" s="228" t="s">
        <v>8243</v>
      </c>
      <c r="H169" s="228" t="s">
        <v>7</v>
      </c>
      <c r="I169" s="229" t="s">
        <v>1202</v>
      </c>
      <c r="J169" s="230" t="s">
        <v>1110</v>
      </c>
      <c r="K169" s="230" t="s">
        <v>1062</v>
      </c>
      <c r="L169" s="230" t="s">
        <v>1063</v>
      </c>
      <c r="M169" s="231" t="s">
        <v>1111</v>
      </c>
      <c r="N169" s="228" t="s">
        <v>1284</v>
      </c>
      <c r="O169" s="228" t="s">
        <v>3553</v>
      </c>
      <c r="P169" s="232" t="s">
        <v>3001</v>
      </c>
      <c r="Q169" s="233"/>
      <c r="R169" s="233">
        <v>64861.7</v>
      </c>
    </row>
    <row r="170" spans="1:18" ht="52.5" hidden="1" customHeight="1">
      <c r="A170" s="225" t="s">
        <v>2326</v>
      </c>
      <c r="B170" s="225" t="s">
        <v>8290</v>
      </c>
      <c r="C170" s="226" t="s">
        <v>8269</v>
      </c>
      <c r="D170" s="227" t="s">
        <v>1055</v>
      </c>
      <c r="E170" s="227" t="s">
        <v>8291</v>
      </c>
      <c r="F170" s="228" t="s">
        <v>8292</v>
      </c>
      <c r="G170" s="228" t="s">
        <v>8243</v>
      </c>
      <c r="H170" s="228" t="s">
        <v>7770</v>
      </c>
      <c r="I170" s="229" t="s">
        <v>8293</v>
      </c>
      <c r="J170" s="230" t="s">
        <v>1110</v>
      </c>
      <c r="K170" s="230" t="s">
        <v>1062</v>
      </c>
      <c r="L170" s="230" t="s">
        <v>1063</v>
      </c>
      <c r="M170" s="231" t="s">
        <v>1111</v>
      </c>
      <c r="N170" s="228" t="s">
        <v>1284</v>
      </c>
      <c r="O170" s="228" t="s">
        <v>3553</v>
      </c>
      <c r="P170" s="232" t="s">
        <v>8294</v>
      </c>
      <c r="Q170" s="233"/>
      <c r="R170" s="233">
        <v>81000</v>
      </c>
    </row>
    <row r="171" spans="1:18" ht="63" hidden="1" customHeight="1">
      <c r="A171" s="225" t="s">
        <v>1620</v>
      </c>
      <c r="B171" s="225" t="s">
        <v>8295</v>
      </c>
      <c r="C171" s="226" t="s">
        <v>8269</v>
      </c>
      <c r="D171" s="227" t="s">
        <v>1055</v>
      </c>
      <c r="E171" s="227" t="s">
        <v>8296</v>
      </c>
      <c r="F171" s="228" t="s">
        <v>8297</v>
      </c>
      <c r="G171" s="228" t="s">
        <v>8243</v>
      </c>
      <c r="H171" s="228" t="s">
        <v>1519</v>
      </c>
      <c r="I171" s="229" t="s">
        <v>1520</v>
      </c>
      <c r="J171" s="230" t="s">
        <v>1110</v>
      </c>
      <c r="K171" s="230" t="s">
        <v>1062</v>
      </c>
      <c r="L171" s="230" t="s">
        <v>1063</v>
      </c>
      <c r="M171" s="231" t="s">
        <v>1111</v>
      </c>
      <c r="N171" s="228" t="s">
        <v>1284</v>
      </c>
      <c r="O171" s="228" t="s">
        <v>3553</v>
      </c>
      <c r="P171" s="232" t="s">
        <v>1521</v>
      </c>
      <c r="Q171" s="233"/>
      <c r="R171" s="233">
        <v>4875.6000000000004</v>
      </c>
    </row>
    <row r="172" spans="1:18" ht="52.5" customHeight="1">
      <c r="A172" s="225" t="s">
        <v>2331</v>
      </c>
      <c r="B172" s="225" t="s">
        <v>8298</v>
      </c>
      <c r="C172" s="226" t="s">
        <v>8269</v>
      </c>
      <c r="D172" s="227" t="s">
        <v>1055</v>
      </c>
      <c r="E172" s="227" t="s">
        <v>8299</v>
      </c>
      <c r="F172" s="228" t="s">
        <v>8300</v>
      </c>
      <c r="G172" s="228" t="s">
        <v>8243</v>
      </c>
      <c r="H172" s="228" t="s">
        <v>4161</v>
      </c>
      <c r="I172" s="229" t="s">
        <v>4162</v>
      </c>
      <c r="J172" s="230" t="s">
        <v>1096</v>
      </c>
      <c r="K172" s="230" t="s">
        <v>1062</v>
      </c>
      <c r="L172" s="230" t="s">
        <v>1063</v>
      </c>
      <c r="M172" s="231" t="s">
        <v>1064</v>
      </c>
      <c r="N172" s="228" t="s">
        <v>1284</v>
      </c>
      <c r="O172" s="228" t="s">
        <v>3553</v>
      </c>
      <c r="P172" s="232" t="s">
        <v>8301</v>
      </c>
      <c r="Q172" s="233">
        <v>1</v>
      </c>
      <c r="R172" s="233">
        <v>10000</v>
      </c>
    </row>
    <row r="173" spans="1:18" ht="63" hidden="1" customHeight="1">
      <c r="A173" s="225" t="s">
        <v>2334</v>
      </c>
      <c r="B173" s="225" t="s">
        <v>8302</v>
      </c>
      <c r="C173" s="226" t="s">
        <v>8269</v>
      </c>
      <c r="D173" s="227" t="s">
        <v>1055</v>
      </c>
      <c r="E173" s="227" t="s">
        <v>8303</v>
      </c>
      <c r="F173" s="228" t="s">
        <v>8304</v>
      </c>
      <c r="G173" s="228" t="s">
        <v>8243</v>
      </c>
      <c r="H173" s="228" t="s">
        <v>1525</v>
      </c>
      <c r="I173" s="229" t="s">
        <v>1526</v>
      </c>
      <c r="J173" s="230" t="s">
        <v>1110</v>
      </c>
      <c r="K173" s="230" t="s">
        <v>1062</v>
      </c>
      <c r="L173" s="230" t="s">
        <v>1063</v>
      </c>
      <c r="M173" s="231" t="s">
        <v>1111</v>
      </c>
      <c r="N173" s="228" t="s">
        <v>1284</v>
      </c>
      <c r="O173" s="228" t="s">
        <v>3553</v>
      </c>
      <c r="P173" s="232" t="s">
        <v>1527</v>
      </c>
      <c r="Q173" s="233"/>
      <c r="R173" s="233">
        <v>94288</v>
      </c>
    </row>
    <row r="174" spans="1:18" ht="63" hidden="1" customHeight="1">
      <c r="A174" s="225" t="s">
        <v>2337</v>
      </c>
      <c r="B174" s="225" t="s">
        <v>8305</v>
      </c>
      <c r="C174" s="226" t="s">
        <v>8269</v>
      </c>
      <c r="D174" s="227" t="s">
        <v>1055</v>
      </c>
      <c r="E174" s="227" t="s">
        <v>8306</v>
      </c>
      <c r="F174" s="228" t="s">
        <v>8307</v>
      </c>
      <c r="G174" s="228" t="s">
        <v>8243</v>
      </c>
      <c r="H174" s="228" t="s">
        <v>1077</v>
      </c>
      <c r="I174" s="229" t="s">
        <v>1078</v>
      </c>
      <c r="J174" s="230" t="s">
        <v>2211</v>
      </c>
      <c r="K174" s="230" t="s">
        <v>1691</v>
      </c>
      <c r="L174" s="230" t="s">
        <v>1063</v>
      </c>
      <c r="M174" s="231" t="s">
        <v>1769</v>
      </c>
      <c r="N174" s="228" t="s">
        <v>1284</v>
      </c>
      <c r="O174" s="228" t="s">
        <v>3553</v>
      </c>
      <c r="P174" s="232"/>
      <c r="Q174" s="233"/>
      <c r="R174" s="233">
        <v>497.1</v>
      </c>
    </row>
    <row r="175" spans="1:18" ht="42" hidden="1" customHeight="1">
      <c r="A175" s="225" t="s">
        <v>2340</v>
      </c>
      <c r="B175" s="225" t="s">
        <v>8308</v>
      </c>
      <c r="C175" s="226" t="s">
        <v>8309</v>
      </c>
      <c r="D175" s="227" t="s">
        <v>1055</v>
      </c>
      <c r="E175" s="227" t="s">
        <v>8310</v>
      </c>
      <c r="F175" s="228" t="s">
        <v>8311</v>
      </c>
      <c r="G175" s="228" t="s">
        <v>8269</v>
      </c>
      <c r="H175" s="228" t="s">
        <v>1696</v>
      </c>
      <c r="I175" s="229" t="s">
        <v>1697</v>
      </c>
      <c r="J175" s="230" t="s">
        <v>1690</v>
      </c>
      <c r="K175" s="230" t="s">
        <v>1691</v>
      </c>
      <c r="L175" s="230" t="s">
        <v>1063</v>
      </c>
      <c r="M175" s="231" t="s">
        <v>1769</v>
      </c>
      <c r="N175" s="228" t="s">
        <v>1284</v>
      </c>
      <c r="O175" s="228" t="s">
        <v>3553</v>
      </c>
      <c r="P175" s="232"/>
      <c r="Q175" s="233"/>
      <c r="R175" s="233">
        <v>33000</v>
      </c>
    </row>
    <row r="176" spans="1:18" ht="42" hidden="1" customHeight="1">
      <c r="A176" s="225" t="s">
        <v>2343</v>
      </c>
      <c r="B176" s="225" t="s">
        <v>8312</v>
      </c>
      <c r="C176" s="226" t="s">
        <v>8309</v>
      </c>
      <c r="D176" s="227" t="s">
        <v>1055</v>
      </c>
      <c r="E176" s="227" t="s">
        <v>8313</v>
      </c>
      <c r="F176" s="228" t="s">
        <v>8314</v>
      </c>
      <c r="G176" s="228" t="s">
        <v>8269</v>
      </c>
      <c r="H176" s="228" t="s">
        <v>1077</v>
      </c>
      <c r="I176" s="229" t="s">
        <v>1078</v>
      </c>
      <c r="J176" s="230" t="s">
        <v>1690</v>
      </c>
      <c r="K176" s="230" t="s">
        <v>1691</v>
      </c>
      <c r="L176" s="230" t="s">
        <v>1063</v>
      </c>
      <c r="M176" s="231" t="s">
        <v>1769</v>
      </c>
      <c r="N176" s="228" t="s">
        <v>1284</v>
      </c>
      <c r="O176" s="228" t="s">
        <v>3553</v>
      </c>
      <c r="P176" s="232"/>
      <c r="Q176" s="233"/>
      <c r="R176" s="233">
        <v>66000</v>
      </c>
    </row>
    <row r="177" spans="1:18" ht="42" hidden="1">
      <c r="A177" s="225" t="s">
        <v>1624</v>
      </c>
      <c r="B177" s="225" t="s">
        <v>8315</v>
      </c>
      <c r="C177" s="226" t="s">
        <v>8309</v>
      </c>
      <c r="D177" s="227" t="s">
        <v>1055</v>
      </c>
      <c r="E177" s="227" t="s">
        <v>8316</v>
      </c>
      <c r="F177" s="228" t="s">
        <v>8317</v>
      </c>
      <c r="G177" s="228" t="s">
        <v>8269</v>
      </c>
      <c r="H177" s="228" t="s">
        <v>1696</v>
      </c>
      <c r="I177" s="229" t="s">
        <v>1697</v>
      </c>
      <c r="J177" s="230" t="s">
        <v>1690</v>
      </c>
      <c r="K177" s="230" t="s">
        <v>1691</v>
      </c>
      <c r="L177" s="230" t="s">
        <v>1063</v>
      </c>
      <c r="M177" s="231" t="s">
        <v>1769</v>
      </c>
      <c r="N177" s="228" t="s">
        <v>1284</v>
      </c>
      <c r="O177" s="228" t="s">
        <v>3553</v>
      </c>
      <c r="P177" s="232"/>
      <c r="Q177" s="233"/>
      <c r="R177" s="233">
        <v>494500</v>
      </c>
    </row>
    <row r="178" spans="1:18" ht="52.5" hidden="1">
      <c r="A178" s="225" t="s">
        <v>2348</v>
      </c>
      <c r="B178" s="225" t="s">
        <v>8318</v>
      </c>
      <c r="C178" s="226" t="s">
        <v>8309</v>
      </c>
      <c r="D178" s="227" t="s">
        <v>1055</v>
      </c>
      <c r="E178" s="227" t="s">
        <v>8319</v>
      </c>
      <c r="F178" s="228" t="s">
        <v>8320</v>
      </c>
      <c r="G178" s="228" t="s">
        <v>8269</v>
      </c>
      <c r="H178" s="228" t="s">
        <v>1077</v>
      </c>
      <c r="I178" s="229" t="s">
        <v>1078</v>
      </c>
      <c r="J178" s="230" t="s">
        <v>1690</v>
      </c>
      <c r="K178" s="230" t="s">
        <v>1691</v>
      </c>
      <c r="L178" s="230" t="s">
        <v>1063</v>
      </c>
      <c r="M178" s="231" t="s">
        <v>1769</v>
      </c>
      <c r="N178" s="228" t="s">
        <v>1284</v>
      </c>
      <c r="O178" s="228" t="s">
        <v>3553</v>
      </c>
      <c r="P178" s="232"/>
      <c r="Q178" s="233"/>
      <c r="R178" s="233">
        <v>907000</v>
      </c>
    </row>
    <row r="179" spans="1:18" ht="52.5" hidden="1">
      <c r="A179" s="225" t="s">
        <v>2351</v>
      </c>
      <c r="B179" s="225" t="s">
        <v>8321</v>
      </c>
      <c r="C179" s="226" t="s">
        <v>8309</v>
      </c>
      <c r="D179" s="227" t="s">
        <v>1055</v>
      </c>
      <c r="E179" s="227" t="s">
        <v>8322</v>
      </c>
      <c r="F179" s="228" t="s">
        <v>8323</v>
      </c>
      <c r="G179" s="228" t="s">
        <v>8269</v>
      </c>
      <c r="H179" s="228" t="s">
        <v>1077</v>
      </c>
      <c r="I179" s="229" t="s">
        <v>1078</v>
      </c>
      <c r="J179" s="230" t="s">
        <v>1690</v>
      </c>
      <c r="K179" s="230" t="s">
        <v>1691</v>
      </c>
      <c r="L179" s="230" t="s">
        <v>1063</v>
      </c>
      <c r="M179" s="231" t="s">
        <v>1769</v>
      </c>
      <c r="N179" s="228" t="s">
        <v>1284</v>
      </c>
      <c r="O179" s="228" t="s">
        <v>3553</v>
      </c>
      <c r="P179" s="232"/>
      <c r="Q179" s="233"/>
      <c r="R179" s="233">
        <v>10000</v>
      </c>
    </row>
    <row r="180" spans="1:18" ht="52.5" hidden="1" customHeight="1">
      <c r="A180" s="225" t="s">
        <v>2354</v>
      </c>
      <c r="B180" s="225" t="s">
        <v>8324</v>
      </c>
      <c r="C180" s="226" t="s">
        <v>8309</v>
      </c>
      <c r="D180" s="227" t="s">
        <v>1055</v>
      </c>
      <c r="E180" s="227" t="s">
        <v>8325</v>
      </c>
      <c r="F180" s="228" t="s">
        <v>8326</v>
      </c>
      <c r="G180" s="228" t="s">
        <v>8269</v>
      </c>
      <c r="H180" s="228" t="s">
        <v>1696</v>
      </c>
      <c r="I180" s="229" t="s">
        <v>1697</v>
      </c>
      <c r="J180" s="230" t="s">
        <v>1690</v>
      </c>
      <c r="K180" s="230" t="s">
        <v>1691</v>
      </c>
      <c r="L180" s="230" t="s">
        <v>1063</v>
      </c>
      <c r="M180" s="231" t="s">
        <v>1769</v>
      </c>
      <c r="N180" s="228" t="s">
        <v>1284</v>
      </c>
      <c r="O180" s="228" t="s">
        <v>3553</v>
      </c>
      <c r="P180" s="232"/>
      <c r="Q180" s="233"/>
      <c r="R180" s="233">
        <v>5000</v>
      </c>
    </row>
    <row r="181" spans="1:18" ht="52.5" hidden="1" customHeight="1">
      <c r="A181" s="225" t="s">
        <v>2357</v>
      </c>
      <c r="B181" s="225" t="s">
        <v>8327</v>
      </c>
      <c r="C181" s="226" t="s">
        <v>8309</v>
      </c>
      <c r="D181" s="227" t="s">
        <v>1055</v>
      </c>
      <c r="E181" s="227" t="s">
        <v>8328</v>
      </c>
      <c r="F181" s="228" t="s">
        <v>8329</v>
      </c>
      <c r="G181" s="228" t="s">
        <v>8269</v>
      </c>
      <c r="H181" s="228" t="s">
        <v>1077</v>
      </c>
      <c r="I181" s="229" t="s">
        <v>1078</v>
      </c>
      <c r="J181" s="230" t="s">
        <v>1690</v>
      </c>
      <c r="K181" s="230" t="s">
        <v>1691</v>
      </c>
      <c r="L181" s="230" t="s">
        <v>1063</v>
      </c>
      <c r="M181" s="231" t="s">
        <v>1769</v>
      </c>
      <c r="N181" s="228" t="s">
        <v>1284</v>
      </c>
      <c r="O181" s="228" t="s">
        <v>3553</v>
      </c>
      <c r="P181" s="232"/>
      <c r="Q181" s="233"/>
      <c r="R181" s="233">
        <v>118010.64</v>
      </c>
    </row>
    <row r="182" spans="1:18" ht="52.5" hidden="1" customHeight="1">
      <c r="A182" s="225" t="s">
        <v>1631</v>
      </c>
      <c r="B182" s="225" t="s">
        <v>8330</v>
      </c>
      <c r="C182" s="226" t="s">
        <v>8309</v>
      </c>
      <c r="D182" s="227" t="s">
        <v>1055</v>
      </c>
      <c r="E182" s="227" t="s">
        <v>8331</v>
      </c>
      <c r="F182" s="228" t="s">
        <v>8332</v>
      </c>
      <c r="G182" s="228" t="s">
        <v>8269</v>
      </c>
      <c r="H182" s="228" t="s">
        <v>1696</v>
      </c>
      <c r="I182" s="229" t="s">
        <v>1697</v>
      </c>
      <c r="J182" s="230" t="s">
        <v>1690</v>
      </c>
      <c r="K182" s="230" t="s">
        <v>1691</v>
      </c>
      <c r="L182" s="230" t="s">
        <v>1063</v>
      </c>
      <c r="M182" s="231" t="s">
        <v>1769</v>
      </c>
      <c r="N182" s="228" t="s">
        <v>1284</v>
      </c>
      <c r="O182" s="228" t="s">
        <v>3553</v>
      </c>
      <c r="P182" s="232"/>
      <c r="Q182" s="233"/>
      <c r="R182" s="233">
        <v>77853.88</v>
      </c>
    </row>
    <row r="183" spans="1:18" ht="52.5" hidden="1" customHeight="1">
      <c r="A183" s="225" t="s">
        <v>1635</v>
      </c>
      <c r="B183" s="225" t="s">
        <v>8333</v>
      </c>
      <c r="C183" s="226" t="s">
        <v>8309</v>
      </c>
      <c r="D183" s="227" t="s">
        <v>1055</v>
      </c>
      <c r="E183" s="227" t="s">
        <v>8334</v>
      </c>
      <c r="F183" s="228" t="s">
        <v>8335</v>
      </c>
      <c r="G183" s="228" t="s">
        <v>8269</v>
      </c>
      <c r="H183" s="228" t="s">
        <v>1077</v>
      </c>
      <c r="I183" s="229" t="s">
        <v>1078</v>
      </c>
      <c r="J183" s="230" t="s">
        <v>1690</v>
      </c>
      <c r="K183" s="230" t="s">
        <v>1691</v>
      </c>
      <c r="L183" s="230" t="s">
        <v>1063</v>
      </c>
      <c r="M183" s="231" t="s">
        <v>1769</v>
      </c>
      <c r="N183" s="228" t="s">
        <v>1284</v>
      </c>
      <c r="O183" s="228" t="s">
        <v>3553</v>
      </c>
      <c r="P183" s="232"/>
      <c r="Q183" s="233"/>
      <c r="R183" s="233">
        <v>5063.34</v>
      </c>
    </row>
    <row r="184" spans="1:18" ht="52.5" hidden="1" customHeight="1">
      <c r="A184" s="225" t="s">
        <v>1642</v>
      </c>
      <c r="B184" s="225" t="s">
        <v>8336</v>
      </c>
      <c r="C184" s="226" t="s">
        <v>8309</v>
      </c>
      <c r="D184" s="227" t="s">
        <v>1055</v>
      </c>
      <c r="E184" s="227" t="s">
        <v>8337</v>
      </c>
      <c r="F184" s="228" t="s">
        <v>1868</v>
      </c>
      <c r="G184" s="228" t="s">
        <v>8309</v>
      </c>
      <c r="H184" s="228" t="s">
        <v>2132</v>
      </c>
      <c r="I184" s="229" t="s">
        <v>2133</v>
      </c>
      <c r="J184" s="230" t="s">
        <v>1690</v>
      </c>
      <c r="K184" s="230" t="s">
        <v>1691</v>
      </c>
      <c r="L184" s="230" t="s">
        <v>1063</v>
      </c>
      <c r="M184" s="231" t="s">
        <v>1769</v>
      </c>
      <c r="N184" s="228" t="s">
        <v>1284</v>
      </c>
      <c r="O184" s="228" t="s">
        <v>3553</v>
      </c>
      <c r="P184" s="232"/>
      <c r="Q184" s="233"/>
      <c r="R184" s="233">
        <v>25000</v>
      </c>
    </row>
    <row r="185" spans="1:18" ht="52.5" hidden="1" customHeight="1">
      <c r="A185" s="225" t="s">
        <v>1241</v>
      </c>
      <c r="B185" s="225" t="s">
        <v>8338</v>
      </c>
      <c r="C185" s="226" t="s">
        <v>8269</v>
      </c>
      <c r="D185" s="227" t="s">
        <v>1181</v>
      </c>
      <c r="E185" s="227" t="s">
        <v>8339</v>
      </c>
      <c r="F185" s="228" t="s">
        <v>8338</v>
      </c>
      <c r="G185" s="228" t="s">
        <v>8269</v>
      </c>
      <c r="H185" s="228" t="s">
        <v>3351</v>
      </c>
      <c r="I185" s="229" t="s">
        <v>3352</v>
      </c>
      <c r="J185" s="230" t="s">
        <v>1063</v>
      </c>
      <c r="K185" s="230" t="s">
        <v>1063</v>
      </c>
      <c r="L185" s="230" t="s">
        <v>1790</v>
      </c>
      <c r="M185" s="231" t="s">
        <v>1678</v>
      </c>
      <c r="N185" s="228" t="s">
        <v>1284</v>
      </c>
      <c r="O185" s="228" t="s">
        <v>3553</v>
      </c>
      <c r="P185" s="232"/>
      <c r="Q185" s="233">
        <v>6151.31</v>
      </c>
      <c r="R185" s="233"/>
    </row>
    <row r="186" spans="1:18" ht="52.5" hidden="1" customHeight="1">
      <c r="A186" s="225" t="s">
        <v>1655</v>
      </c>
      <c r="B186" s="225" t="s">
        <v>8340</v>
      </c>
      <c r="C186" s="226" t="s">
        <v>8341</v>
      </c>
      <c r="D186" s="227" t="s">
        <v>1055</v>
      </c>
      <c r="E186" s="227" t="s">
        <v>8342</v>
      </c>
      <c r="F186" s="228" t="s">
        <v>8343</v>
      </c>
      <c r="G186" s="228" t="s">
        <v>8309</v>
      </c>
      <c r="H186" s="228" t="s">
        <v>1077</v>
      </c>
      <c r="I186" s="229" t="s">
        <v>1078</v>
      </c>
      <c r="J186" s="230" t="s">
        <v>1690</v>
      </c>
      <c r="K186" s="230" t="s">
        <v>1691</v>
      </c>
      <c r="L186" s="230" t="s">
        <v>1063</v>
      </c>
      <c r="M186" s="231" t="s">
        <v>1769</v>
      </c>
      <c r="N186" s="228" t="s">
        <v>1284</v>
      </c>
      <c r="O186" s="228" t="s">
        <v>3553</v>
      </c>
      <c r="P186" s="232"/>
      <c r="Q186" s="233"/>
      <c r="R186" s="233">
        <v>19744.54</v>
      </c>
    </row>
    <row r="187" spans="1:18" ht="63" hidden="1" customHeight="1">
      <c r="A187" s="225" t="s">
        <v>1659</v>
      </c>
      <c r="B187" s="225" t="s">
        <v>8344</v>
      </c>
      <c r="C187" s="226" t="s">
        <v>8341</v>
      </c>
      <c r="D187" s="227" t="s">
        <v>1055</v>
      </c>
      <c r="E187" s="227" t="s">
        <v>7835</v>
      </c>
      <c r="F187" s="228" t="s">
        <v>8345</v>
      </c>
      <c r="G187" s="228" t="s">
        <v>8309</v>
      </c>
      <c r="H187" s="228" t="s">
        <v>1701</v>
      </c>
      <c r="I187" s="229" t="s">
        <v>1702</v>
      </c>
      <c r="J187" s="230" t="s">
        <v>1690</v>
      </c>
      <c r="K187" s="230" t="s">
        <v>1691</v>
      </c>
      <c r="L187" s="230" t="s">
        <v>1063</v>
      </c>
      <c r="M187" s="231" t="s">
        <v>1769</v>
      </c>
      <c r="N187" s="228" t="s">
        <v>1284</v>
      </c>
      <c r="O187" s="228" t="s">
        <v>3553</v>
      </c>
      <c r="P187" s="232"/>
      <c r="Q187" s="233"/>
      <c r="R187" s="233">
        <v>50178</v>
      </c>
    </row>
    <row r="188" spans="1:18" ht="42" hidden="1" customHeight="1">
      <c r="A188" s="225" t="s">
        <v>2375</v>
      </c>
      <c r="B188" s="225" t="s">
        <v>8346</v>
      </c>
      <c r="C188" s="226" t="s">
        <v>8341</v>
      </c>
      <c r="D188" s="227" t="s">
        <v>1055</v>
      </c>
      <c r="E188" s="227" t="s">
        <v>8347</v>
      </c>
      <c r="F188" s="228" t="s">
        <v>8348</v>
      </c>
      <c r="G188" s="228" t="s">
        <v>8309</v>
      </c>
      <c r="H188" s="228" t="s">
        <v>1701</v>
      </c>
      <c r="I188" s="229" t="s">
        <v>1702</v>
      </c>
      <c r="J188" s="230" t="s">
        <v>2211</v>
      </c>
      <c r="K188" s="230" t="s">
        <v>1691</v>
      </c>
      <c r="L188" s="230" t="s">
        <v>1063</v>
      </c>
      <c r="M188" s="231" t="s">
        <v>1769</v>
      </c>
      <c r="N188" s="228" t="s">
        <v>1284</v>
      </c>
      <c r="O188" s="228" t="s">
        <v>3553</v>
      </c>
      <c r="P188" s="232"/>
      <c r="Q188" s="233"/>
      <c r="R188" s="233">
        <v>346</v>
      </c>
    </row>
    <row r="189" spans="1:18" ht="42" hidden="1">
      <c r="A189" s="175" t="s">
        <v>1276</v>
      </c>
      <c r="B189" s="175" t="s">
        <v>8349</v>
      </c>
      <c r="C189" s="176" t="s">
        <v>7944</v>
      </c>
      <c r="D189" s="177" t="s">
        <v>1055</v>
      </c>
      <c r="E189" s="177" t="s">
        <v>8350</v>
      </c>
      <c r="F189" s="178" t="s">
        <v>8351</v>
      </c>
      <c r="G189" s="178" t="s">
        <v>7902</v>
      </c>
      <c r="H189" s="178" t="s">
        <v>1696</v>
      </c>
      <c r="I189" s="179" t="s">
        <v>1697</v>
      </c>
      <c r="J189" s="180" t="s">
        <v>2749</v>
      </c>
      <c r="K189" s="180" t="s">
        <v>3783</v>
      </c>
      <c r="L189" s="180" t="s">
        <v>1063</v>
      </c>
      <c r="M189" s="181" t="s">
        <v>1064</v>
      </c>
      <c r="N189" s="178" t="s">
        <v>1065</v>
      </c>
      <c r="O189" s="178" t="s">
        <v>3553</v>
      </c>
      <c r="P189" s="182"/>
      <c r="Q189" s="183"/>
      <c r="R189" s="183">
        <v>2000</v>
      </c>
    </row>
    <row r="190" spans="1:18" ht="52.5" hidden="1" customHeight="1">
      <c r="A190" s="175" t="s">
        <v>1065</v>
      </c>
      <c r="B190" s="175" t="s">
        <v>8352</v>
      </c>
      <c r="C190" s="176" t="s">
        <v>7798</v>
      </c>
      <c r="D190" s="177" t="s">
        <v>1055</v>
      </c>
      <c r="E190" s="177" t="s">
        <v>6510</v>
      </c>
      <c r="F190" s="178" t="s">
        <v>8353</v>
      </c>
      <c r="G190" s="178" t="s">
        <v>7139</v>
      </c>
      <c r="H190" s="178" t="s">
        <v>1701</v>
      </c>
      <c r="I190" s="179" t="s">
        <v>1702</v>
      </c>
      <c r="J190" s="180" t="s">
        <v>1690</v>
      </c>
      <c r="K190" s="180" t="s">
        <v>1691</v>
      </c>
      <c r="L190" s="180" t="s">
        <v>1063</v>
      </c>
      <c r="M190" s="181" t="s">
        <v>1769</v>
      </c>
      <c r="N190" s="178" t="s">
        <v>1065</v>
      </c>
      <c r="O190" s="178" t="s">
        <v>3553</v>
      </c>
      <c r="P190" s="182"/>
      <c r="Q190" s="183"/>
      <c r="R190" s="183">
        <v>327</v>
      </c>
    </row>
    <row r="191" spans="1:18" ht="52.5" hidden="1" customHeight="1">
      <c r="A191" s="175" t="s">
        <v>1663</v>
      </c>
      <c r="B191" s="175" t="s">
        <v>8354</v>
      </c>
      <c r="C191" s="176" t="s">
        <v>7798</v>
      </c>
      <c r="D191" s="177" t="s">
        <v>1055</v>
      </c>
      <c r="E191" s="177" t="s">
        <v>8355</v>
      </c>
      <c r="F191" s="178" t="s">
        <v>8356</v>
      </c>
      <c r="G191" s="178" t="s">
        <v>7139</v>
      </c>
      <c r="H191" s="178" t="s">
        <v>1077</v>
      </c>
      <c r="I191" s="179" t="s">
        <v>1078</v>
      </c>
      <c r="J191" s="180" t="s">
        <v>1690</v>
      </c>
      <c r="K191" s="180" t="s">
        <v>1691</v>
      </c>
      <c r="L191" s="180" t="s">
        <v>1063</v>
      </c>
      <c r="M191" s="181" t="s">
        <v>1769</v>
      </c>
      <c r="N191" s="178" t="s">
        <v>1065</v>
      </c>
      <c r="O191" s="178" t="s">
        <v>3553</v>
      </c>
      <c r="P191" s="182"/>
      <c r="Q191" s="183"/>
      <c r="R191" s="183">
        <v>45699.11</v>
      </c>
    </row>
    <row r="192" spans="1:18" ht="52.5" hidden="1" customHeight="1">
      <c r="A192" s="175" t="s">
        <v>1664</v>
      </c>
      <c r="B192" s="175" t="s">
        <v>8357</v>
      </c>
      <c r="C192" s="176" t="s">
        <v>7798</v>
      </c>
      <c r="D192" s="177" t="s">
        <v>1055</v>
      </c>
      <c r="E192" s="177" t="s">
        <v>8358</v>
      </c>
      <c r="F192" s="178" t="s">
        <v>1885</v>
      </c>
      <c r="G192" s="178" t="s">
        <v>7139</v>
      </c>
      <c r="H192" s="178" t="s">
        <v>1077</v>
      </c>
      <c r="I192" s="179" t="s">
        <v>1078</v>
      </c>
      <c r="J192" s="180" t="s">
        <v>1690</v>
      </c>
      <c r="K192" s="180" t="s">
        <v>1691</v>
      </c>
      <c r="L192" s="180" t="s">
        <v>1063</v>
      </c>
      <c r="M192" s="181" t="s">
        <v>1769</v>
      </c>
      <c r="N192" s="178" t="s">
        <v>1065</v>
      </c>
      <c r="O192" s="178" t="s">
        <v>3553</v>
      </c>
      <c r="P192" s="182"/>
      <c r="Q192" s="183"/>
      <c r="R192" s="183">
        <v>1778.86</v>
      </c>
    </row>
    <row r="193" spans="1:18" ht="52.5" hidden="1" customHeight="1">
      <c r="A193" s="175" t="s">
        <v>1665</v>
      </c>
      <c r="B193" s="175" t="s">
        <v>8359</v>
      </c>
      <c r="C193" s="176" t="s">
        <v>7798</v>
      </c>
      <c r="D193" s="177" t="s">
        <v>1055</v>
      </c>
      <c r="E193" s="177" t="s">
        <v>8360</v>
      </c>
      <c r="F193" s="178" t="s">
        <v>8361</v>
      </c>
      <c r="G193" s="178" t="s">
        <v>7139</v>
      </c>
      <c r="H193" s="178" t="s">
        <v>1077</v>
      </c>
      <c r="I193" s="179" t="s">
        <v>1078</v>
      </c>
      <c r="J193" s="180" t="s">
        <v>1690</v>
      </c>
      <c r="K193" s="180" t="s">
        <v>1691</v>
      </c>
      <c r="L193" s="180" t="s">
        <v>1063</v>
      </c>
      <c r="M193" s="181" t="s">
        <v>1769</v>
      </c>
      <c r="N193" s="178" t="s">
        <v>1065</v>
      </c>
      <c r="O193" s="178" t="s">
        <v>3553</v>
      </c>
      <c r="P193" s="182"/>
      <c r="Q193" s="183"/>
      <c r="R193" s="183">
        <v>1641.9</v>
      </c>
    </row>
    <row r="194" spans="1:18" ht="52.5" hidden="1" customHeight="1">
      <c r="A194" s="175" t="s">
        <v>1705</v>
      </c>
      <c r="B194" s="175" t="s">
        <v>8362</v>
      </c>
      <c r="C194" s="176" t="s">
        <v>7798</v>
      </c>
      <c r="D194" s="177" t="s">
        <v>1055</v>
      </c>
      <c r="E194" s="177" t="s">
        <v>8363</v>
      </c>
      <c r="F194" s="178" t="s">
        <v>8364</v>
      </c>
      <c r="G194" s="178" t="s">
        <v>7139</v>
      </c>
      <c r="H194" s="178" t="s">
        <v>1696</v>
      </c>
      <c r="I194" s="179" t="s">
        <v>1697</v>
      </c>
      <c r="J194" s="180" t="s">
        <v>1690</v>
      </c>
      <c r="K194" s="180" t="s">
        <v>1691</v>
      </c>
      <c r="L194" s="180" t="s">
        <v>1063</v>
      </c>
      <c r="M194" s="181" t="s">
        <v>1769</v>
      </c>
      <c r="N194" s="178" t="s">
        <v>1065</v>
      </c>
      <c r="O194" s="178" t="s">
        <v>3553</v>
      </c>
      <c r="P194" s="182"/>
      <c r="Q194" s="183"/>
      <c r="R194" s="183">
        <v>6551.42</v>
      </c>
    </row>
    <row r="195" spans="1:18" ht="52.5" hidden="1" customHeight="1">
      <c r="A195" s="175" t="s">
        <v>1284</v>
      </c>
      <c r="B195" s="175" t="s">
        <v>8365</v>
      </c>
      <c r="C195" s="176" t="s">
        <v>7798</v>
      </c>
      <c r="D195" s="177" t="s">
        <v>1055</v>
      </c>
      <c r="E195" s="177" t="s">
        <v>8366</v>
      </c>
      <c r="F195" s="178" t="s">
        <v>8367</v>
      </c>
      <c r="G195" s="178" t="s">
        <v>7139</v>
      </c>
      <c r="H195" s="178" t="s">
        <v>1696</v>
      </c>
      <c r="I195" s="179" t="s">
        <v>1697</v>
      </c>
      <c r="J195" s="180" t="s">
        <v>1690</v>
      </c>
      <c r="K195" s="180" t="s">
        <v>1691</v>
      </c>
      <c r="L195" s="180" t="s">
        <v>1063</v>
      </c>
      <c r="M195" s="181" t="s">
        <v>1769</v>
      </c>
      <c r="N195" s="178" t="s">
        <v>1065</v>
      </c>
      <c r="O195" s="178" t="s">
        <v>3553</v>
      </c>
      <c r="P195" s="182"/>
      <c r="Q195" s="183"/>
      <c r="R195" s="183">
        <v>1127.29</v>
      </c>
    </row>
    <row r="196" spans="1:18" ht="52.5" hidden="1" customHeight="1">
      <c r="A196" s="175" t="s">
        <v>1712</v>
      </c>
      <c r="B196" s="175" t="s">
        <v>8368</v>
      </c>
      <c r="C196" s="176" t="s">
        <v>7798</v>
      </c>
      <c r="D196" s="177" t="s">
        <v>1055</v>
      </c>
      <c r="E196" s="177" t="s">
        <v>8369</v>
      </c>
      <c r="F196" s="178" t="s">
        <v>8370</v>
      </c>
      <c r="G196" s="178" t="s">
        <v>7139</v>
      </c>
      <c r="H196" s="178" t="s">
        <v>1696</v>
      </c>
      <c r="I196" s="179" t="s">
        <v>1697</v>
      </c>
      <c r="J196" s="180" t="s">
        <v>1690</v>
      </c>
      <c r="K196" s="180" t="s">
        <v>1691</v>
      </c>
      <c r="L196" s="180" t="s">
        <v>1063</v>
      </c>
      <c r="M196" s="181" t="s">
        <v>1769</v>
      </c>
      <c r="N196" s="178" t="s">
        <v>1065</v>
      </c>
      <c r="O196" s="178" t="s">
        <v>3553</v>
      </c>
      <c r="P196" s="182"/>
      <c r="Q196" s="183"/>
      <c r="R196" s="183">
        <v>259.17</v>
      </c>
    </row>
    <row r="197" spans="1:18" ht="52.5" hidden="1" customHeight="1">
      <c r="A197" s="175" t="s">
        <v>1718</v>
      </c>
      <c r="B197" s="175" t="s">
        <v>8371</v>
      </c>
      <c r="C197" s="176" t="s">
        <v>7798</v>
      </c>
      <c r="D197" s="177" t="s">
        <v>1055</v>
      </c>
      <c r="E197" s="177" t="s">
        <v>8372</v>
      </c>
      <c r="F197" s="178" t="s">
        <v>8373</v>
      </c>
      <c r="G197" s="178" t="s">
        <v>7139</v>
      </c>
      <c r="H197" s="178" t="s">
        <v>1696</v>
      </c>
      <c r="I197" s="179" t="s">
        <v>1697</v>
      </c>
      <c r="J197" s="180" t="s">
        <v>1690</v>
      </c>
      <c r="K197" s="180" t="s">
        <v>1691</v>
      </c>
      <c r="L197" s="180" t="s">
        <v>1063</v>
      </c>
      <c r="M197" s="181" t="s">
        <v>1769</v>
      </c>
      <c r="N197" s="178" t="s">
        <v>1065</v>
      </c>
      <c r="O197" s="178" t="s">
        <v>3553</v>
      </c>
      <c r="P197" s="182"/>
      <c r="Q197" s="183"/>
      <c r="R197" s="183">
        <v>375.47</v>
      </c>
    </row>
    <row r="198" spans="1:18" ht="52.5" hidden="1" customHeight="1">
      <c r="A198" s="175" t="s">
        <v>1666</v>
      </c>
      <c r="B198" s="175" t="s">
        <v>8374</v>
      </c>
      <c r="C198" s="176" t="s">
        <v>7816</v>
      </c>
      <c r="D198" s="177" t="s">
        <v>1055</v>
      </c>
      <c r="E198" s="177" t="s">
        <v>8375</v>
      </c>
      <c r="F198" s="178" t="s">
        <v>8376</v>
      </c>
      <c r="G198" s="178" t="s">
        <v>7798</v>
      </c>
      <c r="H198" s="178" t="s">
        <v>1701</v>
      </c>
      <c r="I198" s="179" t="s">
        <v>1702</v>
      </c>
      <c r="J198" s="180" t="s">
        <v>2536</v>
      </c>
      <c r="K198" s="180" t="s">
        <v>2537</v>
      </c>
      <c r="L198" s="180" t="s">
        <v>1063</v>
      </c>
      <c r="M198" s="181" t="s">
        <v>1064</v>
      </c>
      <c r="N198" s="178" t="s">
        <v>1065</v>
      </c>
      <c r="O198" s="178" t="s">
        <v>3553</v>
      </c>
      <c r="P198" s="182"/>
      <c r="Q198" s="183"/>
      <c r="R198" s="183">
        <v>29415.9</v>
      </c>
    </row>
    <row r="199" spans="1:18" ht="42">
      <c r="A199" s="175" t="s">
        <v>1667</v>
      </c>
      <c r="B199" s="175" t="s">
        <v>8377</v>
      </c>
      <c r="C199" s="176" t="s">
        <v>7816</v>
      </c>
      <c r="D199" s="177" t="s">
        <v>1055</v>
      </c>
      <c r="E199" s="177" t="s">
        <v>8378</v>
      </c>
      <c r="F199" s="178" t="s">
        <v>8379</v>
      </c>
      <c r="G199" s="178" t="s">
        <v>7798</v>
      </c>
      <c r="H199" s="178" t="s">
        <v>1567</v>
      </c>
      <c r="I199" s="179" t="s">
        <v>1568</v>
      </c>
      <c r="J199" s="180" t="s">
        <v>1096</v>
      </c>
      <c r="K199" s="180" t="s">
        <v>1062</v>
      </c>
      <c r="L199" s="180" t="s">
        <v>1063</v>
      </c>
      <c r="M199" s="181" t="s">
        <v>1064</v>
      </c>
      <c r="N199" s="178" t="s">
        <v>1065</v>
      </c>
      <c r="O199" s="178" t="s">
        <v>3553</v>
      </c>
      <c r="P199" s="182" t="s">
        <v>8380</v>
      </c>
      <c r="Q199" s="233">
        <v>1</v>
      </c>
      <c r="R199" s="183">
        <v>4372.5</v>
      </c>
    </row>
    <row r="200" spans="1:18" ht="63" hidden="1">
      <c r="A200" s="175" t="s">
        <v>1668</v>
      </c>
      <c r="B200" s="175" t="s">
        <v>8381</v>
      </c>
      <c r="C200" s="176" t="s">
        <v>7816</v>
      </c>
      <c r="D200" s="177" t="s">
        <v>1055</v>
      </c>
      <c r="E200" s="177" t="s">
        <v>8382</v>
      </c>
      <c r="F200" s="178" t="s">
        <v>8383</v>
      </c>
      <c r="G200" s="178" t="s">
        <v>7798</v>
      </c>
      <c r="H200" s="178" t="s">
        <v>4007</v>
      </c>
      <c r="I200" s="179" t="s">
        <v>1702</v>
      </c>
      <c r="J200" s="180" t="s">
        <v>2536</v>
      </c>
      <c r="K200" s="180" t="s">
        <v>2537</v>
      </c>
      <c r="L200" s="180" t="s">
        <v>1063</v>
      </c>
      <c r="M200" s="181" t="s">
        <v>1064</v>
      </c>
      <c r="N200" s="178" t="s">
        <v>1065</v>
      </c>
      <c r="O200" s="178" t="s">
        <v>3553</v>
      </c>
      <c r="P200" s="182"/>
      <c r="Q200" s="183"/>
      <c r="R200" s="183">
        <v>15.94</v>
      </c>
    </row>
    <row r="201" spans="1:18" ht="63" hidden="1">
      <c r="A201" s="175" t="s">
        <v>1669</v>
      </c>
      <c r="B201" s="175" t="s">
        <v>8384</v>
      </c>
      <c r="C201" s="176" t="s">
        <v>7816</v>
      </c>
      <c r="D201" s="177" t="s">
        <v>1055</v>
      </c>
      <c r="E201" s="177" t="s">
        <v>8385</v>
      </c>
      <c r="F201" s="178" t="s">
        <v>8386</v>
      </c>
      <c r="G201" s="178" t="s">
        <v>7798</v>
      </c>
      <c r="H201" s="178" t="s">
        <v>4007</v>
      </c>
      <c r="I201" s="179" t="s">
        <v>1702</v>
      </c>
      <c r="J201" s="180" t="s">
        <v>2536</v>
      </c>
      <c r="K201" s="180" t="s">
        <v>2537</v>
      </c>
      <c r="L201" s="180" t="s">
        <v>1063</v>
      </c>
      <c r="M201" s="181" t="s">
        <v>1064</v>
      </c>
      <c r="N201" s="178" t="s">
        <v>1065</v>
      </c>
      <c r="O201" s="178" t="s">
        <v>3553</v>
      </c>
      <c r="P201" s="182"/>
      <c r="Q201" s="183"/>
      <c r="R201" s="183">
        <v>1147.26</v>
      </c>
    </row>
    <row r="202" spans="1:18" ht="52.5" hidden="1">
      <c r="A202" s="175" t="s">
        <v>1670</v>
      </c>
      <c r="B202" s="175" t="s">
        <v>8387</v>
      </c>
      <c r="C202" s="176" t="s">
        <v>7816</v>
      </c>
      <c r="D202" s="177" t="s">
        <v>1055</v>
      </c>
      <c r="E202" s="177" t="s">
        <v>8388</v>
      </c>
      <c r="F202" s="178" t="s">
        <v>8389</v>
      </c>
      <c r="G202" s="178" t="s">
        <v>7816</v>
      </c>
      <c r="H202" s="178" t="s">
        <v>1077</v>
      </c>
      <c r="I202" s="179" t="s">
        <v>1078</v>
      </c>
      <c r="J202" s="180" t="s">
        <v>1690</v>
      </c>
      <c r="K202" s="180" t="s">
        <v>1691</v>
      </c>
      <c r="L202" s="180" t="s">
        <v>1063</v>
      </c>
      <c r="M202" s="181" t="s">
        <v>1769</v>
      </c>
      <c r="N202" s="178" t="s">
        <v>1065</v>
      </c>
      <c r="O202" s="178" t="s">
        <v>3553</v>
      </c>
      <c r="P202" s="182"/>
      <c r="Q202" s="183"/>
      <c r="R202" s="183">
        <v>25644.45</v>
      </c>
    </row>
    <row r="203" spans="1:18" ht="63" hidden="1" customHeight="1">
      <c r="A203" s="175" t="s">
        <v>1671</v>
      </c>
      <c r="B203" s="175" t="s">
        <v>8390</v>
      </c>
      <c r="C203" s="176" t="s">
        <v>7886</v>
      </c>
      <c r="D203" s="177" t="s">
        <v>1055</v>
      </c>
      <c r="E203" s="177" t="s">
        <v>8391</v>
      </c>
      <c r="F203" s="178" t="s">
        <v>8392</v>
      </c>
      <c r="G203" s="178" t="s">
        <v>7886</v>
      </c>
      <c r="H203" s="178" t="s">
        <v>1077</v>
      </c>
      <c r="I203" s="179" t="s">
        <v>1078</v>
      </c>
      <c r="J203" s="180" t="s">
        <v>1690</v>
      </c>
      <c r="K203" s="180" t="s">
        <v>1691</v>
      </c>
      <c r="L203" s="180" t="s">
        <v>1063</v>
      </c>
      <c r="M203" s="181" t="s">
        <v>1769</v>
      </c>
      <c r="N203" s="178" t="s">
        <v>1065</v>
      </c>
      <c r="O203" s="178" t="s">
        <v>3553</v>
      </c>
      <c r="P203" s="182"/>
      <c r="Q203" s="183"/>
      <c r="R203" s="183">
        <v>427.84</v>
      </c>
    </row>
    <row r="204" spans="1:18" ht="52.5" hidden="1" customHeight="1">
      <c r="A204" s="175" t="s">
        <v>1672</v>
      </c>
      <c r="B204" s="175" t="s">
        <v>8393</v>
      </c>
      <c r="C204" s="176" t="s">
        <v>7816</v>
      </c>
      <c r="D204" s="177" t="s">
        <v>1055</v>
      </c>
      <c r="E204" s="177" t="s">
        <v>7835</v>
      </c>
      <c r="F204" s="178" t="s">
        <v>8394</v>
      </c>
      <c r="G204" s="178" t="s">
        <v>7816</v>
      </c>
      <c r="H204" s="178" t="s">
        <v>1701</v>
      </c>
      <c r="I204" s="179" t="s">
        <v>1702</v>
      </c>
      <c r="J204" s="180" t="s">
        <v>1690</v>
      </c>
      <c r="K204" s="180" t="s">
        <v>1691</v>
      </c>
      <c r="L204" s="180" t="s">
        <v>1063</v>
      </c>
      <c r="M204" s="181" t="s">
        <v>1769</v>
      </c>
      <c r="N204" s="178" t="s">
        <v>1065</v>
      </c>
      <c r="O204" s="178" t="s">
        <v>3553</v>
      </c>
      <c r="P204" s="182"/>
      <c r="Q204" s="183"/>
      <c r="R204" s="183">
        <v>558</v>
      </c>
    </row>
    <row r="205" spans="1:18" ht="52.5" hidden="1" customHeight="1">
      <c r="A205" s="175" t="s">
        <v>1673</v>
      </c>
      <c r="B205" s="175" t="s">
        <v>8395</v>
      </c>
      <c r="C205" s="176" t="s">
        <v>7816</v>
      </c>
      <c r="D205" s="177" t="s">
        <v>1055</v>
      </c>
      <c r="E205" s="177" t="s">
        <v>6510</v>
      </c>
      <c r="F205" s="178" t="s">
        <v>8396</v>
      </c>
      <c r="G205" s="178" t="s">
        <v>7816</v>
      </c>
      <c r="H205" s="178" t="s">
        <v>1701</v>
      </c>
      <c r="I205" s="179" t="s">
        <v>1702</v>
      </c>
      <c r="J205" s="180" t="s">
        <v>1690</v>
      </c>
      <c r="K205" s="180" t="s">
        <v>1691</v>
      </c>
      <c r="L205" s="180" t="s">
        <v>1063</v>
      </c>
      <c r="M205" s="181" t="s">
        <v>1769</v>
      </c>
      <c r="N205" s="178" t="s">
        <v>1065</v>
      </c>
      <c r="O205" s="178" t="s">
        <v>3553</v>
      </c>
      <c r="P205" s="182"/>
      <c r="Q205" s="183"/>
      <c r="R205" s="183">
        <v>5234</v>
      </c>
    </row>
    <row r="206" spans="1:18" ht="52.5" hidden="1" customHeight="1">
      <c r="A206" s="175" t="s">
        <v>1286</v>
      </c>
      <c r="B206" s="175" t="s">
        <v>8397</v>
      </c>
      <c r="C206" s="176" t="s">
        <v>7816</v>
      </c>
      <c r="D206" s="177" t="s">
        <v>1055</v>
      </c>
      <c r="E206" s="177" t="s">
        <v>8398</v>
      </c>
      <c r="F206" s="178" t="s">
        <v>8399</v>
      </c>
      <c r="G206" s="178" t="s">
        <v>7816</v>
      </c>
      <c r="H206" s="178" t="s">
        <v>1696</v>
      </c>
      <c r="I206" s="179" t="s">
        <v>1697</v>
      </c>
      <c r="J206" s="180" t="s">
        <v>1690</v>
      </c>
      <c r="K206" s="180" t="s">
        <v>1691</v>
      </c>
      <c r="L206" s="180" t="s">
        <v>1063</v>
      </c>
      <c r="M206" s="181" t="s">
        <v>1769</v>
      </c>
      <c r="N206" s="178" t="s">
        <v>1065</v>
      </c>
      <c r="O206" s="178" t="s">
        <v>3553</v>
      </c>
      <c r="P206" s="182"/>
      <c r="Q206" s="183"/>
      <c r="R206" s="183">
        <v>10780.56</v>
      </c>
    </row>
    <row r="207" spans="1:18" ht="73.5" hidden="1" customHeight="1">
      <c r="A207" s="175" t="s">
        <v>1292</v>
      </c>
      <c r="B207" s="175" t="s">
        <v>8400</v>
      </c>
      <c r="C207" s="176" t="s">
        <v>7816</v>
      </c>
      <c r="D207" s="177" t="s">
        <v>1055</v>
      </c>
      <c r="E207" s="177" t="s">
        <v>8401</v>
      </c>
      <c r="F207" s="178" t="s">
        <v>8402</v>
      </c>
      <c r="G207" s="178" t="s">
        <v>7816</v>
      </c>
      <c r="H207" s="178" t="s">
        <v>1696</v>
      </c>
      <c r="I207" s="179" t="s">
        <v>1697</v>
      </c>
      <c r="J207" s="180" t="s">
        <v>1690</v>
      </c>
      <c r="K207" s="180" t="s">
        <v>1691</v>
      </c>
      <c r="L207" s="180" t="s">
        <v>1063</v>
      </c>
      <c r="M207" s="181" t="s">
        <v>1769</v>
      </c>
      <c r="N207" s="178" t="s">
        <v>1065</v>
      </c>
      <c r="O207" s="178" t="s">
        <v>3553</v>
      </c>
      <c r="P207" s="182"/>
      <c r="Q207" s="183"/>
      <c r="R207" s="183">
        <v>2331.44</v>
      </c>
    </row>
    <row r="208" spans="1:18" ht="63" hidden="1" customHeight="1">
      <c r="A208" s="175" t="s">
        <v>1829</v>
      </c>
      <c r="B208" s="175" t="s">
        <v>8403</v>
      </c>
      <c r="C208" s="176" t="s">
        <v>7798</v>
      </c>
      <c r="D208" s="177" t="s">
        <v>1181</v>
      </c>
      <c r="E208" s="177" t="s">
        <v>8404</v>
      </c>
      <c r="F208" s="178" t="s">
        <v>8403</v>
      </c>
      <c r="G208" s="178" t="s">
        <v>7798</v>
      </c>
      <c r="H208" s="178" t="s">
        <v>1683</v>
      </c>
      <c r="I208" s="179" t="s">
        <v>1684</v>
      </c>
      <c r="J208" s="180" t="s">
        <v>1063</v>
      </c>
      <c r="K208" s="180" t="s">
        <v>1063</v>
      </c>
      <c r="L208" s="180" t="s">
        <v>1790</v>
      </c>
      <c r="M208" s="181" t="s">
        <v>1678</v>
      </c>
      <c r="N208" s="178" t="s">
        <v>1664</v>
      </c>
      <c r="O208" s="178" t="s">
        <v>1828</v>
      </c>
      <c r="P208" s="182"/>
      <c r="Q208" s="183">
        <v>143800</v>
      </c>
      <c r="R208" s="183"/>
    </row>
    <row r="209" spans="1:18" ht="42" hidden="1" customHeight="1">
      <c r="A209" s="175" t="s">
        <v>1296</v>
      </c>
      <c r="B209" s="175" t="s">
        <v>8405</v>
      </c>
      <c r="C209" s="176" t="s">
        <v>7798</v>
      </c>
      <c r="D209" s="177" t="s">
        <v>1181</v>
      </c>
      <c r="E209" s="177" t="s">
        <v>8406</v>
      </c>
      <c r="F209" s="178" t="s">
        <v>8405</v>
      </c>
      <c r="G209" s="178" t="s">
        <v>7798</v>
      </c>
      <c r="H209" s="178" t="s">
        <v>8407</v>
      </c>
      <c r="I209" s="179" t="s">
        <v>8408</v>
      </c>
      <c r="J209" s="180" t="s">
        <v>1063</v>
      </c>
      <c r="K209" s="180" t="s">
        <v>1063</v>
      </c>
      <c r="L209" s="180" t="s">
        <v>1790</v>
      </c>
      <c r="M209" s="181" t="s">
        <v>1678</v>
      </c>
      <c r="N209" s="178" t="s">
        <v>1065</v>
      </c>
      <c r="O209" s="178" t="s">
        <v>3553</v>
      </c>
      <c r="P209" s="182"/>
      <c r="Q209" s="183">
        <v>119277</v>
      </c>
      <c r="R209" s="183"/>
    </row>
    <row r="210" spans="1:18" ht="63" hidden="1" customHeight="1">
      <c r="A210" s="175" t="s">
        <v>1305</v>
      </c>
      <c r="B210" s="175" t="s">
        <v>8409</v>
      </c>
      <c r="C210" s="176" t="s">
        <v>7798</v>
      </c>
      <c r="D210" s="177" t="s">
        <v>1181</v>
      </c>
      <c r="E210" s="177" t="s">
        <v>8410</v>
      </c>
      <c r="F210" s="178" t="s">
        <v>8409</v>
      </c>
      <c r="G210" s="178" t="s">
        <v>7798</v>
      </c>
      <c r="H210" s="178" t="s">
        <v>8411</v>
      </c>
      <c r="I210" s="179" t="s">
        <v>1078</v>
      </c>
      <c r="J210" s="180" t="s">
        <v>1063</v>
      </c>
      <c r="K210" s="180" t="s">
        <v>1063</v>
      </c>
      <c r="L210" s="180" t="s">
        <v>1790</v>
      </c>
      <c r="M210" s="181" t="s">
        <v>1678</v>
      </c>
      <c r="N210" s="178" t="s">
        <v>1065</v>
      </c>
      <c r="O210" s="178" t="s">
        <v>3553</v>
      </c>
      <c r="P210" s="182"/>
      <c r="Q210" s="183">
        <v>800</v>
      </c>
      <c r="R210" s="183"/>
    </row>
    <row r="211" spans="1:18" ht="42" hidden="1" customHeight="1">
      <c r="A211" s="175" t="s">
        <v>1311</v>
      </c>
      <c r="B211" s="175" t="s">
        <v>1645</v>
      </c>
      <c r="C211" s="176" t="s">
        <v>7798</v>
      </c>
      <c r="D211" s="177" t="s">
        <v>1181</v>
      </c>
      <c r="E211" s="177" t="s">
        <v>8412</v>
      </c>
      <c r="F211" s="178" t="s">
        <v>1645</v>
      </c>
      <c r="G211" s="178" t="s">
        <v>7798</v>
      </c>
      <c r="H211" s="178" t="s">
        <v>8413</v>
      </c>
      <c r="I211" s="179" t="s">
        <v>8414</v>
      </c>
      <c r="J211" s="180" t="s">
        <v>1063</v>
      </c>
      <c r="K211" s="180" t="s">
        <v>1063</v>
      </c>
      <c r="L211" s="180" t="s">
        <v>1790</v>
      </c>
      <c r="M211" s="181" t="s">
        <v>1678</v>
      </c>
      <c r="N211" s="178" t="s">
        <v>1065</v>
      </c>
      <c r="O211" s="178" t="s">
        <v>3553</v>
      </c>
      <c r="P211" s="182"/>
      <c r="Q211" s="183">
        <v>70518</v>
      </c>
      <c r="R211" s="183"/>
    </row>
    <row r="212" spans="1:18" ht="42" hidden="1" customHeight="1">
      <c r="A212" s="175" t="s">
        <v>1842</v>
      </c>
      <c r="B212" s="175" t="s">
        <v>8415</v>
      </c>
      <c r="C212" s="176" t="s">
        <v>7798</v>
      </c>
      <c r="D212" s="177" t="s">
        <v>1181</v>
      </c>
      <c r="E212" s="177" t="s">
        <v>8416</v>
      </c>
      <c r="F212" s="178" t="s">
        <v>8415</v>
      </c>
      <c r="G212" s="178" t="s">
        <v>7798</v>
      </c>
      <c r="H212" s="178" t="s">
        <v>1835</v>
      </c>
      <c r="I212" s="179" t="s">
        <v>1836</v>
      </c>
      <c r="J212" s="180" t="s">
        <v>1063</v>
      </c>
      <c r="K212" s="180" t="s">
        <v>1063</v>
      </c>
      <c r="L212" s="180" t="s">
        <v>1790</v>
      </c>
      <c r="M212" s="181" t="s">
        <v>1678</v>
      </c>
      <c r="N212" s="178" t="s">
        <v>1065</v>
      </c>
      <c r="O212" s="178" t="s">
        <v>3553</v>
      </c>
      <c r="P212" s="182"/>
      <c r="Q212" s="183">
        <v>33327</v>
      </c>
      <c r="R212" s="183"/>
    </row>
    <row r="213" spans="1:18" ht="42" hidden="1" customHeight="1">
      <c r="A213" s="175" t="s">
        <v>1845</v>
      </c>
      <c r="B213" s="175" t="s">
        <v>1334</v>
      </c>
      <c r="C213" s="176" t="s">
        <v>7798</v>
      </c>
      <c r="D213" s="177" t="s">
        <v>1181</v>
      </c>
      <c r="E213" s="177" t="s">
        <v>1806</v>
      </c>
      <c r="F213" s="178" t="s">
        <v>1334</v>
      </c>
      <c r="G213" s="178" t="s">
        <v>7798</v>
      </c>
      <c r="H213" s="178" t="s">
        <v>1807</v>
      </c>
      <c r="I213" s="179" t="s">
        <v>1808</v>
      </c>
      <c r="J213" s="180" t="s">
        <v>1063</v>
      </c>
      <c r="K213" s="180" t="s">
        <v>1063</v>
      </c>
      <c r="L213" s="180" t="s">
        <v>1790</v>
      </c>
      <c r="M213" s="181" t="s">
        <v>1678</v>
      </c>
      <c r="N213" s="178" t="s">
        <v>1065</v>
      </c>
      <c r="O213" s="178" t="s">
        <v>3553</v>
      </c>
      <c r="P213" s="182"/>
      <c r="Q213" s="183">
        <v>12905</v>
      </c>
      <c r="R213" s="183"/>
    </row>
    <row r="214" spans="1:18" ht="42" hidden="1" customHeight="1">
      <c r="A214" s="175" t="s">
        <v>1848</v>
      </c>
      <c r="B214" s="175" t="s">
        <v>8417</v>
      </c>
      <c r="C214" s="176" t="s">
        <v>7798</v>
      </c>
      <c r="D214" s="177" t="s">
        <v>1181</v>
      </c>
      <c r="E214" s="177" t="s">
        <v>8418</v>
      </c>
      <c r="F214" s="178" t="s">
        <v>8417</v>
      </c>
      <c r="G214" s="178" t="s">
        <v>7798</v>
      </c>
      <c r="H214" s="178" t="s">
        <v>8419</v>
      </c>
      <c r="I214" s="179" t="s">
        <v>8420</v>
      </c>
      <c r="J214" s="180" t="s">
        <v>1063</v>
      </c>
      <c r="K214" s="180" t="s">
        <v>1063</v>
      </c>
      <c r="L214" s="180" t="s">
        <v>1790</v>
      </c>
      <c r="M214" s="181" t="s">
        <v>1678</v>
      </c>
      <c r="N214" s="178" t="s">
        <v>1065</v>
      </c>
      <c r="O214" s="178" t="s">
        <v>3553</v>
      </c>
      <c r="P214" s="182"/>
      <c r="Q214" s="183">
        <v>15606</v>
      </c>
      <c r="R214" s="183"/>
    </row>
    <row r="215" spans="1:18" ht="52.5" hidden="1" customHeight="1">
      <c r="A215" s="175" t="s">
        <v>1674</v>
      </c>
      <c r="B215" s="175" t="s">
        <v>8421</v>
      </c>
      <c r="C215" s="176" t="s">
        <v>7822</v>
      </c>
      <c r="D215" s="177" t="s">
        <v>1055</v>
      </c>
      <c r="E215" s="177" t="s">
        <v>8422</v>
      </c>
      <c r="F215" s="178" t="s">
        <v>8423</v>
      </c>
      <c r="G215" s="178" t="s">
        <v>7816</v>
      </c>
      <c r="H215" s="178" t="s">
        <v>1696</v>
      </c>
      <c r="I215" s="179" t="s">
        <v>1697</v>
      </c>
      <c r="J215" s="180" t="s">
        <v>1690</v>
      </c>
      <c r="K215" s="180" t="s">
        <v>1691</v>
      </c>
      <c r="L215" s="180" t="s">
        <v>1063</v>
      </c>
      <c r="M215" s="181" t="s">
        <v>1769</v>
      </c>
      <c r="N215" s="178" t="s">
        <v>1065</v>
      </c>
      <c r="O215" s="178" t="s">
        <v>3553</v>
      </c>
      <c r="P215" s="182"/>
      <c r="Q215" s="183"/>
      <c r="R215" s="183">
        <v>1171.67</v>
      </c>
    </row>
    <row r="216" spans="1:18" ht="52.5" hidden="1" customHeight="1">
      <c r="A216" s="175" t="s">
        <v>1853</v>
      </c>
      <c r="B216" s="175" t="s">
        <v>8424</v>
      </c>
      <c r="C216" s="176" t="s">
        <v>7822</v>
      </c>
      <c r="D216" s="177" t="s">
        <v>1055</v>
      </c>
      <c r="E216" s="177" t="s">
        <v>8425</v>
      </c>
      <c r="F216" s="178" t="s">
        <v>8426</v>
      </c>
      <c r="G216" s="178" t="s">
        <v>7816</v>
      </c>
      <c r="H216" s="178" t="s">
        <v>1696</v>
      </c>
      <c r="I216" s="179" t="s">
        <v>1697</v>
      </c>
      <c r="J216" s="180" t="s">
        <v>1690</v>
      </c>
      <c r="K216" s="180" t="s">
        <v>1691</v>
      </c>
      <c r="L216" s="180" t="s">
        <v>1063</v>
      </c>
      <c r="M216" s="181" t="s">
        <v>1769</v>
      </c>
      <c r="N216" s="178" t="s">
        <v>1065</v>
      </c>
      <c r="O216" s="178" t="s">
        <v>3553</v>
      </c>
      <c r="P216" s="182"/>
      <c r="Q216" s="183"/>
      <c r="R216" s="183">
        <v>359.73</v>
      </c>
    </row>
    <row r="217" spans="1:18" ht="52.5" hidden="1" customHeight="1">
      <c r="A217" s="175" t="s">
        <v>1860</v>
      </c>
      <c r="B217" s="175" t="s">
        <v>6589</v>
      </c>
      <c r="C217" s="176" t="s">
        <v>6482</v>
      </c>
      <c r="D217" s="177" t="s">
        <v>1181</v>
      </c>
      <c r="E217" s="177" t="s">
        <v>8427</v>
      </c>
      <c r="F217" s="178" t="s">
        <v>6589</v>
      </c>
      <c r="G217" s="178" t="s">
        <v>7816</v>
      </c>
      <c r="H217" s="178" t="s">
        <v>1183</v>
      </c>
      <c r="I217" s="179" t="s">
        <v>1078</v>
      </c>
      <c r="J217" s="180" t="s">
        <v>1690</v>
      </c>
      <c r="K217" s="180" t="s">
        <v>1691</v>
      </c>
      <c r="L217" s="180" t="s">
        <v>1063</v>
      </c>
      <c r="M217" s="181" t="s">
        <v>1769</v>
      </c>
      <c r="N217" s="178" t="s">
        <v>1065</v>
      </c>
      <c r="O217" s="178" t="s">
        <v>3553</v>
      </c>
      <c r="P217" s="182"/>
      <c r="Q217" s="183">
        <v>4764.62</v>
      </c>
      <c r="R217" s="183"/>
    </row>
    <row r="218" spans="1:18" ht="52.5" hidden="1" customHeight="1">
      <c r="A218" s="175" t="s">
        <v>1864</v>
      </c>
      <c r="B218" s="175" t="s">
        <v>8428</v>
      </c>
      <c r="C218" s="176" t="s">
        <v>6482</v>
      </c>
      <c r="D218" s="177" t="s">
        <v>1181</v>
      </c>
      <c r="E218" s="177" t="s">
        <v>8429</v>
      </c>
      <c r="F218" s="178" t="s">
        <v>8428</v>
      </c>
      <c r="G218" s="178" t="s">
        <v>7816</v>
      </c>
      <c r="H218" s="178" t="s">
        <v>1183</v>
      </c>
      <c r="I218" s="179" t="s">
        <v>1078</v>
      </c>
      <c r="J218" s="180" t="s">
        <v>1690</v>
      </c>
      <c r="K218" s="180" t="s">
        <v>1691</v>
      </c>
      <c r="L218" s="180" t="s">
        <v>1063</v>
      </c>
      <c r="M218" s="181" t="s">
        <v>1769</v>
      </c>
      <c r="N218" s="178" t="s">
        <v>1065</v>
      </c>
      <c r="O218" s="178" t="s">
        <v>3553</v>
      </c>
      <c r="P218" s="182"/>
      <c r="Q218" s="183">
        <v>123.89</v>
      </c>
      <c r="R218" s="183"/>
    </row>
    <row r="219" spans="1:18" ht="52.5" hidden="1" customHeight="1">
      <c r="A219" s="175" t="s">
        <v>1868</v>
      </c>
      <c r="B219" s="175" t="s">
        <v>8117</v>
      </c>
      <c r="C219" s="176" t="s">
        <v>6482</v>
      </c>
      <c r="D219" s="177" t="s">
        <v>1181</v>
      </c>
      <c r="E219" s="177" t="s">
        <v>8430</v>
      </c>
      <c r="F219" s="178" t="s">
        <v>8117</v>
      </c>
      <c r="G219" s="178" t="s">
        <v>7816</v>
      </c>
      <c r="H219" s="178" t="s">
        <v>1183</v>
      </c>
      <c r="I219" s="179" t="s">
        <v>1078</v>
      </c>
      <c r="J219" s="180" t="s">
        <v>1690</v>
      </c>
      <c r="K219" s="180" t="s">
        <v>1691</v>
      </c>
      <c r="L219" s="180" t="s">
        <v>1063</v>
      </c>
      <c r="M219" s="181" t="s">
        <v>1769</v>
      </c>
      <c r="N219" s="178" t="s">
        <v>1065</v>
      </c>
      <c r="O219" s="178" t="s">
        <v>3553</v>
      </c>
      <c r="P219" s="182"/>
      <c r="Q219" s="183">
        <v>3633.88</v>
      </c>
      <c r="R219" s="183"/>
    </row>
    <row r="220" spans="1:18" ht="52.5" hidden="1" customHeight="1">
      <c r="A220" s="175" t="s">
        <v>1870</v>
      </c>
      <c r="B220" s="175" t="s">
        <v>8431</v>
      </c>
      <c r="C220" s="176" t="s">
        <v>7822</v>
      </c>
      <c r="D220" s="177" t="s">
        <v>1055</v>
      </c>
      <c r="E220" s="177" t="s">
        <v>8432</v>
      </c>
      <c r="F220" s="178" t="s">
        <v>8433</v>
      </c>
      <c r="G220" s="178" t="s">
        <v>7822</v>
      </c>
      <c r="H220" s="178" t="s">
        <v>1077</v>
      </c>
      <c r="I220" s="179" t="s">
        <v>1078</v>
      </c>
      <c r="J220" s="180" t="s">
        <v>1690</v>
      </c>
      <c r="K220" s="180" t="s">
        <v>1691</v>
      </c>
      <c r="L220" s="180" t="s">
        <v>1063</v>
      </c>
      <c r="M220" s="181" t="s">
        <v>1769</v>
      </c>
      <c r="N220" s="178" t="s">
        <v>1065</v>
      </c>
      <c r="O220" s="178" t="s">
        <v>3553</v>
      </c>
      <c r="P220" s="182"/>
      <c r="Q220" s="183"/>
      <c r="R220" s="183">
        <v>77.13</v>
      </c>
    </row>
    <row r="221" spans="1:18" ht="52.5" hidden="1" customHeight="1">
      <c r="A221" s="175" t="s">
        <v>1874</v>
      </c>
      <c r="B221" s="175" t="s">
        <v>8434</v>
      </c>
      <c r="C221" s="176" t="s">
        <v>7816</v>
      </c>
      <c r="D221" s="177" t="s">
        <v>1181</v>
      </c>
      <c r="E221" s="177" t="s">
        <v>8435</v>
      </c>
      <c r="F221" s="178" t="s">
        <v>8434</v>
      </c>
      <c r="G221" s="178" t="s">
        <v>7816</v>
      </c>
      <c r="H221" s="178" t="s">
        <v>8436</v>
      </c>
      <c r="I221" s="179" t="s">
        <v>1078</v>
      </c>
      <c r="J221" s="180" t="s">
        <v>1063</v>
      </c>
      <c r="K221" s="180" t="s">
        <v>1063</v>
      </c>
      <c r="L221" s="180" t="s">
        <v>1790</v>
      </c>
      <c r="M221" s="181" t="s">
        <v>1678</v>
      </c>
      <c r="N221" s="178" t="s">
        <v>1065</v>
      </c>
      <c r="O221" s="178" t="s">
        <v>3553</v>
      </c>
      <c r="P221" s="182"/>
      <c r="Q221" s="183">
        <v>808</v>
      </c>
      <c r="R221" s="183"/>
    </row>
    <row r="222" spans="1:18" ht="63" hidden="1" customHeight="1">
      <c r="A222" s="175" t="s">
        <v>1879</v>
      </c>
      <c r="B222" s="175" t="s">
        <v>2410</v>
      </c>
      <c r="C222" s="176" t="s">
        <v>7816</v>
      </c>
      <c r="D222" s="177" t="s">
        <v>1181</v>
      </c>
      <c r="E222" s="177" t="s">
        <v>1806</v>
      </c>
      <c r="F222" s="178" t="s">
        <v>2410</v>
      </c>
      <c r="G222" s="178" t="s">
        <v>7816</v>
      </c>
      <c r="H222" s="178" t="s">
        <v>1807</v>
      </c>
      <c r="I222" s="179" t="s">
        <v>1808</v>
      </c>
      <c r="J222" s="180" t="s">
        <v>1063</v>
      </c>
      <c r="K222" s="180" t="s">
        <v>1063</v>
      </c>
      <c r="L222" s="180" t="s">
        <v>1790</v>
      </c>
      <c r="M222" s="181" t="s">
        <v>1678</v>
      </c>
      <c r="N222" s="178" t="s">
        <v>1065</v>
      </c>
      <c r="O222" s="178" t="s">
        <v>3553</v>
      </c>
      <c r="P222" s="182"/>
      <c r="Q222" s="183">
        <v>10829</v>
      </c>
      <c r="R222" s="183"/>
    </row>
    <row r="223" spans="1:18" ht="52.5" hidden="1" customHeight="1">
      <c r="A223" s="175" t="s">
        <v>1884</v>
      </c>
      <c r="B223" s="175" t="s">
        <v>8437</v>
      </c>
      <c r="C223" s="176" t="s">
        <v>8438</v>
      </c>
      <c r="D223" s="177" t="s">
        <v>1181</v>
      </c>
      <c r="E223" s="177" t="s">
        <v>8439</v>
      </c>
      <c r="F223" s="178" t="s">
        <v>8437</v>
      </c>
      <c r="G223" s="178" t="s">
        <v>7822</v>
      </c>
      <c r="H223" s="178" t="s">
        <v>8440</v>
      </c>
      <c r="I223" s="179" t="s">
        <v>1078</v>
      </c>
      <c r="J223" s="180" t="s">
        <v>1063</v>
      </c>
      <c r="K223" s="180" t="s">
        <v>1063</v>
      </c>
      <c r="L223" s="180" t="s">
        <v>1790</v>
      </c>
      <c r="M223" s="181" t="s">
        <v>1678</v>
      </c>
      <c r="N223" s="178" t="s">
        <v>1065</v>
      </c>
      <c r="O223" s="178" t="s">
        <v>3553</v>
      </c>
      <c r="P223" s="182"/>
      <c r="Q223" s="183">
        <v>311</v>
      </c>
      <c r="R223" s="183"/>
    </row>
    <row r="224" spans="1:18" ht="63" hidden="1" customHeight="1">
      <c r="A224" s="175" t="s">
        <v>1887</v>
      </c>
      <c r="B224" s="175" t="s">
        <v>8441</v>
      </c>
      <c r="C224" s="176" t="s">
        <v>8438</v>
      </c>
      <c r="D224" s="177" t="s">
        <v>1181</v>
      </c>
      <c r="E224" s="177" t="s">
        <v>8442</v>
      </c>
      <c r="F224" s="178" t="s">
        <v>8441</v>
      </c>
      <c r="G224" s="178" t="s">
        <v>7822</v>
      </c>
      <c r="H224" s="178" t="s">
        <v>8443</v>
      </c>
      <c r="I224" s="179" t="s">
        <v>1078</v>
      </c>
      <c r="J224" s="180" t="s">
        <v>1063</v>
      </c>
      <c r="K224" s="180" t="s">
        <v>1063</v>
      </c>
      <c r="L224" s="180" t="s">
        <v>1790</v>
      </c>
      <c r="M224" s="181" t="s">
        <v>1678</v>
      </c>
      <c r="N224" s="178" t="s">
        <v>1065</v>
      </c>
      <c r="O224" s="178" t="s">
        <v>3553</v>
      </c>
      <c r="P224" s="182"/>
      <c r="Q224" s="183">
        <v>2400</v>
      </c>
      <c r="R224" s="183"/>
    </row>
    <row r="225" spans="1:18" ht="52.5" hidden="1" customHeight="1">
      <c r="A225" s="175" t="s">
        <v>1892</v>
      </c>
      <c r="B225" s="175" t="s">
        <v>8444</v>
      </c>
      <c r="C225" s="176" t="s">
        <v>7822</v>
      </c>
      <c r="D225" s="177" t="s">
        <v>1181</v>
      </c>
      <c r="E225" s="177" t="s">
        <v>8445</v>
      </c>
      <c r="F225" s="178" t="s">
        <v>8444</v>
      </c>
      <c r="G225" s="178" t="s">
        <v>7822</v>
      </c>
      <c r="H225" s="178" t="s">
        <v>3645</v>
      </c>
      <c r="I225" s="179" t="s">
        <v>3646</v>
      </c>
      <c r="J225" s="180" t="s">
        <v>1063</v>
      </c>
      <c r="K225" s="180" t="s">
        <v>1063</v>
      </c>
      <c r="L225" s="180" t="s">
        <v>1790</v>
      </c>
      <c r="M225" s="181" t="s">
        <v>1678</v>
      </c>
      <c r="N225" s="178" t="s">
        <v>1065</v>
      </c>
      <c r="O225" s="178" t="s">
        <v>3553</v>
      </c>
      <c r="P225" s="182"/>
      <c r="Q225" s="183">
        <v>1800</v>
      </c>
      <c r="R225" s="183"/>
    </row>
    <row r="226" spans="1:18" ht="52.5" hidden="1" customHeight="1">
      <c r="A226" s="175" t="s">
        <v>1896</v>
      </c>
      <c r="B226" s="175" t="s">
        <v>8446</v>
      </c>
      <c r="C226" s="176" t="s">
        <v>7822</v>
      </c>
      <c r="D226" s="177" t="s">
        <v>1181</v>
      </c>
      <c r="E226" s="177" t="s">
        <v>1806</v>
      </c>
      <c r="F226" s="178" t="s">
        <v>8446</v>
      </c>
      <c r="G226" s="178" t="s">
        <v>7822</v>
      </c>
      <c r="H226" s="178" t="s">
        <v>1807</v>
      </c>
      <c r="I226" s="179" t="s">
        <v>1808</v>
      </c>
      <c r="J226" s="180" t="s">
        <v>1063</v>
      </c>
      <c r="K226" s="180" t="s">
        <v>1063</v>
      </c>
      <c r="L226" s="180" t="s">
        <v>1790</v>
      </c>
      <c r="M226" s="181" t="s">
        <v>1678</v>
      </c>
      <c r="N226" s="178" t="s">
        <v>1065</v>
      </c>
      <c r="O226" s="178" t="s">
        <v>3553</v>
      </c>
      <c r="P226" s="182"/>
      <c r="Q226" s="183">
        <v>3438</v>
      </c>
      <c r="R226" s="183"/>
    </row>
    <row r="227" spans="1:18" ht="52.5" hidden="1" customHeight="1">
      <c r="A227" s="175" t="s">
        <v>1900</v>
      </c>
      <c r="B227" s="175" t="s">
        <v>8447</v>
      </c>
      <c r="C227" s="176" t="s">
        <v>7822</v>
      </c>
      <c r="D227" s="177" t="s">
        <v>1181</v>
      </c>
      <c r="E227" s="177" t="s">
        <v>8448</v>
      </c>
      <c r="F227" s="178" t="s">
        <v>8447</v>
      </c>
      <c r="G227" s="178" t="s">
        <v>7822</v>
      </c>
      <c r="H227" s="178" t="s">
        <v>1835</v>
      </c>
      <c r="I227" s="179" t="s">
        <v>1836</v>
      </c>
      <c r="J227" s="180" t="s">
        <v>1063</v>
      </c>
      <c r="K227" s="180" t="s">
        <v>1063</v>
      </c>
      <c r="L227" s="180" t="s">
        <v>1790</v>
      </c>
      <c r="M227" s="181" t="s">
        <v>1678</v>
      </c>
      <c r="N227" s="178" t="s">
        <v>1065</v>
      </c>
      <c r="O227" s="178" t="s">
        <v>3553</v>
      </c>
      <c r="P227" s="182"/>
      <c r="Q227" s="183">
        <v>13619.37</v>
      </c>
      <c r="R227" s="183"/>
    </row>
    <row r="228" spans="1:18" ht="63" hidden="1" customHeight="1">
      <c r="A228" s="175" t="s">
        <v>1904</v>
      </c>
      <c r="B228" s="175" t="s">
        <v>8449</v>
      </c>
      <c r="C228" s="176" t="s">
        <v>7838</v>
      </c>
      <c r="D228" s="177" t="s">
        <v>1181</v>
      </c>
      <c r="E228" s="177" t="s">
        <v>8450</v>
      </c>
      <c r="F228" s="178" t="s">
        <v>8449</v>
      </c>
      <c r="G228" s="178" t="s">
        <v>7838</v>
      </c>
      <c r="H228" s="178" t="s">
        <v>8451</v>
      </c>
      <c r="I228" s="179" t="s">
        <v>1078</v>
      </c>
      <c r="J228" s="180" t="s">
        <v>1063</v>
      </c>
      <c r="K228" s="180" t="s">
        <v>1063</v>
      </c>
      <c r="L228" s="180" t="s">
        <v>1790</v>
      </c>
      <c r="M228" s="181" t="s">
        <v>1678</v>
      </c>
      <c r="N228" s="178" t="s">
        <v>1065</v>
      </c>
      <c r="O228" s="178" t="s">
        <v>3553</v>
      </c>
      <c r="P228" s="182"/>
      <c r="Q228" s="183">
        <v>1600</v>
      </c>
      <c r="R228" s="183"/>
    </row>
    <row r="229" spans="1:18" ht="52.5" hidden="1" customHeight="1">
      <c r="A229" s="175" t="s">
        <v>1908</v>
      </c>
      <c r="B229" s="175" t="s">
        <v>8452</v>
      </c>
      <c r="C229" s="176" t="s">
        <v>7838</v>
      </c>
      <c r="D229" s="177" t="s">
        <v>1181</v>
      </c>
      <c r="E229" s="177" t="s">
        <v>8453</v>
      </c>
      <c r="F229" s="178" t="s">
        <v>8452</v>
      </c>
      <c r="G229" s="178" t="s">
        <v>7838</v>
      </c>
      <c r="H229" s="178" t="s">
        <v>8454</v>
      </c>
      <c r="I229" s="179" t="s">
        <v>1078</v>
      </c>
      <c r="J229" s="180" t="s">
        <v>1063</v>
      </c>
      <c r="K229" s="180" t="s">
        <v>1063</v>
      </c>
      <c r="L229" s="180" t="s">
        <v>1790</v>
      </c>
      <c r="M229" s="181" t="s">
        <v>1678</v>
      </c>
      <c r="N229" s="178" t="s">
        <v>1065</v>
      </c>
      <c r="O229" s="178" t="s">
        <v>3553</v>
      </c>
      <c r="P229" s="182"/>
      <c r="Q229" s="183">
        <v>1600</v>
      </c>
      <c r="R229" s="183"/>
    </row>
    <row r="230" spans="1:18" ht="52.5" hidden="1" customHeight="1">
      <c r="A230" s="175" t="s">
        <v>1912</v>
      </c>
      <c r="B230" s="175" t="s">
        <v>1424</v>
      </c>
      <c r="C230" s="176" t="s">
        <v>7838</v>
      </c>
      <c r="D230" s="177" t="s">
        <v>1181</v>
      </c>
      <c r="E230" s="177" t="s">
        <v>1806</v>
      </c>
      <c r="F230" s="178" t="s">
        <v>1424</v>
      </c>
      <c r="G230" s="178" t="s">
        <v>7838</v>
      </c>
      <c r="H230" s="178" t="s">
        <v>1807</v>
      </c>
      <c r="I230" s="179" t="s">
        <v>1808</v>
      </c>
      <c r="J230" s="180" t="s">
        <v>1063</v>
      </c>
      <c r="K230" s="180" t="s">
        <v>1063</v>
      </c>
      <c r="L230" s="180" t="s">
        <v>1790</v>
      </c>
      <c r="M230" s="181" t="s">
        <v>1678</v>
      </c>
      <c r="N230" s="178" t="s">
        <v>1065</v>
      </c>
      <c r="O230" s="178" t="s">
        <v>3553</v>
      </c>
      <c r="P230" s="182"/>
      <c r="Q230" s="183">
        <v>5137</v>
      </c>
      <c r="R230" s="183"/>
    </row>
    <row r="231" spans="1:18" ht="63" hidden="1" customHeight="1">
      <c r="A231" s="175" t="s">
        <v>1916</v>
      </c>
      <c r="B231" s="175" t="s">
        <v>8455</v>
      </c>
      <c r="C231" s="176" t="s">
        <v>7838</v>
      </c>
      <c r="D231" s="177" t="s">
        <v>1181</v>
      </c>
      <c r="E231" s="177" t="s">
        <v>8456</v>
      </c>
      <c r="F231" s="178" t="s">
        <v>8455</v>
      </c>
      <c r="G231" s="178" t="s">
        <v>7838</v>
      </c>
      <c r="H231" s="178" t="s">
        <v>2382</v>
      </c>
      <c r="I231" s="179" t="s">
        <v>2383</v>
      </c>
      <c r="J231" s="180" t="s">
        <v>1063</v>
      </c>
      <c r="K231" s="180" t="s">
        <v>1063</v>
      </c>
      <c r="L231" s="180" t="s">
        <v>1790</v>
      </c>
      <c r="M231" s="181" t="s">
        <v>1678</v>
      </c>
      <c r="N231" s="178" t="s">
        <v>1065</v>
      </c>
      <c r="O231" s="178" t="s">
        <v>3553</v>
      </c>
      <c r="P231" s="182"/>
      <c r="Q231" s="183">
        <v>10608</v>
      </c>
      <c r="R231" s="183"/>
    </row>
    <row r="232" spans="1:18" ht="52.5" hidden="1" customHeight="1">
      <c r="A232" s="175" t="s">
        <v>1919</v>
      </c>
      <c r="B232" s="175" t="s">
        <v>8457</v>
      </c>
      <c r="C232" s="176" t="s">
        <v>7838</v>
      </c>
      <c r="D232" s="177" t="s">
        <v>1181</v>
      </c>
      <c r="E232" s="177" t="s">
        <v>8458</v>
      </c>
      <c r="F232" s="178" t="s">
        <v>8457</v>
      </c>
      <c r="G232" s="178" t="s">
        <v>7838</v>
      </c>
      <c r="H232" s="178" t="s">
        <v>1835</v>
      </c>
      <c r="I232" s="179" t="s">
        <v>1836</v>
      </c>
      <c r="J232" s="180" t="s">
        <v>1063</v>
      </c>
      <c r="K232" s="180" t="s">
        <v>1063</v>
      </c>
      <c r="L232" s="180" t="s">
        <v>1790</v>
      </c>
      <c r="M232" s="181" t="s">
        <v>1678</v>
      </c>
      <c r="N232" s="178" t="s">
        <v>1065</v>
      </c>
      <c r="O232" s="178" t="s">
        <v>3553</v>
      </c>
      <c r="P232" s="182"/>
      <c r="Q232" s="183">
        <v>12412.24</v>
      </c>
      <c r="R232" s="183"/>
    </row>
    <row r="233" spans="1:18" ht="52.5" hidden="1" customHeight="1">
      <c r="A233" s="175" t="s">
        <v>1921</v>
      </c>
      <c r="B233" s="175" t="s">
        <v>6445</v>
      </c>
      <c r="C233" s="176" t="s">
        <v>7838</v>
      </c>
      <c r="D233" s="177" t="s">
        <v>1181</v>
      </c>
      <c r="E233" s="177" t="s">
        <v>8459</v>
      </c>
      <c r="F233" s="178" t="s">
        <v>6445</v>
      </c>
      <c r="G233" s="178" t="s">
        <v>7838</v>
      </c>
      <c r="H233" s="178" t="s">
        <v>1924</v>
      </c>
      <c r="I233" s="179" t="s">
        <v>1925</v>
      </c>
      <c r="J233" s="180" t="s">
        <v>1063</v>
      </c>
      <c r="K233" s="180" t="s">
        <v>1063</v>
      </c>
      <c r="L233" s="180" t="s">
        <v>1790</v>
      </c>
      <c r="M233" s="181" t="s">
        <v>1678</v>
      </c>
      <c r="N233" s="178" t="s">
        <v>1065</v>
      </c>
      <c r="O233" s="178" t="s">
        <v>3553</v>
      </c>
      <c r="P233" s="182"/>
      <c r="Q233" s="183">
        <v>4425</v>
      </c>
      <c r="R233" s="183"/>
    </row>
    <row r="234" spans="1:18" ht="63" hidden="1" customHeight="1">
      <c r="A234" s="175" t="s">
        <v>1926</v>
      </c>
      <c r="B234" s="175" t="s">
        <v>7135</v>
      </c>
      <c r="C234" s="176" t="s">
        <v>7838</v>
      </c>
      <c r="D234" s="177" t="s">
        <v>1181</v>
      </c>
      <c r="E234" s="177" t="s">
        <v>8460</v>
      </c>
      <c r="F234" s="178" t="s">
        <v>7135</v>
      </c>
      <c r="G234" s="178" t="s">
        <v>7838</v>
      </c>
      <c r="H234" s="178" t="s">
        <v>4146</v>
      </c>
      <c r="I234" s="179" t="s">
        <v>1697</v>
      </c>
      <c r="J234" s="180" t="s">
        <v>1690</v>
      </c>
      <c r="K234" s="180" t="s">
        <v>1691</v>
      </c>
      <c r="L234" s="180" t="s">
        <v>1063</v>
      </c>
      <c r="M234" s="181" t="s">
        <v>1769</v>
      </c>
      <c r="N234" s="178" t="s">
        <v>1065</v>
      </c>
      <c r="O234" s="178" t="s">
        <v>3553</v>
      </c>
      <c r="P234" s="182"/>
      <c r="Q234" s="183">
        <v>192.89</v>
      </c>
      <c r="R234" s="183"/>
    </row>
    <row r="235" spans="1:18" ht="52.5" hidden="1" customHeight="1">
      <c r="A235" s="175" t="s">
        <v>1315</v>
      </c>
      <c r="B235" s="175" t="s">
        <v>8461</v>
      </c>
      <c r="C235" s="176" t="s">
        <v>8462</v>
      </c>
      <c r="D235" s="177" t="s">
        <v>1181</v>
      </c>
      <c r="E235" s="177" t="s">
        <v>8463</v>
      </c>
      <c r="F235" s="178" t="s">
        <v>8461</v>
      </c>
      <c r="G235" s="178" t="s">
        <v>8462</v>
      </c>
      <c r="H235" s="178" t="s">
        <v>8464</v>
      </c>
      <c r="I235" s="179" t="s">
        <v>1078</v>
      </c>
      <c r="J235" s="180" t="s">
        <v>1063</v>
      </c>
      <c r="K235" s="180" t="s">
        <v>1063</v>
      </c>
      <c r="L235" s="180" t="s">
        <v>1790</v>
      </c>
      <c r="M235" s="181" t="s">
        <v>1678</v>
      </c>
      <c r="N235" s="178" t="s">
        <v>1065</v>
      </c>
      <c r="O235" s="178" t="s">
        <v>3553</v>
      </c>
      <c r="P235" s="182"/>
      <c r="Q235" s="183">
        <v>11449</v>
      </c>
      <c r="R235" s="183"/>
    </row>
    <row r="236" spans="1:18" ht="42" hidden="1" customHeight="1">
      <c r="A236" s="175" t="s">
        <v>1320</v>
      </c>
      <c r="B236" s="175" t="s">
        <v>8465</v>
      </c>
      <c r="C236" s="176" t="s">
        <v>8462</v>
      </c>
      <c r="D236" s="177" t="s">
        <v>1181</v>
      </c>
      <c r="E236" s="177" t="s">
        <v>8466</v>
      </c>
      <c r="F236" s="178" t="s">
        <v>8465</v>
      </c>
      <c r="G236" s="178" t="s">
        <v>8462</v>
      </c>
      <c r="H236" s="178" t="s">
        <v>1835</v>
      </c>
      <c r="I236" s="179" t="s">
        <v>1836</v>
      </c>
      <c r="J236" s="180" t="s">
        <v>1063</v>
      </c>
      <c r="K236" s="180" t="s">
        <v>1063</v>
      </c>
      <c r="L236" s="180" t="s">
        <v>1790</v>
      </c>
      <c r="M236" s="181" t="s">
        <v>1678</v>
      </c>
      <c r="N236" s="178" t="s">
        <v>1065</v>
      </c>
      <c r="O236" s="178" t="s">
        <v>3553</v>
      </c>
      <c r="P236" s="182"/>
      <c r="Q236" s="183">
        <v>24545.83</v>
      </c>
      <c r="R236" s="183"/>
    </row>
    <row r="237" spans="1:18" ht="52.5" hidden="1">
      <c r="A237" s="175" t="s">
        <v>1327</v>
      </c>
      <c r="B237" s="175" t="s">
        <v>3709</v>
      </c>
      <c r="C237" s="176" t="s">
        <v>8462</v>
      </c>
      <c r="D237" s="177" t="s">
        <v>1181</v>
      </c>
      <c r="E237" s="177" t="s">
        <v>1806</v>
      </c>
      <c r="F237" s="178" t="s">
        <v>3709</v>
      </c>
      <c r="G237" s="178" t="s">
        <v>8462</v>
      </c>
      <c r="H237" s="178" t="s">
        <v>1807</v>
      </c>
      <c r="I237" s="179" t="s">
        <v>1808</v>
      </c>
      <c r="J237" s="180" t="s">
        <v>1063</v>
      </c>
      <c r="K237" s="180" t="s">
        <v>1063</v>
      </c>
      <c r="L237" s="180" t="s">
        <v>1790</v>
      </c>
      <c r="M237" s="181" t="s">
        <v>1678</v>
      </c>
      <c r="N237" s="178" t="s">
        <v>1065</v>
      </c>
      <c r="O237" s="178" t="s">
        <v>3553</v>
      </c>
      <c r="P237" s="182"/>
      <c r="Q237" s="183">
        <v>9257</v>
      </c>
      <c r="R237" s="183"/>
    </row>
    <row r="238" spans="1:18" ht="52.5" hidden="1" customHeight="1">
      <c r="A238" s="175" t="s">
        <v>1052</v>
      </c>
      <c r="B238" s="175" t="s">
        <v>8467</v>
      </c>
      <c r="C238" s="176" t="s">
        <v>7849</v>
      </c>
      <c r="D238" s="177" t="s">
        <v>1055</v>
      </c>
      <c r="E238" s="177" t="s">
        <v>8468</v>
      </c>
      <c r="F238" s="178" t="s">
        <v>8469</v>
      </c>
      <c r="G238" s="178" t="s">
        <v>7852</v>
      </c>
      <c r="H238" s="178" t="s">
        <v>1077</v>
      </c>
      <c r="I238" s="179" t="s">
        <v>1078</v>
      </c>
      <c r="J238" s="180" t="s">
        <v>1690</v>
      </c>
      <c r="K238" s="180" t="s">
        <v>1691</v>
      </c>
      <c r="L238" s="180" t="s">
        <v>1063</v>
      </c>
      <c r="M238" s="181" t="s">
        <v>1769</v>
      </c>
      <c r="N238" s="178" t="s">
        <v>1065</v>
      </c>
      <c r="O238" s="178" t="s">
        <v>1112</v>
      </c>
      <c r="P238" s="182"/>
      <c r="Q238" s="183"/>
      <c r="R238" s="183">
        <v>1939.62</v>
      </c>
    </row>
    <row r="239" spans="1:18" ht="52.5" hidden="1" customHeight="1">
      <c r="A239" s="175" t="s">
        <v>1068</v>
      </c>
      <c r="B239" s="175" t="s">
        <v>8470</v>
      </c>
      <c r="C239" s="176" t="s">
        <v>7849</v>
      </c>
      <c r="D239" s="177" t="s">
        <v>1055</v>
      </c>
      <c r="E239" s="177" t="s">
        <v>8471</v>
      </c>
      <c r="F239" s="178" t="s">
        <v>8472</v>
      </c>
      <c r="G239" s="178" t="s">
        <v>7852</v>
      </c>
      <c r="H239" s="178" t="s">
        <v>1696</v>
      </c>
      <c r="I239" s="179" t="s">
        <v>1697</v>
      </c>
      <c r="J239" s="180" t="s">
        <v>1690</v>
      </c>
      <c r="K239" s="180" t="s">
        <v>1691</v>
      </c>
      <c r="L239" s="180" t="s">
        <v>1063</v>
      </c>
      <c r="M239" s="181" t="s">
        <v>1769</v>
      </c>
      <c r="N239" s="178" t="s">
        <v>1065</v>
      </c>
      <c r="O239" s="178" t="s">
        <v>1112</v>
      </c>
      <c r="P239" s="182"/>
      <c r="Q239" s="183"/>
      <c r="R239" s="183">
        <v>880.79</v>
      </c>
    </row>
    <row r="240" spans="1:18" ht="63" hidden="1" customHeight="1">
      <c r="A240" s="175" t="s">
        <v>1344</v>
      </c>
      <c r="B240" s="175" t="s">
        <v>8473</v>
      </c>
      <c r="C240" s="176" t="s">
        <v>7849</v>
      </c>
      <c r="D240" s="177" t="s">
        <v>1055</v>
      </c>
      <c r="E240" s="177" t="s">
        <v>8474</v>
      </c>
      <c r="F240" s="178" t="s">
        <v>8475</v>
      </c>
      <c r="G240" s="178" t="s">
        <v>7852</v>
      </c>
      <c r="H240" s="178" t="s">
        <v>1696</v>
      </c>
      <c r="I240" s="179" t="s">
        <v>1697</v>
      </c>
      <c r="J240" s="180" t="s">
        <v>1690</v>
      </c>
      <c r="K240" s="180" t="s">
        <v>1691</v>
      </c>
      <c r="L240" s="180" t="s">
        <v>1063</v>
      </c>
      <c r="M240" s="181" t="s">
        <v>1769</v>
      </c>
      <c r="N240" s="178" t="s">
        <v>1065</v>
      </c>
      <c r="O240" s="178" t="s">
        <v>3553</v>
      </c>
      <c r="P240" s="182"/>
      <c r="Q240" s="183"/>
      <c r="R240" s="183">
        <v>4402.99</v>
      </c>
    </row>
    <row r="241" spans="1:18" ht="52.5" hidden="1" customHeight="1">
      <c r="A241" s="175" t="s">
        <v>1350</v>
      </c>
      <c r="B241" s="175" t="s">
        <v>8476</v>
      </c>
      <c r="C241" s="176" t="s">
        <v>7849</v>
      </c>
      <c r="D241" s="177" t="s">
        <v>1055</v>
      </c>
      <c r="E241" s="177" t="s">
        <v>8477</v>
      </c>
      <c r="F241" s="178" t="s">
        <v>8478</v>
      </c>
      <c r="G241" s="178" t="s">
        <v>7852</v>
      </c>
      <c r="H241" s="178" t="s">
        <v>1077</v>
      </c>
      <c r="I241" s="179" t="s">
        <v>1078</v>
      </c>
      <c r="J241" s="180" t="s">
        <v>1690</v>
      </c>
      <c r="K241" s="180" t="s">
        <v>1691</v>
      </c>
      <c r="L241" s="180" t="s">
        <v>1063</v>
      </c>
      <c r="M241" s="181" t="s">
        <v>1769</v>
      </c>
      <c r="N241" s="178" t="s">
        <v>1065</v>
      </c>
      <c r="O241" s="178" t="s">
        <v>3553</v>
      </c>
      <c r="P241" s="182"/>
      <c r="Q241" s="183"/>
      <c r="R241" s="183">
        <v>9511.69</v>
      </c>
    </row>
    <row r="242" spans="1:18" ht="42">
      <c r="A242" s="175" t="s">
        <v>1958</v>
      </c>
      <c r="B242" s="175" t="s">
        <v>8479</v>
      </c>
      <c r="C242" s="176" t="s">
        <v>7849</v>
      </c>
      <c r="D242" s="177" t="s">
        <v>1055</v>
      </c>
      <c r="E242" s="177" t="s">
        <v>8480</v>
      </c>
      <c r="F242" s="178" t="s">
        <v>8481</v>
      </c>
      <c r="G242" s="178" t="s">
        <v>7849</v>
      </c>
      <c r="H242" s="178" t="s">
        <v>8482</v>
      </c>
      <c r="I242" s="179" t="s">
        <v>8483</v>
      </c>
      <c r="J242" s="180" t="s">
        <v>1239</v>
      </c>
      <c r="K242" s="180" t="s">
        <v>1062</v>
      </c>
      <c r="L242" s="180" t="s">
        <v>1063</v>
      </c>
      <c r="M242" s="181" t="s">
        <v>1064</v>
      </c>
      <c r="N242" s="178" t="s">
        <v>1065</v>
      </c>
      <c r="O242" s="178" t="s">
        <v>3553</v>
      </c>
      <c r="P242" s="182" t="s">
        <v>8484</v>
      </c>
      <c r="Q242" s="233">
        <v>1</v>
      </c>
      <c r="R242" s="183">
        <v>14200</v>
      </c>
    </row>
    <row r="243" spans="1:18" ht="42" hidden="1" customHeight="1">
      <c r="A243" s="175" t="s">
        <v>1962</v>
      </c>
      <c r="B243" s="175" t="s">
        <v>8485</v>
      </c>
      <c r="C243" s="176" t="s">
        <v>7849</v>
      </c>
      <c r="D243" s="177" t="s">
        <v>1055</v>
      </c>
      <c r="E243" s="177" t="s">
        <v>8486</v>
      </c>
      <c r="F243" s="178" t="s">
        <v>8487</v>
      </c>
      <c r="G243" s="178" t="s">
        <v>7849</v>
      </c>
      <c r="H243" s="178" t="s">
        <v>1059</v>
      </c>
      <c r="I243" s="179" t="s">
        <v>1060</v>
      </c>
      <c r="J243" s="180" t="s">
        <v>1061</v>
      </c>
      <c r="K243" s="180" t="s">
        <v>1062</v>
      </c>
      <c r="L243" s="180" t="s">
        <v>1063</v>
      </c>
      <c r="M243" s="181" t="s">
        <v>1064</v>
      </c>
      <c r="N243" s="178" t="s">
        <v>1065</v>
      </c>
      <c r="O243" s="178" t="s">
        <v>3553</v>
      </c>
      <c r="P243" s="182" t="s">
        <v>1067</v>
      </c>
      <c r="Q243" s="183"/>
      <c r="R243" s="183">
        <v>370</v>
      </c>
    </row>
    <row r="244" spans="1:18" ht="52.5" hidden="1" customHeight="1">
      <c r="A244" s="175" t="s">
        <v>1963</v>
      </c>
      <c r="B244" s="175" t="s">
        <v>8488</v>
      </c>
      <c r="C244" s="176" t="s">
        <v>7849</v>
      </c>
      <c r="D244" s="177" t="s">
        <v>1055</v>
      </c>
      <c r="E244" s="177" t="s">
        <v>8489</v>
      </c>
      <c r="F244" s="178" t="s">
        <v>8490</v>
      </c>
      <c r="G244" s="178" t="s">
        <v>7849</v>
      </c>
      <c r="H244" s="178" t="s">
        <v>1059</v>
      </c>
      <c r="I244" s="179" t="s">
        <v>1060</v>
      </c>
      <c r="J244" s="180" t="s">
        <v>1061</v>
      </c>
      <c r="K244" s="180" t="s">
        <v>1062</v>
      </c>
      <c r="L244" s="180" t="s">
        <v>1063</v>
      </c>
      <c r="M244" s="181" t="s">
        <v>1064</v>
      </c>
      <c r="N244" s="178" t="s">
        <v>1065</v>
      </c>
      <c r="O244" s="178" t="s">
        <v>3553</v>
      </c>
      <c r="P244" s="182" t="s">
        <v>1067</v>
      </c>
      <c r="Q244" s="183"/>
      <c r="R244" s="183">
        <v>17798.8</v>
      </c>
    </row>
    <row r="245" spans="1:18" ht="52.5" hidden="1" customHeight="1">
      <c r="A245" s="175" t="s">
        <v>1966</v>
      </c>
      <c r="B245" s="175" t="s">
        <v>8491</v>
      </c>
      <c r="C245" s="176" t="s">
        <v>7852</v>
      </c>
      <c r="D245" s="177" t="s">
        <v>1181</v>
      </c>
      <c r="E245" s="177" t="s">
        <v>8492</v>
      </c>
      <c r="F245" s="178" t="s">
        <v>8491</v>
      </c>
      <c r="G245" s="178" t="s">
        <v>7852</v>
      </c>
      <c r="H245" s="178" t="s">
        <v>8493</v>
      </c>
      <c r="I245" s="179" t="s">
        <v>1078</v>
      </c>
      <c r="J245" s="180" t="s">
        <v>1063</v>
      </c>
      <c r="K245" s="180" t="s">
        <v>1063</v>
      </c>
      <c r="L245" s="180" t="s">
        <v>1790</v>
      </c>
      <c r="M245" s="181" t="s">
        <v>1678</v>
      </c>
      <c r="N245" s="178" t="s">
        <v>1065</v>
      </c>
      <c r="O245" s="178" t="s">
        <v>3553</v>
      </c>
      <c r="P245" s="182"/>
      <c r="Q245" s="183">
        <v>5200</v>
      </c>
      <c r="R245" s="183"/>
    </row>
    <row r="246" spans="1:18" ht="42" hidden="1" customHeight="1">
      <c r="A246" s="175" t="s">
        <v>1970</v>
      </c>
      <c r="B246" s="175" t="s">
        <v>8494</v>
      </c>
      <c r="C246" s="176" t="s">
        <v>7852</v>
      </c>
      <c r="D246" s="177" t="s">
        <v>1181</v>
      </c>
      <c r="E246" s="177" t="s">
        <v>8495</v>
      </c>
      <c r="F246" s="178" t="s">
        <v>8494</v>
      </c>
      <c r="G246" s="178" t="s">
        <v>7852</v>
      </c>
      <c r="H246" s="178" t="s">
        <v>8496</v>
      </c>
      <c r="I246" s="179" t="s">
        <v>1078</v>
      </c>
      <c r="J246" s="180" t="s">
        <v>1063</v>
      </c>
      <c r="K246" s="180" t="s">
        <v>1063</v>
      </c>
      <c r="L246" s="180" t="s">
        <v>1790</v>
      </c>
      <c r="M246" s="181" t="s">
        <v>1678</v>
      </c>
      <c r="N246" s="178" t="s">
        <v>1065</v>
      </c>
      <c r="O246" s="178" t="s">
        <v>3553</v>
      </c>
      <c r="P246" s="182"/>
      <c r="Q246" s="183">
        <v>11954</v>
      </c>
      <c r="R246" s="183"/>
    </row>
    <row r="247" spans="1:18" ht="52.5" hidden="1">
      <c r="A247" s="175" t="s">
        <v>1072</v>
      </c>
      <c r="B247" s="175" t="s">
        <v>8497</v>
      </c>
      <c r="C247" s="176" t="s">
        <v>7852</v>
      </c>
      <c r="D247" s="177" t="s">
        <v>1181</v>
      </c>
      <c r="E247" s="177" t="s">
        <v>1806</v>
      </c>
      <c r="F247" s="178" t="s">
        <v>8497</v>
      </c>
      <c r="G247" s="178" t="s">
        <v>7852</v>
      </c>
      <c r="H247" s="178" t="s">
        <v>1807</v>
      </c>
      <c r="I247" s="179" t="s">
        <v>1808</v>
      </c>
      <c r="J247" s="180" t="s">
        <v>1063</v>
      </c>
      <c r="K247" s="180" t="s">
        <v>1063</v>
      </c>
      <c r="L247" s="180" t="s">
        <v>1790</v>
      </c>
      <c r="M247" s="181" t="s">
        <v>1678</v>
      </c>
      <c r="N247" s="178" t="s">
        <v>1065</v>
      </c>
      <c r="O247" s="178" t="s">
        <v>3553</v>
      </c>
      <c r="P247" s="182"/>
      <c r="Q247" s="183">
        <v>6495</v>
      </c>
      <c r="R247" s="183"/>
    </row>
    <row r="248" spans="1:18" ht="63" hidden="1">
      <c r="A248" s="175" t="s">
        <v>1978</v>
      </c>
      <c r="B248" s="175" t="s">
        <v>8498</v>
      </c>
      <c r="C248" s="176" t="s">
        <v>7852</v>
      </c>
      <c r="D248" s="177" t="s">
        <v>1181</v>
      </c>
      <c r="E248" s="177" t="s">
        <v>8499</v>
      </c>
      <c r="F248" s="178" t="s">
        <v>8498</v>
      </c>
      <c r="G248" s="178" t="s">
        <v>7852</v>
      </c>
      <c r="H248" s="178" t="s">
        <v>1835</v>
      </c>
      <c r="I248" s="179" t="s">
        <v>1836</v>
      </c>
      <c r="J248" s="180" t="s">
        <v>1063</v>
      </c>
      <c r="K248" s="180" t="s">
        <v>1063</v>
      </c>
      <c r="L248" s="180" t="s">
        <v>1790</v>
      </c>
      <c r="M248" s="181" t="s">
        <v>1678</v>
      </c>
      <c r="N248" s="178" t="s">
        <v>1065</v>
      </c>
      <c r="O248" s="178" t="s">
        <v>3553</v>
      </c>
      <c r="P248" s="182"/>
      <c r="Q248" s="183">
        <v>18990.14</v>
      </c>
      <c r="R248" s="183"/>
    </row>
    <row r="249" spans="1:18" ht="42" hidden="1">
      <c r="A249" s="175" t="s">
        <v>1982</v>
      </c>
      <c r="B249" s="175" t="s">
        <v>8500</v>
      </c>
      <c r="C249" s="176" t="s">
        <v>7886</v>
      </c>
      <c r="D249" s="177" t="s">
        <v>1055</v>
      </c>
      <c r="E249" s="177" t="s">
        <v>8501</v>
      </c>
      <c r="F249" s="178" t="s">
        <v>2452</v>
      </c>
      <c r="G249" s="178" t="s">
        <v>7886</v>
      </c>
      <c r="H249" s="178" t="s">
        <v>1696</v>
      </c>
      <c r="I249" s="179" t="s">
        <v>1697</v>
      </c>
      <c r="J249" s="180" t="s">
        <v>1690</v>
      </c>
      <c r="K249" s="180" t="s">
        <v>1691</v>
      </c>
      <c r="L249" s="180" t="s">
        <v>1063</v>
      </c>
      <c r="M249" s="181" t="s">
        <v>1769</v>
      </c>
      <c r="N249" s="178" t="s">
        <v>1065</v>
      </c>
      <c r="O249" s="178" t="s">
        <v>3553</v>
      </c>
      <c r="P249" s="182"/>
      <c r="Q249" s="183"/>
      <c r="R249" s="183">
        <v>3327.33</v>
      </c>
    </row>
    <row r="250" spans="1:18" ht="42" hidden="1" customHeight="1">
      <c r="A250" s="175" t="s">
        <v>1081</v>
      </c>
      <c r="B250" s="175" t="s">
        <v>8502</v>
      </c>
      <c r="C250" s="176" t="s">
        <v>7886</v>
      </c>
      <c r="D250" s="177" t="s">
        <v>1055</v>
      </c>
      <c r="E250" s="177" t="s">
        <v>8503</v>
      </c>
      <c r="F250" s="178" t="s">
        <v>3656</v>
      </c>
      <c r="G250" s="178" t="s">
        <v>7886</v>
      </c>
      <c r="H250" s="178" t="s">
        <v>1696</v>
      </c>
      <c r="I250" s="179" t="s">
        <v>1697</v>
      </c>
      <c r="J250" s="180" t="s">
        <v>1690</v>
      </c>
      <c r="K250" s="180" t="s">
        <v>1691</v>
      </c>
      <c r="L250" s="180" t="s">
        <v>1063</v>
      </c>
      <c r="M250" s="181" t="s">
        <v>1769</v>
      </c>
      <c r="N250" s="178" t="s">
        <v>1065</v>
      </c>
      <c r="O250" s="178" t="s">
        <v>3553</v>
      </c>
      <c r="P250" s="182"/>
      <c r="Q250" s="183"/>
      <c r="R250" s="183">
        <v>2046.33</v>
      </c>
    </row>
    <row r="251" spans="1:18" ht="42" hidden="1">
      <c r="A251" s="175" t="s">
        <v>1090</v>
      </c>
      <c r="B251" s="175" t="s">
        <v>8504</v>
      </c>
      <c r="C251" s="176" t="s">
        <v>7886</v>
      </c>
      <c r="D251" s="177" t="s">
        <v>1055</v>
      </c>
      <c r="E251" s="177" t="s">
        <v>8505</v>
      </c>
      <c r="F251" s="178" t="s">
        <v>8506</v>
      </c>
      <c r="G251" s="178" t="s">
        <v>7886</v>
      </c>
      <c r="H251" s="178" t="s">
        <v>1077</v>
      </c>
      <c r="I251" s="179" t="s">
        <v>1078</v>
      </c>
      <c r="J251" s="180" t="s">
        <v>1690</v>
      </c>
      <c r="K251" s="180" t="s">
        <v>1691</v>
      </c>
      <c r="L251" s="180" t="s">
        <v>1063</v>
      </c>
      <c r="M251" s="181" t="s">
        <v>1769</v>
      </c>
      <c r="N251" s="178" t="s">
        <v>1065</v>
      </c>
      <c r="O251" s="178" t="s">
        <v>3553</v>
      </c>
      <c r="P251" s="182"/>
      <c r="Q251" s="183"/>
      <c r="R251" s="183">
        <v>197.56</v>
      </c>
    </row>
    <row r="252" spans="1:18" ht="42" hidden="1">
      <c r="A252" s="175" t="s">
        <v>1098</v>
      </c>
      <c r="B252" s="175" t="s">
        <v>8507</v>
      </c>
      <c r="C252" s="176" t="s">
        <v>7886</v>
      </c>
      <c r="D252" s="177" t="s">
        <v>1055</v>
      </c>
      <c r="E252" s="177" t="s">
        <v>8508</v>
      </c>
      <c r="F252" s="178" t="s">
        <v>8509</v>
      </c>
      <c r="G252" s="178" t="s">
        <v>7886</v>
      </c>
      <c r="H252" s="178" t="s">
        <v>1077</v>
      </c>
      <c r="I252" s="179" t="s">
        <v>1078</v>
      </c>
      <c r="J252" s="180" t="s">
        <v>1690</v>
      </c>
      <c r="K252" s="180" t="s">
        <v>1691</v>
      </c>
      <c r="L252" s="180" t="s">
        <v>1063</v>
      </c>
      <c r="M252" s="181" t="s">
        <v>1769</v>
      </c>
      <c r="N252" s="178" t="s">
        <v>1065</v>
      </c>
      <c r="O252" s="178" t="s">
        <v>3553</v>
      </c>
      <c r="P252" s="182"/>
      <c r="Q252" s="183"/>
      <c r="R252" s="183">
        <v>261.23</v>
      </c>
    </row>
    <row r="253" spans="1:18" ht="42" hidden="1" customHeight="1">
      <c r="A253" s="175" t="s">
        <v>2002</v>
      </c>
      <c r="B253" s="175" t="s">
        <v>8510</v>
      </c>
      <c r="C253" s="176" t="s">
        <v>7886</v>
      </c>
      <c r="D253" s="177" t="s">
        <v>1055</v>
      </c>
      <c r="E253" s="177" t="s">
        <v>8511</v>
      </c>
      <c r="F253" s="178" t="s">
        <v>8512</v>
      </c>
      <c r="G253" s="178" t="s">
        <v>7886</v>
      </c>
      <c r="H253" s="178" t="s">
        <v>1077</v>
      </c>
      <c r="I253" s="179" t="s">
        <v>1078</v>
      </c>
      <c r="J253" s="180" t="s">
        <v>1690</v>
      </c>
      <c r="K253" s="180" t="s">
        <v>1691</v>
      </c>
      <c r="L253" s="180" t="s">
        <v>1063</v>
      </c>
      <c r="M253" s="181" t="s">
        <v>1769</v>
      </c>
      <c r="N253" s="178" t="s">
        <v>1065</v>
      </c>
      <c r="O253" s="178" t="s">
        <v>3553</v>
      </c>
      <c r="P253" s="182"/>
      <c r="Q253" s="183"/>
      <c r="R253" s="183">
        <v>740.05</v>
      </c>
    </row>
    <row r="254" spans="1:18" ht="42" hidden="1" customHeight="1">
      <c r="A254" s="175" t="s">
        <v>2006</v>
      </c>
      <c r="B254" s="175" t="s">
        <v>8513</v>
      </c>
      <c r="C254" s="176" t="s">
        <v>7886</v>
      </c>
      <c r="D254" s="177" t="s">
        <v>1055</v>
      </c>
      <c r="E254" s="177" t="s">
        <v>8514</v>
      </c>
      <c r="F254" s="178" t="s">
        <v>8515</v>
      </c>
      <c r="G254" s="178" t="s">
        <v>7886</v>
      </c>
      <c r="H254" s="178" t="s">
        <v>1077</v>
      </c>
      <c r="I254" s="179" t="s">
        <v>1078</v>
      </c>
      <c r="J254" s="180" t="s">
        <v>1690</v>
      </c>
      <c r="K254" s="180" t="s">
        <v>1691</v>
      </c>
      <c r="L254" s="180" t="s">
        <v>1063</v>
      </c>
      <c r="M254" s="181" t="s">
        <v>1769</v>
      </c>
      <c r="N254" s="178" t="s">
        <v>1065</v>
      </c>
      <c r="O254" s="178" t="s">
        <v>3553</v>
      </c>
      <c r="P254" s="182"/>
      <c r="Q254" s="183"/>
      <c r="R254" s="183">
        <v>77.13</v>
      </c>
    </row>
    <row r="255" spans="1:18" ht="42" hidden="1" customHeight="1">
      <c r="A255" s="175" t="s">
        <v>2009</v>
      </c>
      <c r="B255" s="175" t="s">
        <v>3783</v>
      </c>
      <c r="C255" s="176" t="s">
        <v>7849</v>
      </c>
      <c r="D255" s="177" t="s">
        <v>1181</v>
      </c>
      <c r="E255" s="177" t="s">
        <v>1806</v>
      </c>
      <c r="F255" s="178" t="s">
        <v>3783</v>
      </c>
      <c r="G255" s="178" t="s">
        <v>7849</v>
      </c>
      <c r="H255" s="178" t="s">
        <v>1807</v>
      </c>
      <c r="I255" s="179" t="s">
        <v>1808</v>
      </c>
      <c r="J255" s="180" t="s">
        <v>1063</v>
      </c>
      <c r="K255" s="180" t="s">
        <v>1063</v>
      </c>
      <c r="L255" s="180" t="s">
        <v>1790</v>
      </c>
      <c r="M255" s="181" t="s">
        <v>1678</v>
      </c>
      <c r="N255" s="178" t="s">
        <v>1065</v>
      </c>
      <c r="O255" s="178" t="s">
        <v>3553</v>
      </c>
      <c r="P255" s="182"/>
      <c r="Q255" s="183">
        <v>5132</v>
      </c>
      <c r="R255" s="183"/>
    </row>
    <row r="256" spans="1:18" ht="42" hidden="1" customHeight="1">
      <c r="A256" s="175" t="s">
        <v>2011</v>
      </c>
      <c r="B256" s="175" t="s">
        <v>2893</v>
      </c>
      <c r="C256" s="176" t="s">
        <v>7849</v>
      </c>
      <c r="D256" s="177" t="s">
        <v>1181</v>
      </c>
      <c r="E256" s="177" t="s">
        <v>7179</v>
      </c>
      <c r="F256" s="178" t="s">
        <v>2893</v>
      </c>
      <c r="G256" s="178" t="s">
        <v>7849</v>
      </c>
      <c r="H256" s="178" t="s">
        <v>7180</v>
      </c>
      <c r="I256" s="179" t="s">
        <v>7181</v>
      </c>
      <c r="J256" s="180" t="s">
        <v>1063</v>
      </c>
      <c r="K256" s="180" t="s">
        <v>1063</v>
      </c>
      <c r="L256" s="180" t="s">
        <v>1790</v>
      </c>
      <c r="M256" s="181" t="s">
        <v>1678</v>
      </c>
      <c r="N256" s="178" t="s">
        <v>1065</v>
      </c>
      <c r="O256" s="178" t="s">
        <v>3553</v>
      </c>
      <c r="P256" s="182"/>
      <c r="Q256" s="183">
        <v>181391.16</v>
      </c>
      <c r="R256" s="183"/>
    </row>
    <row r="257" spans="1:18" ht="42" hidden="1" customHeight="1">
      <c r="A257" s="175" t="s">
        <v>2014</v>
      </c>
      <c r="B257" s="175" t="s">
        <v>8516</v>
      </c>
      <c r="C257" s="176" t="s">
        <v>7883</v>
      </c>
      <c r="D257" s="177" t="s">
        <v>1055</v>
      </c>
      <c r="E257" s="177" t="s">
        <v>8517</v>
      </c>
      <c r="F257" s="178" t="s">
        <v>8518</v>
      </c>
      <c r="G257" s="178" t="s">
        <v>7886</v>
      </c>
      <c r="H257" s="178" t="s">
        <v>1696</v>
      </c>
      <c r="I257" s="179" t="s">
        <v>1697</v>
      </c>
      <c r="J257" s="180" t="s">
        <v>1690</v>
      </c>
      <c r="K257" s="180" t="s">
        <v>1691</v>
      </c>
      <c r="L257" s="180" t="s">
        <v>1063</v>
      </c>
      <c r="M257" s="181" t="s">
        <v>1769</v>
      </c>
      <c r="N257" s="178" t="s">
        <v>1065</v>
      </c>
      <c r="O257" s="178" t="s">
        <v>3553</v>
      </c>
      <c r="P257" s="182"/>
      <c r="Q257" s="183"/>
      <c r="R257" s="183">
        <v>311.2</v>
      </c>
    </row>
    <row r="258" spans="1:18" ht="42" hidden="1">
      <c r="A258" s="175" t="s">
        <v>2019</v>
      </c>
      <c r="B258" s="175" t="s">
        <v>8519</v>
      </c>
      <c r="C258" s="176" t="s">
        <v>7883</v>
      </c>
      <c r="D258" s="177" t="s">
        <v>1055</v>
      </c>
      <c r="E258" s="177" t="s">
        <v>8520</v>
      </c>
      <c r="F258" s="178" t="s">
        <v>8521</v>
      </c>
      <c r="G258" s="178" t="s">
        <v>7886</v>
      </c>
      <c r="H258" s="178" t="s">
        <v>1696</v>
      </c>
      <c r="I258" s="179" t="s">
        <v>1697</v>
      </c>
      <c r="J258" s="180" t="s">
        <v>1690</v>
      </c>
      <c r="K258" s="180" t="s">
        <v>1691</v>
      </c>
      <c r="L258" s="180" t="s">
        <v>1063</v>
      </c>
      <c r="M258" s="181" t="s">
        <v>1769</v>
      </c>
      <c r="N258" s="178" t="s">
        <v>1065</v>
      </c>
      <c r="O258" s="178" t="s">
        <v>3553</v>
      </c>
      <c r="P258" s="182"/>
      <c r="Q258" s="183"/>
      <c r="R258" s="183">
        <v>263.8</v>
      </c>
    </row>
    <row r="259" spans="1:18" ht="42" hidden="1">
      <c r="A259" s="175" t="s">
        <v>2023</v>
      </c>
      <c r="B259" s="175" t="s">
        <v>8522</v>
      </c>
      <c r="C259" s="176" t="s">
        <v>7883</v>
      </c>
      <c r="D259" s="177" t="s">
        <v>1055</v>
      </c>
      <c r="E259" s="177" t="s">
        <v>8523</v>
      </c>
      <c r="F259" s="178" t="s">
        <v>8524</v>
      </c>
      <c r="G259" s="178" t="s">
        <v>7886</v>
      </c>
      <c r="H259" s="178" t="s">
        <v>1077</v>
      </c>
      <c r="I259" s="179" t="s">
        <v>1078</v>
      </c>
      <c r="J259" s="180" t="s">
        <v>1690</v>
      </c>
      <c r="K259" s="180" t="s">
        <v>1691</v>
      </c>
      <c r="L259" s="180" t="s">
        <v>1063</v>
      </c>
      <c r="M259" s="181" t="s">
        <v>1769</v>
      </c>
      <c r="N259" s="178" t="s">
        <v>1065</v>
      </c>
      <c r="O259" s="178" t="s">
        <v>3553</v>
      </c>
      <c r="P259" s="182"/>
      <c r="Q259" s="183"/>
      <c r="R259" s="183">
        <v>4764.62</v>
      </c>
    </row>
    <row r="260" spans="1:18" ht="42" hidden="1" customHeight="1">
      <c r="A260" s="175" t="s">
        <v>2027</v>
      </c>
      <c r="B260" s="175" t="s">
        <v>8525</v>
      </c>
      <c r="C260" s="176" t="s">
        <v>7883</v>
      </c>
      <c r="D260" s="177" t="s">
        <v>1055</v>
      </c>
      <c r="E260" s="177" t="s">
        <v>8526</v>
      </c>
      <c r="F260" s="178" t="s">
        <v>8527</v>
      </c>
      <c r="G260" s="178" t="s">
        <v>7886</v>
      </c>
      <c r="H260" s="178" t="s">
        <v>1077</v>
      </c>
      <c r="I260" s="179" t="s">
        <v>1078</v>
      </c>
      <c r="J260" s="180" t="s">
        <v>1690</v>
      </c>
      <c r="K260" s="180" t="s">
        <v>1691</v>
      </c>
      <c r="L260" s="180" t="s">
        <v>1063</v>
      </c>
      <c r="M260" s="181" t="s">
        <v>1769</v>
      </c>
      <c r="N260" s="178" t="s">
        <v>1065</v>
      </c>
      <c r="O260" s="178" t="s">
        <v>3553</v>
      </c>
      <c r="P260" s="182"/>
      <c r="Q260" s="183"/>
      <c r="R260" s="183">
        <v>3633.88</v>
      </c>
    </row>
    <row r="261" spans="1:18" ht="52.5" hidden="1" customHeight="1">
      <c r="A261" s="175" t="s">
        <v>2031</v>
      </c>
      <c r="B261" s="175" t="s">
        <v>8528</v>
      </c>
      <c r="C261" s="176" t="s">
        <v>7883</v>
      </c>
      <c r="D261" s="177" t="s">
        <v>1055</v>
      </c>
      <c r="E261" s="177" t="s">
        <v>8529</v>
      </c>
      <c r="F261" s="178" t="s">
        <v>8530</v>
      </c>
      <c r="G261" s="178" t="s">
        <v>7886</v>
      </c>
      <c r="H261" s="178" t="s">
        <v>1077</v>
      </c>
      <c r="I261" s="179" t="s">
        <v>1078</v>
      </c>
      <c r="J261" s="180" t="s">
        <v>1690</v>
      </c>
      <c r="K261" s="180" t="s">
        <v>1691</v>
      </c>
      <c r="L261" s="180" t="s">
        <v>1063</v>
      </c>
      <c r="M261" s="181" t="s">
        <v>1769</v>
      </c>
      <c r="N261" s="178" t="s">
        <v>1065</v>
      </c>
      <c r="O261" s="178" t="s">
        <v>3553</v>
      </c>
      <c r="P261" s="182"/>
      <c r="Q261" s="183"/>
      <c r="R261" s="183">
        <v>123.89</v>
      </c>
    </row>
    <row r="262" spans="1:18" ht="52.5" hidden="1" customHeight="1">
      <c r="A262" s="175" t="s">
        <v>2035</v>
      </c>
      <c r="B262" s="175" t="s">
        <v>8531</v>
      </c>
      <c r="C262" s="176" t="s">
        <v>8532</v>
      </c>
      <c r="D262" s="177" t="s">
        <v>1181</v>
      </c>
      <c r="E262" s="177" t="s">
        <v>8533</v>
      </c>
      <c r="F262" s="178" t="s">
        <v>8531</v>
      </c>
      <c r="G262" s="178" t="s">
        <v>7886</v>
      </c>
      <c r="H262" s="178" t="s">
        <v>8534</v>
      </c>
      <c r="I262" s="179" t="s">
        <v>1078</v>
      </c>
      <c r="J262" s="180" t="s">
        <v>1063</v>
      </c>
      <c r="K262" s="180" t="s">
        <v>1063</v>
      </c>
      <c r="L262" s="180" t="s">
        <v>1790</v>
      </c>
      <c r="M262" s="181" t="s">
        <v>1678</v>
      </c>
      <c r="N262" s="178" t="s">
        <v>1065</v>
      </c>
      <c r="O262" s="178" t="s">
        <v>3553</v>
      </c>
      <c r="P262" s="182"/>
      <c r="Q262" s="183">
        <v>5400</v>
      </c>
      <c r="R262" s="183"/>
    </row>
    <row r="263" spans="1:18" ht="42" hidden="1" customHeight="1">
      <c r="A263" s="175" t="s">
        <v>1357</v>
      </c>
      <c r="B263" s="175" t="s">
        <v>8535</v>
      </c>
      <c r="C263" s="176" t="s">
        <v>7886</v>
      </c>
      <c r="D263" s="177" t="s">
        <v>1181</v>
      </c>
      <c r="E263" s="177" t="s">
        <v>8536</v>
      </c>
      <c r="F263" s="178" t="s">
        <v>8535</v>
      </c>
      <c r="G263" s="178" t="s">
        <v>7886</v>
      </c>
      <c r="H263" s="178" t="s">
        <v>3698</v>
      </c>
      <c r="I263" s="179" t="s">
        <v>3699</v>
      </c>
      <c r="J263" s="180" t="s">
        <v>1063</v>
      </c>
      <c r="K263" s="180" t="s">
        <v>1063</v>
      </c>
      <c r="L263" s="180" t="s">
        <v>1790</v>
      </c>
      <c r="M263" s="181" t="s">
        <v>1678</v>
      </c>
      <c r="N263" s="178" t="s">
        <v>1065</v>
      </c>
      <c r="O263" s="178" t="s">
        <v>3553</v>
      </c>
      <c r="P263" s="182"/>
      <c r="Q263" s="183">
        <v>31103</v>
      </c>
      <c r="R263" s="183"/>
    </row>
    <row r="264" spans="1:18" ht="52.5" hidden="1" customHeight="1">
      <c r="A264" s="175" t="s">
        <v>1364</v>
      </c>
      <c r="B264" s="175" t="s">
        <v>8537</v>
      </c>
      <c r="C264" s="176" t="s">
        <v>7886</v>
      </c>
      <c r="D264" s="177" t="s">
        <v>1181</v>
      </c>
      <c r="E264" s="177" t="s">
        <v>8538</v>
      </c>
      <c r="F264" s="178" t="s">
        <v>8537</v>
      </c>
      <c r="G264" s="178" t="s">
        <v>7886</v>
      </c>
      <c r="H264" s="178" t="s">
        <v>2309</v>
      </c>
      <c r="I264" s="179" t="s">
        <v>1717</v>
      </c>
      <c r="J264" s="180" t="s">
        <v>1063</v>
      </c>
      <c r="K264" s="180" t="s">
        <v>1063</v>
      </c>
      <c r="L264" s="180" t="s">
        <v>1790</v>
      </c>
      <c r="M264" s="181" t="s">
        <v>1678</v>
      </c>
      <c r="N264" s="178" t="s">
        <v>1065</v>
      </c>
      <c r="O264" s="178" t="s">
        <v>1112</v>
      </c>
      <c r="P264" s="182"/>
      <c r="Q264" s="183">
        <v>79000</v>
      </c>
      <c r="R264" s="183"/>
    </row>
    <row r="265" spans="1:18" ht="63" hidden="1" customHeight="1">
      <c r="A265" s="175" t="s">
        <v>1368</v>
      </c>
      <c r="B265" s="175" t="s">
        <v>4255</v>
      </c>
      <c r="C265" s="176" t="s">
        <v>7883</v>
      </c>
      <c r="D265" s="177" t="s">
        <v>1181</v>
      </c>
      <c r="E265" s="177" t="s">
        <v>1806</v>
      </c>
      <c r="F265" s="178" t="s">
        <v>4255</v>
      </c>
      <c r="G265" s="178" t="s">
        <v>7883</v>
      </c>
      <c r="H265" s="178" t="s">
        <v>1807</v>
      </c>
      <c r="I265" s="179" t="s">
        <v>1808</v>
      </c>
      <c r="J265" s="180" t="s">
        <v>1063</v>
      </c>
      <c r="K265" s="180" t="s">
        <v>1063</v>
      </c>
      <c r="L265" s="180" t="s">
        <v>1790</v>
      </c>
      <c r="M265" s="181" t="s">
        <v>1678</v>
      </c>
      <c r="N265" s="178" t="s">
        <v>1065</v>
      </c>
      <c r="O265" s="178" t="s">
        <v>3553</v>
      </c>
      <c r="P265" s="182"/>
      <c r="Q265" s="183">
        <v>9188</v>
      </c>
      <c r="R265" s="183"/>
    </row>
    <row r="266" spans="1:18" ht="52.5" hidden="1" customHeight="1">
      <c r="A266" s="175" t="s">
        <v>1372</v>
      </c>
      <c r="B266" s="175" t="s">
        <v>8539</v>
      </c>
      <c r="C266" s="176" t="s">
        <v>7883</v>
      </c>
      <c r="D266" s="177" t="s">
        <v>1181</v>
      </c>
      <c r="E266" s="177" t="s">
        <v>8540</v>
      </c>
      <c r="F266" s="178" t="s">
        <v>8539</v>
      </c>
      <c r="G266" s="178" t="s">
        <v>7883</v>
      </c>
      <c r="H266" s="178" t="s">
        <v>1835</v>
      </c>
      <c r="I266" s="179" t="s">
        <v>1836</v>
      </c>
      <c r="J266" s="180" t="s">
        <v>1063</v>
      </c>
      <c r="K266" s="180" t="s">
        <v>1063</v>
      </c>
      <c r="L266" s="180" t="s">
        <v>1790</v>
      </c>
      <c r="M266" s="181" t="s">
        <v>1678</v>
      </c>
      <c r="N266" s="178" t="s">
        <v>1065</v>
      </c>
      <c r="O266" s="178" t="s">
        <v>3553</v>
      </c>
      <c r="P266" s="182"/>
      <c r="Q266" s="183">
        <v>23058.32</v>
      </c>
      <c r="R266" s="183"/>
    </row>
    <row r="267" spans="1:18" ht="52.5" hidden="1" customHeight="1">
      <c r="A267" s="175" t="s">
        <v>1376</v>
      </c>
      <c r="B267" s="175" t="s">
        <v>4467</v>
      </c>
      <c r="C267" s="176" t="s">
        <v>7883</v>
      </c>
      <c r="D267" s="177" t="s">
        <v>1181</v>
      </c>
      <c r="E267" s="177" t="s">
        <v>8541</v>
      </c>
      <c r="F267" s="178" t="s">
        <v>4467</v>
      </c>
      <c r="G267" s="178" t="s">
        <v>7883</v>
      </c>
      <c r="H267" s="178" t="s">
        <v>2256</v>
      </c>
      <c r="I267" s="179" t="s">
        <v>2257</v>
      </c>
      <c r="J267" s="180" t="s">
        <v>1063</v>
      </c>
      <c r="K267" s="180" t="s">
        <v>1063</v>
      </c>
      <c r="L267" s="180" t="s">
        <v>1790</v>
      </c>
      <c r="M267" s="181" t="s">
        <v>1678</v>
      </c>
      <c r="N267" s="178" t="s">
        <v>1065</v>
      </c>
      <c r="O267" s="178" t="s">
        <v>3553</v>
      </c>
      <c r="P267" s="182"/>
      <c r="Q267" s="183">
        <v>4930</v>
      </c>
      <c r="R267" s="183"/>
    </row>
    <row r="268" spans="1:18" ht="52.5" hidden="1" customHeight="1">
      <c r="A268" s="175" t="s">
        <v>1380</v>
      </c>
      <c r="B268" s="175" t="s">
        <v>4656</v>
      </c>
      <c r="C268" s="176" t="s">
        <v>7883</v>
      </c>
      <c r="D268" s="177" t="s">
        <v>1181</v>
      </c>
      <c r="E268" s="177" t="s">
        <v>8542</v>
      </c>
      <c r="F268" s="178" t="s">
        <v>4656</v>
      </c>
      <c r="G268" s="178" t="s">
        <v>7883</v>
      </c>
      <c r="H268" s="178" t="s">
        <v>5763</v>
      </c>
      <c r="I268" s="179" t="s">
        <v>5764</v>
      </c>
      <c r="J268" s="180" t="s">
        <v>1063</v>
      </c>
      <c r="K268" s="180" t="s">
        <v>1063</v>
      </c>
      <c r="L268" s="180" t="s">
        <v>1790</v>
      </c>
      <c r="M268" s="181" t="s">
        <v>1678</v>
      </c>
      <c r="N268" s="178" t="s">
        <v>1065</v>
      </c>
      <c r="O268" s="178" t="s">
        <v>3553</v>
      </c>
      <c r="P268" s="182"/>
      <c r="Q268" s="183">
        <v>33000</v>
      </c>
      <c r="R268" s="183"/>
    </row>
    <row r="269" spans="1:18" ht="63" hidden="1" customHeight="1">
      <c r="A269" s="175" t="s">
        <v>1386</v>
      </c>
      <c r="B269" s="175" t="s">
        <v>8543</v>
      </c>
      <c r="C269" s="176" t="s">
        <v>7883</v>
      </c>
      <c r="D269" s="177" t="s">
        <v>1181</v>
      </c>
      <c r="E269" s="177" t="s">
        <v>8544</v>
      </c>
      <c r="F269" s="178" t="s">
        <v>8543</v>
      </c>
      <c r="G269" s="178" t="s">
        <v>7883</v>
      </c>
      <c r="H269" s="178" t="s">
        <v>2502</v>
      </c>
      <c r="I269" s="179" t="s">
        <v>2503</v>
      </c>
      <c r="J269" s="180" t="s">
        <v>1063</v>
      </c>
      <c r="K269" s="180" t="s">
        <v>1063</v>
      </c>
      <c r="L269" s="180" t="s">
        <v>1790</v>
      </c>
      <c r="M269" s="181" t="s">
        <v>1678</v>
      </c>
      <c r="N269" s="178" t="s">
        <v>1065</v>
      </c>
      <c r="O269" s="178" t="s">
        <v>3553</v>
      </c>
      <c r="P269" s="182"/>
      <c r="Q269" s="183">
        <v>3150</v>
      </c>
      <c r="R269" s="183"/>
    </row>
    <row r="270" spans="1:18" ht="63" hidden="1" customHeight="1">
      <c r="A270" s="175" t="s">
        <v>2061</v>
      </c>
      <c r="B270" s="175" t="s">
        <v>8545</v>
      </c>
      <c r="C270" s="176" t="s">
        <v>7902</v>
      </c>
      <c r="D270" s="177" t="s">
        <v>1055</v>
      </c>
      <c r="E270" s="177" t="s">
        <v>7903</v>
      </c>
      <c r="F270" s="178" t="s">
        <v>8546</v>
      </c>
      <c r="G270" s="178" t="s">
        <v>7902</v>
      </c>
      <c r="H270" s="178" t="s">
        <v>1701</v>
      </c>
      <c r="I270" s="179" t="s">
        <v>1702</v>
      </c>
      <c r="J270" s="180" t="s">
        <v>1703</v>
      </c>
      <c r="K270" s="180" t="s">
        <v>1704</v>
      </c>
      <c r="L270" s="180" t="s">
        <v>1063</v>
      </c>
      <c r="M270" s="181" t="s">
        <v>1769</v>
      </c>
      <c r="N270" s="178" t="s">
        <v>1065</v>
      </c>
      <c r="O270" s="178" t="s">
        <v>1112</v>
      </c>
      <c r="P270" s="182"/>
      <c r="Q270" s="183"/>
      <c r="R270" s="183">
        <v>6508.11</v>
      </c>
    </row>
    <row r="271" spans="1:18" ht="52.5" hidden="1" customHeight="1">
      <c r="A271" s="175" t="s">
        <v>1104</v>
      </c>
      <c r="B271" s="175" t="s">
        <v>8547</v>
      </c>
      <c r="C271" s="176" t="s">
        <v>7902</v>
      </c>
      <c r="D271" s="177" t="s">
        <v>1055</v>
      </c>
      <c r="E271" s="177" t="s">
        <v>7906</v>
      </c>
      <c r="F271" s="178" t="s">
        <v>8548</v>
      </c>
      <c r="G271" s="178" t="s">
        <v>7902</v>
      </c>
      <c r="H271" s="178" t="s">
        <v>1701</v>
      </c>
      <c r="I271" s="179" t="s">
        <v>1702</v>
      </c>
      <c r="J271" s="180" t="s">
        <v>1703</v>
      </c>
      <c r="K271" s="180" t="s">
        <v>1704</v>
      </c>
      <c r="L271" s="180" t="s">
        <v>1063</v>
      </c>
      <c r="M271" s="181" t="s">
        <v>1769</v>
      </c>
      <c r="N271" s="178" t="s">
        <v>1065</v>
      </c>
      <c r="O271" s="178" t="s">
        <v>1112</v>
      </c>
      <c r="P271" s="182"/>
      <c r="Q271" s="183"/>
      <c r="R271" s="183">
        <v>857.9</v>
      </c>
    </row>
    <row r="272" spans="1:18" ht="42" hidden="1" customHeight="1">
      <c r="A272" s="175" t="s">
        <v>1392</v>
      </c>
      <c r="B272" s="175" t="s">
        <v>8549</v>
      </c>
      <c r="C272" s="176" t="s">
        <v>7902</v>
      </c>
      <c r="D272" s="177" t="s">
        <v>1055</v>
      </c>
      <c r="E272" s="177" t="s">
        <v>7909</v>
      </c>
      <c r="F272" s="178" t="s">
        <v>8550</v>
      </c>
      <c r="G272" s="178" t="s">
        <v>7902</v>
      </c>
      <c r="H272" s="178" t="s">
        <v>7911</v>
      </c>
      <c r="I272" s="179" t="s">
        <v>1717</v>
      </c>
      <c r="J272" s="180" t="s">
        <v>1703</v>
      </c>
      <c r="K272" s="180" t="s">
        <v>1704</v>
      </c>
      <c r="L272" s="180" t="s">
        <v>1063</v>
      </c>
      <c r="M272" s="181" t="s">
        <v>1769</v>
      </c>
      <c r="N272" s="178" t="s">
        <v>1065</v>
      </c>
      <c r="O272" s="178" t="s">
        <v>1112</v>
      </c>
      <c r="P272" s="182"/>
      <c r="Q272" s="183"/>
      <c r="R272" s="183">
        <v>59.19</v>
      </c>
    </row>
    <row r="273" spans="1:18" ht="42" hidden="1" customHeight="1">
      <c r="A273" s="175" t="s">
        <v>1399</v>
      </c>
      <c r="B273" s="175" t="s">
        <v>8551</v>
      </c>
      <c r="C273" s="176" t="s">
        <v>7902</v>
      </c>
      <c r="D273" s="177" t="s">
        <v>1055</v>
      </c>
      <c r="E273" s="177" t="s">
        <v>7913</v>
      </c>
      <c r="F273" s="178" t="s">
        <v>8552</v>
      </c>
      <c r="G273" s="178" t="s">
        <v>7902</v>
      </c>
      <c r="H273" s="178" t="s">
        <v>1701</v>
      </c>
      <c r="I273" s="179" t="s">
        <v>1702</v>
      </c>
      <c r="J273" s="180" t="s">
        <v>1703</v>
      </c>
      <c r="K273" s="180" t="s">
        <v>1704</v>
      </c>
      <c r="L273" s="180" t="s">
        <v>1063</v>
      </c>
      <c r="M273" s="181" t="s">
        <v>1769</v>
      </c>
      <c r="N273" s="178" t="s">
        <v>1065</v>
      </c>
      <c r="O273" s="178" t="s">
        <v>1112</v>
      </c>
      <c r="P273" s="182"/>
      <c r="Q273" s="183"/>
      <c r="R273" s="183">
        <v>1508.69</v>
      </c>
    </row>
    <row r="274" spans="1:18" ht="42" hidden="1" customHeight="1">
      <c r="A274" s="175" t="s">
        <v>1406</v>
      </c>
      <c r="B274" s="175" t="s">
        <v>8553</v>
      </c>
      <c r="C274" s="176" t="s">
        <v>7902</v>
      </c>
      <c r="D274" s="177" t="s">
        <v>1055</v>
      </c>
      <c r="E274" s="177" t="s">
        <v>7903</v>
      </c>
      <c r="F274" s="178" t="s">
        <v>8554</v>
      </c>
      <c r="G274" s="178" t="s">
        <v>7902</v>
      </c>
      <c r="H274" s="178" t="s">
        <v>1701</v>
      </c>
      <c r="I274" s="179" t="s">
        <v>1702</v>
      </c>
      <c r="J274" s="180" t="s">
        <v>1703</v>
      </c>
      <c r="K274" s="180" t="s">
        <v>1704</v>
      </c>
      <c r="L274" s="180" t="s">
        <v>1063</v>
      </c>
      <c r="M274" s="181" t="s">
        <v>1769</v>
      </c>
      <c r="N274" s="178" t="s">
        <v>1664</v>
      </c>
      <c r="O274" s="178" t="s">
        <v>1828</v>
      </c>
      <c r="P274" s="182"/>
      <c r="Q274" s="183"/>
      <c r="R274" s="183">
        <v>21732.720000000001</v>
      </c>
    </row>
    <row r="275" spans="1:18" ht="42" hidden="1" customHeight="1">
      <c r="A275" s="175" t="s">
        <v>1410</v>
      </c>
      <c r="B275" s="175" t="s">
        <v>8555</v>
      </c>
      <c r="C275" s="176" t="s">
        <v>7902</v>
      </c>
      <c r="D275" s="177" t="s">
        <v>1055</v>
      </c>
      <c r="E275" s="177" t="s">
        <v>7906</v>
      </c>
      <c r="F275" s="178" t="s">
        <v>8556</v>
      </c>
      <c r="G275" s="178" t="s">
        <v>7902</v>
      </c>
      <c r="H275" s="178" t="s">
        <v>1701</v>
      </c>
      <c r="I275" s="179" t="s">
        <v>1702</v>
      </c>
      <c r="J275" s="180" t="s">
        <v>1703</v>
      </c>
      <c r="K275" s="180" t="s">
        <v>1704</v>
      </c>
      <c r="L275" s="180" t="s">
        <v>1063</v>
      </c>
      <c r="M275" s="181" t="s">
        <v>1769</v>
      </c>
      <c r="N275" s="178" t="s">
        <v>1664</v>
      </c>
      <c r="O275" s="178" t="s">
        <v>1828</v>
      </c>
      <c r="P275" s="182"/>
      <c r="Q275" s="183"/>
      <c r="R275" s="183">
        <v>2864.75</v>
      </c>
    </row>
    <row r="276" spans="1:18" ht="42" hidden="1" customHeight="1">
      <c r="A276" s="175" t="s">
        <v>1414</v>
      </c>
      <c r="B276" s="175" t="s">
        <v>8557</v>
      </c>
      <c r="C276" s="176" t="s">
        <v>7902</v>
      </c>
      <c r="D276" s="177" t="s">
        <v>1055</v>
      </c>
      <c r="E276" s="177" t="s">
        <v>7909</v>
      </c>
      <c r="F276" s="178" t="s">
        <v>8558</v>
      </c>
      <c r="G276" s="178" t="s">
        <v>7902</v>
      </c>
      <c r="H276" s="178" t="s">
        <v>7911</v>
      </c>
      <c r="I276" s="179" t="s">
        <v>1717</v>
      </c>
      <c r="J276" s="180" t="s">
        <v>1703</v>
      </c>
      <c r="K276" s="180" t="s">
        <v>1704</v>
      </c>
      <c r="L276" s="180" t="s">
        <v>1063</v>
      </c>
      <c r="M276" s="181" t="s">
        <v>1769</v>
      </c>
      <c r="N276" s="178" t="s">
        <v>1664</v>
      </c>
      <c r="O276" s="178" t="s">
        <v>1828</v>
      </c>
      <c r="P276" s="182"/>
      <c r="Q276" s="183"/>
      <c r="R276" s="183">
        <v>197.57</v>
      </c>
    </row>
    <row r="277" spans="1:18" ht="42" hidden="1" customHeight="1">
      <c r="A277" s="175" t="s">
        <v>1421</v>
      </c>
      <c r="B277" s="175" t="s">
        <v>8559</v>
      </c>
      <c r="C277" s="176" t="s">
        <v>7902</v>
      </c>
      <c r="D277" s="177" t="s">
        <v>1055</v>
      </c>
      <c r="E277" s="177" t="s">
        <v>7913</v>
      </c>
      <c r="F277" s="178" t="s">
        <v>8560</v>
      </c>
      <c r="G277" s="178" t="s">
        <v>7902</v>
      </c>
      <c r="H277" s="178" t="s">
        <v>1701</v>
      </c>
      <c r="I277" s="179" t="s">
        <v>1702</v>
      </c>
      <c r="J277" s="180" t="s">
        <v>1703</v>
      </c>
      <c r="K277" s="180" t="s">
        <v>1704</v>
      </c>
      <c r="L277" s="180" t="s">
        <v>1063</v>
      </c>
      <c r="M277" s="181" t="s">
        <v>1769</v>
      </c>
      <c r="N277" s="178" t="s">
        <v>1664</v>
      </c>
      <c r="O277" s="178" t="s">
        <v>1828</v>
      </c>
      <c r="P277" s="182"/>
      <c r="Q277" s="183"/>
      <c r="R277" s="183">
        <v>5038.05</v>
      </c>
    </row>
    <row r="278" spans="1:18" ht="52.5" hidden="1" customHeight="1">
      <c r="A278" s="175" t="s">
        <v>1428</v>
      </c>
      <c r="B278" s="175" t="s">
        <v>8561</v>
      </c>
      <c r="C278" s="176" t="s">
        <v>7902</v>
      </c>
      <c r="D278" s="177" t="s">
        <v>1055</v>
      </c>
      <c r="E278" s="177" t="s">
        <v>7929</v>
      </c>
      <c r="F278" s="178" t="s">
        <v>8562</v>
      </c>
      <c r="G278" s="178" t="s">
        <v>7902</v>
      </c>
      <c r="H278" s="178" t="s">
        <v>1701</v>
      </c>
      <c r="I278" s="179" t="s">
        <v>1702</v>
      </c>
      <c r="J278" s="180" t="s">
        <v>1703</v>
      </c>
      <c r="K278" s="180" t="s">
        <v>1704</v>
      </c>
      <c r="L278" s="180" t="s">
        <v>1063</v>
      </c>
      <c r="M278" s="181" t="s">
        <v>1769</v>
      </c>
      <c r="N278" s="178" t="s">
        <v>1065</v>
      </c>
      <c r="O278" s="178" t="s">
        <v>3553</v>
      </c>
      <c r="P278" s="182"/>
      <c r="Q278" s="183"/>
      <c r="R278" s="183">
        <v>879.37</v>
      </c>
    </row>
    <row r="279" spans="1:18" ht="52.5" hidden="1" customHeight="1">
      <c r="A279" s="175" t="s">
        <v>2084</v>
      </c>
      <c r="B279" s="175" t="s">
        <v>8563</v>
      </c>
      <c r="C279" s="176" t="s">
        <v>7902</v>
      </c>
      <c r="D279" s="177" t="s">
        <v>1055</v>
      </c>
      <c r="E279" s="177" t="s">
        <v>7909</v>
      </c>
      <c r="F279" s="178" t="s">
        <v>8564</v>
      </c>
      <c r="G279" s="178" t="s">
        <v>7902</v>
      </c>
      <c r="H279" s="178" t="s">
        <v>7911</v>
      </c>
      <c r="I279" s="179" t="s">
        <v>1717</v>
      </c>
      <c r="J279" s="180" t="s">
        <v>1703</v>
      </c>
      <c r="K279" s="180" t="s">
        <v>1704</v>
      </c>
      <c r="L279" s="180" t="s">
        <v>1063</v>
      </c>
      <c r="M279" s="181" t="s">
        <v>1769</v>
      </c>
      <c r="N279" s="178" t="s">
        <v>1065</v>
      </c>
      <c r="O279" s="178" t="s">
        <v>3553</v>
      </c>
      <c r="P279" s="182"/>
      <c r="Q279" s="183"/>
      <c r="R279" s="183">
        <v>3173.31</v>
      </c>
    </row>
    <row r="280" spans="1:18" ht="52.5" hidden="1" customHeight="1">
      <c r="A280" s="175" t="s">
        <v>2088</v>
      </c>
      <c r="B280" s="175" t="s">
        <v>8565</v>
      </c>
      <c r="C280" s="176" t="s">
        <v>7902</v>
      </c>
      <c r="D280" s="177" t="s">
        <v>1055</v>
      </c>
      <c r="E280" s="177" t="s">
        <v>8566</v>
      </c>
      <c r="F280" s="178" t="s">
        <v>8567</v>
      </c>
      <c r="G280" s="178" t="s">
        <v>7902</v>
      </c>
      <c r="H280" s="178" t="s">
        <v>1077</v>
      </c>
      <c r="I280" s="179" t="s">
        <v>1078</v>
      </c>
      <c r="J280" s="180" t="s">
        <v>1690</v>
      </c>
      <c r="K280" s="180" t="s">
        <v>1691</v>
      </c>
      <c r="L280" s="180" t="s">
        <v>1063</v>
      </c>
      <c r="M280" s="181" t="s">
        <v>1769</v>
      </c>
      <c r="N280" s="178" t="s">
        <v>1065</v>
      </c>
      <c r="O280" s="178" t="s">
        <v>3553</v>
      </c>
      <c r="P280" s="182"/>
      <c r="Q280" s="183"/>
      <c r="R280" s="183">
        <v>952.71</v>
      </c>
    </row>
    <row r="281" spans="1:18" ht="52.5" hidden="1" customHeight="1">
      <c r="A281" s="175" t="s">
        <v>2092</v>
      </c>
      <c r="B281" s="175" t="s">
        <v>8568</v>
      </c>
      <c r="C281" s="176" t="s">
        <v>7902</v>
      </c>
      <c r="D281" s="177" t="s">
        <v>1055</v>
      </c>
      <c r="E281" s="177" t="s">
        <v>8569</v>
      </c>
      <c r="F281" s="178" t="s">
        <v>8570</v>
      </c>
      <c r="G281" s="178" t="s">
        <v>7902</v>
      </c>
      <c r="H281" s="178" t="s">
        <v>1077</v>
      </c>
      <c r="I281" s="179" t="s">
        <v>1078</v>
      </c>
      <c r="J281" s="180" t="s">
        <v>1690</v>
      </c>
      <c r="K281" s="180" t="s">
        <v>1691</v>
      </c>
      <c r="L281" s="180" t="s">
        <v>1063</v>
      </c>
      <c r="M281" s="181" t="s">
        <v>1769</v>
      </c>
      <c r="N281" s="178" t="s">
        <v>1065</v>
      </c>
      <c r="O281" s="178" t="s">
        <v>3553</v>
      </c>
      <c r="P281" s="182"/>
      <c r="Q281" s="183"/>
      <c r="R281" s="183">
        <v>22499.85</v>
      </c>
    </row>
    <row r="282" spans="1:18" ht="63" hidden="1" customHeight="1">
      <c r="A282" s="175" t="s">
        <v>2096</v>
      </c>
      <c r="B282" s="175" t="s">
        <v>8571</v>
      </c>
      <c r="C282" s="176" t="s">
        <v>7944</v>
      </c>
      <c r="D282" s="177" t="s">
        <v>1055</v>
      </c>
      <c r="E282" s="177" t="s">
        <v>8572</v>
      </c>
      <c r="F282" s="178" t="s">
        <v>1860</v>
      </c>
      <c r="G282" s="178" t="s">
        <v>7902</v>
      </c>
      <c r="H282" s="178" t="s">
        <v>2132</v>
      </c>
      <c r="I282" s="179" t="s">
        <v>2133</v>
      </c>
      <c r="J282" s="180" t="s">
        <v>1690</v>
      </c>
      <c r="K282" s="180" t="s">
        <v>1691</v>
      </c>
      <c r="L282" s="180" t="s">
        <v>1063</v>
      </c>
      <c r="M282" s="181" t="s">
        <v>1769</v>
      </c>
      <c r="N282" s="178" t="s">
        <v>1065</v>
      </c>
      <c r="O282" s="178" t="s">
        <v>3553</v>
      </c>
      <c r="P282" s="182"/>
      <c r="Q282" s="183"/>
      <c r="R282" s="183">
        <v>3870</v>
      </c>
    </row>
    <row r="283" spans="1:18" ht="52.5" hidden="1" customHeight="1">
      <c r="A283" s="175" t="s">
        <v>2100</v>
      </c>
      <c r="B283" s="175" t="s">
        <v>8573</v>
      </c>
      <c r="C283" s="176" t="s">
        <v>7944</v>
      </c>
      <c r="D283" s="177" t="s">
        <v>1055</v>
      </c>
      <c r="E283" s="177" t="s">
        <v>8572</v>
      </c>
      <c r="F283" s="178" t="s">
        <v>1864</v>
      </c>
      <c r="G283" s="178" t="s">
        <v>7902</v>
      </c>
      <c r="H283" s="178" t="s">
        <v>2132</v>
      </c>
      <c r="I283" s="179" t="s">
        <v>2133</v>
      </c>
      <c r="J283" s="180" t="s">
        <v>1690</v>
      </c>
      <c r="K283" s="180" t="s">
        <v>1691</v>
      </c>
      <c r="L283" s="180" t="s">
        <v>1063</v>
      </c>
      <c r="M283" s="181" t="s">
        <v>1769</v>
      </c>
      <c r="N283" s="178" t="s">
        <v>1065</v>
      </c>
      <c r="O283" s="178" t="s">
        <v>3553</v>
      </c>
      <c r="P283" s="182"/>
      <c r="Q283" s="183"/>
      <c r="R283" s="183">
        <v>1250</v>
      </c>
    </row>
    <row r="284" spans="1:18" ht="52.5" hidden="1" customHeight="1">
      <c r="A284" s="175" t="s">
        <v>2104</v>
      </c>
      <c r="B284" s="175" t="s">
        <v>8574</v>
      </c>
      <c r="C284" s="176" t="s">
        <v>7944</v>
      </c>
      <c r="D284" s="177" t="s">
        <v>1055</v>
      </c>
      <c r="E284" s="177" t="s">
        <v>8575</v>
      </c>
      <c r="F284" s="178" t="s">
        <v>8576</v>
      </c>
      <c r="G284" s="178" t="s">
        <v>7902</v>
      </c>
      <c r="H284" s="178" t="s">
        <v>1696</v>
      </c>
      <c r="I284" s="179" t="s">
        <v>1697</v>
      </c>
      <c r="J284" s="180" t="s">
        <v>2749</v>
      </c>
      <c r="K284" s="180" t="s">
        <v>3783</v>
      </c>
      <c r="L284" s="180" t="s">
        <v>1063</v>
      </c>
      <c r="M284" s="181" t="s">
        <v>1064</v>
      </c>
      <c r="N284" s="178" t="s">
        <v>1065</v>
      </c>
      <c r="O284" s="178" t="s">
        <v>3553</v>
      </c>
      <c r="P284" s="182"/>
      <c r="Q284" s="183"/>
      <c r="R284" s="183">
        <v>1000</v>
      </c>
    </row>
    <row r="285" spans="1:18" ht="52.5" hidden="1" customHeight="1">
      <c r="A285" s="175" t="s">
        <v>2108</v>
      </c>
      <c r="B285" s="175" t="s">
        <v>8577</v>
      </c>
      <c r="C285" s="176" t="s">
        <v>7944</v>
      </c>
      <c r="D285" s="177" t="s">
        <v>1055</v>
      </c>
      <c r="E285" s="177" t="s">
        <v>8578</v>
      </c>
      <c r="F285" s="178" t="s">
        <v>8579</v>
      </c>
      <c r="G285" s="178" t="s">
        <v>7902</v>
      </c>
      <c r="H285" s="178" t="s">
        <v>1696</v>
      </c>
      <c r="I285" s="179" t="s">
        <v>1697</v>
      </c>
      <c r="J285" s="180" t="s">
        <v>1690</v>
      </c>
      <c r="K285" s="180" t="s">
        <v>1691</v>
      </c>
      <c r="L285" s="180" t="s">
        <v>1063</v>
      </c>
      <c r="M285" s="181" t="s">
        <v>1769</v>
      </c>
      <c r="N285" s="178" t="s">
        <v>1065</v>
      </c>
      <c r="O285" s="178" t="s">
        <v>3553</v>
      </c>
      <c r="P285" s="182"/>
      <c r="Q285" s="183"/>
      <c r="R285" s="183">
        <v>324042.94</v>
      </c>
    </row>
    <row r="286" spans="1:18" ht="52.5" hidden="1" customHeight="1">
      <c r="A286" s="175" t="s">
        <v>2113</v>
      </c>
      <c r="B286" s="175" t="s">
        <v>8580</v>
      </c>
      <c r="C286" s="176" t="s">
        <v>7944</v>
      </c>
      <c r="D286" s="177" t="s">
        <v>1055</v>
      </c>
      <c r="E286" s="177" t="s">
        <v>8581</v>
      </c>
      <c r="F286" s="178" t="s">
        <v>8582</v>
      </c>
      <c r="G286" s="178" t="s">
        <v>7902</v>
      </c>
      <c r="H286" s="178" t="s">
        <v>1077</v>
      </c>
      <c r="I286" s="179" t="s">
        <v>1078</v>
      </c>
      <c r="J286" s="180" t="s">
        <v>1690</v>
      </c>
      <c r="K286" s="180" t="s">
        <v>1691</v>
      </c>
      <c r="L286" s="180" t="s">
        <v>1063</v>
      </c>
      <c r="M286" s="181" t="s">
        <v>1769</v>
      </c>
      <c r="N286" s="178" t="s">
        <v>1065</v>
      </c>
      <c r="O286" s="178" t="s">
        <v>3553</v>
      </c>
      <c r="P286" s="182"/>
      <c r="Q286" s="183"/>
      <c r="R286" s="183">
        <v>635865.57999999996</v>
      </c>
    </row>
    <row r="287" spans="1:18" ht="63" hidden="1" customHeight="1">
      <c r="A287" s="175" t="s">
        <v>2120</v>
      </c>
      <c r="B287" s="175" t="s">
        <v>8583</v>
      </c>
      <c r="C287" s="176" t="s">
        <v>7944</v>
      </c>
      <c r="D287" s="177" t="s">
        <v>1055</v>
      </c>
      <c r="E287" s="177" t="s">
        <v>8584</v>
      </c>
      <c r="F287" s="178" t="s">
        <v>8585</v>
      </c>
      <c r="G287" s="178" t="s">
        <v>7902</v>
      </c>
      <c r="H287" s="178" t="s">
        <v>1696</v>
      </c>
      <c r="I287" s="179" t="s">
        <v>1697</v>
      </c>
      <c r="J287" s="180" t="s">
        <v>1690</v>
      </c>
      <c r="K287" s="180" t="s">
        <v>1691</v>
      </c>
      <c r="L287" s="180" t="s">
        <v>1063</v>
      </c>
      <c r="M287" s="181" t="s">
        <v>1769</v>
      </c>
      <c r="N287" s="178" t="s">
        <v>1664</v>
      </c>
      <c r="O287" s="178" t="s">
        <v>1828</v>
      </c>
      <c r="P287" s="182"/>
      <c r="Q287" s="183"/>
      <c r="R287" s="183">
        <v>1534.52</v>
      </c>
    </row>
    <row r="288" spans="1:18" ht="52.5" hidden="1" customHeight="1">
      <c r="A288" s="175" t="s">
        <v>2124</v>
      </c>
      <c r="B288" s="175" t="s">
        <v>8586</v>
      </c>
      <c r="C288" s="176" t="s">
        <v>7944</v>
      </c>
      <c r="D288" s="177" t="s">
        <v>1055</v>
      </c>
      <c r="E288" s="177" t="s">
        <v>8587</v>
      </c>
      <c r="F288" s="178" t="s">
        <v>8588</v>
      </c>
      <c r="G288" s="178" t="s">
        <v>7902</v>
      </c>
      <c r="H288" s="178" t="s">
        <v>1077</v>
      </c>
      <c r="I288" s="179" t="s">
        <v>1078</v>
      </c>
      <c r="J288" s="180" t="s">
        <v>1690</v>
      </c>
      <c r="K288" s="180" t="s">
        <v>1691</v>
      </c>
      <c r="L288" s="180" t="s">
        <v>1063</v>
      </c>
      <c r="M288" s="181" t="s">
        <v>1769</v>
      </c>
      <c r="N288" s="178" t="s">
        <v>1664</v>
      </c>
      <c r="O288" s="178" t="s">
        <v>1828</v>
      </c>
      <c r="P288" s="182"/>
      <c r="Q288" s="183"/>
      <c r="R288" s="183">
        <v>34341</v>
      </c>
    </row>
    <row r="289" spans="1:18" ht="52.5" hidden="1" customHeight="1">
      <c r="A289" s="175" t="s">
        <v>2129</v>
      </c>
      <c r="B289" s="175" t="s">
        <v>8589</v>
      </c>
      <c r="C289" s="176" t="s">
        <v>7944</v>
      </c>
      <c r="D289" s="177" t="s">
        <v>1055</v>
      </c>
      <c r="E289" s="177" t="s">
        <v>8590</v>
      </c>
      <c r="F289" s="178" t="s">
        <v>8591</v>
      </c>
      <c r="G289" s="178" t="s">
        <v>7902</v>
      </c>
      <c r="H289" s="178" t="s">
        <v>1077</v>
      </c>
      <c r="I289" s="179" t="s">
        <v>1078</v>
      </c>
      <c r="J289" s="180" t="s">
        <v>1690</v>
      </c>
      <c r="K289" s="180" t="s">
        <v>1691</v>
      </c>
      <c r="L289" s="180" t="s">
        <v>1063</v>
      </c>
      <c r="M289" s="181" t="s">
        <v>1769</v>
      </c>
      <c r="N289" s="178" t="s">
        <v>1065</v>
      </c>
      <c r="O289" s="178" t="s">
        <v>1112</v>
      </c>
      <c r="P289" s="182"/>
      <c r="Q289" s="183"/>
      <c r="R289" s="183">
        <v>10902.93</v>
      </c>
    </row>
    <row r="290" spans="1:18" ht="52.5" hidden="1" customHeight="1">
      <c r="A290" s="175" t="s">
        <v>2134</v>
      </c>
      <c r="B290" s="175" t="s">
        <v>8592</v>
      </c>
      <c r="C290" s="176" t="s">
        <v>7944</v>
      </c>
      <c r="D290" s="177" t="s">
        <v>1055</v>
      </c>
      <c r="E290" s="177" t="s">
        <v>8593</v>
      </c>
      <c r="F290" s="178" t="s">
        <v>8594</v>
      </c>
      <c r="G290" s="178" t="s">
        <v>7902</v>
      </c>
      <c r="H290" s="178" t="s">
        <v>1696</v>
      </c>
      <c r="I290" s="179" t="s">
        <v>1697</v>
      </c>
      <c r="J290" s="180" t="s">
        <v>1690</v>
      </c>
      <c r="K290" s="180" t="s">
        <v>1691</v>
      </c>
      <c r="L290" s="180" t="s">
        <v>1063</v>
      </c>
      <c r="M290" s="181" t="s">
        <v>1769</v>
      </c>
      <c r="N290" s="178" t="s">
        <v>1065</v>
      </c>
      <c r="O290" s="178" t="s">
        <v>1112</v>
      </c>
      <c r="P290" s="182"/>
      <c r="Q290" s="183"/>
      <c r="R290" s="183">
        <v>9444.59</v>
      </c>
    </row>
    <row r="291" spans="1:18" ht="42" hidden="1" customHeight="1">
      <c r="A291" s="175" t="s">
        <v>2138</v>
      </c>
      <c r="B291" s="175" t="s">
        <v>8595</v>
      </c>
      <c r="C291" s="176" t="s">
        <v>7944</v>
      </c>
      <c r="D291" s="177" t="s">
        <v>1055</v>
      </c>
      <c r="E291" s="177" t="s">
        <v>8596</v>
      </c>
      <c r="F291" s="178" t="s">
        <v>8597</v>
      </c>
      <c r="G291" s="178" t="s">
        <v>7902</v>
      </c>
      <c r="H291" s="178" t="s">
        <v>1696</v>
      </c>
      <c r="I291" s="179" t="s">
        <v>1697</v>
      </c>
      <c r="J291" s="180" t="s">
        <v>2211</v>
      </c>
      <c r="K291" s="180" t="s">
        <v>1691</v>
      </c>
      <c r="L291" s="180" t="s">
        <v>1063</v>
      </c>
      <c r="M291" s="181" t="s">
        <v>1769</v>
      </c>
      <c r="N291" s="178" t="s">
        <v>1065</v>
      </c>
      <c r="O291" s="178" t="s">
        <v>3553</v>
      </c>
      <c r="P291" s="182"/>
      <c r="Q291" s="183"/>
      <c r="R291" s="183">
        <v>177.97</v>
      </c>
    </row>
    <row r="292" spans="1:18" ht="42" hidden="1" customHeight="1">
      <c r="A292" s="175" t="s">
        <v>2141</v>
      </c>
      <c r="B292" s="175" t="s">
        <v>8598</v>
      </c>
      <c r="C292" s="176" t="s">
        <v>7944</v>
      </c>
      <c r="D292" s="177" t="s">
        <v>1055</v>
      </c>
      <c r="E292" s="177" t="s">
        <v>8599</v>
      </c>
      <c r="F292" s="178" t="s">
        <v>8600</v>
      </c>
      <c r="G292" s="178" t="s">
        <v>7902</v>
      </c>
      <c r="H292" s="178" t="s">
        <v>1077</v>
      </c>
      <c r="I292" s="179" t="s">
        <v>1078</v>
      </c>
      <c r="J292" s="180" t="s">
        <v>2211</v>
      </c>
      <c r="K292" s="180" t="s">
        <v>1691</v>
      </c>
      <c r="L292" s="180" t="s">
        <v>1063</v>
      </c>
      <c r="M292" s="181" t="s">
        <v>1769</v>
      </c>
      <c r="N292" s="178" t="s">
        <v>1065</v>
      </c>
      <c r="O292" s="178" t="s">
        <v>3553</v>
      </c>
      <c r="P292" s="182"/>
      <c r="Q292" s="183"/>
      <c r="R292" s="183">
        <v>1769.76</v>
      </c>
    </row>
    <row r="293" spans="1:18" ht="42" hidden="1" customHeight="1">
      <c r="A293" s="175" t="s">
        <v>2144</v>
      </c>
      <c r="B293" s="175" t="s">
        <v>8601</v>
      </c>
      <c r="C293" s="176" t="s">
        <v>7944</v>
      </c>
      <c r="D293" s="177" t="s">
        <v>1055</v>
      </c>
      <c r="E293" s="177" t="s">
        <v>8602</v>
      </c>
      <c r="F293" s="178" t="s">
        <v>8603</v>
      </c>
      <c r="G293" s="178" t="s">
        <v>7902</v>
      </c>
      <c r="H293" s="178" t="s">
        <v>1077</v>
      </c>
      <c r="I293" s="179" t="s">
        <v>1078</v>
      </c>
      <c r="J293" s="180" t="s">
        <v>2211</v>
      </c>
      <c r="K293" s="180" t="s">
        <v>1691</v>
      </c>
      <c r="L293" s="180" t="s">
        <v>1063</v>
      </c>
      <c r="M293" s="181" t="s">
        <v>1769</v>
      </c>
      <c r="N293" s="178" t="s">
        <v>1065</v>
      </c>
      <c r="O293" s="178" t="s">
        <v>1112</v>
      </c>
      <c r="P293" s="182"/>
      <c r="Q293" s="183"/>
      <c r="R293" s="183">
        <v>1.1599999999999999</v>
      </c>
    </row>
    <row r="294" spans="1:18" ht="52.5" hidden="1" customHeight="1">
      <c r="A294" s="175" t="s">
        <v>2147</v>
      </c>
      <c r="B294" s="175" t="s">
        <v>8604</v>
      </c>
      <c r="C294" s="176" t="s">
        <v>7944</v>
      </c>
      <c r="D294" s="177" t="s">
        <v>1055</v>
      </c>
      <c r="E294" s="177" t="s">
        <v>8605</v>
      </c>
      <c r="F294" s="178" t="s">
        <v>8606</v>
      </c>
      <c r="G294" s="178" t="s">
        <v>7902</v>
      </c>
      <c r="H294" s="178" t="s">
        <v>1077</v>
      </c>
      <c r="I294" s="179" t="s">
        <v>1078</v>
      </c>
      <c r="J294" s="180" t="s">
        <v>2211</v>
      </c>
      <c r="K294" s="180" t="s">
        <v>1691</v>
      </c>
      <c r="L294" s="180" t="s">
        <v>1063</v>
      </c>
      <c r="M294" s="181" t="s">
        <v>1769</v>
      </c>
      <c r="N294" s="178" t="s">
        <v>1065</v>
      </c>
      <c r="O294" s="178" t="s">
        <v>3553</v>
      </c>
      <c r="P294" s="182"/>
      <c r="Q294" s="183"/>
      <c r="R294" s="183">
        <v>160.22</v>
      </c>
    </row>
    <row r="295" spans="1:18" ht="52.5" hidden="1" customHeight="1">
      <c r="A295" s="175" t="s">
        <v>2150</v>
      </c>
      <c r="B295" s="175" t="s">
        <v>8607</v>
      </c>
      <c r="C295" s="176" t="s">
        <v>7944</v>
      </c>
      <c r="D295" s="177" t="s">
        <v>1055</v>
      </c>
      <c r="E295" s="177" t="s">
        <v>8608</v>
      </c>
      <c r="F295" s="178" t="s">
        <v>8609</v>
      </c>
      <c r="G295" s="178" t="s">
        <v>7902</v>
      </c>
      <c r="H295" s="178" t="s">
        <v>1696</v>
      </c>
      <c r="I295" s="179" t="s">
        <v>1697</v>
      </c>
      <c r="J295" s="180" t="s">
        <v>2211</v>
      </c>
      <c r="K295" s="180" t="s">
        <v>1691</v>
      </c>
      <c r="L295" s="180" t="s">
        <v>1063</v>
      </c>
      <c r="M295" s="181" t="s">
        <v>1769</v>
      </c>
      <c r="N295" s="178" t="s">
        <v>1065</v>
      </c>
      <c r="O295" s="178" t="s">
        <v>3553</v>
      </c>
      <c r="P295" s="182"/>
      <c r="Q295" s="183"/>
      <c r="R295" s="183">
        <v>325.39999999999998</v>
      </c>
    </row>
    <row r="296" spans="1:18" ht="63" hidden="1" customHeight="1">
      <c r="A296" s="175" t="s">
        <v>2154</v>
      </c>
      <c r="B296" s="175" t="s">
        <v>8610</v>
      </c>
      <c r="C296" s="176" t="s">
        <v>7944</v>
      </c>
      <c r="D296" s="177" t="s">
        <v>1055</v>
      </c>
      <c r="E296" s="177" t="s">
        <v>8611</v>
      </c>
      <c r="F296" s="178" t="s">
        <v>8612</v>
      </c>
      <c r="G296" s="178" t="s">
        <v>7902</v>
      </c>
      <c r="H296" s="178" t="s">
        <v>1077</v>
      </c>
      <c r="I296" s="179" t="s">
        <v>1078</v>
      </c>
      <c r="J296" s="180" t="s">
        <v>2211</v>
      </c>
      <c r="K296" s="180" t="s">
        <v>1691</v>
      </c>
      <c r="L296" s="180" t="s">
        <v>1063</v>
      </c>
      <c r="M296" s="181" t="s">
        <v>1769</v>
      </c>
      <c r="N296" s="178" t="s">
        <v>1065</v>
      </c>
      <c r="O296" s="178" t="s">
        <v>3553</v>
      </c>
      <c r="P296" s="182"/>
      <c r="Q296" s="183"/>
      <c r="R296" s="183">
        <v>168.35</v>
      </c>
    </row>
    <row r="297" spans="1:18" ht="52.5" hidden="1" customHeight="1">
      <c r="A297" s="175" t="s">
        <v>2157</v>
      </c>
      <c r="B297" s="175" t="s">
        <v>8613</v>
      </c>
      <c r="C297" s="176" t="s">
        <v>7944</v>
      </c>
      <c r="D297" s="177" t="s">
        <v>1055</v>
      </c>
      <c r="E297" s="177" t="s">
        <v>8614</v>
      </c>
      <c r="F297" s="178" t="s">
        <v>8615</v>
      </c>
      <c r="G297" s="178" t="s">
        <v>7902</v>
      </c>
      <c r="H297" s="178" t="s">
        <v>1696</v>
      </c>
      <c r="I297" s="179" t="s">
        <v>1697</v>
      </c>
      <c r="J297" s="180" t="s">
        <v>2211</v>
      </c>
      <c r="K297" s="180" t="s">
        <v>1691</v>
      </c>
      <c r="L297" s="180" t="s">
        <v>1063</v>
      </c>
      <c r="M297" s="181" t="s">
        <v>1769</v>
      </c>
      <c r="N297" s="178" t="s">
        <v>1065</v>
      </c>
      <c r="O297" s="178" t="s">
        <v>3553</v>
      </c>
      <c r="P297" s="182"/>
      <c r="Q297" s="183"/>
      <c r="R297" s="183">
        <v>378.98</v>
      </c>
    </row>
    <row r="298" spans="1:18" ht="52.5" hidden="1" customHeight="1">
      <c r="A298" s="175" t="s">
        <v>2160</v>
      </c>
      <c r="B298" s="175" t="s">
        <v>8616</v>
      </c>
      <c r="C298" s="176" t="s">
        <v>7944</v>
      </c>
      <c r="D298" s="177" t="s">
        <v>1055</v>
      </c>
      <c r="E298" s="177" t="s">
        <v>8617</v>
      </c>
      <c r="F298" s="178" t="s">
        <v>8618</v>
      </c>
      <c r="G298" s="178" t="s">
        <v>7902</v>
      </c>
      <c r="H298" s="178" t="s">
        <v>1696</v>
      </c>
      <c r="I298" s="179" t="s">
        <v>1697</v>
      </c>
      <c r="J298" s="180" t="s">
        <v>1690</v>
      </c>
      <c r="K298" s="180" t="s">
        <v>1691</v>
      </c>
      <c r="L298" s="180" t="s">
        <v>1063</v>
      </c>
      <c r="M298" s="181" t="s">
        <v>1769</v>
      </c>
      <c r="N298" s="178" t="s">
        <v>1065</v>
      </c>
      <c r="O298" s="178" t="s">
        <v>3553</v>
      </c>
      <c r="P298" s="182"/>
      <c r="Q298" s="183"/>
      <c r="R298" s="183">
        <v>36.67</v>
      </c>
    </row>
    <row r="299" spans="1:18" ht="42" customHeight="1">
      <c r="A299" s="175" t="s">
        <v>1691</v>
      </c>
      <c r="B299" s="175" t="s">
        <v>8619</v>
      </c>
      <c r="C299" s="176" t="s">
        <v>7944</v>
      </c>
      <c r="D299" s="177" t="s">
        <v>1055</v>
      </c>
      <c r="E299" s="177" t="s">
        <v>8620</v>
      </c>
      <c r="F299" s="178" t="s">
        <v>8621</v>
      </c>
      <c r="G299" s="178" t="s">
        <v>7902</v>
      </c>
      <c r="H299" s="178" t="s">
        <v>917</v>
      </c>
      <c r="I299" s="179" t="s">
        <v>4181</v>
      </c>
      <c r="J299" s="180" t="s">
        <v>1203</v>
      </c>
      <c r="K299" s="180" t="s">
        <v>1062</v>
      </c>
      <c r="L299" s="180" t="s">
        <v>1063</v>
      </c>
      <c r="M299" s="181" t="s">
        <v>1064</v>
      </c>
      <c r="N299" s="178" t="s">
        <v>1065</v>
      </c>
      <c r="O299" s="178" t="s">
        <v>1112</v>
      </c>
      <c r="P299" s="182" t="s">
        <v>8622</v>
      </c>
      <c r="Q299" s="233">
        <v>1</v>
      </c>
      <c r="R299" s="183">
        <v>15999</v>
      </c>
    </row>
    <row r="300" spans="1:18" ht="42" hidden="1" customHeight="1">
      <c r="A300" s="175" t="s">
        <v>1080</v>
      </c>
      <c r="B300" s="175" t="s">
        <v>8623</v>
      </c>
      <c r="C300" s="176" t="s">
        <v>7944</v>
      </c>
      <c r="D300" s="177" t="s">
        <v>1055</v>
      </c>
      <c r="E300" s="177" t="s">
        <v>7835</v>
      </c>
      <c r="F300" s="178" t="s">
        <v>8624</v>
      </c>
      <c r="G300" s="178" t="s">
        <v>7944</v>
      </c>
      <c r="H300" s="178" t="s">
        <v>1701</v>
      </c>
      <c r="I300" s="179" t="s">
        <v>1702</v>
      </c>
      <c r="J300" s="180" t="s">
        <v>1690</v>
      </c>
      <c r="K300" s="180" t="s">
        <v>1691</v>
      </c>
      <c r="L300" s="180" t="s">
        <v>1063</v>
      </c>
      <c r="M300" s="181" t="s">
        <v>1769</v>
      </c>
      <c r="N300" s="178" t="s">
        <v>1065</v>
      </c>
      <c r="O300" s="178" t="s">
        <v>3553</v>
      </c>
      <c r="P300" s="182"/>
      <c r="Q300" s="183"/>
      <c r="R300" s="183">
        <v>4830</v>
      </c>
    </row>
    <row r="301" spans="1:18" ht="42" hidden="1" customHeight="1">
      <c r="A301" s="175" t="s">
        <v>2168</v>
      </c>
      <c r="B301" s="175" t="s">
        <v>8625</v>
      </c>
      <c r="C301" s="176" t="s">
        <v>7944</v>
      </c>
      <c r="D301" s="177" t="s">
        <v>1055</v>
      </c>
      <c r="E301" s="177" t="s">
        <v>7835</v>
      </c>
      <c r="F301" s="178" t="s">
        <v>8626</v>
      </c>
      <c r="G301" s="178" t="s">
        <v>7944</v>
      </c>
      <c r="H301" s="178" t="s">
        <v>1701</v>
      </c>
      <c r="I301" s="179" t="s">
        <v>1702</v>
      </c>
      <c r="J301" s="180" t="s">
        <v>1690</v>
      </c>
      <c r="K301" s="180" t="s">
        <v>1691</v>
      </c>
      <c r="L301" s="180" t="s">
        <v>1063</v>
      </c>
      <c r="M301" s="181" t="s">
        <v>1769</v>
      </c>
      <c r="N301" s="178" t="s">
        <v>1065</v>
      </c>
      <c r="O301" s="178" t="s">
        <v>3553</v>
      </c>
      <c r="P301" s="182"/>
      <c r="Q301" s="183"/>
      <c r="R301" s="183">
        <v>282</v>
      </c>
    </row>
    <row r="302" spans="1:18" ht="42" hidden="1" customHeight="1">
      <c r="A302" s="175" t="s">
        <v>2171</v>
      </c>
      <c r="B302" s="175" t="s">
        <v>8627</v>
      </c>
      <c r="C302" s="176" t="s">
        <v>7944</v>
      </c>
      <c r="D302" s="177" t="s">
        <v>1055</v>
      </c>
      <c r="E302" s="177" t="s">
        <v>6510</v>
      </c>
      <c r="F302" s="178" t="s">
        <v>8628</v>
      </c>
      <c r="G302" s="178" t="s">
        <v>7944</v>
      </c>
      <c r="H302" s="178" t="s">
        <v>1701</v>
      </c>
      <c r="I302" s="179" t="s">
        <v>1702</v>
      </c>
      <c r="J302" s="180" t="s">
        <v>1690</v>
      </c>
      <c r="K302" s="180" t="s">
        <v>1691</v>
      </c>
      <c r="L302" s="180" t="s">
        <v>1063</v>
      </c>
      <c r="M302" s="181" t="s">
        <v>1769</v>
      </c>
      <c r="N302" s="178" t="s">
        <v>1664</v>
      </c>
      <c r="O302" s="178" t="s">
        <v>1828</v>
      </c>
      <c r="P302" s="182"/>
      <c r="Q302" s="183"/>
      <c r="R302" s="183">
        <v>10591</v>
      </c>
    </row>
    <row r="303" spans="1:18" ht="52.5" hidden="1" customHeight="1">
      <c r="A303" s="175" t="s">
        <v>1432</v>
      </c>
      <c r="B303" s="175" t="s">
        <v>8629</v>
      </c>
      <c r="C303" s="176" t="s">
        <v>7944</v>
      </c>
      <c r="D303" s="177" t="s">
        <v>1055</v>
      </c>
      <c r="E303" s="177" t="s">
        <v>6510</v>
      </c>
      <c r="F303" s="178" t="s">
        <v>8630</v>
      </c>
      <c r="G303" s="178" t="s">
        <v>7944</v>
      </c>
      <c r="H303" s="178" t="s">
        <v>1701</v>
      </c>
      <c r="I303" s="179" t="s">
        <v>1702</v>
      </c>
      <c r="J303" s="180" t="s">
        <v>1690</v>
      </c>
      <c r="K303" s="180" t="s">
        <v>1691</v>
      </c>
      <c r="L303" s="180" t="s">
        <v>1063</v>
      </c>
      <c r="M303" s="181" t="s">
        <v>1769</v>
      </c>
      <c r="N303" s="178" t="s">
        <v>1065</v>
      </c>
      <c r="O303" s="178" t="s">
        <v>3553</v>
      </c>
      <c r="P303" s="182"/>
      <c r="Q303" s="183"/>
      <c r="R303" s="183">
        <v>167327</v>
      </c>
    </row>
    <row r="304" spans="1:18" ht="42" hidden="1" customHeight="1">
      <c r="A304" s="175" t="s">
        <v>1436</v>
      </c>
      <c r="B304" s="175" t="s">
        <v>8631</v>
      </c>
      <c r="C304" s="176" t="s">
        <v>7944</v>
      </c>
      <c r="D304" s="177" t="s">
        <v>1055</v>
      </c>
      <c r="E304" s="177" t="s">
        <v>6510</v>
      </c>
      <c r="F304" s="178" t="s">
        <v>8632</v>
      </c>
      <c r="G304" s="178" t="s">
        <v>7944</v>
      </c>
      <c r="H304" s="178" t="s">
        <v>1701</v>
      </c>
      <c r="I304" s="179" t="s">
        <v>1702</v>
      </c>
      <c r="J304" s="180" t="s">
        <v>1690</v>
      </c>
      <c r="K304" s="180" t="s">
        <v>1691</v>
      </c>
      <c r="L304" s="180" t="s">
        <v>1063</v>
      </c>
      <c r="M304" s="181" t="s">
        <v>1769</v>
      </c>
      <c r="N304" s="178" t="s">
        <v>1065</v>
      </c>
      <c r="O304" s="178" t="s">
        <v>1112</v>
      </c>
      <c r="P304" s="182"/>
      <c r="Q304" s="183"/>
      <c r="R304" s="183">
        <v>3007</v>
      </c>
    </row>
    <row r="305" spans="1:18" ht="42" hidden="1" customHeight="1">
      <c r="A305" s="175" t="s">
        <v>2178</v>
      </c>
      <c r="B305" s="175" t="s">
        <v>8633</v>
      </c>
      <c r="C305" s="176" t="s">
        <v>7944</v>
      </c>
      <c r="D305" s="177" t="s">
        <v>1055</v>
      </c>
      <c r="E305" s="177" t="s">
        <v>6657</v>
      </c>
      <c r="F305" s="178" t="s">
        <v>8634</v>
      </c>
      <c r="G305" s="178" t="s">
        <v>7944</v>
      </c>
      <c r="H305" s="178" t="s">
        <v>1701</v>
      </c>
      <c r="I305" s="179" t="s">
        <v>1702</v>
      </c>
      <c r="J305" s="180" t="s">
        <v>2211</v>
      </c>
      <c r="K305" s="180" t="s">
        <v>1691</v>
      </c>
      <c r="L305" s="180" t="s">
        <v>1063</v>
      </c>
      <c r="M305" s="181" t="s">
        <v>1769</v>
      </c>
      <c r="N305" s="178" t="s">
        <v>1065</v>
      </c>
      <c r="O305" s="178" t="s">
        <v>3553</v>
      </c>
      <c r="P305" s="182"/>
      <c r="Q305" s="183"/>
      <c r="R305" s="183">
        <v>281</v>
      </c>
    </row>
    <row r="306" spans="1:18" ht="42" hidden="1" customHeight="1">
      <c r="A306" s="175" t="s">
        <v>2182</v>
      </c>
      <c r="B306" s="175" t="s">
        <v>8635</v>
      </c>
      <c r="C306" s="176" t="s">
        <v>7944</v>
      </c>
      <c r="D306" s="177" t="s">
        <v>1055</v>
      </c>
      <c r="E306" s="177" t="s">
        <v>6657</v>
      </c>
      <c r="F306" s="178" t="s">
        <v>8636</v>
      </c>
      <c r="G306" s="178" t="s">
        <v>7944</v>
      </c>
      <c r="H306" s="178" t="s">
        <v>1701</v>
      </c>
      <c r="I306" s="179" t="s">
        <v>1702</v>
      </c>
      <c r="J306" s="180" t="s">
        <v>2211</v>
      </c>
      <c r="K306" s="180" t="s">
        <v>1691</v>
      </c>
      <c r="L306" s="180" t="s">
        <v>1063</v>
      </c>
      <c r="M306" s="181" t="s">
        <v>1769</v>
      </c>
      <c r="N306" s="178" t="s">
        <v>1065</v>
      </c>
      <c r="O306" s="178" t="s">
        <v>3553</v>
      </c>
      <c r="P306" s="182"/>
      <c r="Q306" s="183"/>
      <c r="R306" s="183">
        <v>67</v>
      </c>
    </row>
    <row r="307" spans="1:18" ht="42" hidden="1" customHeight="1">
      <c r="A307" s="175" t="s">
        <v>1704</v>
      </c>
      <c r="B307" s="175" t="s">
        <v>8637</v>
      </c>
      <c r="C307" s="176" t="s">
        <v>7944</v>
      </c>
      <c r="D307" s="177" t="s">
        <v>1055</v>
      </c>
      <c r="E307" s="177" t="s">
        <v>6657</v>
      </c>
      <c r="F307" s="178" t="s">
        <v>8638</v>
      </c>
      <c r="G307" s="178" t="s">
        <v>7944</v>
      </c>
      <c r="H307" s="178" t="s">
        <v>1701</v>
      </c>
      <c r="I307" s="179" t="s">
        <v>1702</v>
      </c>
      <c r="J307" s="180" t="s">
        <v>2211</v>
      </c>
      <c r="K307" s="180" t="s">
        <v>1691</v>
      </c>
      <c r="L307" s="180" t="s">
        <v>1063</v>
      </c>
      <c r="M307" s="181" t="s">
        <v>1769</v>
      </c>
      <c r="N307" s="178" t="s">
        <v>1065</v>
      </c>
      <c r="O307" s="178" t="s">
        <v>3553</v>
      </c>
      <c r="P307" s="182"/>
      <c r="Q307" s="183"/>
      <c r="R307" s="183">
        <v>72</v>
      </c>
    </row>
    <row r="308" spans="1:18" ht="42" hidden="1" customHeight="1">
      <c r="A308" s="175" t="s">
        <v>2187</v>
      </c>
      <c r="B308" s="175" t="s">
        <v>8639</v>
      </c>
      <c r="C308" s="176" t="s">
        <v>7944</v>
      </c>
      <c r="D308" s="177" t="s">
        <v>1055</v>
      </c>
      <c r="E308" s="177" t="s">
        <v>8640</v>
      </c>
      <c r="F308" s="178" t="s">
        <v>8641</v>
      </c>
      <c r="G308" s="178" t="s">
        <v>7944</v>
      </c>
      <c r="H308" s="178" t="s">
        <v>1696</v>
      </c>
      <c r="I308" s="179" t="s">
        <v>1697</v>
      </c>
      <c r="J308" s="180" t="s">
        <v>1690</v>
      </c>
      <c r="K308" s="180" t="s">
        <v>1691</v>
      </c>
      <c r="L308" s="180" t="s">
        <v>1063</v>
      </c>
      <c r="M308" s="181" t="s">
        <v>1769</v>
      </c>
      <c r="N308" s="178" t="s">
        <v>1065</v>
      </c>
      <c r="O308" s="178" t="s">
        <v>3553</v>
      </c>
      <c r="P308" s="182"/>
      <c r="Q308" s="183"/>
      <c r="R308" s="183">
        <v>8000</v>
      </c>
    </row>
    <row r="309" spans="1:18" ht="42" hidden="1" customHeight="1">
      <c r="A309" s="175" t="s">
        <v>2190</v>
      </c>
      <c r="B309" s="175" t="s">
        <v>8642</v>
      </c>
      <c r="C309" s="176" t="s">
        <v>7944</v>
      </c>
      <c r="D309" s="177" t="s">
        <v>1055</v>
      </c>
      <c r="E309" s="177" t="s">
        <v>8643</v>
      </c>
      <c r="F309" s="178" t="s">
        <v>8644</v>
      </c>
      <c r="G309" s="178" t="s">
        <v>7944</v>
      </c>
      <c r="H309" s="178" t="s">
        <v>1077</v>
      </c>
      <c r="I309" s="179" t="s">
        <v>1078</v>
      </c>
      <c r="J309" s="180" t="s">
        <v>1690</v>
      </c>
      <c r="K309" s="180" t="s">
        <v>1691</v>
      </c>
      <c r="L309" s="180" t="s">
        <v>1063</v>
      </c>
      <c r="M309" s="181" t="s">
        <v>1769</v>
      </c>
      <c r="N309" s="178" t="s">
        <v>1065</v>
      </c>
      <c r="O309" s="178" t="s">
        <v>3553</v>
      </c>
      <c r="P309" s="182"/>
      <c r="Q309" s="183"/>
      <c r="R309" s="183">
        <v>4176</v>
      </c>
    </row>
    <row r="310" spans="1:18" ht="42" hidden="1" customHeight="1">
      <c r="A310" s="175" t="s">
        <v>2194</v>
      </c>
      <c r="B310" s="175" t="s">
        <v>8645</v>
      </c>
      <c r="C310" s="176" t="s">
        <v>7902</v>
      </c>
      <c r="D310" s="177" t="s">
        <v>1181</v>
      </c>
      <c r="E310" s="177" t="s">
        <v>8646</v>
      </c>
      <c r="F310" s="178" t="s">
        <v>8645</v>
      </c>
      <c r="G310" s="178" t="s">
        <v>7902</v>
      </c>
      <c r="H310" s="178" t="s">
        <v>8647</v>
      </c>
      <c r="I310" s="179" t="s">
        <v>1078</v>
      </c>
      <c r="J310" s="180" t="s">
        <v>1063</v>
      </c>
      <c r="K310" s="180" t="s">
        <v>1063</v>
      </c>
      <c r="L310" s="180" t="s">
        <v>1790</v>
      </c>
      <c r="M310" s="181" t="s">
        <v>1678</v>
      </c>
      <c r="N310" s="178" t="s">
        <v>1065</v>
      </c>
      <c r="O310" s="178" t="s">
        <v>3553</v>
      </c>
      <c r="P310" s="182"/>
      <c r="Q310" s="183">
        <v>43222</v>
      </c>
      <c r="R310" s="183"/>
    </row>
    <row r="311" spans="1:18" ht="52.5" hidden="1" customHeight="1">
      <c r="A311" s="175" t="s">
        <v>1114</v>
      </c>
      <c r="B311" s="175" t="s">
        <v>8648</v>
      </c>
      <c r="C311" s="176" t="s">
        <v>7944</v>
      </c>
      <c r="D311" s="177" t="s">
        <v>1055</v>
      </c>
      <c r="E311" s="177" t="s">
        <v>8649</v>
      </c>
      <c r="F311" s="178" t="s">
        <v>8650</v>
      </c>
      <c r="G311" s="178" t="s">
        <v>7944</v>
      </c>
      <c r="H311" s="178" t="s">
        <v>1077</v>
      </c>
      <c r="I311" s="179" t="s">
        <v>1078</v>
      </c>
      <c r="J311" s="180" t="s">
        <v>1690</v>
      </c>
      <c r="K311" s="180" t="s">
        <v>1691</v>
      </c>
      <c r="L311" s="180" t="s">
        <v>1063</v>
      </c>
      <c r="M311" s="181" t="s">
        <v>1769</v>
      </c>
      <c r="N311" s="178" t="s">
        <v>1065</v>
      </c>
      <c r="O311" s="178" t="s">
        <v>3553</v>
      </c>
      <c r="P311" s="182"/>
      <c r="Q311" s="183"/>
      <c r="R311" s="183">
        <v>637.1</v>
      </c>
    </row>
    <row r="312" spans="1:18" ht="52.5" hidden="1" customHeight="1">
      <c r="A312" s="175" t="s">
        <v>1123</v>
      </c>
      <c r="B312" s="175" t="s">
        <v>8651</v>
      </c>
      <c r="C312" s="176" t="s">
        <v>7944</v>
      </c>
      <c r="D312" s="177" t="s">
        <v>1055</v>
      </c>
      <c r="E312" s="177" t="s">
        <v>8652</v>
      </c>
      <c r="F312" s="178" t="s">
        <v>8653</v>
      </c>
      <c r="G312" s="178" t="s">
        <v>7944</v>
      </c>
      <c r="H312" s="178" t="s">
        <v>1696</v>
      </c>
      <c r="I312" s="179" t="s">
        <v>1697</v>
      </c>
      <c r="J312" s="180" t="s">
        <v>1690</v>
      </c>
      <c r="K312" s="180" t="s">
        <v>1691</v>
      </c>
      <c r="L312" s="180" t="s">
        <v>1063</v>
      </c>
      <c r="M312" s="181" t="s">
        <v>1769</v>
      </c>
      <c r="N312" s="178" t="s">
        <v>1065</v>
      </c>
      <c r="O312" s="178" t="s">
        <v>3553</v>
      </c>
      <c r="P312" s="182"/>
      <c r="Q312" s="183"/>
      <c r="R312" s="183">
        <v>273.85000000000002</v>
      </c>
    </row>
    <row r="313" spans="1:18" ht="42" hidden="1" customHeight="1">
      <c r="A313" s="175" t="s">
        <v>1129</v>
      </c>
      <c r="B313" s="175" t="s">
        <v>8654</v>
      </c>
      <c r="C313" s="176" t="s">
        <v>7944</v>
      </c>
      <c r="D313" s="177" t="s">
        <v>1055</v>
      </c>
      <c r="E313" s="177" t="s">
        <v>8655</v>
      </c>
      <c r="F313" s="178" t="s">
        <v>8656</v>
      </c>
      <c r="G313" s="178" t="s">
        <v>7944</v>
      </c>
      <c r="H313" s="178" t="s">
        <v>1696</v>
      </c>
      <c r="I313" s="179" t="s">
        <v>1697</v>
      </c>
      <c r="J313" s="180" t="s">
        <v>1690</v>
      </c>
      <c r="K313" s="180" t="s">
        <v>1691</v>
      </c>
      <c r="L313" s="180" t="s">
        <v>1063</v>
      </c>
      <c r="M313" s="181" t="s">
        <v>1769</v>
      </c>
      <c r="N313" s="178" t="s">
        <v>1065</v>
      </c>
      <c r="O313" s="178" t="s">
        <v>1112</v>
      </c>
      <c r="P313" s="182"/>
      <c r="Q313" s="183"/>
      <c r="R313" s="183">
        <v>914.08</v>
      </c>
    </row>
    <row r="314" spans="1:18" ht="42" hidden="1" customHeight="1">
      <c r="A314" s="175" t="s">
        <v>1133</v>
      </c>
      <c r="B314" s="175" t="s">
        <v>8657</v>
      </c>
      <c r="C314" s="176" t="s">
        <v>7944</v>
      </c>
      <c r="D314" s="177" t="s">
        <v>1055</v>
      </c>
      <c r="E314" s="177" t="s">
        <v>8658</v>
      </c>
      <c r="F314" s="178" t="s">
        <v>8659</v>
      </c>
      <c r="G314" s="178" t="s">
        <v>7944</v>
      </c>
      <c r="H314" s="178" t="s">
        <v>1077</v>
      </c>
      <c r="I314" s="179" t="s">
        <v>1078</v>
      </c>
      <c r="J314" s="180" t="s">
        <v>1690</v>
      </c>
      <c r="K314" s="180" t="s">
        <v>1691</v>
      </c>
      <c r="L314" s="180" t="s">
        <v>1063</v>
      </c>
      <c r="M314" s="181" t="s">
        <v>1769</v>
      </c>
      <c r="N314" s="178" t="s">
        <v>1065</v>
      </c>
      <c r="O314" s="178" t="s">
        <v>1112</v>
      </c>
      <c r="P314" s="182"/>
      <c r="Q314" s="183"/>
      <c r="R314" s="183">
        <v>694.94</v>
      </c>
    </row>
    <row r="315" spans="1:18" ht="42" hidden="1" customHeight="1">
      <c r="A315" s="175" t="s">
        <v>1140</v>
      </c>
      <c r="B315" s="175" t="s">
        <v>8660</v>
      </c>
      <c r="C315" s="176" t="s">
        <v>7902</v>
      </c>
      <c r="D315" s="177" t="s">
        <v>1181</v>
      </c>
      <c r="E315" s="177" t="s">
        <v>1806</v>
      </c>
      <c r="F315" s="178" t="s">
        <v>8660</v>
      </c>
      <c r="G315" s="178" t="s">
        <v>7902</v>
      </c>
      <c r="H315" s="178" t="s">
        <v>1807</v>
      </c>
      <c r="I315" s="179" t="s">
        <v>1808</v>
      </c>
      <c r="J315" s="180" t="s">
        <v>1063</v>
      </c>
      <c r="K315" s="180" t="s">
        <v>1063</v>
      </c>
      <c r="L315" s="180" t="s">
        <v>1790</v>
      </c>
      <c r="M315" s="181" t="s">
        <v>1678</v>
      </c>
      <c r="N315" s="178" t="s">
        <v>1065</v>
      </c>
      <c r="O315" s="178" t="s">
        <v>3553</v>
      </c>
      <c r="P315" s="182"/>
      <c r="Q315" s="183">
        <v>32785</v>
      </c>
      <c r="R315" s="183"/>
    </row>
    <row r="316" spans="1:18" ht="42" hidden="1" customHeight="1">
      <c r="A316" s="175" t="s">
        <v>1440</v>
      </c>
      <c r="B316" s="175" t="s">
        <v>8661</v>
      </c>
      <c r="C316" s="176" t="s">
        <v>7902</v>
      </c>
      <c r="D316" s="177" t="s">
        <v>1181</v>
      </c>
      <c r="E316" s="177" t="s">
        <v>8662</v>
      </c>
      <c r="F316" s="178" t="s">
        <v>8661</v>
      </c>
      <c r="G316" s="178" t="s">
        <v>7902</v>
      </c>
      <c r="H316" s="178" t="s">
        <v>1835</v>
      </c>
      <c r="I316" s="179" t="s">
        <v>1836</v>
      </c>
      <c r="J316" s="180" t="s">
        <v>1063</v>
      </c>
      <c r="K316" s="180" t="s">
        <v>1063</v>
      </c>
      <c r="L316" s="180" t="s">
        <v>1790</v>
      </c>
      <c r="M316" s="181" t="s">
        <v>1678</v>
      </c>
      <c r="N316" s="178" t="s">
        <v>1065</v>
      </c>
      <c r="O316" s="178" t="s">
        <v>3553</v>
      </c>
      <c r="P316" s="182"/>
      <c r="Q316" s="183">
        <v>14496.53</v>
      </c>
      <c r="R316" s="183"/>
    </row>
    <row r="317" spans="1:18" ht="42" hidden="1" customHeight="1">
      <c r="A317" s="175" t="s">
        <v>1444</v>
      </c>
      <c r="B317" s="175" t="s">
        <v>8663</v>
      </c>
      <c r="C317" s="176" t="s">
        <v>7902</v>
      </c>
      <c r="D317" s="177" t="s">
        <v>1181</v>
      </c>
      <c r="E317" s="177" t="s">
        <v>8664</v>
      </c>
      <c r="F317" s="178" t="s">
        <v>8663</v>
      </c>
      <c r="G317" s="178" t="s">
        <v>7902</v>
      </c>
      <c r="H317" s="178" t="s">
        <v>2192</v>
      </c>
      <c r="I317" s="179" t="s">
        <v>2193</v>
      </c>
      <c r="J317" s="180" t="s">
        <v>1063</v>
      </c>
      <c r="K317" s="180" t="s">
        <v>1063</v>
      </c>
      <c r="L317" s="180" t="s">
        <v>1790</v>
      </c>
      <c r="M317" s="181" t="s">
        <v>1678</v>
      </c>
      <c r="N317" s="178" t="s">
        <v>1065</v>
      </c>
      <c r="O317" s="178" t="s">
        <v>3553</v>
      </c>
      <c r="P317" s="182"/>
      <c r="Q317" s="183">
        <v>21615</v>
      </c>
      <c r="R317" s="183"/>
    </row>
    <row r="318" spans="1:18" ht="52.5" hidden="1" customHeight="1">
      <c r="A318" s="175" t="s">
        <v>1790</v>
      </c>
      <c r="B318" s="175" t="s">
        <v>1582</v>
      </c>
      <c r="C318" s="176" t="s">
        <v>7902</v>
      </c>
      <c r="D318" s="177" t="s">
        <v>1181</v>
      </c>
      <c r="E318" s="177" t="s">
        <v>8665</v>
      </c>
      <c r="F318" s="178" t="s">
        <v>1582</v>
      </c>
      <c r="G318" s="178" t="s">
        <v>7902</v>
      </c>
      <c r="H318" s="178" t="s">
        <v>8666</v>
      </c>
      <c r="I318" s="179" t="s">
        <v>8667</v>
      </c>
      <c r="J318" s="180" t="s">
        <v>1063</v>
      </c>
      <c r="K318" s="180" t="s">
        <v>1063</v>
      </c>
      <c r="L318" s="180" t="s">
        <v>1790</v>
      </c>
      <c r="M318" s="181" t="s">
        <v>1678</v>
      </c>
      <c r="N318" s="178" t="s">
        <v>1065</v>
      </c>
      <c r="O318" s="178" t="s">
        <v>3553</v>
      </c>
      <c r="P318" s="182"/>
      <c r="Q318" s="183">
        <v>241820</v>
      </c>
      <c r="R318" s="183"/>
    </row>
    <row r="319" spans="1:18" ht="63" hidden="1">
      <c r="A319" s="175" t="s">
        <v>2214</v>
      </c>
      <c r="B319" s="175" t="s">
        <v>8668</v>
      </c>
      <c r="C319" s="176" t="s">
        <v>7944</v>
      </c>
      <c r="D319" s="177" t="s">
        <v>1055</v>
      </c>
      <c r="E319" s="177" t="s">
        <v>8669</v>
      </c>
      <c r="F319" s="178" t="s">
        <v>8670</v>
      </c>
      <c r="G319" s="178" t="s">
        <v>7944</v>
      </c>
      <c r="H319" s="178" t="s">
        <v>1077</v>
      </c>
      <c r="I319" s="179" t="s">
        <v>1078</v>
      </c>
      <c r="J319" s="180" t="s">
        <v>1690</v>
      </c>
      <c r="K319" s="180" t="s">
        <v>1691</v>
      </c>
      <c r="L319" s="180" t="s">
        <v>1063</v>
      </c>
      <c r="M319" s="181" t="s">
        <v>1769</v>
      </c>
      <c r="N319" s="178" t="s">
        <v>1065</v>
      </c>
      <c r="O319" s="178" t="s">
        <v>3553</v>
      </c>
      <c r="P319" s="182"/>
      <c r="Q319" s="183"/>
      <c r="R319" s="183">
        <v>1891.67</v>
      </c>
    </row>
    <row r="320" spans="1:18" ht="42" hidden="1" customHeight="1">
      <c r="A320" s="175" t="s">
        <v>1453</v>
      </c>
      <c r="B320" s="175" t="s">
        <v>8671</v>
      </c>
      <c r="C320" s="176" t="s">
        <v>8013</v>
      </c>
      <c r="D320" s="177" t="s">
        <v>1055</v>
      </c>
      <c r="E320" s="177" t="s">
        <v>3924</v>
      </c>
      <c r="F320" s="178" t="s">
        <v>8672</v>
      </c>
      <c r="G320" s="178" t="s">
        <v>7944</v>
      </c>
      <c r="H320" s="178" t="s">
        <v>5518</v>
      </c>
      <c r="I320" s="179" t="s">
        <v>5519</v>
      </c>
      <c r="J320" s="180" t="s">
        <v>1690</v>
      </c>
      <c r="K320" s="180" t="s">
        <v>1691</v>
      </c>
      <c r="L320" s="180" t="s">
        <v>1063</v>
      </c>
      <c r="M320" s="181" t="s">
        <v>1769</v>
      </c>
      <c r="N320" s="178" t="s">
        <v>1065</v>
      </c>
      <c r="O320" s="178" t="s">
        <v>3553</v>
      </c>
      <c r="P320" s="182"/>
      <c r="Q320" s="183"/>
      <c r="R320" s="183">
        <v>139.22999999999999</v>
      </c>
    </row>
    <row r="321" spans="1:18" ht="52.5" hidden="1" customHeight="1">
      <c r="A321" s="175" t="s">
        <v>2221</v>
      </c>
      <c r="B321" s="175" t="s">
        <v>8673</v>
      </c>
      <c r="C321" s="176" t="s">
        <v>8013</v>
      </c>
      <c r="D321" s="177" t="s">
        <v>1055</v>
      </c>
      <c r="E321" s="177" t="s">
        <v>6861</v>
      </c>
      <c r="F321" s="178" t="s">
        <v>8674</v>
      </c>
      <c r="G321" s="178" t="s">
        <v>7944</v>
      </c>
      <c r="H321" s="178" t="s">
        <v>3218</v>
      </c>
      <c r="I321" s="179" t="s">
        <v>2270</v>
      </c>
      <c r="J321" s="180" t="s">
        <v>1690</v>
      </c>
      <c r="K321" s="180" t="s">
        <v>1691</v>
      </c>
      <c r="L321" s="180" t="s">
        <v>1063</v>
      </c>
      <c r="M321" s="181" t="s">
        <v>1769</v>
      </c>
      <c r="N321" s="178" t="s">
        <v>1065</v>
      </c>
      <c r="O321" s="178" t="s">
        <v>3553</v>
      </c>
      <c r="P321" s="182"/>
      <c r="Q321" s="183"/>
      <c r="R321" s="183">
        <v>382.96</v>
      </c>
    </row>
    <row r="322" spans="1:18" ht="42" hidden="1">
      <c r="A322" s="175" t="s">
        <v>1145</v>
      </c>
      <c r="B322" s="175" t="s">
        <v>8675</v>
      </c>
      <c r="C322" s="176" t="s">
        <v>8013</v>
      </c>
      <c r="D322" s="177" t="s">
        <v>1055</v>
      </c>
      <c r="E322" s="177" t="s">
        <v>8676</v>
      </c>
      <c r="F322" s="178" t="s">
        <v>8677</v>
      </c>
      <c r="G322" s="178" t="s">
        <v>7944</v>
      </c>
      <c r="H322" s="178" t="s">
        <v>1696</v>
      </c>
      <c r="I322" s="179" t="s">
        <v>1697</v>
      </c>
      <c r="J322" s="180" t="s">
        <v>1690</v>
      </c>
      <c r="K322" s="180" t="s">
        <v>1691</v>
      </c>
      <c r="L322" s="180" t="s">
        <v>1063</v>
      </c>
      <c r="M322" s="181" t="s">
        <v>1769</v>
      </c>
      <c r="N322" s="178" t="s">
        <v>1065</v>
      </c>
      <c r="O322" s="178" t="s">
        <v>3553</v>
      </c>
      <c r="P322" s="182"/>
      <c r="Q322" s="183"/>
      <c r="R322" s="183">
        <v>40014.660000000003</v>
      </c>
    </row>
    <row r="323" spans="1:18" ht="42" hidden="1">
      <c r="A323" s="175" t="s">
        <v>1150</v>
      </c>
      <c r="B323" s="175" t="s">
        <v>8678</v>
      </c>
      <c r="C323" s="176" t="s">
        <v>8013</v>
      </c>
      <c r="D323" s="177" t="s">
        <v>1055</v>
      </c>
      <c r="E323" s="177" t="s">
        <v>8679</v>
      </c>
      <c r="F323" s="178" t="s">
        <v>8680</v>
      </c>
      <c r="G323" s="178" t="s">
        <v>7944</v>
      </c>
      <c r="H323" s="178" t="s">
        <v>1077</v>
      </c>
      <c r="I323" s="179" t="s">
        <v>1078</v>
      </c>
      <c r="J323" s="180" t="s">
        <v>1690</v>
      </c>
      <c r="K323" s="180" t="s">
        <v>1691</v>
      </c>
      <c r="L323" s="180" t="s">
        <v>1063</v>
      </c>
      <c r="M323" s="181" t="s">
        <v>1769</v>
      </c>
      <c r="N323" s="178" t="s">
        <v>1065</v>
      </c>
      <c r="O323" s="178" t="s">
        <v>3553</v>
      </c>
      <c r="P323" s="182"/>
      <c r="Q323" s="183"/>
      <c r="R323" s="183">
        <v>36749.24</v>
      </c>
    </row>
    <row r="324" spans="1:18" ht="42" hidden="1" customHeight="1">
      <c r="A324" s="175" t="s">
        <v>1467</v>
      </c>
      <c r="B324" s="175" t="s">
        <v>8681</v>
      </c>
      <c r="C324" s="176" t="s">
        <v>7944</v>
      </c>
      <c r="D324" s="177" t="s">
        <v>1214</v>
      </c>
      <c r="E324" s="177" t="s">
        <v>8682</v>
      </c>
      <c r="F324" s="178" t="s">
        <v>8683</v>
      </c>
      <c r="G324" s="178" t="s">
        <v>7944</v>
      </c>
      <c r="H324" s="178" t="s">
        <v>3524</v>
      </c>
      <c r="I324" s="179" t="s">
        <v>2133</v>
      </c>
      <c r="J324" s="180" t="s">
        <v>1690</v>
      </c>
      <c r="K324" s="180" t="s">
        <v>1691</v>
      </c>
      <c r="L324" s="180" t="s">
        <v>1063</v>
      </c>
      <c r="M324" s="181" t="s">
        <v>1769</v>
      </c>
      <c r="N324" s="178" t="s">
        <v>1065</v>
      </c>
      <c r="O324" s="178" t="s">
        <v>3553</v>
      </c>
      <c r="P324" s="182"/>
      <c r="Q324" s="183">
        <v>3380</v>
      </c>
      <c r="R324" s="183"/>
    </row>
    <row r="325" spans="1:18" ht="52.5" hidden="1">
      <c r="A325" s="175" t="s">
        <v>1473</v>
      </c>
      <c r="B325" s="175" t="s">
        <v>8684</v>
      </c>
      <c r="C325" s="176" t="s">
        <v>7944</v>
      </c>
      <c r="D325" s="177" t="s">
        <v>1214</v>
      </c>
      <c r="E325" s="177" t="s">
        <v>8685</v>
      </c>
      <c r="F325" s="178" t="s">
        <v>8686</v>
      </c>
      <c r="G325" s="178" t="s">
        <v>7944</v>
      </c>
      <c r="H325" s="178" t="s">
        <v>3524</v>
      </c>
      <c r="I325" s="179" t="s">
        <v>2133</v>
      </c>
      <c r="J325" s="180" t="s">
        <v>1690</v>
      </c>
      <c r="K325" s="180" t="s">
        <v>1691</v>
      </c>
      <c r="L325" s="180" t="s">
        <v>1063</v>
      </c>
      <c r="M325" s="181" t="s">
        <v>1769</v>
      </c>
      <c r="N325" s="178" t="s">
        <v>1065</v>
      </c>
      <c r="O325" s="178" t="s">
        <v>3553</v>
      </c>
      <c r="P325" s="182"/>
      <c r="Q325" s="183">
        <v>3133.28</v>
      </c>
      <c r="R325" s="183"/>
    </row>
    <row r="326" spans="1:18" ht="52.5" hidden="1">
      <c r="A326" s="175" t="s">
        <v>1476</v>
      </c>
      <c r="B326" s="175" t="s">
        <v>8687</v>
      </c>
      <c r="C326" s="176" t="s">
        <v>7944</v>
      </c>
      <c r="D326" s="177" t="s">
        <v>1214</v>
      </c>
      <c r="E326" s="177" t="s">
        <v>8688</v>
      </c>
      <c r="F326" s="178" t="s">
        <v>8689</v>
      </c>
      <c r="G326" s="178" t="s">
        <v>7944</v>
      </c>
      <c r="H326" s="178" t="s">
        <v>3524</v>
      </c>
      <c r="I326" s="179" t="s">
        <v>2133</v>
      </c>
      <c r="J326" s="180" t="s">
        <v>1690</v>
      </c>
      <c r="K326" s="180" t="s">
        <v>1691</v>
      </c>
      <c r="L326" s="180" t="s">
        <v>1063</v>
      </c>
      <c r="M326" s="181" t="s">
        <v>1769</v>
      </c>
      <c r="N326" s="178" t="s">
        <v>1065</v>
      </c>
      <c r="O326" s="178" t="s">
        <v>3553</v>
      </c>
      <c r="P326" s="182"/>
      <c r="Q326" s="183">
        <v>15434.29</v>
      </c>
      <c r="R326" s="183"/>
    </row>
    <row r="327" spans="1:18" ht="42" hidden="1" customHeight="1">
      <c r="A327" s="175" t="s">
        <v>1154</v>
      </c>
      <c r="B327" s="175" t="s">
        <v>8690</v>
      </c>
      <c r="C327" s="176" t="s">
        <v>8013</v>
      </c>
      <c r="D327" s="177" t="s">
        <v>1055</v>
      </c>
      <c r="E327" s="177" t="s">
        <v>8691</v>
      </c>
      <c r="F327" s="178" t="s">
        <v>8692</v>
      </c>
      <c r="G327" s="178" t="s">
        <v>7944</v>
      </c>
      <c r="H327" s="178" t="s">
        <v>1448</v>
      </c>
      <c r="I327" s="179" t="s">
        <v>1449</v>
      </c>
      <c r="J327" s="180" t="s">
        <v>1450</v>
      </c>
      <c r="K327" s="180" t="s">
        <v>1062</v>
      </c>
      <c r="L327" s="180" t="s">
        <v>1063</v>
      </c>
      <c r="M327" s="181" t="s">
        <v>1451</v>
      </c>
      <c r="N327" s="178" t="s">
        <v>1664</v>
      </c>
      <c r="O327" s="178" t="s">
        <v>1828</v>
      </c>
      <c r="P327" s="182" t="s">
        <v>1452</v>
      </c>
      <c r="Q327" s="183"/>
      <c r="R327" s="183">
        <v>21946.34</v>
      </c>
    </row>
    <row r="328" spans="1:18" ht="42" hidden="1">
      <c r="A328" s="175" t="s">
        <v>1484</v>
      </c>
      <c r="B328" s="175" t="s">
        <v>8693</v>
      </c>
      <c r="C328" s="176" t="s">
        <v>8309</v>
      </c>
      <c r="D328" s="177" t="s">
        <v>1055</v>
      </c>
      <c r="E328" s="177" t="s">
        <v>8694</v>
      </c>
      <c r="F328" s="178" t="s">
        <v>8695</v>
      </c>
      <c r="G328" s="178" t="s">
        <v>8269</v>
      </c>
      <c r="H328" s="178" t="s">
        <v>346</v>
      </c>
      <c r="I328" s="179" t="s">
        <v>1109</v>
      </c>
      <c r="J328" s="180" t="s">
        <v>1110</v>
      </c>
      <c r="K328" s="180" t="s">
        <v>1062</v>
      </c>
      <c r="L328" s="180" t="s">
        <v>1063</v>
      </c>
      <c r="M328" s="181" t="s">
        <v>1111</v>
      </c>
      <c r="N328" s="178" t="s">
        <v>1065</v>
      </c>
      <c r="O328" s="178" t="s">
        <v>1112</v>
      </c>
      <c r="P328" s="182" t="s">
        <v>8696</v>
      </c>
      <c r="Q328" s="183"/>
      <c r="R328" s="183">
        <v>11349.2</v>
      </c>
    </row>
    <row r="329" spans="1:18" ht="42" customHeight="1">
      <c r="A329" s="175" t="s">
        <v>1491</v>
      </c>
      <c r="B329" s="175" t="s">
        <v>8697</v>
      </c>
      <c r="C329" s="176" t="s">
        <v>8013</v>
      </c>
      <c r="D329" s="177" t="s">
        <v>1055</v>
      </c>
      <c r="E329" s="177" t="s">
        <v>8698</v>
      </c>
      <c r="F329" s="178" t="s">
        <v>8699</v>
      </c>
      <c r="G329" s="178" t="s">
        <v>7944</v>
      </c>
      <c r="H329" s="178" t="s">
        <v>8700</v>
      </c>
      <c r="I329" s="179" t="s">
        <v>8701</v>
      </c>
      <c r="J329" s="180" t="s">
        <v>1239</v>
      </c>
      <c r="K329" s="180" t="s">
        <v>1062</v>
      </c>
      <c r="L329" s="180" t="s">
        <v>1063</v>
      </c>
      <c r="M329" s="181" t="s">
        <v>1064</v>
      </c>
      <c r="N329" s="178" t="s">
        <v>1065</v>
      </c>
      <c r="O329" s="178" t="s">
        <v>3553</v>
      </c>
      <c r="P329" s="182" t="s">
        <v>8702</v>
      </c>
      <c r="Q329" s="233">
        <v>1</v>
      </c>
      <c r="R329" s="183">
        <v>41300</v>
      </c>
    </row>
    <row r="330" spans="1:18" ht="42" hidden="1">
      <c r="A330" s="175" t="s">
        <v>1496</v>
      </c>
      <c r="B330" s="175" t="s">
        <v>8703</v>
      </c>
      <c r="C330" s="176" t="s">
        <v>8013</v>
      </c>
      <c r="D330" s="177" t="s">
        <v>1055</v>
      </c>
      <c r="E330" s="177" t="s">
        <v>8704</v>
      </c>
      <c r="F330" s="178" t="s">
        <v>8705</v>
      </c>
      <c r="G330" s="178" t="s">
        <v>7944</v>
      </c>
      <c r="H330" s="178" t="s">
        <v>209</v>
      </c>
      <c r="I330" s="179" t="s">
        <v>1149</v>
      </c>
      <c r="J330" s="180" t="s">
        <v>1121</v>
      </c>
      <c r="K330" s="180" t="s">
        <v>1062</v>
      </c>
      <c r="L330" s="180" t="s">
        <v>1063</v>
      </c>
      <c r="M330" s="181" t="s">
        <v>1064</v>
      </c>
      <c r="N330" s="178" t="s">
        <v>1065</v>
      </c>
      <c r="O330" s="178" t="s">
        <v>3553</v>
      </c>
      <c r="P330" s="182" t="s">
        <v>962</v>
      </c>
      <c r="Q330" s="183"/>
      <c r="R330" s="183">
        <v>13296.34</v>
      </c>
    </row>
    <row r="331" spans="1:18" ht="42" hidden="1" customHeight="1">
      <c r="A331" s="175" t="s">
        <v>1503</v>
      </c>
      <c r="B331" s="175" t="s">
        <v>8706</v>
      </c>
      <c r="C331" s="176" t="s">
        <v>8013</v>
      </c>
      <c r="D331" s="177" t="s">
        <v>1055</v>
      </c>
      <c r="E331" s="177" t="s">
        <v>8707</v>
      </c>
      <c r="F331" s="178" t="s">
        <v>8708</v>
      </c>
      <c r="G331" s="178" t="s">
        <v>7944</v>
      </c>
      <c r="H331" s="178" t="s">
        <v>209</v>
      </c>
      <c r="I331" s="179" t="s">
        <v>1149</v>
      </c>
      <c r="J331" s="180" t="s">
        <v>1121</v>
      </c>
      <c r="K331" s="180" t="s">
        <v>1062</v>
      </c>
      <c r="L331" s="180" t="s">
        <v>1063</v>
      </c>
      <c r="M331" s="181" t="s">
        <v>1064</v>
      </c>
      <c r="N331" s="178" t="s">
        <v>1065</v>
      </c>
      <c r="O331" s="178" t="s">
        <v>3553</v>
      </c>
      <c r="P331" s="182" t="s">
        <v>963</v>
      </c>
      <c r="Q331" s="183"/>
      <c r="R331" s="183">
        <v>47996.7</v>
      </c>
    </row>
    <row r="332" spans="1:18" ht="42" hidden="1" customHeight="1">
      <c r="A332" s="175" t="s">
        <v>1162</v>
      </c>
      <c r="B332" s="175" t="s">
        <v>8709</v>
      </c>
      <c r="C332" s="176" t="s">
        <v>8013</v>
      </c>
      <c r="D332" s="177" t="s">
        <v>1055</v>
      </c>
      <c r="E332" s="177" t="s">
        <v>7906</v>
      </c>
      <c r="F332" s="178" t="s">
        <v>8710</v>
      </c>
      <c r="G332" s="178" t="s">
        <v>7944</v>
      </c>
      <c r="H332" s="178" t="s">
        <v>1701</v>
      </c>
      <c r="I332" s="179" t="s">
        <v>1702</v>
      </c>
      <c r="J332" s="180" t="s">
        <v>1703</v>
      </c>
      <c r="K332" s="180" t="s">
        <v>1704</v>
      </c>
      <c r="L332" s="180" t="s">
        <v>1063</v>
      </c>
      <c r="M332" s="181" t="s">
        <v>1769</v>
      </c>
      <c r="N332" s="178" t="s">
        <v>1065</v>
      </c>
      <c r="O332" s="178" t="s">
        <v>3553</v>
      </c>
      <c r="P332" s="182"/>
      <c r="Q332" s="183"/>
      <c r="R332" s="183">
        <v>46012.76</v>
      </c>
    </row>
    <row r="333" spans="1:18" ht="42" hidden="1" customHeight="1">
      <c r="A333" s="175" t="s">
        <v>1172</v>
      </c>
      <c r="B333" s="175" t="s">
        <v>8711</v>
      </c>
      <c r="C333" s="176" t="s">
        <v>8013</v>
      </c>
      <c r="D333" s="177" t="s">
        <v>1055</v>
      </c>
      <c r="E333" s="177" t="s">
        <v>7913</v>
      </c>
      <c r="F333" s="178" t="s">
        <v>8712</v>
      </c>
      <c r="G333" s="178" t="s">
        <v>7944</v>
      </c>
      <c r="H333" s="178" t="s">
        <v>1701</v>
      </c>
      <c r="I333" s="179" t="s">
        <v>1702</v>
      </c>
      <c r="J333" s="180" t="s">
        <v>1703</v>
      </c>
      <c r="K333" s="180" t="s">
        <v>1704</v>
      </c>
      <c r="L333" s="180" t="s">
        <v>1063</v>
      </c>
      <c r="M333" s="181" t="s">
        <v>1769</v>
      </c>
      <c r="N333" s="178" t="s">
        <v>1065</v>
      </c>
      <c r="O333" s="178" t="s">
        <v>3553</v>
      </c>
      <c r="P333" s="182"/>
      <c r="Q333" s="183"/>
      <c r="R333" s="183">
        <v>80918.880000000005</v>
      </c>
    </row>
    <row r="334" spans="1:18" ht="42" hidden="1" customHeight="1">
      <c r="A334" s="175" t="s">
        <v>1515</v>
      </c>
      <c r="B334" s="175" t="s">
        <v>8713</v>
      </c>
      <c r="C334" s="176" t="s">
        <v>7944</v>
      </c>
      <c r="D334" s="177" t="s">
        <v>1214</v>
      </c>
      <c r="E334" s="177" t="s">
        <v>8714</v>
      </c>
      <c r="F334" s="178" t="s">
        <v>8715</v>
      </c>
      <c r="G334" s="178" t="s">
        <v>7944</v>
      </c>
      <c r="H334" s="178" t="s">
        <v>3524</v>
      </c>
      <c r="I334" s="179" t="s">
        <v>2133</v>
      </c>
      <c r="J334" s="180" t="s">
        <v>1690</v>
      </c>
      <c r="K334" s="180" t="s">
        <v>1691</v>
      </c>
      <c r="L334" s="180" t="s">
        <v>1063</v>
      </c>
      <c r="M334" s="181" t="s">
        <v>1769</v>
      </c>
      <c r="N334" s="178" t="s">
        <v>1065</v>
      </c>
      <c r="O334" s="178" t="s">
        <v>3553</v>
      </c>
      <c r="P334" s="182"/>
      <c r="Q334" s="183">
        <v>2.04</v>
      </c>
      <c r="R334" s="183"/>
    </row>
    <row r="335" spans="1:18" ht="42" hidden="1" customHeight="1">
      <c r="A335" s="175" t="s">
        <v>1522</v>
      </c>
      <c r="B335" s="175" t="s">
        <v>8716</v>
      </c>
      <c r="C335" s="176" t="s">
        <v>7944</v>
      </c>
      <c r="D335" s="177" t="s">
        <v>1214</v>
      </c>
      <c r="E335" s="177" t="s">
        <v>8717</v>
      </c>
      <c r="F335" s="178" t="s">
        <v>8718</v>
      </c>
      <c r="G335" s="178" t="s">
        <v>7944</v>
      </c>
      <c r="H335" s="178" t="s">
        <v>3524</v>
      </c>
      <c r="I335" s="179" t="s">
        <v>2133</v>
      </c>
      <c r="J335" s="180" t="s">
        <v>1690</v>
      </c>
      <c r="K335" s="180" t="s">
        <v>1691</v>
      </c>
      <c r="L335" s="180" t="s">
        <v>1063</v>
      </c>
      <c r="M335" s="181" t="s">
        <v>1769</v>
      </c>
      <c r="N335" s="178" t="s">
        <v>1065</v>
      </c>
      <c r="O335" s="178" t="s">
        <v>3553</v>
      </c>
      <c r="P335" s="182"/>
      <c r="Q335" s="183">
        <v>185.65</v>
      </c>
      <c r="R335" s="183"/>
    </row>
    <row r="336" spans="1:18" ht="42" hidden="1" customHeight="1">
      <c r="A336" s="175" t="s">
        <v>1179</v>
      </c>
      <c r="B336" s="175" t="s">
        <v>8719</v>
      </c>
      <c r="C336" s="176" t="s">
        <v>7944</v>
      </c>
      <c r="D336" s="177" t="s">
        <v>1214</v>
      </c>
      <c r="E336" s="177" t="s">
        <v>8720</v>
      </c>
      <c r="F336" s="178" t="s">
        <v>8721</v>
      </c>
      <c r="G336" s="178" t="s">
        <v>7944</v>
      </c>
      <c r="H336" s="178" t="s">
        <v>3524</v>
      </c>
      <c r="I336" s="179" t="s">
        <v>2133</v>
      </c>
      <c r="J336" s="180" t="s">
        <v>1690</v>
      </c>
      <c r="K336" s="180" t="s">
        <v>1691</v>
      </c>
      <c r="L336" s="180" t="s">
        <v>1063</v>
      </c>
      <c r="M336" s="181" t="s">
        <v>1769</v>
      </c>
      <c r="N336" s="178" t="s">
        <v>1065</v>
      </c>
      <c r="O336" s="178" t="s">
        <v>3553</v>
      </c>
      <c r="P336" s="182"/>
      <c r="Q336" s="183">
        <v>2810.5</v>
      </c>
      <c r="R336" s="183"/>
    </row>
    <row r="337" spans="1:18" ht="42" hidden="1" customHeight="1">
      <c r="A337" s="175" t="s">
        <v>1531</v>
      </c>
      <c r="B337" s="175" t="s">
        <v>8722</v>
      </c>
      <c r="C337" s="176" t="s">
        <v>8013</v>
      </c>
      <c r="D337" s="177" t="s">
        <v>1055</v>
      </c>
      <c r="E337" s="177" t="s">
        <v>8723</v>
      </c>
      <c r="F337" s="178" t="s">
        <v>8724</v>
      </c>
      <c r="G337" s="178" t="s">
        <v>8013</v>
      </c>
      <c r="H337" s="178" t="s">
        <v>1418</v>
      </c>
      <c r="I337" s="179" t="s">
        <v>1419</v>
      </c>
      <c r="J337" s="180" t="s">
        <v>1302</v>
      </c>
      <c r="K337" s="180" t="s">
        <v>1062</v>
      </c>
      <c r="L337" s="180" t="s">
        <v>1063</v>
      </c>
      <c r="M337" s="181" t="s">
        <v>1304</v>
      </c>
      <c r="N337" s="178" t="s">
        <v>1065</v>
      </c>
      <c r="O337" s="178" t="s">
        <v>3553</v>
      </c>
      <c r="P337" s="182" t="s">
        <v>3314</v>
      </c>
      <c r="Q337" s="183"/>
      <c r="R337" s="183">
        <v>3240</v>
      </c>
    </row>
    <row r="338" spans="1:18" ht="42" hidden="1" customHeight="1">
      <c r="A338" s="175" t="s">
        <v>1538</v>
      </c>
      <c r="B338" s="175" t="s">
        <v>8725</v>
      </c>
      <c r="C338" s="176" t="s">
        <v>8013</v>
      </c>
      <c r="D338" s="177" t="s">
        <v>1214</v>
      </c>
      <c r="E338" s="177" t="s">
        <v>8726</v>
      </c>
      <c r="F338" s="178" t="s">
        <v>8727</v>
      </c>
      <c r="G338" s="178" t="s">
        <v>8013</v>
      </c>
      <c r="H338" s="178" t="s">
        <v>3524</v>
      </c>
      <c r="I338" s="179" t="s">
        <v>2133</v>
      </c>
      <c r="J338" s="180" t="s">
        <v>1690</v>
      </c>
      <c r="K338" s="180" t="s">
        <v>1691</v>
      </c>
      <c r="L338" s="180" t="s">
        <v>1063</v>
      </c>
      <c r="M338" s="181" t="s">
        <v>1769</v>
      </c>
      <c r="N338" s="178" t="s">
        <v>1065</v>
      </c>
      <c r="O338" s="178" t="s">
        <v>3553</v>
      </c>
      <c r="P338" s="182"/>
      <c r="Q338" s="183">
        <v>856</v>
      </c>
      <c r="R338" s="183"/>
    </row>
    <row r="339" spans="1:18" ht="42" hidden="1" customHeight="1">
      <c r="A339" s="175" t="s">
        <v>1542</v>
      </c>
      <c r="B339" s="175" t="s">
        <v>8728</v>
      </c>
      <c r="C339" s="176" t="s">
        <v>8013</v>
      </c>
      <c r="D339" s="177" t="s">
        <v>1214</v>
      </c>
      <c r="E339" s="177" t="s">
        <v>8729</v>
      </c>
      <c r="F339" s="178" t="s">
        <v>8730</v>
      </c>
      <c r="G339" s="178" t="s">
        <v>8013</v>
      </c>
      <c r="H339" s="178" t="s">
        <v>3524</v>
      </c>
      <c r="I339" s="179" t="s">
        <v>2133</v>
      </c>
      <c r="J339" s="180" t="s">
        <v>1690</v>
      </c>
      <c r="K339" s="180" t="s">
        <v>1691</v>
      </c>
      <c r="L339" s="180" t="s">
        <v>1063</v>
      </c>
      <c r="M339" s="181" t="s">
        <v>1769</v>
      </c>
      <c r="N339" s="178" t="s">
        <v>1065</v>
      </c>
      <c r="O339" s="178" t="s">
        <v>3553</v>
      </c>
      <c r="P339" s="182"/>
      <c r="Q339" s="183">
        <v>2737.79</v>
      </c>
      <c r="R339" s="183"/>
    </row>
    <row r="340" spans="1:18" ht="52.5" hidden="1" customHeight="1">
      <c r="A340" s="175" t="s">
        <v>1545</v>
      </c>
      <c r="B340" s="175" t="s">
        <v>8731</v>
      </c>
      <c r="C340" s="176" t="s">
        <v>8013</v>
      </c>
      <c r="D340" s="177" t="s">
        <v>1214</v>
      </c>
      <c r="E340" s="177" t="s">
        <v>8732</v>
      </c>
      <c r="F340" s="178" t="s">
        <v>8733</v>
      </c>
      <c r="G340" s="178" t="s">
        <v>8013</v>
      </c>
      <c r="H340" s="178" t="s">
        <v>3524</v>
      </c>
      <c r="I340" s="179" t="s">
        <v>2133</v>
      </c>
      <c r="J340" s="180" t="s">
        <v>1690</v>
      </c>
      <c r="K340" s="180" t="s">
        <v>1691</v>
      </c>
      <c r="L340" s="180" t="s">
        <v>1063</v>
      </c>
      <c r="M340" s="181" t="s">
        <v>1769</v>
      </c>
      <c r="N340" s="178" t="s">
        <v>1065</v>
      </c>
      <c r="O340" s="178" t="s">
        <v>3553</v>
      </c>
      <c r="P340" s="182"/>
      <c r="Q340" s="183">
        <v>8.18</v>
      </c>
      <c r="R340" s="183"/>
    </row>
    <row r="341" spans="1:18" ht="52.5" hidden="1" customHeight="1">
      <c r="A341" s="175" t="s">
        <v>1551</v>
      </c>
      <c r="B341" s="175" t="s">
        <v>8734</v>
      </c>
      <c r="C341" s="176" t="s">
        <v>7886</v>
      </c>
      <c r="D341" s="177" t="s">
        <v>1181</v>
      </c>
      <c r="E341" s="177" t="s">
        <v>8735</v>
      </c>
      <c r="F341" s="178" t="s">
        <v>8734</v>
      </c>
      <c r="G341" s="178" t="s">
        <v>7944</v>
      </c>
      <c r="H341" s="178" t="s">
        <v>1183</v>
      </c>
      <c r="I341" s="179" t="s">
        <v>1078</v>
      </c>
      <c r="J341" s="180" t="s">
        <v>1690</v>
      </c>
      <c r="K341" s="180" t="s">
        <v>1691</v>
      </c>
      <c r="L341" s="180" t="s">
        <v>1063</v>
      </c>
      <c r="M341" s="181" t="s">
        <v>1769</v>
      </c>
      <c r="N341" s="178" t="s">
        <v>1065</v>
      </c>
      <c r="O341" s="178" t="s">
        <v>3553</v>
      </c>
      <c r="P341" s="182"/>
      <c r="Q341" s="183">
        <v>77.13</v>
      </c>
      <c r="R341" s="183"/>
    </row>
    <row r="342" spans="1:18" ht="73.5" hidden="1" customHeight="1">
      <c r="A342" s="175" t="s">
        <v>1556</v>
      </c>
      <c r="B342" s="175" t="s">
        <v>8736</v>
      </c>
      <c r="C342" s="176" t="s">
        <v>8013</v>
      </c>
      <c r="D342" s="177" t="s">
        <v>1055</v>
      </c>
      <c r="E342" s="177" t="s">
        <v>8072</v>
      </c>
      <c r="F342" s="178" t="s">
        <v>8737</v>
      </c>
      <c r="G342" s="178" t="s">
        <v>8013</v>
      </c>
      <c r="H342" s="178" t="s">
        <v>2274</v>
      </c>
      <c r="I342" s="179" t="s">
        <v>2275</v>
      </c>
      <c r="J342" s="180" t="s">
        <v>1690</v>
      </c>
      <c r="K342" s="180" t="s">
        <v>1691</v>
      </c>
      <c r="L342" s="180" t="s">
        <v>1063</v>
      </c>
      <c r="M342" s="181" t="s">
        <v>1769</v>
      </c>
      <c r="N342" s="178" t="s">
        <v>1065</v>
      </c>
      <c r="O342" s="178" t="s">
        <v>3553</v>
      </c>
      <c r="P342" s="182"/>
      <c r="Q342" s="183"/>
      <c r="R342" s="183">
        <v>1630.76</v>
      </c>
    </row>
    <row r="343" spans="1:18" ht="42" hidden="1" customHeight="1">
      <c r="A343" s="175" t="s">
        <v>1563</v>
      </c>
      <c r="B343" s="175" t="s">
        <v>8738</v>
      </c>
      <c r="C343" s="176" t="s">
        <v>8013</v>
      </c>
      <c r="D343" s="177" t="s">
        <v>1055</v>
      </c>
      <c r="E343" s="177" t="s">
        <v>8072</v>
      </c>
      <c r="F343" s="178" t="s">
        <v>8739</v>
      </c>
      <c r="G343" s="178" t="s">
        <v>8013</v>
      </c>
      <c r="H343" s="178" t="s">
        <v>2274</v>
      </c>
      <c r="I343" s="179" t="s">
        <v>2275</v>
      </c>
      <c r="J343" s="180" t="s">
        <v>1690</v>
      </c>
      <c r="K343" s="180" t="s">
        <v>1691</v>
      </c>
      <c r="L343" s="180" t="s">
        <v>1063</v>
      </c>
      <c r="M343" s="181" t="s">
        <v>1769</v>
      </c>
      <c r="N343" s="178" t="s">
        <v>1065</v>
      </c>
      <c r="O343" s="178" t="s">
        <v>1112</v>
      </c>
      <c r="P343" s="182"/>
      <c r="Q343" s="183"/>
      <c r="R343" s="183">
        <v>3.74</v>
      </c>
    </row>
    <row r="344" spans="1:18" ht="42" hidden="1" customHeight="1">
      <c r="A344" s="175" t="s">
        <v>1570</v>
      </c>
      <c r="B344" s="175" t="s">
        <v>8740</v>
      </c>
      <c r="C344" s="176" t="s">
        <v>8013</v>
      </c>
      <c r="D344" s="177" t="s">
        <v>1055</v>
      </c>
      <c r="E344" s="177" t="s">
        <v>8072</v>
      </c>
      <c r="F344" s="178" t="s">
        <v>8741</v>
      </c>
      <c r="G344" s="178" t="s">
        <v>8013</v>
      </c>
      <c r="H344" s="178" t="s">
        <v>2274</v>
      </c>
      <c r="I344" s="179" t="s">
        <v>2275</v>
      </c>
      <c r="J344" s="180" t="s">
        <v>1690</v>
      </c>
      <c r="K344" s="180" t="s">
        <v>1691</v>
      </c>
      <c r="L344" s="180" t="s">
        <v>1063</v>
      </c>
      <c r="M344" s="181" t="s">
        <v>1769</v>
      </c>
      <c r="N344" s="178" t="s">
        <v>1065</v>
      </c>
      <c r="O344" s="178" t="s">
        <v>3553</v>
      </c>
      <c r="P344" s="182"/>
      <c r="Q344" s="183"/>
      <c r="R344" s="183">
        <v>0.42</v>
      </c>
    </row>
    <row r="345" spans="1:18" ht="42" hidden="1" customHeight="1">
      <c r="A345" s="175" t="s">
        <v>1574</v>
      </c>
      <c r="B345" s="175" t="s">
        <v>8742</v>
      </c>
      <c r="C345" s="176" t="s">
        <v>7944</v>
      </c>
      <c r="D345" s="177" t="s">
        <v>1181</v>
      </c>
      <c r="E345" s="177" t="s">
        <v>8743</v>
      </c>
      <c r="F345" s="178" t="s">
        <v>8742</v>
      </c>
      <c r="G345" s="178" t="s">
        <v>7944</v>
      </c>
      <c r="H345" s="178" t="s">
        <v>8744</v>
      </c>
      <c r="I345" s="179" t="s">
        <v>1078</v>
      </c>
      <c r="J345" s="180" t="s">
        <v>1063</v>
      </c>
      <c r="K345" s="180" t="s">
        <v>1063</v>
      </c>
      <c r="L345" s="180" t="s">
        <v>1790</v>
      </c>
      <c r="M345" s="181" t="s">
        <v>1678</v>
      </c>
      <c r="N345" s="178" t="s">
        <v>1065</v>
      </c>
      <c r="O345" s="178" t="s">
        <v>3553</v>
      </c>
      <c r="P345" s="182"/>
      <c r="Q345" s="183">
        <v>800</v>
      </c>
      <c r="R345" s="183"/>
    </row>
    <row r="346" spans="1:18" ht="42" hidden="1" customHeight="1">
      <c r="A346" s="175" t="s">
        <v>1184</v>
      </c>
      <c r="B346" s="175" t="s">
        <v>2715</v>
      </c>
      <c r="C346" s="176" t="s">
        <v>7902</v>
      </c>
      <c r="D346" s="177" t="s">
        <v>1181</v>
      </c>
      <c r="E346" s="177" t="s">
        <v>8745</v>
      </c>
      <c r="F346" s="178" t="s">
        <v>2715</v>
      </c>
      <c r="G346" s="178" t="s">
        <v>7944</v>
      </c>
      <c r="H346" s="178" t="s">
        <v>8746</v>
      </c>
      <c r="I346" s="179" t="s">
        <v>8747</v>
      </c>
      <c r="J346" s="180" t="s">
        <v>1063</v>
      </c>
      <c r="K346" s="180" t="s">
        <v>1063</v>
      </c>
      <c r="L346" s="180" t="s">
        <v>1790</v>
      </c>
      <c r="M346" s="181" t="s">
        <v>1678</v>
      </c>
      <c r="N346" s="178" t="s">
        <v>1065</v>
      </c>
      <c r="O346" s="178" t="s">
        <v>3553</v>
      </c>
      <c r="P346" s="182"/>
      <c r="Q346" s="183">
        <v>18862</v>
      </c>
      <c r="R346" s="183"/>
    </row>
    <row r="347" spans="1:18" ht="42" hidden="1" customHeight="1">
      <c r="A347" s="175" t="s">
        <v>1192</v>
      </c>
      <c r="B347" s="175" t="s">
        <v>8748</v>
      </c>
      <c r="C347" s="176" t="s">
        <v>7944</v>
      </c>
      <c r="D347" s="177" t="s">
        <v>1181</v>
      </c>
      <c r="E347" s="177" t="s">
        <v>8749</v>
      </c>
      <c r="F347" s="178" t="s">
        <v>8748</v>
      </c>
      <c r="G347" s="178" t="s">
        <v>7944</v>
      </c>
      <c r="H347" s="178" t="s">
        <v>1835</v>
      </c>
      <c r="I347" s="179" t="s">
        <v>1836</v>
      </c>
      <c r="J347" s="180" t="s">
        <v>1063</v>
      </c>
      <c r="K347" s="180" t="s">
        <v>1063</v>
      </c>
      <c r="L347" s="180" t="s">
        <v>1790</v>
      </c>
      <c r="M347" s="181" t="s">
        <v>1678</v>
      </c>
      <c r="N347" s="178" t="s">
        <v>1065</v>
      </c>
      <c r="O347" s="178" t="s">
        <v>3553</v>
      </c>
      <c r="P347" s="182"/>
      <c r="Q347" s="183">
        <v>10009.629999999999</v>
      </c>
      <c r="R347" s="183"/>
    </row>
    <row r="348" spans="1:18" ht="42" hidden="1" customHeight="1">
      <c r="A348" s="175" t="s">
        <v>1198</v>
      </c>
      <c r="B348" s="175" t="s">
        <v>3846</v>
      </c>
      <c r="C348" s="176" t="s">
        <v>7944</v>
      </c>
      <c r="D348" s="177" t="s">
        <v>1181</v>
      </c>
      <c r="E348" s="177" t="s">
        <v>8750</v>
      </c>
      <c r="F348" s="178" t="s">
        <v>3846</v>
      </c>
      <c r="G348" s="178" t="s">
        <v>7944</v>
      </c>
      <c r="H348" s="178" t="s">
        <v>6926</v>
      </c>
      <c r="I348" s="179" t="s">
        <v>6927</v>
      </c>
      <c r="J348" s="180" t="s">
        <v>1063</v>
      </c>
      <c r="K348" s="180" t="s">
        <v>1063</v>
      </c>
      <c r="L348" s="180" t="s">
        <v>1790</v>
      </c>
      <c r="M348" s="181" t="s">
        <v>1678</v>
      </c>
      <c r="N348" s="178" t="s">
        <v>1065</v>
      </c>
      <c r="O348" s="178" t="s">
        <v>3553</v>
      </c>
      <c r="P348" s="182"/>
      <c r="Q348" s="183">
        <v>53334</v>
      </c>
      <c r="R348" s="183"/>
    </row>
    <row r="349" spans="1:18" ht="42" hidden="1" customHeight="1">
      <c r="A349" s="175" t="s">
        <v>1205</v>
      </c>
      <c r="B349" s="175" t="s">
        <v>8751</v>
      </c>
      <c r="C349" s="176" t="s">
        <v>7944</v>
      </c>
      <c r="D349" s="177" t="s">
        <v>1181</v>
      </c>
      <c r="E349" s="177" t="s">
        <v>8752</v>
      </c>
      <c r="F349" s="178" t="s">
        <v>8751</v>
      </c>
      <c r="G349" s="178" t="s">
        <v>7944</v>
      </c>
      <c r="H349" s="178" t="s">
        <v>1817</v>
      </c>
      <c r="I349" s="179" t="s">
        <v>1818</v>
      </c>
      <c r="J349" s="180" t="s">
        <v>1063</v>
      </c>
      <c r="K349" s="180" t="s">
        <v>1063</v>
      </c>
      <c r="L349" s="180" t="s">
        <v>1790</v>
      </c>
      <c r="M349" s="181" t="s">
        <v>1678</v>
      </c>
      <c r="N349" s="178" t="s">
        <v>1065</v>
      </c>
      <c r="O349" s="178" t="s">
        <v>3553</v>
      </c>
      <c r="P349" s="182"/>
      <c r="Q349" s="183">
        <v>2944</v>
      </c>
      <c r="R349" s="183"/>
    </row>
    <row r="350" spans="1:18" ht="42" hidden="1" customHeight="1">
      <c r="A350" s="175" t="s">
        <v>1212</v>
      </c>
      <c r="B350" s="175" t="s">
        <v>2714</v>
      </c>
      <c r="C350" s="176" t="s">
        <v>7944</v>
      </c>
      <c r="D350" s="177" t="s">
        <v>1181</v>
      </c>
      <c r="E350" s="177" t="s">
        <v>1806</v>
      </c>
      <c r="F350" s="178" t="s">
        <v>2714</v>
      </c>
      <c r="G350" s="178" t="s">
        <v>7944</v>
      </c>
      <c r="H350" s="178" t="s">
        <v>1807</v>
      </c>
      <c r="I350" s="179" t="s">
        <v>1808</v>
      </c>
      <c r="J350" s="180" t="s">
        <v>1063</v>
      </c>
      <c r="K350" s="180" t="s">
        <v>1063</v>
      </c>
      <c r="L350" s="180" t="s">
        <v>1790</v>
      </c>
      <c r="M350" s="181" t="s">
        <v>1678</v>
      </c>
      <c r="N350" s="178" t="s">
        <v>1065</v>
      </c>
      <c r="O350" s="178" t="s">
        <v>3553</v>
      </c>
      <c r="P350" s="182"/>
      <c r="Q350" s="183">
        <v>4930</v>
      </c>
      <c r="R350" s="183"/>
    </row>
    <row r="351" spans="1:18" ht="42" customHeight="1">
      <c r="A351" s="175" t="s">
        <v>1219</v>
      </c>
      <c r="B351" s="175" t="s">
        <v>8753</v>
      </c>
      <c r="C351" s="176" t="s">
        <v>8099</v>
      </c>
      <c r="D351" s="177" t="s">
        <v>1055</v>
      </c>
      <c r="E351" s="177" t="s">
        <v>8754</v>
      </c>
      <c r="F351" s="178" t="s">
        <v>8755</v>
      </c>
      <c r="G351" s="178" t="s">
        <v>8013</v>
      </c>
      <c r="H351" s="178" t="s">
        <v>8756</v>
      </c>
      <c r="I351" s="179" t="s">
        <v>8757</v>
      </c>
      <c r="J351" s="180" t="s">
        <v>1203</v>
      </c>
      <c r="K351" s="180" t="s">
        <v>1062</v>
      </c>
      <c r="L351" s="180" t="s">
        <v>1063</v>
      </c>
      <c r="M351" s="181" t="s">
        <v>1064</v>
      </c>
      <c r="N351" s="178" t="s">
        <v>1065</v>
      </c>
      <c r="O351" s="178" t="s">
        <v>3553</v>
      </c>
      <c r="P351" s="182" t="s">
        <v>8758</v>
      </c>
      <c r="Q351" s="233">
        <v>1</v>
      </c>
      <c r="R351" s="183">
        <v>77840</v>
      </c>
    </row>
    <row r="352" spans="1:18" ht="42" customHeight="1">
      <c r="A352" s="175" t="s">
        <v>1603</v>
      </c>
      <c r="B352" s="175" t="s">
        <v>8759</v>
      </c>
      <c r="C352" s="176" t="s">
        <v>8099</v>
      </c>
      <c r="D352" s="177" t="s">
        <v>1055</v>
      </c>
      <c r="E352" s="177" t="s">
        <v>8760</v>
      </c>
      <c r="F352" s="178" t="s">
        <v>8761</v>
      </c>
      <c r="G352" s="178" t="s">
        <v>8013</v>
      </c>
      <c r="H352" s="178" t="s">
        <v>1137</v>
      </c>
      <c r="I352" s="179" t="s">
        <v>1138</v>
      </c>
      <c r="J352" s="180" t="s">
        <v>1079</v>
      </c>
      <c r="K352" s="180" t="s">
        <v>1062</v>
      </c>
      <c r="L352" s="180" t="s">
        <v>1063</v>
      </c>
      <c r="M352" s="181" t="s">
        <v>1064</v>
      </c>
      <c r="N352" s="178" t="s">
        <v>1065</v>
      </c>
      <c r="O352" s="178" t="s">
        <v>3553</v>
      </c>
      <c r="P352" s="182" t="s">
        <v>8762</v>
      </c>
      <c r="Q352" s="233">
        <v>1</v>
      </c>
      <c r="R352" s="183">
        <v>2881</v>
      </c>
    </row>
    <row r="353" spans="1:18" ht="42" customHeight="1">
      <c r="A353" s="175" t="s">
        <v>1606</v>
      </c>
      <c r="B353" s="175" t="s">
        <v>8763</v>
      </c>
      <c r="C353" s="176" t="s">
        <v>8099</v>
      </c>
      <c r="D353" s="177" t="s">
        <v>1055</v>
      </c>
      <c r="E353" s="177" t="s">
        <v>8764</v>
      </c>
      <c r="F353" s="178" t="s">
        <v>8765</v>
      </c>
      <c r="G353" s="178" t="s">
        <v>8013</v>
      </c>
      <c r="H353" s="178" t="s">
        <v>919</v>
      </c>
      <c r="I353" s="179" t="s">
        <v>1127</v>
      </c>
      <c r="J353" s="180" t="s">
        <v>1079</v>
      </c>
      <c r="K353" s="180" t="s">
        <v>1062</v>
      </c>
      <c r="L353" s="180" t="s">
        <v>1063</v>
      </c>
      <c r="M353" s="181" t="s">
        <v>1064</v>
      </c>
      <c r="N353" s="178" t="s">
        <v>1065</v>
      </c>
      <c r="O353" s="178" t="s">
        <v>3553</v>
      </c>
      <c r="P353" s="182" t="s">
        <v>1128</v>
      </c>
      <c r="Q353" s="233">
        <v>1</v>
      </c>
      <c r="R353" s="183">
        <v>2520</v>
      </c>
    </row>
    <row r="354" spans="1:18" ht="42" customHeight="1">
      <c r="A354" s="175" t="s">
        <v>1225</v>
      </c>
      <c r="B354" s="175" t="s">
        <v>8766</v>
      </c>
      <c r="C354" s="176" t="s">
        <v>8099</v>
      </c>
      <c r="D354" s="177" t="s">
        <v>1055</v>
      </c>
      <c r="E354" s="177" t="s">
        <v>8767</v>
      </c>
      <c r="F354" s="178" t="s">
        <v>8428</v>
      </c>
      <c r="G354" s="178" t="s">
        <v>8013</v>
      </c>
      <c r="H354" s="178" t="s">
        <v>919</v>
      </c>
      <c r="I354" s="179" t="s">
        <v>1127</v>
      </c>
      <c r="J354" s="180" t="s">
        <v>1079</v>
      </c>
      <c r="K354" s="180" t="s">
        <v>1062</v>
      </c>
      <c r="L354" s="180" t="s">
        <v>1063</v>
      </c>
      <c r="M354" s="181" t="s">
        <v>1064</v>
      </c>
      <c r="N354" s="178" t="s">
        <v>1065</v>
      </c>
      <c r="O354" s="178" t="s">
        <v>3553</v>
      </c>
      <c r="P354" s="182" t="s">
        <v>1128</v>
      </c>
      <c r="Q354" s="233">
        <v>1</v>
      </c>
      <c r="R354" s="183">
        <v>9960</v>
      </c>
    </row>
    <row r="355" spans="1:18" ht="42" customHeight="1">
      <c r="A355" s="175" t="s">
        <v>1233</v>
      </c>
      <c r="B355" s="175" t="s">
        <v>8768</v>
      </c>
      <c r="C355" s="176" t="s">
        <v>8099</v>
      </c>
      <c r="D355" s="177" t="s">
        <v>1055</v>
      </c>
      <c r="E355" s="177" t="s">
        <v>8769</v>
      </c>
      <c r="F355" s="178" t="s">
        <v>8770</v>
      </c>
      <c r="G355" s="178" t="s">
        <v>8013</v>
      </c>
      <c r="H355" s="178" t="s">
        <v>1119</v>
      </c>
      <c r="I355" s="179" t="s">
        <v>1120</v>
      </c>
      <c r="J355" s="180" t="s">
        <v>1121</v>
      </c>
      <c r="K355" s="180" t="s">
        <v>1062</v>
      </c>
      <c r="L355" s="180" t="s">
        <v>1063</v>
      </c>
      <c r="M355" s="181" t="s">
        <v>1064</v>
      </c>
      <c r="N355" s="178" t="s">
        <v>1065</v>
      </c>
      <c r="O355" s="178" t="s">
        <v>3553</v>
      </c>
      <c r="P355" s="182" t="s">
        <v>1122</v>
      </c>
      <c r="Q355" s="233">
        <v>1</v>
      </c>
      <c r="R355" s="183">
        <v>7500</v>
      </c>
    </row>
    <row r="356" spans="1:18" ht="42" hidden="1" customHeight="1">
      <c r="A356" s="175" t="s">
        <v>1616</v>
      </c>
      <c r="B356" s="175" t="s">
        <v>8771</v>
      </c>
      <c r="C356" s="176" t="s">
        <v>8099</v>
      </c>
      <c r="D356" s="177" t="s">
        <v>1055</v>
      </c>
      <c r="E356" s="177" t="s">
        <v>7835</v>
      </c>
      <c r="F356" s="178" t="s">
        <v>8772</v>
      </c>
      <c r="G356" s="178" t="s">
        <v>8013</v>
      </c>
      <c r="H356" s="178" t="s">
        <v>1701</v>
      </c>
      <c r="I356" s="179" t="s">
        <v>1702</v>
      </c>
      <c r="J356" s="180" t="s">
        <v>1690</v>
      </c>
      <c r="K356" s="180" t="s">
        <v>1691</v>
      </c>
      <c r="L356" s="180" t="s">
        <v>1063</v>
      </c>
      <c r="M356" s="181" t="s">
        <v>1769</v>
      </c>
      <c r="N356" s="178" t="s">
        <v>1065</v>
      </c>
      <c r="O356" s="178" t="s">
        <v>3553</v>
      </c>
      <c r="P356" s="182"/>
      <c r="Q356" s="183"/>
      <c r="R356" s="183">
        <v>1977</v>
      </c>
    </row>
    <row r="357" spans="1:18" ht="42" hidden="1" customHeight="1">
      <c r="A357" s="175" t="s">
        <v>2326</v>
      </c>
      <c r="B357" s="175" t="s">
        <v>8773</v>
      </c>
      <c r="C357" s="176" t="s">
        <v>8099</v>
      </c>
      <c r="D357" s="177" t="s">
        <v>1055</v>
      </c>
      <c r="E357" s="177" t="s">
        <v>8774</v>
      </c>
      <c r="F357" s="178" t="s">
        <v>8775</v>
      </c>
      <c r="G357" s="178" t="s">
        <v>8013</v>
      </c>
      <c r="H357" s="178" t="s">
        <v>1696</v>
      </c>
      <c r="I357" s="179" t="s">
        <v>1697</v>
      </c>
      <c r="J357" s="180" t="s">
        <v>1690</v>
      </c>
      <c r="K357" s="180" t="s">
        <v>1691</v>
      </c>
      <c r="L357" s="180" t="s">
        <v>1063</v>
      </c>
      <c r="M357" s="181" t="s">
        <v>1769</v>
      </c>
      <c r="N357" s="178" t="s">
        <v>1065</v>
      </c>
      <c r="O357" s="178" t="s">
        <v>3553</v>
      </c>
      <c r="P357" s="182"/>
      <c r="Q357" s="183"/>
      <c r="R357" s="183">
        <v>13232.26</v>
      </c>
    </row>
    <row r="358" spans="1:18" ht="42" hidden="1" customHeight="1">
      <c r="A358" s="175" t="s">
        <v>1620</v>
      </c>
      <c r="B358" s="175" t="s">
        <v>8776</v>
      </c>
      <c r="C358" s="176" t="s">
        <v>8099</v>
      </c>
      <c r="D358" s="177" t="s">
        <v>1055</v>
      </c>
      <c r="E358" s="177" t="s">
        <v>8777</v>
      </c>
      <c r="F358" s="178" t="s">
        <v>8778</v>
      </c>
      <c r="G358" s="178" t="s">
        <v>8099</v>
      </c>
      <c r="H358" s="178" t="s">
        <v>1696</v>
      </c>
      <c r="I358" s="179" t="s">
        <v>1697</v>
      </c>
      <c r="J358" s="180" t="s">
        <v>1690</v>
      </c>
      <c r="K358" s="180" t="s">
        <v>1691</v>
      </c>
      <c r="L358" s="180" t="s">
        <v>1063</v>
      </c>
      <c r="M358" s="181" t="s">
        <v>1769</v>
      </c>
      <c r="N358" s="178" t="s">
        <v>1065</v>
      </c>
      <c r="O358" s="178" t="s">
        <v>3553</v>
      </c>
      <c r="P358" s="182"/>
      <c r="Q358" s="183"/>
      <c r="R358" s="183">
        <v>192.89</v>
      </c>
    </row>
    <row r="359" spans="1:18" ht="42" hidden="1" customHeight="1">
      <c r="A359" s="175" t="s">
        <v>2331</v>
      </c>
      <c r="B359" s="175" t="s">
        <v>8697</v>
      </c>
      <c r="C359" s="176" t="s">
        <v>8013</v>
      </c>
      <c r="D359" s="177" t="s">
        <v>1181</v>
      </c>
      <c r="E359" s="177" t="s">
        <v>8779</v>
      </c>
      <c r="F359" s="178" t="s">
        <v>8697</v>
      </c>
      <c r="G359" s="178" t="s">
        <v>8013</v>
      </c>
      <c r="H359" s="178" t="s">
        <v>8780</v>
      </c>
      <c r="I359" s="179" t="s">
        <v>8701</v>
      </c>
      <c r="J359" s="180" t="s">
        <v>1239</v>
      </c>
      <c r="K359" s="180" t="s">
        <v>1062</v>
      </c>
      <c r="L359" s="180" t="s">
        <v>1063</v>
      </c>
      <c r="M359" s="181" t="s">
        <v>1064</v>
      </c>
      <c r="N359" s="178" t="s">
        <v>1065</v>
      </c>
      <c r="O359" s="178" t="s">
        <v>3553</v>
      </c>
      <c r="P359" s="182" t="s">
        <v>8702</v>
      </c>
      <c r="Q359" s="183">
        <v>41300</v>
      </c>
      <c r="R359" s="183"/>
    </row>
    <row r="360" spans="1:18" ht="42" hidden="1" customHeight="1">
      <c r="A360" s="175" t="s">
        <v>2334</v>
      </c>
      <c r="B360" s="175" t="s">
        <v>8781</v>
      </c>
      <c r="C360" s="176" t="s">
        <v>8013</v>
      </c>
      <c r="D360" s="177" t="s">
        <v>1181</v>
      </c>
      <c r="E360" s="177" t="s">
        <v>8782</v>
      </c>
      <c r="F360" s="178" t="s">
        <v>8781</v>
      </c>
      <c r="G360" s="178" t="s">
        <v>8013</v>
      </c>
      <c r="H360" s="178" t="s">
        <v>8783</v>
      </c>
      <c r="I360" s="179" t="s">
        <v>1078</v>
      </c>
      <c r="J360" s="180" t="s">
        <v>1063</v>
      </c>
      <c r="K360" s="180" t="s">
        <v>1063</v>
      </c>
      <c r="L360" s="180" t="s">
        <v>1790</v>
      </c>
      <c r="M360" s="181" t="s">
        <v>1678</v>
      </c>
      <c r="N360" s="178" t="s">
        <v>1065</v>
      </c>
      <c r="O360" s="178" t="s">
        <v>3553</v>
      </c>
      <c r="P360" s="182"/>
      <c r="Q360" s="183">
        <v>500</v>
      </c>
      <c r="R360" s="183"/>
    </row>
    <row r="361" spans="1:18" ht="42" hidden="1" customHeight="1">
      <c r="A361" s="175" t="s">
        <v>2337</v>
      </c>
      <c r="B361" s="175" t="s">
        <v>8784</v>
      </c>
      <c r="C361" s="176" t="s">
        <v>8099</v>
      </c>
      <c r="D361" s="177" t="s">
        <v>1214</v>
      </c>
      <c r="E361" s="177" t="s">
        <v>8785</v>
      </c>
      <c r="F361" s="178" t="s">
        <v>8786</v>
      </c>
      <c r="G361" s="178" t="s">
        <v>8099</v>
      </c>
      <c r="H361" s="178" t="s">
        <v>8787</v>
      </c>
      <c r="I361" s="179" t="s">
        <v>8788</v>
      </c>
      <c r="J361" s="180" t="s">
        <v>1063</v>
      </c>
      <c r="K361" s="180" t="s">
        <v>1063</v>
      </c>
      <c r="L361" s="180" t="s">
        <v>1790</v>
      </c>
      <c r="M361" s="181" t="s">
        <v>1678</v>
      </c>
      <c r="N361" s="178" t="s">
        <v>1065</v>
      </c>
      <c r="O361" s="178" t="s">
        <v>3553</v>
      </c>
      <c r="P361" s="182"/>
      <c r="Q361" s="183">
        <v>3814</v>
      </c>
      <c r="R361" s="183"/>
    </row>
    <row r="362" spans="1:18" ht="42" hidden="1" customHeight="1">
      <c r="A362" s="175" t="s">
        <v>2340</v>
      </c>
      <c r="B362" s="175" t="s">
        <v>8789</v>
      </c>
      <c r="C362" s="176" t="s">
        <v>8013</v>
      </c>
      <c r="D362" s="177" t="s">
        <v>1181</v>
      </c>
      <c r="E362" s="177" t="s">
        <v>1806</v>
      </c>
      <c r="F362" s="178" t="s">
        <v>8789</v>
      </c>
      <c r="G362" s="178" t="s">
        <v>8013</v>
      </c>
      <c r="H362" s="178" t="s">
        <v>1807</v>
      </c>
      <c r="I362" s="179" t="s">
        <v>1808</v>
      </c>
      <c r="J362" s="180" t="s">
        <v>1063</v>
      </c>
      <c r="K362" s="180" t="s">
        <v>1063</v>
      </c>
      <c r="L362" s="180" t="s">
        <v>1790</v>
      </c>
      <c r="M362" s="181" t="s">
        <v>1678</v>
      </c>
      <c r="N362" s="178" t="s">
        <v>1065</v>
      </c>
      <c r="O362" s="178" t="s">
        <v>3553</v>
      </c>
      <c r="P362" s="182"/>
      <c r="Q362" s="183">
        <v>3295</v>
      </c>
      <c r="R362" s="183"/>
    </row>
    <row r="363" spans="1:18" ht="42" hidden="1" customHeight="1">
      <c r="A363" s="175" t="s">
        <v>2343</v>
      </c>
      <c r="B363" s="175" t="s">
        <v>8790</v>
      </c>
      <c r="C363" s="176" t="s">
        <v>8013</v>
      </c>
      <c r="D363" s="177" t="s">
        <v>1181</v>
      </c>
      <c r="E363" s="177" t="s">
        <v>8791</v>
      </c>
      <c r="F363" s="178" t="s">
        <v>8790</v>
      </c>
      <c r="G363" s="178" t="s">
        <v>8013</v>
      </c>
      <c r="H363" s="178" t="s">
        <v>1835</v>
      </c>
      <c r="I363" s="179" t="s">
        <v>1836</v>
      </c>
      <c r="J363" s="180" t="s">
        <v>1063</v>
      </c>
      <c r="K363" s="180" t="s">
        <v>1063</v>
      </c>
      <c r="L363" s="180" t="s">
        <v>1790</v>
      </c>
      <c r="M363" s="181" t="s">
        <v>1678</v>
      </c>
      <c r="N363" s="178" t="s">
        <v>1065</v>
      </c>
      <c r="O363" s="178" t="s">
        <v>3553</v>
      </c>
      <c r="P363" s="182"/>
      <c r="Q363" s="183">
        <v>29565.439999999999</v>
      </c>
      <c r="R363" s="183"/>
    </row>
    <row r="364" spans="1:18" ht="42" hidden="1" customHeight="1">
      <c r="A364" s="175" t="s">
        <v>1624</v>
      </c>
      <c r="B364" s="175" t="s">
        <v>8792</v>
      </c>
      <c r="C364" s="176" t="s">
        <v>8793</v>
      </c>
      <c r="D364" s="177" t="s">
        <v>1181</v>
      </c>
      <c r="E364" s="177" t="s">
        <v>8794</v>
      </c>
      <c r="F364" s="178" t="s">
        <v>8792</v>
      </c>
      <c r="G364" s="178" t="s">
        <v>8099</v>
      </c>
      <c r="H364" s="178" t="s">
        <v>8795</v>
      </c>
      <c r="I364" s="179" t="s">
        <v>1078</v>
      </c>
      <c r="J364" s="180" t="s">
        <v>1063</v>
      </c>
      <c r="K364" s="180" t="s">
        <v>1063</v>
      </c>
      <c r="L364" s="180" t="s">
        <v>1790</v>
      </c>
      <c r="M364" s="181" t="s">
        <v>1678</v>
      </c>
      <c r="N364" s="178" t="s">
        <v>1065</v>
      </c>
      <c r="O364" s="178" t="s">
        <v>3553</v>
      </c>
      <c r="P364" s="182"/>
      <c r="Q364" s="183">
        <v>800</v>
      </c>
      <c r="R364" s="183"/>
    </row>
    <row r="365" spans="1:18" ht="42" hidden="1" customHeight="1">
      <c r="A365" s="175" t="s">
        <v>2348</v>
      </c>
      <c r="B365" s="175" t="s">
        <v>2787</v>
      </c>
      <c r="C365" s="176" t="s">
        <v>8099</v>
      </c>
      <c r="D365" s="177" t="s">
        <v>1181</v>
      </c>
      <c r="E365" s="177" t="s">
        <v>8796</v>
      </c>
      <c r="F365" s="178" t="s">
        <v>2787</v>
      </c>
      <c r="G365" s="178" t="s">
        <v>8099</v>
      </c>
      <c r="H365" s="178" t="s">
        <v>4191</v>
      </c>
      <c r="I365" s="179" t="s">
        <v>4192</v>
      </c>
      <c r="J365" s="180" t="s">
        <v>1063</v>
      </c>
      <c r="K365" s="180" t="s">
        <v>1063</v>
      </c>
      <c r="L365" s="180" t="s">
        <v>1790</v>
      </c>
      <c r="M365" s="181" t="s">
        <v>1678</v>
      </c>
      <c r="N365" s="178" t="s">
        <v>1065</v>
      </c>
      <c r="O365" s="178" t="s">
        <v>3553</v>
      </c>
      <c r="P365" s="182"/>
      <c r="Q365" s="183">
        <v>35875</v>
      </c>
      <c r="R365" s="183"/>
    </row>
    <row r="366" spans="1:18" ht="42" hidden="1" customHeight="1">
      <c r="A366" s="175" t="s">
        <v>2351</v>
      </c>
      <c r="B366" s="175" t="s">
        <v>8797</v>
      </c>
      <c r="C366" s="176" t="s">
        <v>8099</v>
      </c>
      <c r="D366" s="177" t="s">
        <v>1181</v>
      </c>
      <c r="E366" s="177" t="s">
        <v>1806</v>
      </c>
      <c r="F366" s="178" t="s">
        <v>8797</v>
      </c>
      <c r="G366" s="178" t="s">
        <v>8099</v>
      </c>
      <c r="H366" s="178" t="s">
        <v>1807</v>
      </c>
      <c r="I366" s="179" t="s">
        <v>1808</v>
      </c>
      <c r="J366" s="180" t="s">
        <v>1063</v>
      </c>
      <c r="K366" s="180" t="s">
        <v>1063</v>
      </c>
      <c r="L366" s="180" t="s">
        <v>1790</v>
      </c>
      <c r="M366" s="181" t="s">
        <v>1678</v>
      </c>
      <c r="N366" s="178" t="s">
        <v>1065</v>
      </c>
      <c r="O366" s="178" t="s">
        <v>3553</v>
      </c>
      <c r="P366" s="182"/>
      <c r="Q366" s="183">
        <v>4565</v>
      </c>
      <c r="R366" s="183"/>
    </row>
    <row r="367" spans="1:18" ht="42" hidden="1" customHeight="1">
      <c r="A367" s="175" t="s">
        <v>2354</v>
      </c>
      <c r="B367" s="175" t="s">
        <v>1663</v>
      </c>
      <c r="C367" s="176" t="s">
        <v>8099</v>
      </c>
      <c r="D367" s="177" t="s">
        <v>1181</v>
      </c>
      <c r="E367" s="177" t="s">
        <v>8798</v>
      </c>
      <c r="F367" s="178" t="s">
        <v>1663</v>
      </c>
      <c r="G367" s="178" t="s">
        <v>8099</v>
      </c>
      <c r="H367" s="178" t="s">
        <v>8799</v>
      </c>
      <c r="I367" s="179" t="s">
        <v>8800</v>
      </c>
      <c r="J367" s="180" t="s">
        <v>1063</v>
      </c>
      <c r="K367" s="180" t="s">
        <v>1063</v>
      </c>
      <c r="L367" s="180" t="s">
        <v>1790</v>
      </c>
      <c r="M367" s="181" t="s">
        <v>1678</v>
      </c>
      <c r="N367" s="178" t="s">
        <v>1065</v>
      </c>
      <c r="O367" s="178" t="s">
        <v>3553</v>
      </c>
      <c r="P367" s="182"/>
      <c r="Q367" s="183">
        <v>138600</v>
      </c>
      <c r="R367" s="183"/>
    </row>
    <row r="368" spans="1:18" ht="42" hidden="1" customHeight="1">
      <c r="A368" s="175" t="s">
        <v>2357</v>
      </c>
      <c r="B368" s="175" t="s">
        <v>8801</v>
      </c>
      <c r="C368" s="176" t="s">
        <v>8099</v>
      </c>
      <c r="D368" s="177" t="s">
        <v>1181</v>
      </c>
      <c r="E368" s="177" t="s">
        <v>8802</v>
      </c>
      <c r="F368" s="178" t="s">
        <v>8801</v>
      </c>
      <c r="G368" s="178" t="s">
        <v>8099</v>
      </c>
      <c r="H368" s="178" t="s">
        <v>1835</v>
      </c>
      <c r="I368" s="179" t="s">
        <v>1836</v>
      </c>
      <c r="J368" s="180" t="s">
        <v>1063</v>
      </c>
      <c r="K368" s="180" t="s">
        <v>1063</v>
      </c>
      <c r="L368" s="180" t="s">
        <v>1790</v>
      </c>
      <c r="M368" s="181" t="s">
        <v>1678</v>
      </c>
      <c r="N368" s="178" t="s">
        <v>1065</v>
      </c>
      <c r="O368" s="178" t="s">
        <v>3553</v>
      </c>
      <c r="P368" s="182"/>
      <c r="Q368" s="183">
        <v>14005.41</v>
      </c>
      <c r="R368" s="183"/>
    </row>
    <row r="369" spans="1:18" ht="42" customHeight="1">
      <c r="A369" s="175" t="s">
        <v>1631</v>
      </c>
      <c r="B369" s="175" t="s">
        <v>8803</v>
      </c>
      <c r="C369" s="176" t="s">
        <v>8130</v>
      </c>
      <c r="D369" s="177" t="s">
        <v>1055</v>
      </c>
      <c r="E369" s="177" t="s">
        <v>8804</v>
      </c>
      <c r="F369" s="178" t="s">
        <v>8805</v>
      </c>
      <c r="G369" s="178" t="s">
        <v>8123</v>
      </c>
      <c r="H369" s="178" t="s">
        <v>917</v>
      </c>
      <c r="I369" s="179" t="s">
        <v>4181</v>
      </c>
      <c r="J369" s="180" t="s">
        <v>1203</v>
      </c>
      <c r="K369" s="180" t="s">
        <v>1062</v>
      </c>
      <c r="L369" s="180" t="s">
        <v>1063</v>
      </c>
      <c r="M369" s="181" t="s">
        <v>1064</v>
      </c>
      <c r="N369" s="178" t="s">
        <v>1065</v>
      </c>
      <c r="O369" s="178" t="s">
        <v>3553</v>
      </c>
      <c r="P369" s="182" t="s">
        <v>8806</v>
      </c>
      <c r="Q369" s="233">
        <v>1</v>
      </c>
      <c r="R369" s="183">
        <v>3499</v>
      </c>
    </row>
    <row r="370" spans="1:18" ht="42" customHeight="1">
      <c r="A370" s="175" t="s">
        <v>1635</v>
      </c>
      <c r="B370" s="175" t="s">
        <v>8807</v>
      </c>
      <c r="C370" s="176" t="s">
        <v>8130</v>
      </c>
      <c r="D370" s="177" t="s">
        <v>1055</v>
      </c>
      <c r="E370" s="177" t="s">
        <v>8808</v>
      </c>
      <c r="F370" s="178" t="s">
        <v>8809</v>
      </c>
      <c r="G370" s="178" t="s">
        <v>8123</v>
      </c>
      <c r="H370" s="178" t="s">
        <v>1230</v>
      </c>
      <c r="I370" s="179" t="s">
        <v>1231</v>
      </c>
      <c r="J370" s="180" t="s">
        <v>1096</v>
      </c>
      <c r="K370" s="180" t="s">
        <v>1062</v>
      </c>
      <c r="L370" s="180" t="s">
        <v>1063</v>
      </c>
      <c r="M370" s="181" t="s">
        <v>1064</v>
      </c>
      <c r="N370" s="178" t="s">
        <v>1065</v>
      </c>
      <c r="O370" s="178" t="s">
        <v>3553</v>
      </c>
      <c r="P370" s="182" t="s">
        <v>8810</v>
      </c>
      <c r="Q370" s="233">
        <v>1</v>
      </c>
      <c r="R370" s="183">
        <v>14300</v>
      </c>
    </row>
    <row r="371" spans="1:18" ht="42" hidden="1" customHeight="1">
      <c r="A371" s="175" t="s">
        <v>1642</v>
      </c>
      <c r="B371" s="175" t="s">
        <v>8811</v>
      </c>
      <c r="C371" s="176" t="s">
        <v>8123</v>
      </c>
      <c r="D371" s="177" t="s">
        <v>1181</v>
      </c>
      <c r="E371" s="177" t="s">
        <v>8812</v>
      </c>
      <c r="F371" s="178" t="s">
        <v>8811</v>
      </c>
      <c r="G371" s="178" t="s">
        <v>8123</v>
      </c>
      <c r="H371" s="178" t="s">
        <v>8813</v>
      </c>
      <c r="I371" s="179" t="s">
        <v>1078</v>
      </c>
      <c r="J371" s="180" t="s">
        <v>1063</v>
      </c>
      <c r="K371" s="180" t="s">
        <v>1063</v>
      </c>
      <c r="L371" s="180" t="s">
        <v>1790</v>
      </c>
      <c r="M371" s="181" t="s">
        <v>1678</v>
      </c>
      <c r="N371" s="178" t="s">
        <v>1065</v>
      </c>
      <c r="O371" s="178" t="s">
        <v>3553</v>
      </c>
      <c r="P371" s="182"/>
      <c r="Q371" s="183">
        <v>800</v>
      </c>
      <c r="R371" s="183"/>
    </row>
    <row r="372" spans="1:18" ht="42" hidden="1" customHeight="1">
      <c r="A372" s="175" t="s">
        <v>1241</v>
      </c>
      <c r="B372" s="175" t="s">
        <v>8814</v>
      </c>
      <c r="C372" s="176" t="s">
        <v>8123</v>
      </c>
      <c r="D372" s="177" t="s">
        <v>1181</v>
      </c>
      <c r="E372" s="177" t="s">
        <v>8815</v>
      </c>
      <c r="F372" s="178" t="s">
        <v>8814</v>
      </c>
      <c r="G372" s="178" t="s">
        <v>8123</v>
      </c>
      <c r="H372" s="178" t="s">
        <v>1981</v>
      </c>
      <c r="I372" s="179" t="s">
        <v>1109</v>
      </c>
      <c r="J372" s="180" t="s">
        <v>1063</v>
      </c>
      <c r="K372" s="180" t="s">
        <v>1063</v>
      </c>
      <c r="L372" s="180" t="s">
        <v>1790</v>
      </c>
      <c r="M372" s="181" t="s">
        <v>1678</v>
      </c>
      <c r="N372" s="178" t="s">
        <v>1065</v>
      </c>
      <c r="O372" s="178" t="s">
        <v>3553</v>
      </c>
      <c r="P372" s="182"/>
      <c r="Q372" s="183">
        <v>2594.61</v>
      </c>
      <c r="R372" s="183"/>
    </row>
    <row r="373" spans="1:18" ht="52.5" hidden="1">
      <c r="A373" s="175" t="s">
        <v>1655</v>
      </c>
      <c r="B373" s="175" t="s">
        <v>1468</v>
      </c>
      <c r="C373" s="176" t="s">
        <v>8123</v>
      </c>
      <c r="D373" s="177" t="s">
        <v>1181</v>
      </c>
      <c r="E373" s="177" t="s">
        <v>8816</v>
      </c>
      <c r="F373" s="178" t="s">
        <v>1468</v>
      </c>
      <c r="G373" s="178" t="s">
        <v>8123</v>
      </c>
      <c r="H373" s="178" t="s">
        <v>3645</v>
      </c>
      <c r="I373" s="179" t="s">
        <v>3646</v>
      </c>
      <c r="J373" s="180" t="s">
        <v>1063</v>
      </c>
      <c r="K373" s="180" t="s">
        <v>1063</v>
      </c>
      <c r="L373" s="180" t="s">
        <v>1790</v>
      </c>
      <c r="M373" s="181" t="s">
        <v>1678</v>
      </c>
      <c r="N373" s="178" t="s">
        <v>1065</v>
      </c>
      <c r="O373" s="178" t="s">
        <v>3553</v>
      </c>
      <c r="P373" s="182"/>
      <c r="Q373" s="183">
        <v>2325</v>
      </c>
      <c r="R373" s="183"/>
    </row>
    <row r="374" spans="1:18" ht="42" hidden="1" customHeight="1">
      <c r="A374" s="175" t="s">
        <v>1659</v>
      </c>
      <c r="B374" s="175" t="s">
        <v>8817</v>
      </c>
      <c r="C374" s="176" t="s">
        <v>8123</v>
      </c>
      <c r="D374" s="177" t="s">
        <v>1181</v>
      </c>
      <c r="E374" s="177" t="s">
        <v>1806</v>
      </c>
      <c r="F374" s="178" t="s">
        <v>8817</v>
      </c>
      <c r="G374" s="178" t="s">
        <v>8123</v>
      </c>
      <c r="H374" s="178" t="s">
        <v>1807</v>
      </c>
      <c r="I374" s="179" t="s">
        <v>1808</v>
      </c>
      <c r="J374" s="180" t="s">
        <v>1063</v>
      </c>
      <c r="K374" s="180" t="s">
        <v>1063</v>
      </c>
      <c r="L374" s="180" t="s">
        <v>1790</v>
      </c>
      <c r="M374" s="181" t="s">
        <v>1678</v>
      </c>
      <c r="N374" s="178" t="s">
        <v>1065</v>
      </c>
      <c r="O374" s="178" t="s">
        <v>3553</v>
      </c>
      <c r="P374" s="182"/>
      <c r="Q374" s="183">
        <v>14179</v>
      </c>
      <c r="R374" s="183"/>
    </row>
    <row r="375" spans="1:18" ht="42" hidden="1" customHeight="1">
      <c r="A375" s="175" t="s">
        <v>2375</v>
      </c>
      <c r="B375" s="175" t="s">
        <v>8818</v>
      </c>
      <c r="C375" s="176" t="s">
        <v>8123</v>
      </c>
      <c r="D375" s="177" t="s">
        <v>1181</v>
      </c>
      <c r="E375" s="177" t="s">
        <v>8819</v>
      </c>
      <c r="F375" s="178" t="s">
        <v>8818</v>
      </c>
      <c r="G375" s="178" t="s">
        <v>8123</v>
      </c>
      <c r="H375" s="178" t="s">
        <v>1835</v>
      </c>
      <c r="I375" s="179" t="s">
        <v>1836</v>
      </c>
      <c r="J375" s="180" t="s">
        <v>1063</v>
      </c>
      <c r="K375" s="180" t="s">
        <v>1063</v>
      </c>
      <c r="L375" s="180" t="s">
        <v>1790</v>
      </c>
      <c r="M375" s="181" t="s">
        <v>1678</v>
      </c>
      <c r="N375" s="178" t="s">
        <v>1065</v>
      </c>
      <c r="O375" s="178" t="s">
        <v>3553</v>
      </c>
      <c r="P375" s="182"/>
      <c r="Q375" s="183">
        <v>21357.200000000001</v>
      </c>
      <c r="R375" s="183"/>
    </row>
    <row r="376" spans="1:18" ht="63" hidden="1" customHeight="1">
      <c r="A376" s="175" t="s">
        <v>2377</v>
      </c>
      <c r="B376" s="175" t="s">
        <v>8820</v>
      </c>
      <c r="C376" s="176" t="s">
        <v>8123</v>
      </c>
      <c r="D376" s="177" t="s">
        <v>1181</v>
      </c>
      <c r="E376" s="177" t="s">
        <v>8821</v>
      </c>
      <c r="F376" s="178" t="s">
        <v>8820</v>
      </c>
      <c r="G376" s="178" t="s">
        <v>8123</v>
      </c>
      <c r="H376" s="178" t="s">
        <v>1804</v>
      </c>
      <c r="I376" s="179" t="s">
        <v>1805</v>
      </c>
      <c r="J376" s="180" t="s">
        <v>1063</v>
      </c>
      <c r="K376" s="180" t="s">
        <v>1063</v>
      </c>
      <c r="L376" s="180" t="s">
        <v>1790</v>
      </c>
      <c r="M376" s="181" t="s">
        <v>1678</v>
      </c>
      <c r="N376" s="178" t="s">
        <v>1065</v>
      </c>
      <c r="O376" s="178" t="s">
        <v>3553</v>
      </c>
      <c r="P376" s="182"/>
      <c r="Q376" s="183">
        <v>11372</v>
      </c>
      <c r="R376" s="183"/>
    </row>
    <row r="377" spans="1:18" ht="42" hidden="1" customHeight="1">
      <c r="A377" s="175" t="s">
        <v>2293</v>
      </c>
      <c r="B377" s="175" t="s">
        <v>8822</v>
      </c>
      <c r="C377" s="176" t="s">
        <v>8123</v>
      </c>
      <c r="D377" s="177" t="s">
        <v>1181</v>
      </c>
      <c r="E377" s="177" t="s">
        <v>8823</v>
      </c>
      <c r="F377" s="178" t="s">
        <v>8822</v>
      </c>
      <c r="G377" s="178" t="s">
        <v>8123</v>
      </c>
      <c r="H377" s="178" t="s">
        <v>1981</v>
      </c>
      <c r="I377" s="179" t="s">
        <v>1109</v>
      </c>
      <c r="J377" s="180" t="s">
        <v>1063</v>
      </c>
      <c r="K377" s="180" t="s">
        <v>1063</v>
      </c>
      <c r="L377" s="180" t="s">
        <v>2187</v>
      </c>
      <c r="M377" s="181" t="s">
        <v>1678</v>
      </c>
      <c r="N377" s="178" t="s">
        <v>1065</v>
      </c>
      <c r="O377" s="178" t="s">
        <v>3553</v>
      </c>
      <c r="P377" s="182"/>
      <c r="Q377" s="183">
        <v>37050</v>
      </c>
      <c r="R377" s="183"/>
    </row>
    <row r="378" spans="1:18" ht="42" hidden="1" customHeight="1">
      <c r="A378" s="175" t="s">
        <v>2384</v>
      </c>
      <c r="B378" s="175" t="s">
        <v>8824</v>
      </c>
      <c r="C378" s="176" t="s">
        <v>8139</v>
      </c>
      <c r="D378" s="177" t="s">
        <v>1055</v>
      </c>
      <c r="E378" s="177" t="s">
        <v>8825</v>
      </c>
      <c r="F378" s="178" t="s">
        <v>8826</v>
      </c>
      <c r="G378" s="178" t="s">
        <v>8130</v>
      </c>
      <c r="H378" s="178" t="s">
        <v>1077</v>
      </c>
      <c r="I378" s="179" t="s">
        <v>1078</v>
      </c>
      <c r="J378" s="180" t="s">
        <v>1690</v>
      </c>
      <c r="K378" s="180" t="s">
        <v>1691</v>
      </c>
      <c r="L378" s="180" t="s">
        <v>1063</v>
      </c>
      <c r="M378" s="181" t="s">
        <v>1769</v>
      </c>
      <c r="N378" s="178" t="s">
        <v>1065</v>
      </c>
      <c r="O378" s="178" t="s">
        <v>3553</v>
      </c>
      <c r="P378" s="182"/>
      <c r="Q378" s="183"/>
      <c r="R378" s="183">
        <v>6636.67</v>
      </c>
    </row>
    <row r="379" spans="1:18" ht="42" hidden="1" customHeight="1">
      <c r="A379" s="175" t="s">
        <v>2388</v>
      </c>
      <c r="B379" s="175" t="s">
        <v>8827</v>
      </c>
      <c r="C379" s="176" t="s">
        <v>8139</v>
      </c>
      <c r="D379" s="177" t="s">
        <v>1055</v>
      </c>
      <c r="E379" s="177" t="s">
        <v>8828</v>
      </c>
      <c r="F379" s="178" t="s">
        <v>8829</v>
      </c>
      <c r="G379" s="178" t="s">
        <v>8130</v>
      </c>
      <c r="H379" s="178" t="s">
        <v>1077</v>
      </c>
      <c r="I379" s="179" t="s">
        <v>1078</v>
      </c>
      <c r="J379" s="180" t="s">
        <v>1690</v>
      </c>
      <c r="K379" s="180" t="s">
        <v>1691</v>
      </c>
      <c r="L379" s="180" t="s">
        <v>1063</v>
      </c>
      <c r="M379" s="181" t="s">
        <v>1769</v>
      </c>
      <c r="N379" s="178" t="s">
        <v>1065</v>
      </c>
      <c r="O379" s="178" t="s">
        <v>3553</v>
      </c>
      <c r="P379" s="182"/>
      <c r="Q379" s="183"/>
      <c r="R379" s="183">
        <v>524.24</v>
      </c>
    </row>
    <row r="380" spans="1:18" ht="42" hidden="1" customHeight="1">
      <c r="A380" s="175" t="s">
        <v>2393</v>
      </c>
      <c r="B380" s="175" t="s">
        <v>8830</v>
      </c>
      <c r="C380" s="176" t="s">
        <v>8139</v>
      </c>
      <c r="D380" s="177" t="s">
        <v>1055</v>
      </c>
      <c r="E380" s="177" t="s">
        <v>8831</v>
      </c>
      <c r="F380" s="178" t="s">
        <v>8832</v>
      </c>
      <c r="G380" s="178" t="s">
        <v>8130</v>
      </c>
      <c r="H380" s="178" t="s">
        <v>1696</v>
      </c>
      <c r="I380" s="179" t="s">
        <v>1697</v>
      </c>
      <c r="J380" s="180" t="s">
        <v>1690</v>
      </c>
      <c r="K380" s="180" t="s">
        <v>1691</v>
      </c>
      <c r="L380" s="180" t="s">
        <v>1063</v>
      </c>
      <c r="M380" s="181" t="s">
        <v>1769</v>
      </c>
      <c r="N380" s="178" t="s">
        <v>1065</v>
      </c>
      <c r="O380" s="178" t="s">
        <v>3553</v>
      </c>
      <c r="P380" s="182"/>
      <c r="Q380" s="183"/>
      <c r="R380" s="183">
        <v>3865.23</v>
      </c>
    </row>
    <row r="381" spans="1:18" ht="42" hidden="1" customHeight="1">
      <c r="A381" s="175" t="s">
        <v>2397</v>
      </c>
      <c r="B381" s="175" t="s">
        <v>8833</v>
      </c>
      <c r="C381" s="176" t="s">
        <v>8139</v>
      </c>
      <c r="D381" s="177" t="s">
        <v>1055</v>
      </c>
      <c r="E381" s="177" t="s">
        <v>7835</v>
      </c>
      <c r="F381" s="178" t="s">
        <v>8834</v>
      </c>
      <c r="G381" s="178" t="s">
        <v>8130</v>
      </c>
      <c r="H381" s="178" t="s">
        <v>1701</v>
      </c>
      <c r="I381" s="179" t="s">
        <v>1702</v>
      </c>
      <c r="J381" s="180" t="s">
        <v>1690</v>
      </c>
      <c r="K381" s="180" t="s">
        <v>1691</v>
      </c>
      <c r="L381" s="180" t="s">
        <v>1063</v>
      </c>
      <c r="M381" s="181" t="s">
        <v>1769</v>
      </c>
      <c r="N381" s="178" t="s">
        <v>1065</v>
      </c>
      <c r="O381" s="178" t="s">
        <v>3553</v>
      </c>
      <c r="P381" s="182"/>
      <c r="Q381" s="183"/>
      <c r="R381" s="183">
        <v>28583</v>
      </c>
    </row>
    <row r="382" spans="1:18" ht="42" hidden="1" customHeight="1">
      <c r="A382" s="175" t="s">
        <v>2401</v>
      </c>
      <c r="B382" s="175" t="s">
        <v>8835</v>
      </c>
      <c r="C382" s="176" t="s">
        <v>8139</v>
      </c>
      <c r="D382" s="177" t="s">
        <v>1055</v>
      </c>
      <c r="E382" s="177" t="s">
        <v>7835</v>
      </c>
      <c r="F382" s="178" t="s">
        <v>8836</v>
      </c>
      <c r="G382" s="178" t="s">
        <v>8130</v>
      </c>
      <c r="H382" s="178" t="s">
        <v>1701</v>
      </c>
      <c r="I382" s="179" t="s">
        <v>1702</v>
      </c>
      <c r="J382" s="180" t="s">
        <v>1690</v>
      </c>
      <c r="K382" s="180" t="s">
        <v>1691</v>
      </c>
      <c r="L382" s="180" t="s">
        <v>1063</v>
      </c>
      <c r="M382" s="181" t="s">
        <v>1769</v>
      </c>
      <c r="N382" s="178" t="s">
        <v>1065</v>
      </c>
      <c r="O382" s="178" t="s">
        <v>1112</v>
      </c>
      <c r="P382" s="182"/>
      <c r="Q382" s="183"/>
      <c r="R382" s="183">
        <v>627</v>
      </c>
    </row>
    <row r="383" spans="1:18" ht="52.5" hidden="1" customHeight="1">
      <c r="A383" s="175" t="s">
        <v>2405</v>
      </c>
      <c r="B383" s="175" t="s">
        <v>8837</v>
      </c>
      <c r="C383" s="176" t="s">
        <v>8139</v>
      </c>
      <c r="D383" s="177" t="s">
        <v>1055</v>
      </c>
      <c r="E383" s="177" t="s">
        <v>7835</v>
      </c>
      <c r="F383" s="178" t="s">
        <v>8838</v>
      </c>
      <c r="G383" s="178" t="s">
        <v>8130</v>
      </c>
      <c r="H383" s="178" t="s">
        <v>1701</v>
      </c>
      <c r="I383" s="179" t="s">
        <v>1702</v>
      </c>
      <c r="J383" s="180" t="s">
        <v>1690</v>
      </c>
      <c r="K383" s="180" t="s">
        <v>1691</v>
      </c>
      <c r="L383" s="180" t="s">
        <v>1063</v>
      </c>
      <c r="M383" s="181" t="s">
        <v>1769</v>
      </c>
      <c r="N383" s="178" t="s">
        <v>1065</v>
      </c>
      <c r="O383" s="178" t="s">
        <v>3553</v>
      </c>
      <c r="P383" s="182"/>
      <c r="Q383" s="183"/>
      <c r="R383" s="183">
        <v>1637</v>
      </c>
    </row>
    <row r="384" spans="1:18" ht="42" hidden="1" customHeight="1">
      <c r="A384" s="175" t="s">
        <v>2409</v>
      </c>
      <c r="B384" s="175" t="s">
        <v>1205</v>
      </c>
      <c r="C384" s="176" t="s">
        <v>8130</v>
      </c>
      <c r="D384" s="177" t="s">
        <v>1181</v>
      </c>
      <c r="E384" s="177" t="s">
        <v>1806</v>
      </c>
      <c r="F384" s="178" t="s">
        <v>1205</v>
      </c>
      <c r="G384" s="178" t="s">
        <v>8130</v>
      </c>
      <c r="H384" s="178" t="s">
        <v>1807</v>
      </c>
      <c r="I384" s="179" t="s">
        <v>1808</v>
      </c>
      <c r="J384" s="180" t="s">
        <v>1063</v>
      </c>
      <c r="K384" s="180" t="s">
        <v>1063</v>
      </c>
      <c r="L384" s="180" t="s">
        <v>1790</v>
      </c>
      <c r="M384" s="181" t="s">
        <v>1678</v>
      </c>
      <c r="N384" s="178" t="s">
        <v>1065</v>
      </c>
      <c r="O384" s="178" t="s">
        <v>3553</v>
      </c>
      <c r="P384" s="182"/>
      <c r="Q384" s="183">
        <v>13764</v>
      </c>
      <c r="R384" s="183"/>
    </row>
    <row r="385" spans="1:19" ht="42" hidden="1" customHeight="1">
      <c r="A385" s="175" t="s">
        <v>2411</v>
      </c>
      <c r="B385" s="175" t="s">
        <v>8839</v>
      </c>
      <c r="C385" s="176" t="s">
        <v>8130</v>
      </c>
      <c r="D385" s="177" t="s">
        <v>1181</v>
      </c>
      <c r="E385" s="177" t="s">
        <v>8840</v>
      </c>
      <c r="F385" s="178" t="s">
        <v>8839</v>
      </c>
      <c r="G385" s="178" t="s">
        <v>8130</v>
      </c>
      <c r="H385" s="178" t="s">
        <v>8841</v>
      </c>
      <c r="I385" s="179" t="s">
        <v>1078</v>
      </c>
      <c r="J385" s="180" t="s">
        <v>1063</v>
      </c>
      <c r="K385" s="180" t="s">
        <v>1063</v>
      </c>
      <c r="L385" s="180" t="s">
        <v>1790</v>
      </c>
      <c r="M385" s="181" t="s">
        <v>1678</v>
      </c>
      <c r="N385" s="178" t="s">
        <v>1065</v>
      </c>
      <c r="O385" s="178" t="s">
        <v>3553</v>
      </c>
      <c r="P385" s="182"/>
      <c r="Q385" s="183">
        <v>11603</v>
      </c>
      <c r="R385" s="183"/>
    </row>
    <row r="386" spans="1:19" ht="42" hidden="1" customHeight="1">
      <c r="A386" s="175" t="s">
        <v>2414</v>
      </c>
      <c r="B386" s="175" t="s">
        <v>8842</v>
      </c>
      <c r="C386" s="176" t="s">
        <v>8130</v>
      </c>
      <c r="D386" s="177" t="s">
        <v>1181</v>
      </c>
      <c r="E386" s="177" t="s">
        <v>8843</v>
      </c>
      <c r="F386" s="178" t="s">
        <v>8842</v>
      </c>
      <c r="G386" s="178" t="s">
        <v>8130</v>
      </c>
      <c r="H386" s="178" t="s">
        <v>1835</v>
      </c>
      <c r="I386" s="179" t="s">
        <v>1836</v>
      </c>
      <c r="J386" s="180" t="s">
        <v>1063</v>
      </c>
      <c r="K386" s="180" t="s">
        <v>1063</v>
      </c>
      <c r="L386" s="180" t="s">
        <v>1790</v>
      </c>
      <c r="M386" s="181" t="s">
        <v>1678</v>
      </c>
      <c r="N386" s="178" t="s">
        <v>1065</v>
      </c>
      <c r="O386" s="178" t="s">
        <v>3553</v>
      </c>
      <c r="P386" s="182"/>
      <c r="Q386" s="183">
        <v>15555.15</v>
      </c>
      <c r="R386" s="183"/>
    </row>
    <row r="387" spans="1:19" ht="52.5" hidden="1" customHeight="1">
      <c r="A387" s="175" t="s">
        <v>2418</v>
      </c>
      <c r="B387" s="175" t="s">
        <v>8844</v>
      </c>
      <c r="C387" s="176" t="s">
        <v>8130</v>
      </c>
      <c r="D387" s="177" t="s">
        <v>1181</v>
      </c>
      <c r="E387" s="177" t="s">
        <v>8845</v>
      </c>
      <c r="F387" s="178" t="s">
        <v>8844</v>
      </c>
      <c r="G387" s="178" t="s">
        <v>8130</v>
      </c>
      <c r="H387" s="178" t="s">
        <v>2055</v>
      </c>
      <c r="I387" s="179" t="s">
        <v>2056</v>
      </c>
      <c r="J387" s="180" t="s">
        <v>1063</v>
      </c>
      <c r="K387" s="180" t="s">
        <v>1063</v>
      </c>
      <c r="L387" s="180" t="s">
        <v>1790</v>
      </c>
      <c r="M387" s="181" t="s">
        <v>1678</v>
      </c>
      <c r="N387" s="178" t="s">
        <v>1065</v>
      </c>
      <c r="O387" s="178" t="s">
        <v>3553</v>
      </c>
      <c r="P387" s="182"/>
      <c r="Q387" s="183">
        <v>15234</v>
      </c>
      <c r="R387" s="183"/>
    </row>
    <row r="388" spans="1:19" ht="52.5" hidden="1" customHeight="1">
      <c r="A388" s="175" t="s">
        <v>1249</v>
      </c>
      <c r="B388" s="175" t="s">
        <v>8846</v>
      </c>
      <c r="C388" s="176" t="s">
        <v>8139</v>
      </c>
      <c r="D388" s="177" t="s">
        <v>1055</v>
      </c>
      <c r="E388" s="177" t="s">
        <v>8847</v>
      </c>
      <c r="F388" s="178" t="s">
        <v>8848</v>
      </c>
      <c r="G388" s="178" t="s">
        <v>8139</v>
      </c>
      <c r="H388" s="178" t="s">
        <v>7911</v>
      </c>
      <c r="I388" s="179" t="s">
        <v>1717</v>
      </c>
      <c r="J388" s="180" t="s">
        <v>2536</v>
      </c>
      <c r="K388" s="180" t="s">
        <v>2537</v>
      </c>
      <c r="L388" s="180" t="s">
        <v>1063</v>
      </c>
      <c r="M388" s="181" t="s">
        <v>1064</v>
      </c>
      <c r="N388" s="178" t="s">
        <v>1065</v>
      </c>
      <c r="O388" s="178" t="s">
        <v>3553</v>
      </c>
      <c r="P388" s="182"/>
      <c r="Q388" s="183"/>
      <c r="R388" s="183">
        <v>15.25</v>
      </c>
    </row>
    <row r="389" spans="1:19" ht="42" customHeight="1">
      <c r="A389" s="175" t="s">
        <v>1258</v>
      </c>
      <c r="B389" s="175" t="s">
        <v>8849</v>
      </c>
      <c r="C389" s="176" t="s">
        <v>8139</v>
      </c>
      <c r="D389" s="177" t="s">
        <v>1055</v>
      </c>
      <c r="E389" s="177" t="s">
        <v>8850</v>
      </c>
      <c r="F389" s="178" t="s">
        <v>8851</v>
      </c>
      <c r="G389" s="178" t="s">
        <v>8139</v>
      </c>
      <c r="H389" s="178" t="s">
        <v>1696</v>
      </c>
      <c r="I389" s="179" t="s">
        <v>1697</v>
      </c>
      <c r="J389" s="180" t="s">
        <v>1061</v>
      </c>
      <c r="K389" s="180" t="s">
        <v>1062</v>
      </c>
      <c r="L389" s="180" t="s">
        <v>1063</v>
      </c>
      <c r="M389" s="181" t="s">
        <v>1064</v>
      </c>
      <c r="N389" s="178" t="s">
        <v>1065</v>
      </c>
      <c r="O389" s="178" t="s">
        <v>3553</v>
      </c>
      <c r="P389" s="182"/>
      <c r="Q389" s="233">
        <v>1</v>
      </c>
      <c r="R389" s="183">
        <v>136.80000000000001</v>
      </c>
    </row>
    <row r="390" spans="1:19" ht="42" customHeight="1">
      <c r="A390" s="175" t="s">
        <v>1263</v>
      </c>
      <c r="B390" s="175" t="s">
        <v>8852</v>
      </c>
      <c r="C390" s="176" t="s">
        <v>8139</v>
      </c>
      <c r="D390" s="177" t="s">
        <v>1055</v>
      </c>
      <c r="E390" s="177" t="s">
        <v>8853</v>
      </c>
      <c r="F390" s="178" t="s">
        <v>8854</v>
      </c>
      <c r="G390" s="178" t="s">
        <v>8139</v>
      </c>
      <c r="H390" s="178" t="s">
        <v>1077</v>
      </c>
      <c r="I390" s="179" t="s">
        <v>1078</v>
      </c>
      <c r="J390" s="180" t="s">
        <v>1203</v>
      </c>
      <c r="K390" s="180" t="s">
        <v>1062</v>
      </c>
      <c r="L390" s="180" t="s">
        <v>1063</v>
      </c>
      <c r="M390" s="181" t="s">
        <v>1064</v>
      </c>
      <c r="N390" s="178" t="s">
        <v>1065</v>
      </c>
      <c r="O390" s="178" t="s">
        <v>3553</v>
      </c>
      <c r="P390" s="182"/>
      <c r="Q390" s="233">
        <v>1</v>
      </c>
      <c r="R390" s="183">
        <v>999</v>
      </c>
    </row>
    <row r="391" spans="1:19" ht="42" customHeight="1">
      <c r="A391" s="175" t="s">
        <v>1269</v>
      </c>
      <c r="B391" s="175" t="s">
        <v>8855</v>
      </c>
      <c r="C391" s="176" t="s">
        <v>8139</v>
      </c>
      <c r="D391" s="177" t="s">
        <v>1055</v>
      </c>
      <c r="E391" s="177" t="s">
        <v>8856</v>
      </c>
      <c r="F391" s="178" t="s">
        <v>8857</v>
      </c>
      <c r="G391" s="178" t="s">
        <v>8139</v>
      </c>
      <c r="H391" s="178" t="s">
        <v>1696</v>
      </c>
      <c r="I391" s="179" t="s">
        <v>1697</v>
      </c>
      <c r="J391" s="180" t="s">
        <v>1096</v>
      </c>
      <c r="K391" s="180" t="s">
        <v>1062</v>
      </c>
      <c r="L391" s="180" t="s">
        <v>1063</v>
      </c>
      <c r="M391" s="181" t="s">
        <v>1064</v>
      </c>
      <c r="N391" s="178" t="s">
        <v>1065</v>
      </c>
      <c r="O391" s="178" t="s">
        <v>3553</v>
      </c>
      <c r="P391" s="182"/>
      <c r="Q391" s="233">
        <v>1</v>
      </c>
      <c r="R391" s="183">
        <v>2222.5</v>
      </c>
    </row>
    <row r="392" spans="1:19" ht="42" customHeight="1">
      <c r="A392" s="175" t="s">
        <v>2432</v>
      </c>
      <c r="B392" s="175" t="s">
        <v>8858</v>
      </c>
      <c r="C392" s="176" t="s">
        <v>8139</v>
      </c>
      <c r="D392" s="177" t="s">
        <v>1055</v>
      </c>
      <c r="E392" s="177" t="s">
        <v>8859</v>
      </c>
      <c r="F392" s="178" t="s">
        <v>8860</v>
      </c>
      <c r="G392" s="178" t="s">
        <v>8139</v>
      </c>
      <c r="H392" s="178" t="s">
        <v>1077</v>
      </c>
      <c r="I392" s="179" t="s">
        <v>1078</v>
      </c>
      <c r="J392" s="180" t="s">
        <v>1096</v>
      </c>
      <c r="K392" s="180" t="s">
        <v>1062</v>
      </c>
      <c r="L392" s="180" t="s">
        <v>1063</v>
      </c>
      <c r="M392" s="181" t="s">
        <v>1064</v>
      </c>
      <c r="N392" s="178" t="s">
        <v>1065</v>
      </c>
      <c r="O392" s="178" t="s">
        <v>3553</v>
      </c>
      <c r="P392" s="182"/>
      <c r="Q392" s="233">
        <v>1</v>
      </c>
      <c r="R392" s="183">
        <v>225</v>
      </c>
    </row>
    <row r="393" spans="1:19" ht="42" hidden="1" customHeight="1">
      <c r="A393" s="175" t="s">
        <v>2435</v>
      </c>
      <c r="B393" s="175" t="s">
        <v>8861</v>
      </c>
      <c r="C393" s="176" t="s">
        <v>8170</v>
      </c>
      <c r="D393" s="177" t="s">
        <v>1055</v>
      </c>
      <c r="E393" s="177" t="s">
        <v>8862</v>
      </c>
      <c r="F393" s="178" t="s">
        <v>8863</v>
      </c>
      <c r="G393" s="178" t="s">
        <v>8139</v>
      </c>
      <c r="H393" s="178" t="s">
        <v>1077</v>
      </c>
      <c r="I393" s="179" t="s">
        <v>1078</v>
      </c>
      <c r="J393" s="180" t="s">
        <v>1690</v>
      </c>
      <c r="K393" s="180" t="s">
        <v>1691</v>
      </c>
      <c r="L393" s="180" t="s">
        <v>1063</v>
      </c>
      <c r="M393" s="181" t="s">
        <v>1769</v>
      </c>
      <c r="N393" s="178" t="s">
        <v>1065</v>
      </c>
      <c r="O393" s="178" t="s">
        <v>3553</v>
      </c>
      <c r="P393" s="182"/>
      <c r="Q393" s="183"/>
      <c r="R393" s="183">
        <v>6505.35</v>
      </c>
    </row>
    <row r="394" spans="1:19" ht="42" hidden="1" customHeight="1">
      <c r="A394" s="175" t="s">
        <v>2438</v>
      </c>
      <c r="B394" s="175" t="s">
        <v>8864</v>
      </c>
      <c r="C394" s="176" t="s">
        <v>8170</v>
      </c>
      <c r="D394" s="177" t="s">
        <v>1055</v>
      </c>
      <c r="E394" s="177" t="s">
        <v>7903</v>
      </c>
      <c r="F394" s="178" t="s">
        <v>8865</v>
      </c>
      <c r="G394" s="178" t="s">
        <v>8139</v>
      </c>
      <c r="H394" s="178" t="s">
        <v>1701</v>
      </c>
      <c r="I394" s="179" t="s">
        <v>1702</v>
      </c>
      <c r="J394" s="180" t="s">
        <v>1703</v>
      </c>
      <c r="K394" s="180" t="s">
        <v>1704</v>
      </c>
      <c r="L394" s="180" t="s">
        <v>1063</v>
      </c>
      <c r="M394" s="181" t="s">
        <v>1769</v>
      </c>
      <c r="N394" s="178" t="s">
        <v>1065</v>
      </c>
      <c r="O394" s="178" t="s">
        <v>3553</v>
      </c>
      <c r="P394" s="182"/>
      <c r="Q394" s="183"/>
      <c r="R394" s="183">
        <v>349062.24</v>
      </c>
    </row>
    <row r="395" spans="1:19" ht="42" hidden="1" customHeight="1">
      <c r="A395" s="175" t="s">
        <v>2442</v>
      </c>
      <c r="B395" s="175" t="s">
        <v>8866</v>
      </c>
      <c r="C395" s="176" t="s">
        <v>8170</v>
      </c>
      <c r="D395" s="177" t="s">
        <v>1055</v>
      </c>
      <c r="E395" s="177" t="s">
        <v>8867</v>
      </c>
      <c r="F395" s="178" t="s">
        <v>8868</v>
      </c>
      <c r="G395" s="178" t="s">
        <v>8139</v>
      </c>
      <c r="H395" s="178" t="s">
        <v>1077</v>
      </c>
      <c r="I395" s="179" t="s">
        <v>1078</v>
      </c>
      <c r="J395" s="180" t="s">
        <v>1690</v>
      </c>
      <c r="K395" s="180" t="s">
        <v>1691</v>
      </c>
      <c r="L395" s="180" t="s">
        <v>1063</v>
      </c>
      <c r="M395" s="181" t="s">
        <v>1769</v>
      </c>
      <c r="N395" s="178" t="s">
        <v>1065</v>
      </c>
      <c r="O395" s="178" t="s">
        <v>3553</v>
      </c>
      <c r="P395" s="182"/>
      <c r="Q395" s="183"/>
      <c r="R395" s="183">
        <v>11580.94</v>
      </c>
    </row>
    <row r="396" spans="1:19" ht="42" customHeight="1">
      <c r="A396" s="175"/>
      <c r="B396" s="175"/>
      <c r="C396" s="176"/>
      <c r="D396" s="177"/>
      <c r="E396" s="177"/>
      <c r="F396" s="178"/>
      <c r="G396" s="178"/>
      <c r="H396" s="178"/>
      <c r="I396" s="179"/>
      <c r="J396" s="180"/>
      <c r="K396" s="180"/>
      <c r="L396" s="180"/>
      <c r="M396" s="181"/>
      <c r="N396" s="178"/>
      <c r="O396" s="178"/>
      <c r="P396" s="182"/>
      <c r="Q396" s="233"/>
      <c r="R396" s="183"/>
      <c r="S396" s="135" t="s">
        <v>9081</v>
      </c>
    </row>
    <row r="397" spans="1:19" ht="42" hidden="1" customHeight="1">
      <c r="A397" s="175" t="s">
        <v>2448</v>
      </c>
      <c r="B397" s="175" t="s">
        <v>8869</v>
      </c>
      <c r="C397" s="176" t="s">
        <v>8139</v>
      </c>
      <c r="D397" s="177" t="s">
        <v>1181</v>
      </c>
      <c r="E397" s="177" t="s">
        <v>8870</v>
      </c>
      <c r="F397" s="178" t="s">
        <v>8869</v>
      </c>
      <c r="G397" s="178" t="s">
        <v>8139</v>
      </c>
      <c r="H397" s="178" t="s">
        <v>8871</v>
      </c>
      <c r="I397" s="179" t="s">
        <v>1078</v>
      </c>
      <c r="J397" s="180" t="s">
        <v>1063</v>
      </c>
      <c r="K397" s="180" t="s">
        <v>1063</v>
      </c>
      <c r="L397" s="180" t="s">
        <v>1790</v>
      </c>
      <c r="M397" s="181" t="s">
        <v>1678</v>
      </c>
      <c r="N397" s="178" t="s">
        <v>1065</v>
      </c>
      <c r="O397" s="178" t="s">
        <v>3553</v>
      </c>
      <c r="P397" s="182"/>
      <c r="Q397" s="183">
        <v>1750</v>
      </c>
      <c r="R397" s="183"/>
    </row>
    <row r="398" spans="1:19" ht="42" hidden="1" customHeight="1">
      <c r="A398" s="175" t="s">
        <v>2451</v>
      </c>
      <c r="B398" s="175" t="s">
        <v>7403</v>
      </c>
      <c r="C398" s="176" t="s">
        <v>8139</v>
      </c>
      <c r="D398" s="177" t="s">
        <v>1181</v>
      </c>
      <c r="E398" s="177" t="s">
        <v>8872</v>
      </c>
      <c r="F398" s="178" t="s">
        <v>7403</v>
      </c>
      <c r="G398" s="178" t="s">
        <v>8139</v>
      </c>
      <c r="H398" s="178" t="s">
        <v>2184</v>
      </c>
      <c r="I398" s="179" t="s">
        <v>2185</v>
      </c>
      <c r="J398" s="180" t="s">
        <v>1063</v>
      </c>
      <c r="K398" s="180" t="s">
        <v>1063</v>
      </c>
      <c r="L398" s="180" t="s">
        <v>1790</v>
      </c>
      <c r="M398" s="181" t="s">
        <v>1678</v>
      </c>
      <c r="N398" s="178" t="s">
        <v>1065</v>
      </c>
      <c r="O398" s="178" t="s">
        <v>3553</v>
      </c>
      <c r="P398" s="182"/>
      <c r="Q398" s="183">
        <v>19873</v>
      </c>
      <c r="R398" s="183"/>
    </row>
    <row r="399" spans="1:19" ht="42" hidden="1" customHeight="1">
      <c r="A399" s="175" t="s">
        <v>1690</v>
      </c>
      <c r="B399" s="175" t="s">
        <v>1467</v>
      </c>
      <c r="C399" s="176" t="s">
        <v>8139</v>
      </c>
      <c r="D399" s="177" t="s">
        <v>1181</v>
      </c>
      <c r="E399" s="177" t="s">
        <v>1806</v>
      </c>
      <c r="F399" s="178" t="s">
        <v>1467</v>
      </c>
      <c r="G399" s="178" t="s">
        <v>8139</v>
      </c>
      <c r="H399" s="178" t="s">
        <v>1807</v>
      </c>
      <c r="I399" s="179" t="s">
        <v>1808</v>
      </c>
      <c r="J399" s="180" t="s">
        <v>1063</v>
      </c>
      <c r="K399" s="180" t="s">
        <v>1063</v>
      </c>
      <c r="L399" s="180" t="s">
        <v>1790</v>
      </c>
      <c r="M399" s="181" t="s">
        <v>1678</v>
      </c>
      <c r="N399" s="178" t="s">
        <v>1065</v>
      </c>
      <c r="O399" s="178" t="s">
        <v>3553</v>
      </c>
      <c r="P399" s="182"/>
      <c r="Q399" s="183">
        <v>18518</v>
      </c>
      <c r="R399" s="183"/>
    </row>
    <row r="400" spans="1:19" ht="42" hidden="1" customHeight="1">
      <c r="A400" s="175" t="s">
        <v>2460</v>
      </c>
      <c r="B400" s="175" t="s">
        <v>8873</v>
      </c>
      <c r="C400" s="176" t="s">
        <v>8139</v>
      </c>
      <c r="D400" s="177" t="s">
        <v>1181</v>
      </c>
      <c r="E400" s="177" t="s">
        <v>8874</v>
      </c>
      <c r="F400" s="178" t="s">
        <v>8873</v>
      </c>
      <c r="G400" s="178" t="s">
        <v>8139</v>
      </c>
      <c r="H400" s="178" t="s">
        <v>8875</v>
      </c>
      <c r="I400" s="179" t="s">
        <v>1078</v>
      </c>
      <c r="J400" s="180" t="s">
        <v>1063</v>
      </c>
      <c r="K400" s="180" t="s">
        <v>1063</v>
      </c>
      <c r="L400" s="180" t="s">
        <v>1790</v>
      </c>
      <c r="M400" s="181" t="s">
        <v>1678</v>
      </c>
      <c r="N400" s="178" t="s">
        <v>1065</v>
      </c>
      <c r="O400" s="178" t="s">
        <v>3553</v>
      </c>
      <c r="P400" s="182"/>
      <c r="Q400" s="183">
        <v>1000</v>
      </c>
      <c r="R400" s="183"/>
    </row>
    <row r="401" spans="1:18" ht="42" hidden="1" customHeight="1">
      <c r="A401" s="175" t="s">
        <v>1703</v>
      </c>
      <c r="B401" s="175" t="s">
        <v>5335</v>
      </c>
      <c r="C401" s="176" t="s">
        <v>8139</v>
      </c>
      <c r="D401" s="177" t="s">
        <v>1181</v>
      </c>
      <c r="E401" s="177" t="s">
        <v>8876</v>
      </c>
      <c r="F401" s="178" t="s">
        <v>5335</v>
      </c>
      <c r="G401" s="178" t="s">
        <v>8139</v>
      </c>
      <c r="H401" s="178" t="s">
        <v>2050</v>
      </c>
      <c r="I401" s="179" t="s">
        <v>2048</v>
      </c>
      <c r="J401" s="180" t="s">
        <v>1063</v>
      </c>
      <c r="K401" s="180" t="s">
        <v>1063</v>
      </c>
      <c r="L401" s="180" t="s">
        <v>1790</v>
      </c>
      <c r="M401" s="181" t="s">
        <v>1678</v>
      </c>
      <c r="N401" s="178" t="s">
        <v>1065</v>
      </c>
      <c r="O401" s="178" t="s">
        <v>3553</v>
      </c>
      <c r="P401" s="182"/>
      <c r="Q401" s="183">
        <v>8847</v>
      </c>
      <c r="R401" s="183"/>
    </row>
    <row r="402" spans="1:18" ht="42" hidden="1" customHeight="1">
      <c r="A402" s="175" t="s">
        <v>2471</v>
      </c>
      <c r="B402" s="175" t="s">
        <v>8877</v>
      </c>
      <c r="C402" s="176" t="s">
        <v>8139</v>
      </c>
      <c r="D402" s="177" t="s">
        <v>1181</v>
      </c>
      <c r="E402" s="177" t="s">
        <v>8878</v>
      </c>
      <c r="F402" s="178" t="s">
        <v>8877</v>
      </c>
      <c r="G402" s="178" t="s">
        <v>8139</v>
      </c>
      <c r="H402" s="178" t="s">
        <v>8879</v>
      </c>
      <c r="I402" s="179" t="s">
        <v>8880</v>
      </c>
      <c r="J402" s="180" t="s">
        <v>1063</v>
      </c>
      <c r="K402" s="180" t="s">
        <v>1063</v>
      </c>
      <c r="L402" s="180" t="s">
        <v>1790</v>
      </c>
      <c r="M402" s="181" t="s">
        <v>1678</v>
      </c>
      <c r="N402" s="178" t="s">
        <v>1065</v>
      </c>
      <c r="O402" s="178" t="s">
        <v>3553</v>
      </c>
      <c r="P402" s="182"/>
      <c r="Q402" s="183">
        <v>3600</v>
      </c>
      <c r="R402" s="183"/>
    </row>
    <row r="403" spans="1:18" ht="42" hidden="1" customHeight="1">
      <c r="A403" s="175" t="s">
        <v>1880</v>
      </c>
      <c r="B403" s="175" t="s">
        <v>8881</v>
      </c>
      <c r="C403" s="176" t="s">
        <v>8139</v>
      </c>
      <c r="D403" s="177" t="s">
        <v>1181</v>
      </c>
      <c r="E403" s="177" t="s">
        <v>8882</v>
      </c>
      <c r="F403" s="178" t="s">
        <v>8881</v>
      </c>
      <c r="G403" s="178" t="s">
        <v>8139</v>
      </c>
      <c r="H403" s="178" t="s">
        <v>2648</v>
      </c>
      <c r="I403" s="179" t="s">
        <v>2649</v>
      </c>
      <c r="J403" s="180" t="s">
        <v>1063</v>
      </c>
      <c r="K403" s="180" t="s">
        <v>1063</v>
      </c>
      <c r="L403" s="180" t="s">
        <v>1790</v>
      </c>
      <c r="M403" s="181" t="s">
        <v>1678</v>
      </c>
      <c r="N403" s="178" t="s">
        <v>1065</v>
      </c>
      <c r="O403" s="178" t="s">
        <v>3553</v>
      </c>
      <c r="P403" s="182"/>
      <c r="Q403" s="183">
        <v>1575</v>
      </c>
      <c r="R403" s="183"/>
    </row>
    <row r="404" spans="1:18" ht="52.5" hidden="1" customHeight="1">
      <c r="A404" s="175" t="s">
        <v>2480</v>
      </c>
      <c r="B404" s="175" t="s">
        <v>8883</v>
      </c>
      <c r="C404" s="176" t="s">
        <v>8139</v>
      </c>
      <c r="D404" s="177" t="s">
        <v>1181</v>
      </c>
      <c r="E404" s="177" t="s">
        <v>8884</v>
      </c>
      <c r="F404" s="178" t="s">
        <v>8883</v>
      </c>
      <c r="G404" s="178" t="s">
        <v>8139</v>
      </c>
      <c r="H404" s="178" t="s">
        <v>2643</v>
      </c>
      <c r="I404" s="179" t="s">
        <v>2644</v>
      </c>
      <c r="J404" s="180" t="s">
        <v>1063</v>
      </c>
      <c r="K404" s="180" t="s">
        <v>1063</v>
      </c>
      <c r="L404" s="180" t="s">
        <v>1790</v>
      </c>
      <c r="M404" s="181" t="s">
        <v>1678</v>
      </c>
      <c r="N404" s="178" t="s">
        <v>1065</v>
      </c>
      <c r="O404" s="178" t="s">
        <v>3553</v>
      </c>
      <c r="P404" s="182"/>
      <c r="Q404" s="183">
        <v>1575</v>
      </c>
      <c r="R404" s="183"/>
    </row>
    <row r="405" spans="1:18" ht="52.5" hidden="1" customHeight="1">
      <c r="A405" s="175" t="s">
        <v>2485</v>
      </c>
      <c r="B405" s="175" t="s">
        <v>8885</v>
      </c>
      <c r="C405" s="176" t="s">
        <v>8190</v>
      </c>
      <c r="D405" s="177" t="s">
        <v>1055</v>
      </c>
      <c r="E405" s="177" t="s">
        <v>8886</v>
      </c>
      <c r="F405" s="178" t="s">
        <v>8887</v>
      </c>
      <c r="G405" s="178" t="s">
        <v>8170</v>
      </c>
      <c r="H405" s="178" t="s">
        <v>1567</v>
      </c>
      <c r="I405" s="179" t="s">
        <v>1568</v>
      </c>
      <c r="J405" s="180" t="s">
        <v>1096</v>
      </c>
      <c r="K405" s="180" t="s">
        <v>1062</v>
      </c>
      <c r="L405" s="180" t="s">
        <v>1063</v>
      </c>
      <c r="M405" s="181" t="s">
        <v>1064</v>
      </c>
      <c r="N405" s="178" t="s">
        <v>1065</v>
      </c>
      <c r="O405" s="178" t="s">
        <v>3553</v>
      </c>
      <c r="P405" s="182" t="s">
        <v>4157</v>
      </c>
      <c r="Q405" s="183"/>
      <c r="R405" s="183">
        <v>6869.35</v>
      </c>
    </row>
    <row r="406" spans="1:18" ht="42" hidden="1" customHeight="1">
      <c r="A406" s="175" t="s">
        <v>2488</v>
      </c>
      <c r="B406" s="175" t="s">
        <v>8888</v>
      </c>
      <c r="C406" s="176" t="s">
        <v>8190</v>
      </c>
      <c r="D406" s="177" t="s">
        <v>1055</v>
      </c>
      <c r="E406" s="177" t="s">
        <v>8889</v>
      </c>
      <c r="F406" s="178" t="s">
        <v>8890</v>
      </c>
      <c r="G406" s="178" t="s">
        <v>8170</v>
      </c>
      <c r="H406" s="178" t="s">
        <v>1701</v>
      </c>
      <c r="I406" s="179" t="s">
        <v>1702</v>
      </c>
      <c r="J406" s="180" t="s">
        <v>1063</v>
      </c>
      <c r="K406" s="180" t="s">
        <v>1063</v>
      </c>
      <c r="L406" s="180" t="s">
        <v>2357</v>
      </c>
      <c r="M406" s="181" t="s">
        <v>1678</v>
      </c>
      <c r="N406" s="178" t="s">
        <v>1065</v>
      </c>
      <c r="O406" s="178" t="s">
        <v>3553</v>
      </c>
      <c r="P406" s="182"/>
      <c r="Q406" s="183"/>
      <c r="R406" s="183">
        <v>53999</v>
      </c>
    </row>
    <row r="407" spans="1:18" ht="42" hidden="1" customHeight="1">
      <c r="A407" s="175" t="s">
        <v>2492</v>
      </c>
      <c r="B407" s="175" t="s">
        <v>8891</v>
      </c>
      <c r="C407" s="176" t="s">
        <v>8190</v>
      </c>
      <c r="D407" s="177" t="s">
        <v>1055</v>
      </c>
      <c r="E407" s="177" t="s">
        <v>8892</v>
      </c>
      <c r="F407" s="178" t="s">
        <v>8893</v>
      </c>
      <c r="G407" s="178" t="s">
        <v>8170</v>
      </c>
      <c r="H407" s="178" t="s">
        <v>1999</v>
      </c>
      <c r="I407" s="179" t="s">
        <v>2000</v>
      </c>
      <c r="J407" s="180" t="s">
        <v>1110</v>
      </c>
      <c r="K407" s="180" t="s">
        <v>1062</v>
      </c>
      <c r="L407" s="180" t="s">
        <v>1063</v>
      </c>
      <c r="M407" s="181" t="s">
        <v>1111</v>
      </c>
      <c r="N407" s="178" t="s">
        <v>1065</v>
      </c>
      <c r="O407" s="178" t="s">
        <v>3553</v>
      </c>
      <c r="P407" s="182" t="s">
        <v>2001</v>
      </c>
      <c r="Q407" s="183"/>
      <c r="R407" s="183">
        <v>1540</v>
      </c>
    </row>
    <row r="408" spans="1:18" ht="52.5" hidden="1" customHeight="1">
      <c r="A408" s="175" t="s">
        <v>2496</v>
      </c>
      <c r="B408" s="175" t="s">
        <v>8894</v>
      </c>
      <c r="C408" s="176" t="s">
        <v>8170</v>
      </c>
      <c r="D408" s="177" t="s">
        <v>1214</v>
      </c>
      <c r="E408" s="177" t="s">
        <v>8895</v>
      </c>
      <c r="F408" s="178" t="s">
        <v>8896</v>
      </c>
      <c r="G408" s="178" t="s">
        <v>8170</v>
      </c>
      <c r="H408" s="178" t="s">
        <v>3524</v>
      </c>
      <c r="I408" s="179" t="s">
        <v>2133</v>
      </c>
      <c r="J408" s="180" t="s">
        <v>1690</v>
      </c>
      <c r="K408" s="180" t="s">
        <v>1691</v>
      </c>
      <c r="L408" s="180" t="s">
        <v>1063</v>
      </c>
      <c r="M408" s="181" t="s">
        <v>1769</v>
      </c>
      <c r="N408" s="178" t="s">
        <v>1065</v>
      </c>
      <c r="O408" s="178" t="s">
        <v>3553</v>
      </c>
      <c r="P408" s="182"/>
      <c r="Q408" s="183">
        <v>1696</v>
      </c>
      <c r="R408" s="183"/>
    </row>
    <row r="409" spans="1:18" ht="63" hidden="1" customHeight="1">
      <c r="A409" s="175" t="s">
        <v>1061</v>
      </c>
      <c r="B409" s="175" t="s">
        <v>8897</v>
      </c>
      <c r="C409" s="176" t="s">
        <v>8170</v>
      </c>
      <c r="D409" s="177" t="s">
        <v>1214</v>
      </c>
      <c r="E409" s="177" t="s">
        <v>8898</v>
      </c>
      <c r="F409" s="178" t="s">
        <v>8899</v>
      </c>
      <c r="G409" s="178" t="s">
        <v>8170</v>
      </c>
      <c r="H409" s="178" t="s">
        <v>3524</v>
      </c>
      <c r="I409" s="179" t="s">
        <v>2133</v>
      </c>
      <c r="J409" s="180" t="s">
        <v>1690</v>
      </c>
      <c r="K409" s="180" t="s">
        <v>1691</v>
      </c>
      <c r="L409" s="180" t="s">
        <v>1063</v>
      </c>
      <c r="M409" s="181" t="s">
        <v>1769</v>
      </c>
      <c r="N409" s="178" t="s">
        <v>1065</v>
      </c>
      <c r="O409" s="178" t="s">
        <v>3553</v>
      </c>
      <c r="P409" s="182"/>
      <c r="Q409" s="183">
        <v>11208.32</v>
      </c>
      <c r="R409" s="183"/>
    </row>
    <row r="410" spans="1:18" ht="52.5" hidden="1" customHeight="1">
      <c r="A410" s="175" t="s">
        <v>2499</v>
      </c>
      <c r="B410" s="175" t="s">
        <v>8900</v>
      </c>
      <c r="C410" s="176" t="s">
        <v>8170</v>
      </c>
      <c r="D410" s="177" t="s">
        <v>1214</v>
      </c>
      <c r="E410" s="177" t="s">
        <v>8901</v>
      </c>
      <c r="F410" s="178" t="s">
        <v>8902</v>
      </c>
      <c r="G410" s="178" t="s">
        <v>8170</v>
      </c>
      <c r="H410" s="178" t="s">
        <v>3524</v>
      </c>
      <c r="I410" s="179" t="s">
        <v>2133</v>
      </c>
      <c r="J410" s="180" t="s">
        <v>1690</v>
      </c>
      <c r="K410" s="180" t="s">
        <v>1691</v>
      </c>
      <c r="L410" s="180" t="s">
        <v>1063</v>
      </c>
      <c r="M410" s="181" t="s">
        <v>1769</v>
      </c>
      <c r="N410" s="178" t="s">
        <v>1065</v>
      </c>
      <c r="O410" s="178" t="s">
        <v>3553</v>
      </c>
      <c r="P410" s="182"/>
      <c r="Q410" s="183">
        <v>3474.38</v>
      </c>
      <c r="R410" s="183"/>
    </row>
    <row r="411" spans="1:18" ht="42" hidden="1" customHeight="1">
      <c r="A411" s="175" t="s">
        <v>1302</v>
      </c>
      <c r="B411" s="175" t="s">
        <v>8903</v>
      </c>
      <c r="C411" s="176" t="s">
        <v>8170</v>
      </c>
      <c r="D411" s="177" t="s">
        <v>1214</v>
      </c>
      <c r="E411" s="177" t="s">
        <v>8904</v>
      </c>
      <c r="F411" s="178" t="s">
        <v>8905</v>
      </c>
      <c r="G411" s="178" t="s">
        <v>8170</v>
      </c>
      <c r="H411" s="178" t="s">
        <v>3524</v>
      </c>
      <c r="I411" s="179" t="s">
        <v>2133</v>
      </c>
      <c r="J411" s="180" t="s">
        <v>1690</v>
      </c>
      <c r="K411" s="180" t="s">
        <v>1691</v>
      </c>
      <c r="L411" s="180" t="s">
        <v>1063</v>
      </c>
      <c r="M411" s="181" t="s">
        <v>1769</v>
      </c>
      <c r="N411" s="178" t="s">
        <v>1065</v>
      </c>
      <c r="O411" s="178" t="s">
        <v>3553</v>
      </c>
      <c r="P411" s="182"/>
      <c r="Q411" s="183">
        <v>1091.1099999999999</v>
      </c>
      <c r="R411" s="183"/>
    </row>
    <row r="412" spans="1:18" ht="52.5" hidden="1" customHeight="1">
      <c r="A412" s="175" t="s">
        <v>1121</v>
      </c>
      <c r="B412" s="175" t="s">
        <v>8906</v>
      </c>
      <c r="C412" s="176" t="s">
        <v>8170</v>
      </c>
      <c r="D412" s="177" t="s">
        <v>1181</v>
      </c>
      <c r="E412" s="177" t="s">
        <v>8907</v>
      </c>
      <c r="F412" s="178" t="s">
        <v>8906</v>
      </c>
      <c r="G412" s="178" t="s">
        <v>8170</v>
      </c>
      <c r="H412" s="178" t="s">
        <v>8908</v>
      </c>
      <c r="I412" s="179" t="s">
        <v>1078</v>
      </c>
      <c r="J412" s="180" t="s">
        <v>1063</v>
      </c>
      <c r="K412" s="180" t="s">
        <v>1063</v>
      </c>
      <c r="L412" s="180" t="s">
        <v>1790</v>
      </c>
      <c r="M412" s="181" t="s">
        <v>1678</v>
      </c>
      <c r="N412" s="178" t="s">
        <v>1065</v>
      </c>
      <c r="O412" s="178" t="s">
        <v>3553</v>
      </c>
      <c r="P412" s="182"/>
      <c r="Q412" s="183">
        <v>10000</v>
      </c>
      <c r="R412" s="183"/>
    </row>
    <row r="413" spans="1:18" ht="52.5" hidden="1" customHeight="1">
      <c r="A413" s="175" t="s">
        <v>1239</v>
      </c>
      <c r="B413" s="175" t="s">
        <v>2526</v>
      </c>
      <c r="C413" s="176" t="s">
        <v>8170</v>
      </c>
      <c r="D413" s="177" t="s">
        <v>1181</v>
      </c>
      <c r="E413" s="177" t="s">
        <v>1806</v>
      </c>
      <c r="F413" s="178" t="s">
        <v>2526</v>
      </c>
      <c r="G413" s="178" t="s">
        <v>8170</v>
      </c>
      <c r="H413" s="178" t="s">
        <v>1807</v>
      </c>
      <c r="I413" s="179" t="s">
        <v>1808</v>
      </c>
      <c r="J413" s="180" t="s">
        <v>1063</v>
      </c>
      <c r="K413" s="180" t="s">
        <v>1063</v>
      </c>
      <c r="L413" s="180" t="s">
        <v>1790</v>
      </c>
      <c r="M413" s="181" t="s">
        <v>1678</v>
      </c>
      <c r="N413" s="178" t="s">
        <v>1065</v>
      </c>
      <c r="O413" s="178" t="s">
        <v>3553</v>
      </c>
      <c r="P413" s="182"/>
      <c r="Q413" s="183">
        <v>12094</v>
      </c>
      <c r="R413" s="183"/>
    </row>
    <row r="414" spans="1:18" ht="52.5" hidden="1" customHeight="1">
      <c r="A414" s="175" t="s">
        <v>1079</v>
      </c>
      <c r="B414" s="175" t="s">
        <v>8909</v>
      </c>
      <c r="C414" s="176" t="s">
        <v>8170</v>
      </c>
      <c r="D414" s="177" t="s">
        <v>1181</v>
      </c>
      <c r="E414" s="177" t="s">
        <v>8910</v>
      </c>
      <c r="F414" s="178" t="s">
        <v>8909</v>
      </c>
      <c r="G414" s="178" t="s">
        <v>8170</v>
      </c>
      <c r="H414" s="178" t="s">
        <v>1835</v>
      </c>
      <c r="I414" s="179" t="s">
        <v>1836</v>
      </c>
      <c r="J414" s="180" t="s">
        <v>1063</v>
      </c>
      <c r="K414" s="180" t="s">
        <v>1063</v>
      </c>
      <c r="L414" s="180" t="s">
        <v>1790</v>
      </c>
      <c r="M414" s="181" t="s">
        <v>1678</v>
      </c>
      <c r="N414" s="178" t="s">
        <v>1065</v>
      </c>
      <c r="O414" s="178" t="s">
        <v>3553</v>
      </c>
      <c r="P414" s="182"/>
      <c r="Q414" s="183">
        <v>13774.97</v>
      </c>
      <c r="R414" s="183"/>
    </row>
    <row r="415" spans="1:18" ht="52.5" hidden="1" customHeight="1">
      <c r="A415" s="175" t="s">
        <v>2518</v>
      </c>
      <c r="B415" s="175" t="s">
        <v>8911</v>
      </c>
      <c r="C415" s="176" t="s">
        <v>8243</v>
      </c>
      <c r="D415" s="177" t="s">
        <v>1055</v>
      </c>
      <c r="E415" s="177" t="s">
        <v>8912</v>
      </c>
      <c r="F415" s="178" t="s">
        <v>8913</v>
      </c>
      <c r="G415" s="178" t="s">
        <v>8243</v>
      </c>
      <c r="H415" s="178" t="s">
        <v>1077</v>
      </c>
      <c r="I415" s="179" t="s">
        <v>1078</v>
      </c>
      <c r="J415" s="180" t="s">
        <v>1690</v>
      </c>
      <c r="K415" s="180" t="s">
        <v>1691</v>
      </c>
      <c r="L415" s="180" t="s">
        <v>1063</v>
      </c>
      <c r="M415" s="181" t="s">
        <v>1769</v>
      </c>
      <c r="N415" s="178" t="s">
        <v>1065</v>
      </c>
      <c r="O415" s="178" t="s">
        <v>1112</v>
      </c>
      <c r="P415" s="182"/>
      <c r="Q415" s="183"/>
      <c r="R415" s="183">
        <v>1576.18</v>
      </c>
    </row>
    <row r="416" spans="1:18" ht="42" hidden="1" customHeight="1">
      <c r="A416" s="175" t="s">
        <v>2520</v>
      </c>
      <c r="B416" s="175" t="s">
        <v>8914</v>
      </c>
      <c r="C416" s="176" t="s">
        <v>8243</v>
      </c>
      <c r="D416" s="177" t="s">
        <v>1055</v>
      </c>
      <c r="E416" s="177" t="s">
        <v>8915</v>
      </c>
      <c r="F416" s="178" t="s">
        <v>8916</v>
      </c>
      <c r="G416" s="178" t="s">
        <v>8243</v>
      </c>
      <c r="H416" s="178" t="s">
        <v>1077</v>
      </c>
      <c r="I416" s="179" t="s">
        <v>1078</v>
      </c>
      <c r="J416" s="180" t="s">
        <v>1690</v>
      </c>
      <c r="K416" s="180" t="s">
        <v>1691</v>
      </c>
      <c r="L416" s="180" t="s">
        <v>1063</v>
      </c>
      <c r="M416" s="181" t="s">
        <v>1769</v>
      </c>
      <c r="N416" s="178" t="s">
        <v>1065</v>
      </c>
      <c r="O416" s="178" t="s">
        <v>3553</v>
      </c>
      <c r="P416" s="182"/>
      <c r="Q416" s="183"/>
      <c r="R416" s="183">
        <v>2343.84</v>
      </c>
    </row>
    <row r="417" spans="1:18" ht="42" hidden="1" customHeight="1">
      <c r="A417" s="175" t="s">
        <v>2522</v>
      </c>
      <c r="B417" s="175" t="s">
        <v>8917</v>
      </c>
      <c r="C417" s="176" t="s">
        <v>8918</v>
      </c>
      <c r="D417" s="177" t="s">
        <v>1181</v>
      </c>
      <c r="E417" s="177" t="s">
        <v>8919</v>
      </c>
      <c r="F417" s="178" t="s">
        <v>8917</v>
      </c>
      <c r="G417" s="178" t="s">
        <v>8190</v>
      </c>
      <c r="H417" s="178" t="s">
        <v>8920</v>
      </c>
      <c r="I417" s="179" t="s">
        <v>1078</v>
      </c>
      <c r="J417" s="180" t="s">
        <v>1063</v>
      </c>
      <c r="K417" s="180" t="s">
        <v>1063</v>
      </c>
      <c r="L417" s="180" t="s">
        <v>1790</v>
      </c>
      <c r="M417" s="181" t="s">
        <v>1678</v>
      </c>
      <c r="N417" s="178" t="s">
        <v>1065</v>
      </c>
      <c r="O417" s="178" t="s">
        <v>3553</v>
      </c>
      <c r="P417" s="182"/>
      <c r="Q417" s="183">
        <v>154</v>
      </c>
      <c r="R417" s="183"/>
    </row>
    <row r="418" spans="1:18" ht="42" hidden="1" customHeight="1">
      <c r="A418" s="175" t="s">
        <v>2526</v>
      </c>
      <c r="B418" s="175" t="s">
        <v>8921</v>
      </c>
      <c r="C418" s="176" t="s">
        <v>8190</v>
      </c>
      <c r="D418" s="177" t="s">
        <v>1181</v>
      </c>
      <c r="E418" s="177" t="s">
        <v>8922</v>
      </c>
      <c r="F418" s="178" t="s">
        <v>8921</v>
      </c>
      <c r="G418" s="178" t="s">
        <v>8190</v>
      </c>
      <c r="H418" s="178" t="s">
        <v>8923</v>
      </c>
      <c r="I418" s="179" t="s">
        <v>1078</v>
      </c>
      <c r="J418" s="180" t="s">
        <v>1063</v>
      </c>
      <c r="K418" s="180" t="s">
        <v>1063</v>
      </c>
      <c r="L418" s="180" t="s">
        <v>1790</v>
      </c>
      <c r="M418" s="181" t="s">
        <v>1678</v>
      </c>
      <c r="N418" s="178" t="s">
        <v>1065</v>
      </c>
      <c r="O418" s="178" t="s">
        <v>3553</v>
      </c>
      <c r="P418" s="182"/>
      <c r="Q418" s="183">
        <v>1050</v>
      </c>
      <c r="R418" s="183"/>
    </row>
    <row r="419" spans="1:18" ht="42" hidden="1" customHeight="1">
      <c r="A419" s="175" t="s">
        <v>2532</v>
      </c>
      <c r="B419" s="175" t="s">
        <v>8924</v>
      </c>
      <c r="C419" s="176" t="s">
        <v>8190</v>
      </c>
      <c r="D419" s="177" t="s">
        <v>1181</v>
      </c>
      <c r="E419" s="177" t="s">
        <v>1806</v>
      </c>
      <c r="F419" s="178" t="s">
        <v>8924</v>
      </c>
      <c r="G419" s="178" t="s">
        <v>8190</v>
      </c>
      <c r="H419" s="178" t="s">
        <v>1807</v>
      </c>
      <c r="I419" s="179" t="s">
        <v>1808</v>
      </c>
      <c r="J419" s="180" t="s">
        <v>1063</v>
      </c>
      <c r="K419" s="180" t="s">
        <v>1063</v>
      </c>
      <c r="L419" s="180" t="s">
        <v>1790</v>
      </c>
      <c r="M419" s="181" t="s">
        <v>1678</v>
      </c>
      <c r="N419" s="178" t="s">
        <v>1065</v>
      </c>
      <c r="O419" s="178" t="s">
        <v>3553</v>
      </c>
      <c r="P419" s="182"/>
      <c r="Q419" s="183">
        <v>2291</v>
      </c>
      <c r="R419" s="183"/>
    </row>
    <row r="420" spans="1:18" ht="42" hidden="1" customHeight="1">
      <c r="A420" s="175" t="s">
        <v>1812</v>
      </c>
      <c r="B420" s="175" t="s">
        <v>8925</v>
      </c>
      <c r="C420" s="176" t="s">
        <v>8190</v>
      </c>
      <c r="D420" s="177" t="s">
        <v>1181</v>
      </c>
      <c r="E420" s="177" t="s">
        <v>8926</v>
      </c>
      <c r="F420" s="178" t="s">
        <v>8925</v>
      </c>
      <c r="G420" s="178" t="s">
        <v>8190</v>
      </c>
      <c r="H420" s="178" t="s">
        <v>8927</v>
      </c>
      <c r="I420" s="179" t="s">
        <v>8928</v>
      </c>
      <c r="J420" s="180" t="s">
        <v>1063</v>
      </c>
      <c r="K420" s="180" t="s">
        <v>1063</v>
      </c>
      <c r="L420" s="180" t="s">
        <v>1790</v>
      </c>
      <c r="M420" s="181" t="s">
        <v>1678</v>
      </c>
      <c r="N420" s="178" t="s">
        <v>1065</v>
      </c>
      <c r="O420" s="178" t="s">
        <v>3553</v>
      </c>
      <c r="P420" s="182"/>
      <c r="Q420" s="183">
        <v>73809.149999999994</v>
      </c>
      <c r="R420" s="183"/>
    </row>
    <row r="421" spans="1:18" ht="52.5" hidden="1" customHeight="1">
      <c r="A421" s="175" t="s">
        <v>2540</v>
      </c>
      <c r="B421" s="175" t="s">
        <v>1518</v>
      </c>
      <c r="C421" s="176" t="s">
        <v>8190</v>
      </c>
      <c r="D421" s="177" t="s">
        <v>1181</v>
      </c>
      <c r="E421" s="177" t="s">
        <v>8929</v>
      </c>
      <c r="F421" s="178" t="s">
        <v>1518</v>
      </c>
      <c r="G421" s="178" t="s">
        <v>8190</v>
      </c>
      <c r="H421" s="178" t="s">
        <v>5859</v>
      </c>
      <c r="I421" s="179" t="s">
        <v>5860</v>
      </c>
      <c r="J421" s="180" t="s">
        <v>1063</v>
      </c>
      <c r="K421" s="180" t="s">
        <v>1063</v>
      </c>
      <c r="L421" s="180" t="s">
        <v>1790</v>
      </c>
      <c r="M421" s="181" t="s">
        <v>1678</v>
      </c>
      <c r="N421" s="178" t="s">
        <v>1065</v>
      </c>
      <c r="O421" s="178" t="s">
        <v>3553</v>
      </c>
      <c r="P421" s="182"/>
      <c r="Q421" s="183">
        <v>4976</v>
      </c>
      <c r="R421" s="183"/>
    </row>
    <row r="422" spans="1:18" ht="42" hidden="1" customHeight="1">
      <c r="A422" s="175" t="s">
        <v>2543</v>
      </c>
      <c r="B422" s="175" t="s">
        <v>8930</v>
      </c>
      <c r="C422" s="176" t="s">
        <v>8269</v>
      </c>
      <c r="D422" s="177" t="s">
        <v>1055</v>
      </c>
      <c r="E422" s="177" t="s">
        <v>8931</v>
      </c>
      <c r="F422" s="178" t="s">
        <v>8932</v>
      </c>
      <c r="G422" s="178" t="s">
        <v>8243</v>
      </c>
      <c r="H422" s="178" t="s">
        <v>4839</v>
      </c>
      <c r="I422" s="179" t="s">
        <v>4840</v>
      </c>
      <c r="J422" s="180" t="s">
        <v>1110</v>
      </c>
      <c r="K422" s="180" t="s">
        <v>1062</v>
      </c>
      <c r="L422" s="180" t="s">
        <v>1063</v>
      </c>
      <c r="M422" s="181" t="s">
        <v>1111</v>
      </c>
      <c r="N422" s="178" t="s">
        <v>1065</v>
      </c>
      <c r="O422" s="178" t="s">
        <v>3553</v>
      </c>
      <c r="P422" s="182" t="s">
        <v>8933</v>
      </c>
      <c r="Q422" s="183"/>
      <c r="R422" s="183">
        <v>29457</v>
      </c>
    </row>
    <row r="423" spans="1:18" ht="52.5" hidden="1" customHeight="1">
      <c r="A423" s="175" t="s">
        <v>2547</v>
      </c>
      <c r="B423" s="175" t="s">
        <v>8934</v>
      </c>
      <c r="C423" s="176" t="s">
        <v>8269</v>
      </c>
      <c r="D423" s="177" t="s">
        <v>1055</v>
      </c>
      <c r="E423" s="177" t="s">
        <v>8935</v>
      </c>
      <c r="F423" s="178" t="s">
        <v>8936</v>
      </c>
      <c r="G423" s="178" t="s">
        <v>8243</v>
      </c>
      <c r="H423" s="178" t="s">
        <v>5140</v>
      </c>
      <c r="I423" s="179" t="s">
        <v>5510</v>
      </c>
      <c r="J423" s="180" t="s">
        <v>1096</v>
      </c>
      <c r="K423" s="180" t="s">
        <v>1062</v>
      </c>
      <c r="L423" s="180" t="s">
        <v>1063</v>
      </c>
      <c r="M423" s="181" t="s">
        <v>1064</v>
      </c>
      <c r="N423" s="178" t="s">
        <v>1065</v>
      </c>
      <c r="O423" s="178" t="s">
        <v>3553</v>
      </c>
      <c r="P423" s="182" t="s">
        <v>5511</v>
      </c>
      <c r="Q423" s="183"/>
      <c r="R423" s="183">
        <v>6864</v>
      </c>
    </row>
    <row r="424" spans="1:18" ht="52.5" hidden="1" customHeight="1">
      <c r="A424" s="175" t="s">
        <v>2552</v>
      </c>
      <c r="B424" s="175" t="s">
        <v>8937</v>
      </c>
      <c r="C424" s="176" t="s">
        <v>8269</v>
      </c>
      <c r="D424" s="177" t="s">
        <v>1055</v>
      </c>
      <c r="E424" s="177" t="s">
        <v>8938</v>
      </c>
      <c r="F424" s="178" t="s">
        <v>8939</v>
      </c>
      <c r="G424" s="178" t="s">
        <v>8243</v>
      </c>
      <c r="H424" s="178" t="s">
        <v>3395</v>
      </c>
      <c r="I424" s="179" t="s">
        <v>4205</v>
      </c>
      <c r="J424" s="180" t="s">
        <v>1110</v>
      </c>
      <c r="K424" s="180" t="s">
        <v>1062</v>
      </c>
      <c r="L424" s="180" t="s">
        <v>1063</v>
      </c>
      <c r="M424" s="181" t="s">
        <v>1111</v>
      </c>
      <c r="N424" s="178" t="s">
        <v>1065</v>
      </c>
      <c r="O424" s="178" t="s">
        <v>3553</v>
      </c>
      <c r="P424" s="182" t="s">
        <v>4206</v>
      </c>
      <c r="Q424" s="183"/>
      <c r="R424" s="183">
        <v>6325</v>
      </c>
    </row>
    <row r="425" spans="1:18" ht="42" hidden="1" customHeight="1">
      <c r="A425" s="175" t="s">
        <v>2554</v>
      </c>
      <c r="B425" s="175" t="s">
        <v>8940</v>
      </c>
      <c r="C425" s="176" t="s">
        <v>8269</v>
      </c>
      <c r="D425" s="177" t="s">
        <v>1055</v>
      </c>
      <c r="E425" s="177" t="s">
        <v>8303</v>
      </c>
      <c r="F425" s="178" t="s">
        <v>8941</v>
      </c>
      <c r="G425" s="178" t="s">
        <v>8243</v>
      </c>
      <c r="H425" s="178" t="s">
        <v>1525</v>
      </c>
      <c r="I425" s="179" t="s">
        <v>1526</v>
      </c>
      <c r="J425" s="180" t="s">
        <v>1110</v>
      </c>
      <c r="K425" s="180" t="s">
        <v>1062</v>
      </c>
      <c r="L425" s="180" t="s">
        <v>1063</v>
      </c>
      <c r="M425" s="181" t="s">
        <v>1111</v>
      </c>
      <c r="N425" s="178" t="s">
        <v>1065</v>
      </c>
      <c r="O425" s="178" t="s">
        <v>3553</v>
      </c>
      <c r="P425" s="182" t="s">
        <v>1527</v>
      </c>
      <c r="Q425" s="183"/>
      <c r="R425" s="183">
        <v>15292</v>
      </c>
    </row>
    <row r="426" spans="1:18" ht="73.5" hidden="1" customHeight="1">
      <c r="A426" s="175" t="s">
        <v>2557</v>
      </c>
      <c r="B426" s="175" t="s">
        <v>8942</v>
      </c>
      <c r="C426" s="176" t="s">
        <v>8269</v>
      </c>
      <c r="D426" s="177" t="s">
        <v>1055</v>
      </c>
      <c r="E426" s="177" t="s">
        <v>8943</v>
      </c>
      <c r="F426" s="178" t="s">
        <v>8944</v>
      </c>
      <c r="G426" s="178" t="s">
        <v>8243</v>
      </c>
      <c r="H426" s="178" t="s">
        <v>1560</v>
      </c>
      <c r="I426" s="179" t="s">
        <v>1561</v>
      </c>
      <c r="J426" s="180" t="s">
        <v>1110</v>
      </c>
      <c r="K426" s="180" t="s">
        <v>1062</v>
      </c>
      <c r="L426" s="180" t="s">
        <v>1063</v>
      </c>
      <c r="M426" s="181" t="s">
        <v>1111</v>
      </c>
      <c r="N426" s="178" t="s">
        <v>1065</v>
      </c>
      <c r="O426" s="178" t="s">
        <v>3553</v>
      </c>
      <c r="P426" s="182" t="s">
        <v>5659</v>
      </c>
      <c r="Q426" s="183"/>
      <c r="R426" s="183">
        <v>17620</v>
      </c>
    </row>
    <row r="427" spans="1:18" ht="63" hidden="1" customHeight="1">
      <c r="A427" s="175" t="s">
        <v>2559</v>
      </c>
      <c r="B427" s="175" t="s">
        <v>8945</v>
      </c>
      <c r="C427" s="176" t="s">
        <v>8269</v>
      </c>
      <c r="D427" s="177" t="s">
        <v>1055</v>
      </c>
      <c r="E427" s="177" t="s">
        <v>8946</v>
      </c>
      <c r="F427" s="178" t="s">
        <v>8947</v>
      </c>
      <c r="G427" s="178" t="s">
        <v>8243</v>
      </c>
      <c r="H427" s="178" t="s">
        <v>1500</v>
      </c>
      <c r="I427" s="179" t="s">
        <v>1501</v>
      </c>
      <c r="J427" s="180" t="s">
        <v>1110</v>
      </c>
      <c r="K427" s="180" t="s">
        <v>1062</v>
      </c>
      <c r="L427" s="180" t="s">
        <v>1063</v>
      </c>
      <c r="M427" s="181" t="s">
        <v>1111</v>
      </c>
      <c r="N427" s="178" t="s">
        <v>1065</v>
      </c>
      <c r="O427" s="178" t="s">
        <v>3553</v>
      </c>
      <c r="P427" s="182" t="s">
        <v>4153</v>
      </c>
      <c r="Q427" s="183"/>
      <c r="R427" s="183">
        <v>35190</v>
      </c>
    </row>
    <row r="428" spans="1:18" ht="63" customHeight="1">
      <c r="A428" s="175" t="s">
        <v>2563</v>
      </c>
      <c r="B428" s="175" t="s">
        <v>8948</v>
      </c>
      <c r="C428" s="176" t="s">
        <v>8269</v>
      </c>
      <c r="D428" s="177" t="s">
        <v>1055</v>
      </c>
      <c r="E428" s="177" t="s">
        <v>8949</v>
      </c>
      <c r="F428" s="178" t="s">
        <v>8950</v>
      </c>
      <c r="G428" s="178" t="s">
        <v>8269</v>
      </c>
      <c r="H428" s="178" t="s">
        <v>1209</v>
      </c>
      <c r="I428" s="179" t="s">
        <v>1210</v>
      </c>
      <c r="J428" s="180" t="s">
        <v>1079</v>
      </c>
      <c r="K428" s="180" t="s">
        <v>1062</v>
      </c>
      <c r="L428" s="180" t="s">
        <v>1063</v>
      </c>
      <c r="M428" s="181" t="s">
        <v>1064</v>
      </c>
      <c r="N428" s="178" t="s">
        <v>1065</v>
      </c>
      <c r="O428" s="178" t="s">
        <v>3553</v>
      </c>
      <c r="P428" s="182" t="s">
        <v>1211</v>
      </c>
      <c r="Q428" s="233">
        <v>1</v>
      </c>
      <c r="R428" s="183">
        <v>4560</v>
      </c>
    </row>
    <row r="429" spans="1:18" ht="42" hidden="1" customHeight="1">
      <c r="A429" s="175" t="s">
        <v>2253</v>
      </c>
      <c r="B429" s="175" t="s">
        <v>8951</v>
      </c>
      <c r="C429" s="176" t="s">
        <v>8243</v>
      </c>
      <c r="D429" s="177" t="s">
        <v>1181</v>
      </c>
      <c r="E429" s="177" t="s">
        <v>1806</v>
      </c>
      <c r="F429" s="178" t="s">
        <v>8951</v>
      </c>
      <c r="G429" s="178" t="s">
        <v>8243</v>
      </c>
      <c r="H429" s="178" t="s">
        <v>1807</v>
      </c>
      <c r="I429" s="179" t="s">
        <v>1808</v>
      </c>
      <c r="J429" s="180" t="s">
        <v>1063</v>
      </c>
      <c r="K429" s="180" t="s">
        <v>1063</v>
      </c>
      <c r="L429" s="180" t="s">
        <v>1790</v>
      </c>
      <c r="M429" s="181" t="s">
        <v>1678</v>
      </c>
      <c r="N429" s="178" t="s">
        <v>1065</v>
      </c>
      <c r="O429" s="178" t="s">
        <v>3553</v>
      </c>
      <c r="P429" s="182"/>
      <c r="Q429" s="183">
        <v>6432</v>
      </c>
      <c r="R429" s="183"/>
    </row>
    <row r="430" spans="1:18" ht="63" hidden="1" customHeight="1">
      <c r="A430" s="175" t="s">
        <v>2569</v>
      </c>
      <c r="B430" s="175" t="s">
        <v>8952</v>
      </c>
      <c r="C430" s="176" t="s">
        <v>8243</v>
      </c>
      <c r="D430" s="177" t="s">
        <v>1181</v>
      </c>
      <c r="E430" s="177" t="s">
        <v>8953</v>
      </c>
      <c r="F430" s="178" t="s">
        <v>8952</v>
      </c>
      <c r="G430" s="178" t="s">
        <v>8243</v>
      </c>
      <c r="H430" s="178" t="s">
        <v>2386</v>
      </c>
      <c r="I430" s="179" t="s">
        <v>2387</v>
      </c>
      <c r="J430" s="180" t="s">
        <v>1063</v>
      </c>
      <c r="K430" s="180" t="s">
        <v>1063</v>
      </c>
      <c r="L430" s="180" t="s">
        <v>1790</v>
      </c>
      <c r="M430" s="181" t="s">
        <v>1678</v>
      </c>
      <c r="N430" s="178" t="s">
        <v>1065</v>
      </c>
      <c r="O430" s="178" t="s">
        <v>3553</v>
      </c>
      <c r="P430" s="182"/>
      <c r="Q430" s="183">
        <v>6750</v>
      </c>
      <c r="R430" s="183"/>
    </row>
    <row r="431" spans="1:18" ht="63" hidden="1" customHeight="1">
      <c r="A431" s="175" t="s">
        <v>2573</v>
      </c>
      <c r="B431" s="175" t="s">
        <v>5109</v>
      </c>
      <c r="C431" s="176" t="s">
        <v>8243</v>
      </c>
      <c r="D431" s="177" t="s">
        <v>1181</v>
      </c>
      <c r="E431" s="177" t="s">
        <v>8954</v>
      </c>
      <c r="F431" s="178" t="s">
        <v>5109</v>
      </c>
      <c r="G431" s="178" t="s">
        <v>8243</v>
      </c>
      <c r="H431" s="178" t="s">
        <v>2386</v>
      </c>
      <c r="I431" s="179" t="s">
        <v>2387</v>
      </c>
      <c r="J431" s="180" t="s">
        <v>1063</v>
      </c>
      <c r="K431" s="180" t="s">
        <v>1063</v>
      </c>
      <c r="L431" s="180" t="s">
        <v>1790</v>
      </c>
      <c r="M431" s="181" t="s">
        <v>1678</v>
      </c>
      <c r="N431" s="178" t="s">
        <v>1065</v>
      </c>
      <c r="O431" s="178" t="s">
        <v>3553</v>
      </c>
      <c r="P431" s="182"/>
      <c r="Q431" s="183">
        <v>9225</v>
      </c>
      <c r="R431" s="183"/>
    </row>
    <row r="432" spans="1:18" ht="63" hidden="1" customHeight="1">
      <c r="A432" s="175" t="s">
        <v>1062</v>
      </c>
      <c r="B432" s="175" t="s">
        <v>8955</v>
      </c>
      <c r="C432" s="176" t="s">
        <v>8309</v>
      </c>
      <c r="D432" s="177" t="s">
        <v>1055</v>
      </c>
      <c r="E432" s="177" t="s">
        <v>8956</v>
      </c>
      <c r="F432" s="178" t="s">
        <v>8957</v>
      </c>
      <c r="G432" s="178" t="s">
        <v>8269</v>
      </c>
      <c r="H432" s="178" t="s">
        <v>1077</v>
      </c>
      <c r="I432" s="179" t="s">
        <v>1078</v>
      </c>
      <c r="J432" s="180" t="s">
        <v>1690</v>
      </c>
      <c r="K432" s="180" t="s">
        <v>1691</v>
      </c>
      <c r="L432" s="180" t="s">
        <v>1063</v>
      </c>
      <c r="M432" s="181" t="s">
        <v>1769</v>
      </c>
      <c r="N432" s="178" t="s">
        <v>1664</v>
      </c>
      <c r="O432" s="178" t="s">
        <v>1828</v>
      </c>
      <c r="P432" s="182"/>
      <c r="Q432" s="183"/>
      <c r="R432" s="183">
        <v>25000</v>
      </c>
    </row>
    <row r="433" spans="1:18" ht="63" hidden="1" customHeight="1">
      <c r="A433" s="175" t="s">
        <v>2579</v>
      </c>
      <c r="B433" s="175" t="s">
        <v>8958</v>
      </c>
      <c r="C433" s="176" t="s">
        <v>8309</v>
      </c>
      <c r="D433" s="177" t="s">
        <v>1055</v>
      </c>
      <c r="E433" s="177" t="s">
        <v>8959</v>
      </c>
      <c r="F433" s="178" t="s">
        <v>8960</v>
      </c>
      <c r="G433" s="178" t="s">
        <v>8269</v>
      </c>
      <c r="H433" s="178" t="s">
        <v>1696</v>
      </c>
      <c r="I433" s="179" t="s">
        <v>1697</v>
      </c>
      <c r="J433" s="180" t="s">
        <v>1690</v>
      </c>
      <c r="K433" s="180" t="s">
        <v>1691</v>
      </c>
      <c r="L433" s="180" t="s">
        <v>1063</v>
      </c>
      <c r="M433" s="181" t="s">
        <v>1769</v>
      </c>
      <c r="N433" s="178" t="s">
        <v>1664</v>
      </c>
      <c r="O433" s="178" t="s">
        <v>1828</v>
      </c>
      <c r="P433" s="182"/>
      <c r="Q433" s="183"/>
      <c r="R433" s="183">
        <v>20000</v>
      </c>
    </row>
    <row r="434" spans="1:18" ht="42" hidden="1" customHeight="1">
      <c r="A434" s="175" t="s">
        <v>2583</v>
      </c>
      <c r="B434" s="175" t="s">
        <v>8961</v>
      </c>
      <c r="C434" s="176" t="s">
        <v>8309</v>
      </c>
      <c r="D434" s="177" t="s">
        <v>1055</v>
      </c>
      <c r="E434" s="177" t="s">
        <v>8962</v>
      </c>
      <c r="F434" s="178" t="s">
        <v>8963</v>
      </c>
      <c r="G434" s="178" t="s">
        <v>8269</v>
      </c>
      <c r="H434" s="178" t="s">
        <v>1696</v>
      </c>
      <c r="I434" s="179" t="s">
        <v>1697</v>
      </c>
      <c r="J434" s="180" t="s">
        <v>1690</v>
      </c>
      <c r="K434" s="180" t="s">
        <v>1691</v>
      </c>
      <c r="L434" s="180" t="s">
        <v>1063</v>
      </c>
      <c r="M434" s="181" t="s">
        <v>1769</v>
      </c>
      <c r="N434" s="178" t="s">
        <v>1065</v>
      </c>
      <c r="O434" s="178" t="s">
        <v>3553</v>
      </c>
      <c r="P434" s="182"/>
      <c r="Q434" s="183"/>
      <c r="R434" s="183">
        <v>30804.78</v>
      </c>
    </row>
    <row r="435" spans="1:18" ht="42" hidden="1" customHeight="1">
      <c r="A435" s="175" t="s">
        <v>1303</v>
      </c>
      <c r="B435" s="175" t="s">
        <v>8964</v>
      </c>
      <c r="C435" s="176" t="s">
        <v>8309</v>
      </c>
      <c r="D435" s="177" t="s">
        <v>1055</v>
      </c>
      <c r="E435" s="177" t="s">
        <v>8965</v>
      </c>
      <c r="F435" s="178" t="s">
        <v>8966</v>
      </c>
      <c r="G435" s="178" t="s">
        <v>8269</v>
      </c>
      <c r="H435" s="178" t="s">
        <v>1696</v>
      </c>
      <c r="I435" s="179" t="s">
        <v>1697</v>
      </c>
      <c r="J435" s="180" t="s">
        <v>1690</v>
      </c>
      <c r="K435" s="180" t="s">
        <v>1691</v>
      </c>
      <c r="L435" s="180" t="s">
        <v>1063</v>
      </c>
      <c r="M435" s="181" t="s">
        <v>1769</v>
      </c>
      <c r="N435" s="178" t="s">
        <v>1065</v>
      </c>
      <c r="O435" s="178" t="s">
        <v>3553</v>
      </c>
      <c r="P435" s="182"/>
      <c r="Q435" s="183"/>
      <c r="R435" s="183">
        <v>3884.4</v>
      </c>
    </row>
    <row r="436" spans="1:18" ht="42" hidden="1" customHeight="1">
      <c r="A436" s="175" t="s">
        <v>2590</v>
      </c>
      <c r="B436" s="175" t="s">
        <v>8967</v>
      </c>
      <c r="C436" s="176" t="s">
        <v>8269</v>
      </c>
      <c r="D436" s="177" t="s">
        <v>1181</v>
      </c>
      <c r="E436" s="177" t="s">
        <v>8968</v>
      </c>
      <c r="F436" s="178" t="s">
        <v>8967</v>
      </c>
      <c r="G436" s="178" t="s">
        <v>8269</v>
      </c>
      <c r="H436" s="178" t="s">
        <v>1835</v>
      </c>
      <c r="I436" s="179" t="s">
        <v>1836</v>
      </c>
      <c r="J436" s="180" t="s">
        <v>1063</v>
      </c>
      <c r="K436" s="180" t="s">
        <v>1063</v>
      </c>
      <c r="L436" s="180" t="s">
        <v>1790</v>
      </c>
      <c r="M436" s="181" t="s">
        <v>1678</v>
      </c>
      <c r="N436" s="178" t="s">
        <v>1065</v>
      </c>
      <c r="O436" s="178" t="s">
        <v>3553</v>
      </c>
      <c r="P436" s="182"/>
      <c r="Q436" s="183">
        <v>22773.57</v>
      </c>
      <c r="R436" s="183"/>
    </row>
    <row r="437" spans="1:18" ht="52.5" hidden="1">
      <c r="A437" s="175" t="s">
        <v>2594</v>
      </c>
      <c r="B437" s="175" t="s">
        <v>6700</v>
      </c>
      <c r="C437" s="176" t="s">
        <v>8269</v>
      </c>
      <c r="D437" s="177" t="s">
        <v>1181</v>
      </c>
      <c r="E437" s="177" t="s">
        <v>1806</v>
      </c>
      <c r="F437" s="178" t="s">
        <v>6700</v>
      </c>
      <c r="G437" s="178" t="s">
        <v>8269</v>
      </c>
      <c r="H437" s="178" t="s">
        <v>1807</v>
      </c>
      <c r="I437" s="179" t="s">
        <v>1808</v>
      </c>
      <c r="J437" s="180" t="s">
        <v>1063</v>
      </c>
      <c r="K437" s="180" t="s">
        <v>1063</v>
      </c>
      <c r="L437" s="180" t="s">
        <v>1790</v>
      </c>
      <c r="M437" s="181" t="s">
        <v>1678</v>
      </c>
      <c r="N437" s="178" t="s">
        <v>1065</v>
      </c>
      <c r="O437" s="178" t="s">
        <v>3553</v>
      </c>
      <c r="P437" s="182"/>
      <c r="Q437" s="183">
        <v>10277</v>
      </c>
      <c r="R437" s="183"/>
    </row>
    <row r="438" spans="1:18" ht="42" hidden="1">
      <c r="A438" s="175" t="s">
        <v>2598</v>
      </c>
      <c r="B438" s="175" t="s">
        <v>8969</v>
      </c>
      <c r="C438" s="176" t="s">
        <v>8309</v>
      </c>
      <c r="D438" s="177" t="s">
        <v>1055</v>
      </c>
      <c r="E438" s="177" t="s">
        <v>8970</v>
      </c>
      <c r="F438" s="178" t="s">
        <v>8971</v>
      </c>
      <c r="G438" s="178" t="s">
        <v>8309</v>
      </c>
      <c r="H438" s="178" t="s">
        <v>1696</v>
      </c>
      <c r="I438" s="179" t="s">
        <v>1697</v>
      </c>
      <c r="J438" s="180" t="s">
        <v>1690</v>
      </c>
      <c r="K438" s="180" t="s">
        <v>1691</v>
      </c>
      <c r="L438" s="180" t="s">
        <v>1063</v>
      </c>
      <c r="M438" s="181" t="s">
        <v>1769</v>
      </c>
      <c r="N438" s="178" t="s">
        <v>1065</v>
      </c>
      <c r="O438" s="178" t="s">
        <v>1112</v>
      </c>
      <c r="P438" s="182"/>
      <c r="Q438" s="183"/>
      <c r="R438" s="183">
        <v>486.76</v>
      </c>
    </row>
    <row r="439" spans="1:18" ht="52.5" hidden="1" customHeight="1">
      <c r="A439" s="175" t="s">
        <v>2601</v>
      </c>
      <c r="B439" s="175" t="s">
        <v>8972</v>
      </c>
      <c r="C439" s="176" t="s">
        <v>8309</v>
      </c>
      <c r="D439" s="177" t="s">
        <v>1055</v>
      </c>
      <c r="E439" s="177" t="s">
        <v>8973</v>
      </c>
      <c r="F439" s="178" t="s">
        <v>8974</v>
      </c>
      <c r="G439" s="178" t="s">
        <v>8309</v>
      </c>
      <c r="H439" s="178" t="s">
        <v>1077</v>
      </c>
      <c r="I439" s="179" t="s">
        <v>1078</v>
      </c>
      <c r="J439" s="180" t="s">
        <v>1690</v>
      </c>
      <c r="K439" s="180" t="s">
        <v>1691</v>
      </c>
      <c r="L439" s="180" t="s">
        <v>1063</v>
      </c>
      <c r="M439" s="181" t="s">
        <v>1769</v>
      </c>
      <c r="N439" s="178" t="s">
        <v>1065</v>
      </c>
      <c r="O439" s="178" t="s">
        <v>3553</v>
      </c>
      <c r="P439" s="182"/>
      <c r="Q439" s="183"/>
      <c r="R439" s="183">
        <v>32287.9</v>
      </c>
    </row>
    <row r="440" spans="1:18" ht="42" hidden="1" customHeight="1">
      <c r="A440" s="175" t="s">
        <v>2605</v>
      </c>
      <c r="B440" s="175" t="s">
        <v>3870</v>
      </c>
      <c r="C440" s="176" t="s">
        <v>8269</v>
      </c>
      <c r="D440" s="177" t="s">
        <v>1181</v>
      </c>
      <c r="E440" s="177" t="s">
        <v>8975</v>
      </c>
      <c r="F440" s="178" t="s">
        <v>3870</v>
      </c>
      <c r="G440" s="178" t="s">
        <v>8269</v>
      </c>
      <c r="H440" s="178" t="s">
        <v>5385</v>
      </c>
      <c r="I440" s="179" t="s">
        <v>5386</v>
      </c>
      <c r="J440" s="180" t="s">
        <v>1063</v>
      </c>
      <c r="K440" s="180" t="s">
        <v>1063</v>
      </c>
      <c r="L440" s="180" t="s">
        <v>1790</v>
      </c>
      <c r="M440" s="181" t="s">
        <v>1678</v>
      </c>
      <c r="N440" s="178" t="s">
        <v>1065</v>
      </c>
      <c r="O440" s="178" t="s">
        <v>3553</v>
      </c>
      <c r="P440" s="182"/>
      <c r="Q440" s="183">
        <v>4623</v>
      </c>
      <c r="R440" s="183"/>
    </row>
    <row r="441" spans="1:18" ht="42" hidden="1" customHeight="1">
      <c r="A441" s="175" t="s">
        <v>2607</v>
      </c>
      <c r="B441" s="175" t="s">
        <v>8976</v>
      </c>
      <c r="C441" s="176" t="s">
        <v>8341</v>
      </c>
      <c r="D441" s="177" t="s">
        <v>1055</v>
      </c>
      <c r="E441" s="177" t="s">
        <v>7835</v>
      </c>
      <c r="F441" s="178" t="s">
        <v>8977</v>
      </c>
      <c r="G441" s="178" t="s">
        <v>8309</v>
      </c>
      <c r="H441" s="178" t="s">
        <v>1701</v>
      </c>
      <c r="I441" s="179" t="s">
        <v>1702</v>
      </c>
      <c r="J441" s="180" t="s">
        <v>1690</v>
      </c>
      <c r="K441" s="180" t="s">
        <v>1691</v>
      </c>
      <c r="L441" s="180" t="s">
        <v>1063</v>
      </c>
      <c r="M441" s="181" t="s">
        <v>1769</v>
      </c>
      <c r="N441" s="178" t="s">
        <v>1065</v>
      </c>
      <c r="O441" s="178" t="s">
        <v>3553</v>
      </c>
      <c r="P441" s="182"/>
      <c r="Q441" s="183"/>
      <c r="R441" s="183">
        <v>9757</v>
      </c>
    </row>
    <row r="442" spans="1:18" ht="42" hidden="1">
      <c r="A442" s="175" t="s">
        <v>2610</v>
      </c>
      <c r="B442" s="175" t="s">
        <v>8978</v>
      </c>
      <c r="C442" s="176" t="s">
        <v>8341</v>
      </c>
      <c r="D442" s="177" t="s">
        <v>1055</v>
      </c>
      <c r="E442" s="177" t="s">
        <v>7835</v>
      </c>
      <c r="F442" s="178" t="s">
        <v>8979</v>
      </c>
      <c r="G442" s="178" t="s">
        <v>8309</v>
      </c>
      <c r="H442" s="178" t="s">
        <v>1701</v>
      </c>
      <c r="I442" s="179" t="s">
        <v>1702</v>
      </c>
      <c r="J442" s="180" t="s">
        <v>1690</v>
      </c>
      <c r="K442" s="180" t="s">
        <v>1691</v>
      </c>
      <c r="L442" s="180" t="s">
        <v>1063</v>
      </c>
      <c r="M442" s="181" t="s">
        <v>1769</v>
      </c>
      <c r="N442" s="178" t="s">
        <v>1065</v>
      </c>
      <c r="O442" s="178" t="s">
        <v>1112</v>
      </c>
      <c r="P442" s="182"/>
      <c r="Q442" s="183"/>
      <c r="R442" s="183">
        <v>296</v>
      </c>
    </row>
    <row r="443" spans="1:18" ht="42" hidden="1" customHeight="1">
      <c r="A443" s="175" t="s">
        <v>2618</v>
      </c>
      <c r="B443" s="175" t="s">
        <v>8980</v>
      </c>
      <c r="C443" s="176" t="s">
        <v>8309</v>
      </c>
      <c r="D443" s="177" t="s">
        <v>1181</v>
      </c>
      <c r="E443" s="177" t="s">
        <v>8981</v>
      </c>
      <c r="F443" s="178" t="s">
        <v>8980</v>
      </c>
      <c r="G443" s="178" t="s">
        <v>8309</v>
      </c>
      <c r="H443" s="178" t="s">
        <v>1835</v>
      </c>
      <c r="I443" s="179" t="s">
        <v>1836</v>
      </c>
      <c r="J443" s="180" t="s">
        <v>1063</v>
      </c>
      <c r="K443" s="180" t="s">
        <v>1063</v>
      </c>
      <c r="L443" s="180" t="s">
        <v>1790</v>
      </c>
      <c r="M443" s="181" t="s">
        <v>1678</v>
      </c>
      <c r="N443" s="178" t="s">
        <v>1065</v>
      </c>
      <c r="O443" s="178" t="s">
        <v>3553</v>
      </c>
      <c r="P443" s="182"/>
      <c r="Q443" s="183">
        <v>14961.31</v>
      </c>
      <c r="R443" s="183"/>
    </row>
    <row r="444" spans="1:18" ht="52.5" hidden="1">
      <c r="A444" s="175" t="s">
        <v>2622</v>
      </c>
      <c r="B444" s="175" t="s">
        <v>8982</v>
      </c>
      <c r="C444" s="176" t="s">
        <v>8309</v>
      </c>
      <c r="D444" s="177" t="s">
        <v>1181</v>
      </c>
      <c r="E444" s="177" t="s">
        <v>8983</v>
      </c>
      <c r="F444" s="178" t="s">
        <v>8982</v>
      </c>
      <c r="G444" s="178" t="s">
        <v>8309</v>
      </c>
      <c r="H444" s="178" t="s">
        <v>8984</v>
      </c>
      <c r="I444" s="179" t="s">
        <v>1078</v>
      </c>
      <c r="J444" s="180" t="s">
        <v>1063</v>
      </c>
      <c r="K444" s="180" t="s">
        <v>1063</v>
      </c>
      <c r="L444" s="180" t="s">
        <v>1790</v>
      </c>
      <c r="M444" s="181" t="s">
        <v>1678</v>
      </c>
      <c r="N444" s="178" t="s">
        <v>1065</v>
      </c>
      <c r="O444" s="178" t="s">
        <v>3553</v>
      </c>
      <c r="P444" s="182"/>
      <c r="Q444" s="183">
        <v>1400</v>
      </c>
      <c r="R444" s="183"/>
    </row>
    <row r="445" spans="1:18" ht="42" hidden="1" customHeight="1">
      <c r="A445" s="175" t="s">
        <v>2624</v>
      </c>
      <c r="B445" s="175" t="s">
        <v>2354</v>
      </c>
      <c r="C445" s="176" t="s">
        <v>8309</v>
      </c>
      <c r="D445" s="177" t="s">
        <v>1181</v>
      </c>
      <c r="E445" s="177" t="s">
        <v>1806</v>
      </c>
      <c r="F445" s="178" t="s">
        <v>2354</v>
      </c>
      <c r="G445" s="178" t="s">
        <v>8309</v>
      </c>
      <c r="H445" s="178" t="s">
        <v>1807</v>
      </c>
      <c r="I445" s="179" t="s">
        <v>1808</v>
      </c>
      <c r="J445" s="180" t="s">
        <v>1063</v>
      </c>
      <c r="K445" s="180" t="s">
        <v>1063</v>
      </c>
      <c r="L445" s="180" t="s">
        <v>1790</v>
      </c>
      <c r="M445" s="181" t="s">
        <v>1678</v>
      </c>
      <c r="N445" s="178" t="s">
        <v>1065</v>
      </c>
      <c r="O445" s="178" t="s">
        <v>3553</v>
      </c>
      <c r="P445" s="182"/>
      <c r="Q445" s="183">
        <v>4378</v>
      </c>
      <c r="R445" s="183"/>
    </row>
    <row r="446" spans="1:18" ht="42" hidden="1" customHeight="1">
      <c r="A446" s="175" t="s">
        <v>2627</v>
      </c>
      <c r="B446" s="175" t="s">
        <v>8985</v>
      </c>
      <c r="C446" s="176" t="s">
        <v>8309</v>
      </c>
      <c r="D446" s="177" t="s">
        <v>1181</v>
      </c>
      <c r="E446" s="177" t="s">
        <v>8986</v>
      </c>
      <c r="F446" s="178" t="s">
        <v>8985</v>
      </c>
      <c r="G446" s="178" t="s">
        <v>8309</v>
      </c>
      <c r="H446" s="178" t="s">
        <v>2722</v>
      </c>
      <c r="I446" s="179" t="s">
        <v>2723</v>
      </c>
      <c r="J446" s="180" t="s">
        <v>1063</v>
      </c>
      <c r="K446" s="180" t="s">
        <v>1063</v>
      </c>
      <c r="L446" s="180" t="s">
        <v>1790</v>
      </c>
      <c r="M446" s="181" t="s">
        <v>1678</v>
      </c>
      <c r="N446" s="178" t="s">
        <v>1065</v>
      </c>
      <c r="O446" s="178" t="s">
        <v>3553</v>
      </c>
      <c r="P446" s="182"/>
      <c r="Q446" s="183">
        <v>11529</v>
      </c>
      <c r="R446" s="183"/>
    </row>
    <row r="447" spans="1:18" ht="42" hidden="1" customHeight="1">
      <c r="A447" s="175" t="s">
        <v>4248</v>
      </c>
      <c r="B447" s="175" t="s">
        <v>8987</v>
      </c>
      <c r="C447" s="176" t="s">
        <v>8341</v>
      </c>
      <c r="D447" s="177" t="s">
        <v>1055</v>
      </c>
      <c r="E447" s="177" t="s">
        <v>8988</v>
      </c>
      <c r="F447" s="178" t="s">
        <v>8989</v>
      </c>
      <c r="G447" s="178" t="s">
        <v>8341</v>
      </c>
      <c r="H447" s="178" t="s">
        <v>1077</v>
      </c>
      <c r="I447" s="179" t="s">
        <v>1078</v>
      </c>
      <c r="J447" s="180" t="s">
        <v>1690</v>
      </c>
      <c r="K447" s="180" t="s">
        <v>1691</v>
      </c>
      <c r="L447" s="180" t="s">
        <v>1063</v>
      </c>
      <c r="M447" s="181" t="s">
        <v>1769</v>
      </c>
      <c r="N447" s="178" t="s">
        <v>1065</v>
      </c>
      <c r="O447" s="178" t="s">
        <v>1112</v>
      </c>
      <c r="P447" s="182"/>
      <c r="Q447" s="183"/>
      <c r="R447" s="183">
        <v>83500</v>
      </c>
    </row>
    <row r="448" spans="1:18" ht="52.5" hidden="1" customHeight="1">
      <c r="A448" s="175" t="s">
        <v>2632</v>
      </c>
      <c r="B448" s="175" t="s">
        <v>8990</v>
      </c>
      <c r="C448" s="176" t="s">
        <v>8341</v>
      </c>
      <c r="D448" s="177" t="s">
        <v>1181</v>
      </c>
      <c r="E448" s="177" t="s">
        <v>8991</v>
      </c>
      <c r="F448" s="178" t="s">
        <v>8990</v>
      </c>
      <c r="G448" s="178" t="s">
        <v>8341</v>
      </c>
      <c r="H448" s="178" t="s">
        <v>8992</v>
      </c>
      <c r="I448" s="179" t="s">
        <v>1078</v>
      </c>
      <c r="J448" s="180" t="s">
        <v>1063</v>
      </c>
      <c r="K448" s="180" t="s">
        <v>1063</v>
      </c>
      <c r="L448" s="180" t="s">
        <v>1790</v>
      </c>
      <c r="M448" s="181" t="s">
        <v>1678</v>
      </c>
      <c r="N448" s="178" t="s">
        <v>1065</v>
      </c>
      <c r="O448" s="178" t="s">
        <v>3553</v>
      </c>
      <c r="P448" s="182"/>
      <c r="Q448" s="183">
        <v>5400</v>
      </c>
      <c r="R448" s="183"/>
    </row>
    <row r="449" spans="1:18" ht="42" hidden="1" customHeight="1">
      <c r="A449" s="175" t="s">
        <v>4255</v>
      </c>
      <c r="B449" s="175" t="s">
        <v>2254</v>
      </c>
      <c r="C449" s="176" t="s">
        <v>8341</v>
      </c>
      <c r="D449" s="177" t="s">
        <v>1181</v>
      </c>
      <c r="E449" s="177" t="s">
        <v>1806</v>
      </c>
      <c r="F449" s="178" t="s">
        <v>2254</v>
      </c>
      <c r="G449" s="178" t="s">
        <v>8341</v>
      </c>
      <c r="H449" s="178" t="s">
        <v>1807</v>
      </c>
      <c r="I449" s="179" t="s">
        <v>1808</v>
      </c>
      <c r="J449" s="180" t="s">
        <v>1063</v>
      </c>
      <c r="K449" s="180" t="s">
        <v>1063</v>
      </c>
      <c r="L449" s="180" t="s">
        <v>1790</v>
      </c>
      <c r="M449" s="181" t="s">
        <v>1678</v>
      </c>
      <c r="N449" s="178" t="s">
        <v>1065</v>
      </c>
      <c r="O449" s="178" t="s">
        <v>3553</v>
      </c>
      <c r="P449" s="182"/>
      <c r="Q449" s="183">
        <v>14469</v>
      </c>
      <c r="R449" s="183"/>
    </row>
    <row r="450" spans="1:18" ht="42" hidden="1" customHeight="1">
      <c r="A450" s="175" t="s">
        <v>2635</v>
      </c>
      <c r="B450" s="175" t="s">
        <v>8993</v>
      </c>
      <c r="C450" s="176" t="s">
        <v>8341</v>
      </c>
      <c r="D450" s="177" t="s">
        <v>1181</v>
      </c>
      <c r="E450" s="177" t="s">
        <v>8994</v>
      </c>
      <c r="F450" s="178" t="s">
        <v>8993</v>
      </c>
      <c r="G450" s="178" t="s">
        <v>8341</v>
      </c>
      <c r="H450" s="178" t="s">
        <v>1835</v>
      </c>
      <c r="I450" s="179" t="s">
        <v>1836</v>
      </c>
      <c r="J450" s="180" t="s">
        <v>1063</v>
      </c>
      <c r="K450" s="180" t="s">
        <v>1063</v>
      </c>
      <c r="L450" s="180" t="s">
        <v>1790</v>
      </c>
      <c r="M450" s="181" t="s">
        <v>1678</v>
      </c>
      <c r="N450" s="178" t="s">
        <v>1065</v>
      </c>
      <c r="O450" s="178" t="s">
        <v>3553</v>
      </c>
      <c r="P450" s="182"/>
      <c r="Q450" s="183">
        <v>19970.46</v>
      </c>
      <c r="R450" s="183"/>
    </row>
    <row r="451" spans="1:18" ht="42" hidden="1" customHeight="1">
      <c r="A451" s="175" t="s">
        <v>2636</v>
      </c>
      <c r="B451" s="175" t="s">
        <v>4090</v>
      </c>
      <c r="C451" s="176" t="s">
        <v>8341</v>
      </c>
      <c r="D451" s="177" t="s">
        <v>1181</v>
      </c>
      <c r="E451" s="177" t="s">
        <v>8995</v>
      </c>
      <c r="F451" s="178" t="s">
        <v>4090</v>
      </c>
      <c r="G451" s="178" t="s">
        <v>8341</v>
      </c>
      <c r="H451" s="178" t="s">
        <v>5763</v>
      </c>
      <c r="I451" s="179" t="s">
        <v>5764</v>
      </c>
      <c r="J451" s="180" t="s">
        <v>1063</v>
      </c>
      <c r="K451" s="180" t="s">
        <v>1063</v>
      </c>
      <c r="L451" s="180" t="s">
        <v>1790</v>
      </c>
      <c r="M451" s="181" t="s">
        <v>1678</v>
      </c>
      <c r="N451" s="178" t="s">
        <v>1065</v>
      </c>
      <c r="O451" s="178" t="s">
        <v>3553</v>
      </c>
      <c r="P451" s="182"/>
      <c r="Q451" s="183">
        <v>59479</v>
      </c>
      <c r="R451" s="183"/>
    </row>
    <row r="452" spans="1:18" ht="42" hidden="1" customHeight="1">
      <c r="A452" s="257" t="s">
        <v>1276</v>
      </c>
      <c r="B452" s="257" t="s">
        <v>6481</v>
      </c>
      <c r="C452" s="258" t="s">
        <v>7838</v>
      </c>
      <c r="D452" s="259" t="s">
        <v>1181</v>
      </c>
      <c r="E452" s="259" t="s">
        <v>8996</v>
      </c>
      <c r="F452" s="260" t="s">
        <v>6481</v>
      </c>
      <c r="G452" s="260" t="s">
        <v>7838</v>
      </c>
      <c r="H452" s="260" t="s">
        <v>4146</v>
      </c>
      <c r="I452" s="261" t="s">
        <v>1697</v>
      </c>
      <c r="J452" s="262" t="s">
        <v>1690</v>
      </c>
      <c r="K452" s="262" t="s">
        <v>1691</v>
      </c>
      <c r="L452" s="262" t="s">
        <v>1063</v>
      </c>
      <c r="M452" s="263" t="s">
        <v>3490</v>
      </c>
      <c r="N452" s="260" t="s">
        <v>1665</v>
      </c>
      <c r="O452" s="260" t="s">
        <v>1685</v>
      </c>
      <c r="P452" s="264"/>
      <c r="Q452" s="265">
        <v>75.66</v>
      </c>
      <c r="R452" s="265"/>
    </row>
    <row r="453" spans="1:18" ht="42" hidden="1" customHeight="1">
      <c r="A453" s="257" t="s">
        <v>1065</v>
      </c>
      <c r="B453" s="257" t="s">
        <v>8997</v>
      </c>
      <c r="C453" s="258" t="s">
        <v>7944</v>
      </c>
      <c r="D453" s="259" t="s">
        <v>1055</v>
      </c>
      <c r="E453" s="259" t="s">
        <v>8998</v>
      </c>
      <c r="F453" s="260" t="s">
        <v>8999</v>
      </c>
      <c r="G453" s="260" t="s">
        <v>7902</v>
      </c>
      <c r="H453" s="260" t="s">
        <v>1077</v>
      </c>
      <c r="I453" s="261" t="s">
        <v>1078</v>
      </c>
      <c r="J453" s="262" t="s">
        <v>1690</v>
      </c>
      <c r="K453" s="262" t="s">
        <v>1691</v>
      </c>
      <c r="L453" s="262" t="s">
        <v>1063</v>
      </c>
      <c r="M453" s="263" t="s">
        <v>1692</v>
      </c>
      <c r="N453" s="260" t="s">
        <v>1665</v>
      </c>
      <c r="O453" s="260" t="s">
        <v>1685</v>
      </c>
      <c r="P453" s="264"/>
      <c r="Q453" s="265"/>
      <c r="R453" s="265">
        <v>33.89</v>
      </c>
    </row>
    <row r="454" spans="1:18" ht="42" hidden="1" customHeight="1">
      <c r="A454" s="257" t="s">
        <v>1663</v>
      </c>
      <c r="B454" s="257" t="s">
        <v>9000</v>
      </c>
      <c r="C454" s="258" t="s">
        <v>7944</v>
      </c>
      <c r="D454" s="259" t="s">
        <v>1055</v>
      </c>
      <c r="E454" s="259" t="s">
        <v>9001</v>
      </c>
      <c r="F454" s="260" t="s">
        <v>9002</v>
      </c>
      <c r="G454" s="260" t="s">
        <v>7902</v>
      </c>
      <c r="H454" s="260" t="s">
        <v>1696</v>
      </c>
      <c r="I454" s="261" t="s">
        <v>1697</v>
      </c>
      <c r="J454" s="262" t="s">
        <v>1690</v>
      </c>
      <c r="K454" s="262" t="s">
        <v>1691</v>
      </c>
      <c r="L454" s="262" t="s">
        <v>1063</v>
      </c>
      <c r="M454" s="263" t="s">
        <v>1692</v>
      </c>
      <c r="N454" s="260" t="s">
        <v>1665</v>
      </c>
      <c r="O454" s="260" t="s">
        <v>1685</v>
      </c>
      <c r="P454" s="264"/>
      <c r="Q454" s="265"/>
      <c r="R454" s="265">
        <v>621.05999999999995</v>
      </c>
    </row>
    <row r="455" spans="1:18" ht="42" hidden="1" customHeight="1">
      <c r="A455" s="257" t="s">
        <v>1664</v>
      </c>
      <c r="B455" s="257" t="s">
        <v>9003</v>
      </c>
      <c r="C455" s="258" t="s">
        <v>7944</v>
      </c>
      <c r="D455" s="259" t="s">
        <v>1055</v>
      </c>
      <c r="E455" s="259" t="s">
        <v>9004</v>
      </c>
      <c r="F455" s="260" t="s">
        <v>9005</v>
      </c>
      <c r="G455" s="260" t="s">
        <v>7902</v>
      </c>
      <c r="H455" s="260" t="s">
        <v>1701</v>
      </c>
      <c r="I455" s="261" t="s">
        <v>1702</v>
      </c>
      <c r="J455" s="262" t="s">
        <v>1703</v>
      </c>
      <c r="K455" s="262" t="s">
        <v>1704</v>
      </c>
      <c r="L455" s="262" t="s">
        <v>1063</v>
      </c>
      <c r="M455" s="263" t="s">
        <v>3490</v>
      </c>
      <c r="N455" s="260" t="s">
        <v>1665</v>
      </c>
      <c r="O455" s="260" t="s">
        <v>1685</v>
      </c>
      <c r="P455" s="264"/>
      <c r="Q455" s="265"/>
      <c r="R455" s="265">
        <v>15.32</v>
      </c>
    </row>
    <row r="456" spans="1:18" ht="42" hidden="1" customHeight="1">
      <c r="A456" s="257" t="s">
        <v>1665</v>
      </c>
      <c r="B456" s="257" t="s">
        <v>9006</v>
      </c>
      <c r="C456" s="258" t="s">
        <v>7944</v>
      </c>
      <c r="D456" s="259" t="s">
        <v>1055</v>
      </c>
      <c r="E456" s="259" t="s">
        <v>5222</v>
      </c>
      <c r="F456" s="260" t="s">
        <v>9007</v>
      </c>
      <c r="G456" s="260" t="s">
        <v>7902</v>
      </c>
      <c r="H456" s="260" t="s">
        <v>1701</v>
      </c>
      <c r="I456" s="261" t="s">
        <v>1702</v>
      </c>
      <c r="J456" s="262" t="s">
        <v>1703</v>
      </c>
      <c r="K456" s="262" t="s">
        <v>1704</v>
      </c>
      <c r="L456" s="262" t="s">
        <v>1063</v>
      </c>
      <c r="M456" s="263" t="s">
        <v>3490</v>
      </c>
      <c r="N456" s="260" t="s">
        <v>1665</v>
      </c>
      <c r="O456" s="260" t="s">
        <v>1685</v>
      </c>
      <c r="P456" s="264"/>
      <c r="Q456" s="265"/>
      <c r="R456" s="265">
        <v>4954.7</v>
      </c>
    </row>
    <row r="457" spans="1:18" ht="52.5" hidden="1" customHeight="1">
      <c r="A457" s="257" t="s">
        <v>1705</v>
      </c>
      <c r="B457" s="257" t="s">
        <v>9008</v>
      </c>
      <c r="C457" s="258" t="s">
        <v>7944</v>
      </c>
      <c r="D457" s="259" t="s">
        <v>1055</v>
      </c>
      <c r="E457" s="259" t="s">
        <v>5225</v>
      </c>
      <c r="F457" s="260" t="s">
        <v>9009</v>
      </c>
      <c r="G457" s="260" t="s">
        <v>7902</v>
      </c>
      <c r="H457" s="260" t="s">
        <v>7911</v>
      </c>
      <c r="I457" s="261" t="s">
        <v>1717</v>
      </c>
      <c r="J457" s="262" t="s">
        <v>1703</v>
      </c>
      <c r="K457" s="262" t="s">
        <v>1704</v>
      </c>
      <c r="L457" s="262" t="s">
        <v>1063</v>
      </c>
      <c r="M457" s="263" t="s">
        <v>3490</v>
      </c>
      <c r="N457" s="260" t="s">
        <v>1665</v>
      </c>
      <c r="O457" s="260" t="s">
        <v>1685</v>
      </c>
      <c r="P457" s="264"/>
      <c r="Q457" s="265"/>
      <c r="R457" s="265">
        <v>341.64</v>
      </c>
    </row>
    <row r="458" spans="1:18" ht="52.5" hidden="1" customHeight="1">
      <c r="A458" s="257" t="s">
        <v>1284</v>
      </c>
      <c r="B458" s="257" t="s">
        <v>9010</v>
      </c>
      <c r="C458" s="258" t="s">
        <v>7944</v>
      </c>
      <c r="D458" s="259" t="s">
        <v>1055</v>
      </c>
      <c r="E458" s="259" t="s">
        <v>5228</v>
      </c>
      <c r="F458" s="260" t="s">
        <v>9011</v>
      </c>
      <c r="G458" s="260" t="s">
        <v>7902</v>
      </c>
      <c r="H458" s="260" t="s">
        <v>1701</v>
      </c>
      <c r="I458" s="261" t="s">
        <v>1702</v>
      </c>
      <c r="J458" s="262" t="s">
        <v>1703</v>
      </c>
      <c r="K458" s="262" t="s">
        <v>1704</v>
      </c>
      <c r="L458" s="262" t="s">
        <v>1063</v>
      </c>
      <c r="M458" s="263" t="s">
        <v>3490</v>
      </c>
      <c r="N458" s="260" t="s">
        <v>1665</v>
      </c>
      <c r="O458" s="260" t="s">
        <v>1685</v>
      </c>
      <c r="P458" s="264"/>
      <c r="Q458" s="265"/>
      <c r="R458" s="265">
        <v>8713.3799999999992</v>
      </c>
    </row>
    <row r="459" spans="1:18" ht="63" hidden="1" customHeight="1">
      <c r="A459" s="257" t="s">
        <v>1712</v>
      </c>
      <c r="B459" s="257" t="s">
        <v>9012</v>
      </c>
      <c r="C459" s="258" t="s">
        <v>7944</v>
      </c>
      <c r="D459" s="259" t="s">
        <v>1055</v>
      </c>
      <c r="E459" s="259" t="s">
        <v>9013</v>
      </c>
      <c r="F459" s="260" t="s">
        <v>9014</v>
      </c>
      <c r="G459" s="260" t="s">
        <v>7902</v>
      </c>
      <c r="H459" s="260" t="s">
        <v>1701</v>
      </c>
      <c r="I459" s="261" t="s">
        <v>1702</v>
      </c>
      <c r="J459" s="262" t="s">
        <v>1703</v>
      </c>
      <c r="K459" s="262" t="s">
        <v>1704</v>
      </c>
      <c r="L459" s="262" t="s">
        <v>1063</v>
      </c>
      <c r="M459" s="263" t="s">
        <v>3490</v>
      </c>
      <c r="N459" s="260" t="s">
        <v>1665</v>
      </c>
      <c r="O459" s="260" t="s">
        <v>1685</v>
      </c>
      <c r="P459" s="264"/>
      <c r="Q459" s="265"/>
      <c r="R459" s="265">
        <v>1539.85</v>
      </c>
    </row>
    <row r="460" spans="1:18" ht="42" hidden="1" customHeight="1">
      <c r="A460" s="257" t="s">
        <v>1718</v>
      </c>
      <c r="B460" s="257" t="s">
        <v>9015</v>
      </c>
      <c r="C460" s="258" t="s">
        <v>7944</v>
      </c>
      <c r="D460" s="259" t="s">
        <v>1055</v>
      </c>
      <c r="E460" s="259" t="s">
        <v>9016</v>
      </c>
      <c r="F460" s="260" t="s">
        <v>9017</v>
      </c>
      <c r="G460" s="260" t="s">
        <v>7902</v>
      </c>
      <c r="H460" s="260" t="s">
        <v>1701</v>
      </c>
      <c r="I460" s="261" t="s">
        <v>1702</v>
      </c>
      <c r="J460" s="262" t="s">
        <v>1703</v>
      </c>
      <c r="K460" s="262" t="s">
        <v>1704</v>
      </c>
      <c r="L460" s="262" t="s">
        <v>1063</v>
      </c>
      <c r="M460" s="263" t="s">
        <v>3490</v>
      </c>
      <c r="N460" s="260" t="s">
        <v>1665</v>
      </c>
      <c r="O460" s="260" t="s">
        <v>1685</v>
      </c>
      <c r="P460" s="264"/>
      <c r="Q460" s="265"/>
      <c r="R460" s="265">
        <v>202.98</v>
      </c>
    </row>
    <row r="461" spans="1:18" ht="42" hidden="1" customHeight="1">
      <c r="A461" s="257" t="s">
        <v>1666</v>
      </c>
      <c r="B461" s="257" t="s">
        <v>9018</v>
      </c>
      <c r="C461" s="258" t="s">
        <v>7944</v>
      </c>
      <c r="D461" s="259" t="s">
        <v>1055</v>
      </c>
      <c r="E461" s="259" t="s">
        <v>9019</v>
      </c>
      <c r="F461" s="260" t="s">
        <v>9020</v>
      </c>
      <c r="G461" s="260" t="s">
        <v>7902</v>
      </c>
      <c r="H461" s="260" t="s">
        <v>7911</v>
      </c>
      <c r="I461" s="261" t="s">
        <v>1717</v>
      </c>
      <c r="J461" s="262" t="s">
        <v>1703</v>
      </c>
      <c r="K461" s="262" t="s">
        <v>1704</v>
      </c>
      <c r="L461" s="262" t="s">
        <v>1063</v>
      </c>
      <c r="M461" s="263" t="s">
        <v>3490</v>
      </c>
      <c r="N461" s="260" t="s">
        <v>1665</v>
      </c>
      <c r="O461" s="260" t="s">
        <v>1685</v>
      </c>
      <c r="P461" s="264"/>
      <c r="Q461" s="265"/>
      <c r="R461" s="265">
        <v>14</v>
      </c>
    </row>
    <row r="462" spans="1:18" ht="42" hidden="1" customHeight="1">
      <c r="A462" s="257" t="s">
        <v>1667</v>
      </c>
      <c r="B462" s="257" t="s">
        <v>9021</v>
      </c>
      <c r="C462" s="258" t="s">
        <v>7944</v>
      </c>
      <c r="D462" s="259" t="s">
        <v>1055</v>
      </c>
      <c r="E462" s="259" t="s">
        <v>9022</v>
      </c>
      <c r="F462" s="260" t="s">
        <v>9023</v>
      </c>
      <c r="G462" s="260" t="s">
        <v>7902</v>
      </c>
      <c r="H462" s="260" t="s">
        <v>1701</v>
      </c>
      <c r="I462" s="261" t="s">
        <v>1702</v>
      </c>
      <c r="J462" s="262" t="s">
        <v>1703</v>
      </c>
      <c r="K462" s="262" t="s">
        <v>1704</v>
      </c>
      <c r="L462" s="262" t="s">
        <v>1063</v>
      </c>
      <c r="M462" s="263" t="s">
        <v>3490</v>
      </c>
      <c r="N462" s="260" t="s">
        <v>1665</v>
      </c>
      <c r="O462" s="260" t="s">
        <v>1685</v>
      </c>
      <c r="P462" s="264"/>
      <c r="Q462" s="265"/>
      <c r="R462" s="265">
        <v>356.94</v>
      </c>
    </row>
    <row r="463" spans="1:18" ht="42" hidden="1" customHeight="1">
      <c r="A463" s="257" t="s">
        <v>1668</v>
      </c>
      <c r="B463" s="257" t="s">
        <v>9024</v>
      </c>
      <c r="C463" s="258" t="s">
        <v>7944</v>
      </c>
      <c r="D463" s="259" t="s">
        <v>1055</v>
      </c>
      <c r="E463" s="259" t="s">
        <v>9025</v>
      </c>
      <c r="F463" s="260" t="s">
        <v>9026</v>
      </c>
      <c r="G463" s="260" t="s">
        <v>7902</v>
      </c>
      <c r="H463" s="260" t="s">
        <v>1701</v>
      </c>
      <c r="I463" s="261" t="s">
        <v>1702</v>
      </c>
      <c r="J463" s="262" t="s">
        <v>1703</v>
      </c>
      <c r="K463" s="262" t="s">
        <v>1704</v>
      </c>
      <c r="L463" s="262" t="s">
        <v>1063</v>
      </c>
      <c r="M463" s="263" t="s">
        <v>3490</v>
      </c>
      <c r="N463" s="260" t="s">
        <v>1665</v>
      </c>
      <c r="O463" s="260" t="s">
        <v>1685</v>
      </c>
      <c r="P463" s="264"/>
      <c r="Q463" s="265"/>
      <c r="R463" s="265">
        <v>3074.78</v>
      </c>
    </row>
    <row r="464" spans="1:18" ht="42" hidden="1" customHeight="1">
      <c r="A464" s="257" t="s">
        <v>1669</v>
      </c>
      <c r="B464" s="257" t="s">
        <v>9027</v>
      </c>
      <c r="C464" s="258" t="s">
        <v>7944</v>
      </c>
      <c r="D464" s="259" t="s">
        <v>1055</v>
      </c>
      <c r="E464" s="259" t="s">
        <v>9028</v>
      </c>
      <c r="F464" s="260" t="s">
        <v>9029</v>
      </c>
      <c r="G464" s="260" t="s">
        <v>7902</v>
      </c>
      <c r="H464" s="260" t="s">
        <v>1701</v>
      </c>
      <c r="I464" s="261" t="s">
        <v>1702</v>
      </c>
      <c r="J464" s="262" t="s">
        <v>1703</v>
      </c>
      <c r="K464" s="262" t="s">
        <v>1704</v>
      </c>
      <c r="L464" s="262" t="s">
        <v>1063</v>
      </c>
      <c r="M464" s="263" t="s">
        <v>3490</v>
      </c>
      <c r="N464" s="260" t="s">
        <v>1665</v>
      </c>
      <c r="O464" s="260" t="s">
        <v>1685</v>
      </c>
      <c r="P464" s="264"/>
      <c r="Q464" s="265"/>
      <c r="R464" s="265">
        <v>13.5</v>
      </c>
    </row>
    <row r="465" spans="1:18" ht="42" hidden="1" customHeight="1">
      <c r="A465" s="257" t="s">
        <v>1670</v>
      </c>
      <c r="B465" s="257" t="s">
        <v>9030</v>
      </c>
      <c r="C465" s="258" t="s">
        <v>7944</v>
      </c>
      <c r="D465" s="259" t="s">
        <v>1055</v>
      </c>
      <c r="E465" s="259" t="s">
        <v>9031</v>
      </c>
      <c r="F465" s="260" t="s">
        <v>9032</v>
      </c>
      <c r="G465" s="260" t="s">
        <v>7902</v>
      </c>
      <c r="H465" s="260" t="s">
        <v>1701</v>
      </c>
      <c r="I465" s="261" t="s">
        <v>1702</v>
      </c>
      <c r="J465" s="262" t="s">
        <v>1703</v>
      </c>
      <c r="K465" s="262" t="s">
        <v>1704</v>
      </c>
      <c r="L465" s="262" t="s">
        <v>1063</v>
      </c>
      <c r="M465" s="263" t="s">
        <v>3490</v>
      </c>
      <c r="N465" s="260" t="s">
        <v>1665</v>
      </c>
      <c r="O465" s="260" t="s">
        <v>1685</v>
      </c>
      <c r="P465" s="264"/>
      <c r="Q465" s="265"/>
      <c r="R465" s="265">
        <v>405.28</v>
      </c>
    </row>
    <row r="466" spans="1:18" ht="42" hidden="1" customHeight="1">
      <c r="A466" s="257" t="s">
        <v>1671</v>
      </c>
      <c r="B466" s="257" t="s">
        <v>9033</v>
      </c>
      <c r="C466" s="258" t="s">
        <v>7944</v>
      </c>
      <c r="D466" s="259" t="s">
        <v>1055</v>
      </c>
      <c r="E466" s="259" t="s">
        <v>9034</v>
      </c>
      <c r="F466" s="260" t="s">
        <v>9035</v>
      </c>
      <c r="G466" s="260" t="s">
        <v>7902</v>
      </c>
      <c r="H466" s="260" t="s">
        <v>7911</v>
      </c>
      <c r="I466" s="261" t="s">
        <v>1717</v>
      </c>
      <c r="J466" s="262" t="s">
        <v>1703</v>
      </c>
      <c r="K466" s="262" t="s">
        <v>1704</v>
      </c>
      <c r="L466" s="262" t="s">
        <v>1063</v>
      </c>
      <c r="M466" s="263" t="s">
        <v>3490</v>
      </c>
      <c r="N466" s="260" t="s">
        <v>1665</v>
      </c>
      <c r="O466" s="260" t="s">
        <v>1685</v>
      </c>
      <c r="P466" s="264"/>
      <c r="Q466" s="265"/>
      <c r="R466" s="265">
        <v>27.95</v>
      </c>
    </row>
    <row r="467" spans="1:18" ht="42" hidden="1" customHeight="1">
      <c r="A467" s="257" t="s">
        <v>1672</v>
      </c>
      <c r="B467" s="257" t="s">
        <v>9036</v>
      </c>
      <c r="C467" s="258" t="s">
        <v>7944</v>
      </c>
      <c r="D467" s="259" t="s">
        <v>1055</v>
      </c>
      <c r="E467" s="259" t="s">
        <v>9037</v>
      </c>
      <c r="F467" s="260" t="s">
        <v>9038</v>
      </c>
      <c r="G467" s="260" t="s">
        <v>7902</v>
      </c>
      <c r="H467" s="260" t="s">
        <v>1701</v>
      </c>
      <c r="I467" s="261" t="s">
        <v>1702</v>
      </c>
      <c r="J467" s="262" t="s">
        <v>1703</v>
      </c>
      <c r="K467" s="262" t="s">
        <v>1704</v>
      </c>
      <c r="L467" s="262" t="s">
        <v>1063</v>
      </c>
      <c r="M467" s="263" t="s">
        <v>3490</v>
      </c>
      <c r="N467" s="260" t="s">
        <v>1665</v>
      </c>
      <c r="O467" s="260" t="s">
        <v>1685</v>
      </c>
      <c r="P467" s="264"/>
      <c r="Q467" s="265"/>
      <c r="R467" s="265">
        <v>712.78</v>
      </c>
    </row>
    <row r="468" spans="1:18" ht="52.5" hidden="1" customHeight="1">
      <c r="A468" s="257" t="s">
        <v>1673</v>
      </c>
      <c r="B468" s="257" t="s">
        <v>9039</v>
      </c>
      <c r="C468" s="258" t="s">
        <v>7944</v>
      </c>
      <c r="D468" s="259" t="s">
        <v>1055</v>
      </c>
      <c r="E468" s="259" t="s">
        <v>5219</v>
      </c>
      <c r="F468" s="260" t="s">
        <v>9040</v>
      </c>
      <c r="G468" s="260" t="s">
        <v>7902</v>
      </c>
      <c r="H468" s="260" t="s">
        <v>1701</v>
      </c>
      <c r="I468" s="261" t="s">
        <v>1702</v>
      </c>
      <c r="J468" s="262" t="s">
        <v>1703</v>
      </c>
      <c r="K468" s="262" t="s">
        <v>1704</v>
      </c>
      <c r="L468" s="262" t="s">
        <v>1063</v>
      </c>
      <c r="M468" s="263" t="s">
        <v>3490</v>
      </c>
      <c r="N468" s="260" t="s">
        <v>1665</v>
      </c>
      <c r="O468" s="260" t="s">
        <v>1685</v>
      </c>
      <c r="P468" s="264"/>
      <c r="Q468" s="265"/>
      <c r="R468" s="265">
        <v>9047.94</v>
      </c>
    </row>
    <row r="469" spans="1:18" ht="63" hidden="1" customHeight="1">
      <c r="A469" s="257" t="s">
        <v>1286</v>
      </c>
      <c r="B469" s="257" t="s">
        <v>9041</v>
      </c>
      <c r="C469" s="258" t="s">
        <v>7944</v>
      </c>
      <c r="D469" s="259" t="s">
        <v>1055</v>
      </c>
      <c r="E469" s="259" t="s">
        <v>9042</v>
      </c>
      <c r="F469" s="260" t="s">
        <v>9043</v>
      </c>
      <c r="G469" s="260" t="s">
        <v>7944</v>
      </c>
      <c r="H469" s="260" t="s">
        <v>1701</v>
      </c>
      <c r="I469" s="261" t="s">
        <v>1702</v>
      </c>
      <c r="J469" s="262" t="s">
        <v>1690</v>
      </c>
      <c r="K469" s="262" t="s">
        <v>1691</v>
      </c>
      <c r="L469" s="262" t="s">
        <v>1063</v>
      </c>
      <c r="M469" s="263" t="s">
        <v>3490</v>
      </c>
      <c r="N469" s="260" t="s">
        <v>1665</v>
      </c>
      <c r="O469" s="260" t="s">
        <v>1685</v>
      </c>
      <c r="P469" s="264"/>
      <c r="Q469" s="265"/>
      <c r="R469" s="265">
        <v>386</v>
      </c>
    </row>
    <row r="470" spans="1:18" ht="73.5" hidden="1" customHeight="1">
      <c r="A470" s="257" t="s">
        <v>1292</v>
      </c>
      <c r="B470" s="257" t="s">
        <v>9044</v>
      </c>
      <c r="C470" s="258" t="s">
        <v>7944</v>
      </c>
      <c r="D470" s="259" t="s">
        <v>1055</v>
      </c>
      <c r="E470" s="259" t="s">
        <v>9045</v>
      </c>
      <c r="F470" s="260" t="s">
        <v>9046</v>
      </c>
      <c r="G470" s="260" t="s">
        <v>7944</v>
      </c>
      <c r="H470" s="260" t="s">
        <v>1701</v>
      </c>
      <c r="I470" s="261" t="s">
        <v>1702</v>
      </c>
      <c r="J470" s="262" t="s">
        <v>1690</v>
      </c>
      <c r="K470" s="262" t="s">
        <v>1691</v>
      </c>
      <c r="L470" s="262" t="s">
        <v>1063</v>
      </c>
      <c r="M470" s="263" t="s">
        <v>3490</v>
      </c>
      <c r="N470" s="260" t="s">
        <v>1665</v>
      </c>
      <c r="O470" s="260" t="s">
        <v>1685</v>
      </c>
      <c r="P470" s="264"/>
      <c r="Q470" s="265"/>
      <c r="R470" s="265">
        <v>92</v>
      </c>
    </row>
    <row r="471" spans="1:18" ht="42" hidden="1">
      <c r="A471" s="257" t="s">
        <v>1829</v>
      </c>
      <c r="B471" s="257" t="s">
        <v>9047</v>
      </c>
      <c r="C471" s="258" t="s">
        <v>7944</v>
      </c>
      <c r="D471" s="259" t="s">
        <v>1055</v>
      </c>
      <c r="E471" s="259" t="s">
        <v>9048</v>
      </c>
      <c r="F471" s="260" t="s">
        <v>9049</v>
      </c>
      <c r="G471" s="260" t="s">
        <v>7944</v>
      </c>
      <c r="H471" s="260" t="s">
        <v>1701</v>
      </c>
      <c r="I471" s="261" t="s">
        <v>1702</v>
      </c>
      <c r="J471" s="262" t="s">
        <v>1690</v>
      </c>
      <c r="K471" s="262" t="s">
        <v>1691</v>
      </c>
      <c r="L471" s="262" t="s">
        <v>1063</v>
      </c>
      <c r="M471" s="263" t="s">
        <v>1722</v>
      </c>
      <c r="N471" s="260" t="s">
        <v>1665</v>
      </c>
      <c r="O471" s="260" t="s">
        <v>1723</v>
      </c>
      <c r="P471" s="264"/>
      <c r="Q471" s="265"/>
      <c r="R471" s="265">
        <v>5</v>
      </c>
    </row>
    <row r="472" spans="1:18" ht="73.5" hidden="1" customHeight="1">
      <c r="A472" s="257" t="s">
        <v>1296</v>
      </c>
      <c r="B472" s="257" t="s">
        <v>8681</v>
      </c>
      <c r="C472" s="258" t="s">
        <v>7944</v>
      </c>
      <c r="D472" s="259" t="s">
        <v>1214</v>
      </c>
      <c r="E472" s="259" t="s">
        <v>8682</v>
      </c>
      <c r="F472" s="260" t="s">
        <v>8681</v>
      </c>
      <c r="G472" s="260" t="s">
        <v>7944</v>
      </c>
      <c r="H472" s="260" t="s">
        <v>3524</v>
      </c>
      <c r="I472" s="261" t="s">
        <v>2133</v>
      </c>
      <c r="J472" s="262" t="s">
        <v>1690</v>
      </c>
      <c r="K472" s="262" t="s">
        <v>1691</v>
      </c>
      <c r="L472" s="262" t="s">
        <v>1063</v>
      </c>
      <c r="M472" s="263" t="s">
        <v>3490</v>
      </c>
      <c r="N472" s="260" t="s">
        <v>1665</v>
      </c>
      <c r="O472" s="260" t="s">
        <v>1685</v>
      </c>
      <c r="P472" s="264"/>
      <c r="Q472" s="265"/>
      <c r="R472" s="265">
        <v>3380</v>
      </c>
    </row>
    <row r="473" spans="1:18" ht="52.5" hidden="1">
      <c r="A473" s="257" t="s">
        <v>1305</v>
      </c>
      <c r="B473" s="257" t="s">
        <v>8684</v>
      </c>
      <c r="C473" s="258" t="s">
        <v>7944</v>
      </c>
      <c r="D473" s="259" t="s">
        <v>1214</v>
      </c>
      <c r="E473" s="259" t="s">
        <v>8685</v>
      </c>
      <c r="F473" s="260" t="s">
        <v>8684</v>
      </c>
      <c r="G473" s="260" t="s">
        <v>7944</v>
      </c>
      <c r="H473" s="260" t="s">
        <v>3524</v>
      </c>
      <c r="I473" s="261" t="s">
        <v>2133</v>
      </c>
      <c r="J473" s="262" t="s">
        <v>1690</v>
      </c>
      <c r="K473" s="262" t="s">
        <v>1691</v>
      </c>
      <c r="L473" s="262" t="s">
        <v>1063</v>
      </c>
      <c r="M473" s="263" t="s">
        <v>3490</v>
      </c>
      <c r="N473" s="260" t="s">
        <v>1665</v>
      </c>
      <c r="O473" s="260" t="s">
        <v>1685</v>
      </c>
      <c r="P473" s="264"/>
      <c r="Q473" s="265"/>
      <c r="R473" s="265">
        <v>3133.28</v>
      </c>
    </row>
    <row r="474" spans="1:18" ht="63" hidden="1" customHeight="1">
      <c r="A474" s="257" t="s">
        <v>1311</v>
      </c>
      <c r="B474" s="257" t="s">
        <v>8687</v>
      </c>
      <c r="C474" s="258" t="s">
        <v>7944</v>
      </c>
      <c r="D474" s="259" t="s">
        <v>1214</v>
      </c>
      <c r="E474" s="259" t="s">
        <v>8688</v>
      </c>
      <c r="F474" s="260" t="s">
        <v>8687</v>
      </c>
      <c r="G474" s="260" t="s">
        <v>7944</v>
      </c>
      <c r="H474" s="260" t="s">
        <v>3524</v>
      </c>
      <c r="I474" s="261" t="s">
        <v>2133</v>
      </c>
      <c r="J474" s="262" t="s">
        <v>1690</v>
      </c>
      <c r="K474" s="262" t="s">
        <v>1691</v>
      </c>
      <c r="L474" s="262" t="s">
        <v>1063</v>
      </c>
      <c r="M474" s="263" t="s">
        <v>3490</v>
      </c>
      <c r="N474" s="260" t="s">
        <v>1665</v>
      </c>
      <c r="O474" s="260" t="s">
        <v>1685</v>
      </c>
      <c r="P474" s="264"/>
      <c r="Q474" s="265"/>
      <c r="R474" s="265">
        <v>15434.29</v>
      </c>
    </row>
    <row r="475" spans="1:18" ht="42" hidden="1" customHeight="1">
      <c r="A475" s="257" t="s">
        <v>1842</v>
      </c>
      <c r="B475" s="257" t="s">
        <v>9050</v>
      </c>
      <c r="C475" s="258" t="s">
        <v>7944</v>
      </c>
      <c r="D475" s="259" t="s">
        <v>1055</v>
      </c>
      <c r="E475" s="259" t="s">
        <v>9051</v>
      </c>
      <c r="F475" s="260" t="s">
        <v>9052</v>
      </c>
      <c r="G475" s="260" t="s">
        <v>7944</v>
      </c>
      <c r="H475" s="260" t="s">
        <v>1077</v>
      </c>
      <c r="I475" s="261" t="s">
        <v>1078</v>
      </c>
      <c r="J475" s="262" t="s">
        <v>1690</v>
      </c>
      <c r="K475" s="262" t="s">
        <v>1691</v>
      </c>
      <c r="L475" s="262" t="s">
        <v>1063</v>
      </c>
      <c r="M475" s="263" t="s">
        <v>3490</v>
      </c>
      <c r="N475" s="260" t="s">
        <v>1665</v>
      </c>
      <c r="O475" s="260" t="s">
        <v>1685</v>
      </c>
      <c r="P475" s="264"/>
      <c r="Q475" s="265"/>
      <c r="R475" s="265">
        <v>873.96</v>
      </c>
    </row>
    <row r="476" spans="1:18" ht="42" hidden="1" customHeight="1">
      <c r="A476" s="257" t="s">
        <v>1845</v>
      </c>
      <c r="B476" s="257" t="s">
        <v>9053</v>
      </c>
      <c r="C476" s="258" t="s">
        <v>7944</v>
      </c>
      <c r="D476" s="259" t="s">
        <v>1055</v>
      </c>
      <c r="E476" s="259" t="s">
        <v>9054</v>
      </c>
      <c r="F476" s="260" t="s">
        <v>9055</v>
      </c>
      <c r="G476" s="260" t="s">
        <v>7944</v>
      </c>
      <c r="H476" s="260" t="s">
        <v>1696</v>
      </c>
      <c r="I476" s="261" t="s">
        <v>1697</v>
      </c>
      <c r="J476" s="262" t="s">
        <v>1690</v>
      </c>
      <c r="K476" s="262" t="s">
        <v>1691</v>
      </c>
      <c r="L476" s="262" t="s">
        <v>1063</v>
      </c>
      <c r="M476" s="263" t="s">
        <v>3490</v>
      </c>
      <c r="N476" s="260" t="s">
        <v>1665</v>
      </c>
      <c r="O476" s="260" t="s">
        <v>1685</v>
      </c>
      <c r="P476" s="264"/>
      <c r="Q476" s="265"/>
      <c r="R476" s="265">
        <v>279.62</v>
      </c>
    </row>
    <row r="477" spans="1:18" ht="73.5" hidden="1" customHeight="1">
      <c r="A477" s="257" t="s">
        <v>1848</v>
      </c>
      <c r="B477" s="257" t="s">
        <v>9056</v>
      </c>
      <c r="C477" s="258" t="s">
        <v>7944</v>
      </c>
      <c r="D477" s="259" t="s">
        <v>1055</v>
      </c>
      <c r="E477" s="259" t="s">
        <v>9057</v>
      </c>
      <c r="F477" s="260" t="s">
        <v>9058</v>
      </c>
      <c r="G477" s="260" t="s">
        <v>7944</v>
      </c>
      <c r="H477" s="260" t="s">
        <v>1077</v>
      </c>
      <c r="I477" s="261" t="s">
        <v>1078</v>
      </c>
      <c r="J477" s="262" t="s">
        <v>1690</v>
      </c>
      <c r="K477" s="262" t="s">
        <v>1691</v>
      </c>
      <c r="L477" s="262" t="s">
        <v>1063</v>
      </c>
      <c r="M477" s="263" t="s">
        <v>3490</v>
      </c>
      <c r="N477" s="260" t="s">
        <v>1665</v>
      </c>
      <c r="O477" s="260" t="s">
        <v>1685</v>
      </c>
      <c r="P477" s="264"/>
      <c r="Q477" s="265"/>
      <c r="R477" s="265">
        <v>2583.9699999999998</v>
      </c>
    </row>
    <row r="478" spans="1:18" ht="63" hidden="1" customHeight="1">
      <c r="A478" s="257" t="s">
        <v>1674</v>
      </c>
      <c r="B478" s="257" t="s">
        <v>8713</v>
      </c>
      <c r="C478" s="258" t="s">
        <v>7944</v>
      </c>
      <c r="D478" s="259" t="s">
        <v>1214</v>
      </c>
      <c r="E478" s="259" t="s">
        <v>8714</v>
      </c>
      <c r="F478" s="260" t="s">
        <v>8713</v>
      </c>
      <c r="G478" s="260" t="s">
        <v>7944</v>
      </c>
      <c r="H478" s="260" t="s">
        <v>3524</v>
      </c>
      <c r="I478" s="261" t="s">
        <v>2133</v>
      </c>
      <c r="J478" s="262" t="s">
        <v>1690</v>
      </c>
      <c r="K478" s="262" t="s">
        <v>1691</v>
      </c>
      <c r="L478" s="262" t="s">
        <v>1063</v>
      </c>
      <c r="M478" s="263" t="s">
        <v>1692</v>
      </c>
      <c r="N478" s="260" t="s">
        <v>1665</v>
      </c>
      <c r="O478" s="260" t="s">
        <v>1685</v>
      </c>
      <c r="P478" s="264"/>
      <c r="Q478" s="265"/>
      <c r="R478" s="265">
        <v>2.04</v>
      </c>
    </row>
    <row r="479" spans="1:18" ht="73.5" hidden="1" customHeight="1">
      <c r="A479" s="257" t="s">
        <v>1853</v>
      </c>
      <c r="B479" s="257" t="s">
        <v>8716</v>
      </c>
      <c r="C479" s="258" t="s">
        <v>7944</v>
      </c>
      <c r="D479" s="259" t="s">
        <v>1214</v>
      </c>
      <c r="E479" s="259" t="s">
        <v>8717</v>
      </c>
      <c r="F479" s="260" t="s">
        <v>8716</v>
      </c>
      <c r="G479" s="260" t="s">
        <v>7944</v>
      </c>
      <c r="H479" s="260" t="s">
        <v>3524</v>
      </c>
      <c r="I479" s="261" t="s">
        <v>2133</v>
      </c>
      <c r="J479" s="262" t="s">
        <v>1690</v>
      </c>
      <c r="K479" s="262" t="s">
        <v>1691</v>
      </c>
      <c r="L479" s="262" t="s">
        <v>1063</v>
      </c>
      <c r="M479" s="263" t="s">
        <v>1692</v>
      </c>
      <c r="N479" s="260" t="s">
        <v>1665</v>
      </c>
      <c r="O479" s="260" t="s">
        <v>1685</v>
      </c>
      <c r="P479" s="264"/>
      <c r="Q479" s="265"/>
      <c r="R479" s="265">
        <v>185.65</v>
      </c>
    </row>
    <row r="480" spans="1:18" ht="73.5" hidden="1" customHeight="1">
      <c r="A480" s="257" t="s">
        <v>1860</v>
      </c>
      <c r="B480" s="257" t="s">
        <v>8719</v>
      </c>
      <c r="C480" s="258" t="s">
        <v>7944</v>
      </c>
      <c r="D480" s="259" t="s">
        <v>1214</v>
      </c>
      <c r="E480" s="259" t="s">
        <v>8720</v>
      </c>
      <c r="F480" s="260" t="s">
        <v>8719</v>
      </c>
      <c r="G480" s="260" t="s">
        <v>7944</v>
      </c>
      <c r="H480" s="260" t="s">
        <v>3524</v>
      </c>
      <c r="I480" s="261" t="s">
        <v>2133</v>
      </c>
      <c r="J480" s="262" t="s">
        <v>1690</v>
      </c>
      <c r="K480" s="262" t="s">
        <v>1691</v>
      </c>
      <c r="L480" s="262" t="s">
        <v>1063</v>
      </c>
      <c r="M480" s="263" t="s">
        <v>3490</v>
      </c>
      <c r="N480" s="260" t="s">
        <v>1665</v>
      </c>
      <c r="O480" s="260" t="s">
        <v>1685</v>
      </c>
      <c r="P480" s="264"/>
      <c r="Q480" s="265"/>
      <c r="R480" s="265">
        <v>2810.5</v>
      </c>
    </row>
    <row r="481" spans="1:18" ht="52.5" hidden="1" customHeight="1">
      <c r="A481" s="257" t="s">
        <v>1864</v>
      </c>
      <c r="B481" s="257" t="s">
        <v>8725</v>
      </c>
      <c r="C481" s="258" t="s">
        <v>8013</v>
      </c>
      <c r="D481" s="259" t="s">
        <v>1214</v>
      </c>
      <c r="E481" s="259" t="s">
        <v>8726</v>
      </c>
      <c r="F481" s="260" t="s">
        <v>8725</v>
      </c>
      <c r="G481" s="260" t="s">
        <v>8013</v>
      </c>
      <c r="H481" s="260" t="s">
        <v>3524</v>
      </c>
      <c r="I481" s="261" t="s">
        <v>2133</v>
      </c>
      <c r="J481" s="262" t="s">
        <v>1690</v>
      </c>
      <c r="K481" s="262" t="s">
        <v>1691</v>
      </c>
      <c r="L481" s="262" t="s">
        <v>1063</v>
      </c>
      <c r="M481" s="263" t="s">
        <v>3490</v>
      </c>
      <c r="N481" s="260" t="s">
        <v>1665</v>
      </c>
      <c r="O481" s="260" t="s">
        <v>1685</v>
      </c>
      <c r="P481" s="264"/>
      <c r="Q481" s="265"/>
      <c r="R481" s="265">
        <v>856</v>
      </c>
    </row>
    <row r="482" spans="1:18" ht="63" hidden="1" customHeight="1">
      <c r="A482" s="257" t="s">
        <v>1868</v>
      </c>
      <c r="B482" s="257" t="s">
        <v>8728</v>
      </c>
      <c r="C482" s="258" t="s">
        <v>8013</v>
      </c>
      <c r="D482" s="259" t="s">
        <v>1214</v>
      </c>
      <c r="E482" s="259" t="s">
        <v>8729</v>
      </c>
      <c r="F482" s="260" t="s">
        <v>8728</v>
      </c>
      <c r="G482" s="260" t="s">
        <v>8013</v>
      </c>
      <c r="H482" s="260" t="s">
        <v>3524</v>
      </c>
      <c r="I482" s="261" t="s">
        <v>2133</v>
      </c>
      <c r="J482" s="262" t="s">
        <v>1690</v>
      </c>
      <c r="K482" s="262" t="s">
        <v>1691</v>
      </c>
      <c r="L482" s="262" t="s">
        <v>1063</v>
      </c>
      <c r="M482" s="263" t="s">
        <v>3490</v>
      </c>
      <c r="N482" s="260" t="s">
        <v>1665</v>
      </c>
      <c r="O482" s="260" t="s">
        <v>1685</v>
      </c>
      <c r="P482" s="264"/>
      <c r="Q482" s="265"/>
      <c r="R482" s="265">
        <v>2737.79</v>
      </c>
    </row>
    <row r="483" spans="1:18" ht="42" hidden="1" customHeight="1">
      <c r="A483" s="257" t="s">
        <v>1870</v>
      </c>
      <c r="B483" s="257" t="s">
        <v>8731</v>
      </c>
      <c r="C483" s="258" t="s">
        <v>8013</v>
      </c>
      <c r="D483" s="259" t="s">
        <v>1214</v>
      </c>
      <c r="E483" s="259" t="s">
        <v>8732</v>
      </c>
      <c r="F483" s="260" t="s">
        <v>8731</v>
      </c>
      <c r="G483" s="260" t="s">
        <v>8013</v>
      </c>
      <c r="H483" s="260" t="s">
        <v>3524</v>
      </c>
      <c r="I483" s="261" t="s">
        <v>2133</v>
      </c>
      <c r="J483" s="262" t="s">
        <v>1690</v>
      </c>
      <c r="K483" s="262" t="s">
        <v>1691</v>
      </c>
      <c r="L483" s="262" t="s">
        <v>1063</v>
      </c>
      <c r="M483" s="263" t="s">
        <v>1692</v>
      </c>
      <c r="N483" s="260" t="s">
        <v>1665</v>
      </c>
      <c r="O483" s="260" t="s">
        <v>1685</v>
      </c>
      <c r="P483" s="264"/>
      <c r="Q483" s="265"/>
      <c r="R483" s="265">
        <v>8.18</v>
      </c>
    </row>
    <row r="484" spans="1:18" ht="42" hidden="1" customHeight="1">
      <c r="A484" s="257" t="s">
        <v>1874</v>
      </c>
      <c r="B484" s="257" t="s">
        <v>9059</v>
      </c>
      <c r="C484" s="258" t="s">
        <v>8013</v>
      </c>
      <c r="D484" s="259" t="s">
        <v>1055</v>
      </c>
      <c r="E484" s="259" t="s">
        <v>8072</v>
      </c>
      <c r="F484" s="260" t="s">
        <v>9060</v>
      </c>
      <c r="G484" s="260" t="s">
        <v>8013</v>
      </c>
      <c r="H484" s="260" t="s">
        <v>2274</v>
      </c>
      <c r="I484" s="261" t="s">
        <v>2275</v>
      </c>
      <c r="J484" s="262" t="s">
        <v>1690</v>
      </c>
      <c r="K484" s="262" t="s">
        <v>1691</v>
      </c>
      <c r="L484" s="262" t="s">
        <v>1063</v>
      </c>
      <c r="M484" s="263" t="s">
        <v>1692</v>
      </c>
      <c r="N484" s="260" t="s">
        <v>1665</v>
      </c>
      <c r="O484" s="260" t="s">
        <v>1685</v>
      </c>
      <c r="P484" s="264"/>
      <c r="Q484" s="265"/>
      <c r="R484" s="265">
        <v>0.34</v>
      </c>
    </row>
    <row r="485" spans="1:18" ht="42" hidden="1" customHeight="1">
      <c r="A485" s="257" t="s">
        <v>1879</v>
      </c>
      <c r="B485" s="257" t="s">
        <v>9061</v>
      </c>
      <c r="C485" s="258" t="s">
        <v>8123</v>
      </c>
      <c r="D485" s="259" t="s">
        <v>1055</v>
      </c>
      <c r="E485" s="259" t="s">
        <v>9062</v>
      </c>
      <c r="F485" s="260" t="s">
        <v>7053</v>
      </c>
      <c r="G485" s="260" t="s">
        <v>8099</v>
      </c>
      <c r="H485" s="260" t="s">
        <v>1696</v>
      </c>
      <c r="I485" s="261" t="s">
        <v>1697</v>
      </c>
      <c r="J485" s="262" t="s">
        <v>1690</v>
      </c>
      <c r="K485" s="262" t="s">
        <v>1691</v>
      </c>
      <c r="L485" s="262" t="s">
        <v>1063</v>
      </c>
      <c r="M485" s="263" t="s">
        <v>3490</v>
      </c>
      <c r="N485" s="260" t="s">
        <v>1665</v>
      </c>
      <c r="O485" s="260" t="s">
        <v>1685</v>
      </c>
      <c r="P485" s="264"/>
      <c r="Q485" s="265"/>
      <c r="R485" s="265">
        <v>75.66</v>
      </c>
    </row>
    <row r="486" spans="1:18" ht="42" hidden="1" customHeight="1">
      <c r="A486" s="257" t="s">
        <v>1884</v>
      </c>
      <c r="B486" s="257" t="s">
        <v>9063</v>
      </c>
      <c r="C486" s="258" t="s">
        <v>8099</v>
      </c>
      <c r="D486" s="259" t="s">
        <v>1181</v>
      </c>
      <c r="E486" s="259" t="s">
        <v>9064</v>
      </c>
      <c r="F486" s="260" t="s">
        <v>9063</v>
      </c>
      <c r="G486" s="260" t="s">
        <v>8099</v>
      </c>
      <c r="H486" s="260" t="s">
        <v>1807</v>
      </c>
      <c r="I486" s="261" t="s">
        <v>1808</v>
      </c>
      <c r="J486" s="262" t="s">
        <v>1690</v>
      </c>
      <c r="K486" s="262" t="s">
        <v>1691</v>
      </c>
      <c r="L486" s="262" t="s">
        <v>1063</v>
      </c>
      <c r="M486" s="263" t="s">
        <v>1692</v>
      </c>
      <c r="N486" s="260" t="s">
        <v>1665</v>
      </c>
      <c r="O486" s="260" t="s">
        <v>1685</v>
      </c>
      <c r="P486" s="264"/>
      <c r="Q486" s="265">
        <v>1250</v>
      </c>
      <c r="R486" s="265"/>
    </row>
    <row r="487" spans="1:18" ht="42" hidden="1" customHeight="1">
      <c r="A487" s="257" t="s">
        <v>1887</v>
      </c>
      <c r="B487" s="257" t="s">
        <v>9065</v>
      </c>
      <c r="C487" s="258" t="s">
        <v>8139</v>
      </c>
      <c r="D487" s="259" t="s">
        <v>1055</v>
      </c>
      <c r="E487" s="259" t="s">
        <v>9066</v>
      </c>
      <c r="F487" s="260" t="s">
        <v>9067</v>
      </c>
      <c r="G487" s="260" t="s">
        <v>8130</v>
      </c>
      <c r="H487" s="260" t="s">
        <v>1696</v>
      </c>
      <c r="I487" s="261" t="s">
        <v>1697</v>
      </c>
      <c r="J487" s="262" t="s">
        <v>1690</v>
      </c>
      <c r="K487" s="262" t="s">
        <v>1691</v>
      </c>
      <c r="L487" s="262" t="s">
        <v>1063</v>
      </c>
      <c r="M487" s="263" t="s">
        <v>3490</v>
      </c>
      <c r="N487" s="260" t="s">
        <v>1665</v>
      </c>
      <c r="O487" s="260" t="s">
        <v>1685</v>
      </c>
      <c r="P487" s="264"/>
      <c r="Q487" s="265"/>
      <c r="R487" s="265">
        <v>2402.0300000000002</v>
      </c>
    </row>
    <row r="488" spans="1:18" ht="42" hidden="1" customHeight="1">
      <c r="A488" s="257" t="s">
        <v>1892</v>
      </c>
      <c r="B488" s="257" t="s">
        <v>9068</v>
      </c>
      <c r="C488" s="258" t="s">
        <v>8139</v>
      </c>
      <c r="D488" s="259" t="s">
        <v>1055</v>
      </c>
      <c r="E488" s="259" t="s">
        <v>9069</v>
      </c>
      <c r="F488" s="260" t="s">
        <v>9070</v>
      </c>
      <c r="G488" s="260" t="s">
        <v>8130</v>
      </c>
      <c r="H488" s="260" t="s">
        <v>1077</v>
      </c>
      <c r="I488" s="261" t="s">
        <v>1078</v>
      </c>
      <c r="J488" s="262" t="s">
        <v>1690</v>
      </c>
      <c r="K488" s="262" t="s">
        <v>1691</v>
      </c>
      <c r="L488" s="262" t="s">
        <v>1063</v>
      </c>
      <c r="M488" s="263" t="s">
        <v>3490</v>
      </c>
      <c r="N488" s="260" t="s">
        <v>1665</v>
      </c>
      <c r="O488" s="260" t="s">
        <v>1685</v>
      </c>
      <c r="P488" s="264"/>
      <c r="Q488" s="265"/>
      <c r="R488" s="265">
        <v>3032.64</v>
      </c>
    </row>
    <row r="489" spans="1:18" ht="52.5" hidden="1" customHeight="1">
      <c r="A489" s="257" t="s">
        <v>1896</v>
      </c>
      <c r="B489" s="257" t="s">
        <v>9071</v>
      </c>
      <c r="C489" s="258" t="s">
        <v>8139</v>
      </c>
      <c r="D489" s="259" t="s">
        <v>1055</v>
      </c>
      <c r="E489" s="259" t="s">
        <v>9042</v>
      </c>
      <c r="F489" s="260" t="s">
        <v>9072</v>
      </c>
      <c r="G489" s="260" t="s">
        <v>8130</v>
      </c>
      <c r="H489" s="260" t="s">
        <v>1701</v>
      </c>
      <c r="I489" s="261" t="s">
        <v>1702</v>
      </c>
      <c r="J489" s="262" t="s">
        <v>1690</v>
      </c>
      <c r="K489" s="262" t="s">
        <v>1691</v>
      </c>
      <c r="L489" s="262" t="s">
        <v>1063</v>
      </c>
      <c r="M489" s="263" t="s">
        <v>3490</v>
      </c>
      <c r="N489" s="260" t="s">
        <v>1665</v>
      </c>
      <c r="O489" s="260" t="s">
        <v>1685</v>
      </c>
      <c r="P489" s="264"/>
      <c r="Q489" s="265"/>
      <c r="R489" s="265">
        <v>2060</v>
      </c>
    </row>
    <row r="490" spans="1:18" ht="52.5" hidden="1" customHeight="1">
      <c r="A490" s="257" t="s">
        <v>1900</v>
      </c>
      <c r="B490" s="257" t="s">
        <v>8894</v>
      </c>
      <c r="C490" s="258" t="s">
        <v>8170</v>
      </c>
      <c r="D490" s="259" t="s">
        <v>1214</v>
      </c>
      <c r="E490" s="259" t="s">
        <v>8895</v>
      </c>
      <c r="F490" s="260" t="s">
        <v>8894</v>
      </c>
      <c r="G490" s="260" t="s">
        <v>8170</v>
      </c>
      <c r="H490" s="260" t="s">
        <v>3524</v>
      </c>
      <c r="I490" s="261" t="s">
        <v>2133</v>
      </c>
      <c r="J490" s="262" t="s">
        <v>1690</v>
      </c>
      <c r="K490" s="262" t="s">
        <v>1691</v>
      </c>
      <c r="L490" s="262" t="s">
        <v>1063</v>
      </c>
      <c r="M490" s="263" t="s">
        <v>3490</v>
      </c>
      <c r="N490" s="260" t="s">
        <v>1665</v>
      </c>
      <c r="O490" s="260" t="s">
        <v>1685</v>
      </c>
      <c r="P490" s="264"/>
      <c r="Q490" s="265"/>
      <c r="R490" s="265">
        <v>1696</v>
      </c>
    </row>
    <row r="491" spans="1:18" ht="42" hidden="1">
      <c r="A491" s="257" t="s">
        <v>1904</v>
      </c>
      <c r="B491" s="257" t="s">
        <v>8897</v>
      </c>
      <c r="C491" s="258" t="s">
        <v>8170</v>
      </c>
      <c r="D491" s="259" t="s">
        <v>1214</v>
      </c>
      <c r="E491" s="259" t="s">
        <v>8898</v>
      </c>
      <c r="F491" s="260" t="s">
        <v>8897</v>
      </c>
      <c r="G491" s="260" t="s">
        <v>8170</v>
      </c>
      <c r="H491" s="260" t="s">
        <v>3524</v>
      </c>
      <c r="I491" s="261" t="s">
        <v>2133</v>
      </c>
      <c r="J491" s="262" t="s">
        <v>1690</v>
      </c>
      <c r="K491" s="262" t="s">
        <v>1691</v>
      </c>
      <c r="L491" s="262" t="s">
        <v>1063</v>
      </c>
      <c r="M491" s="263" t="s">
        <v>3490</v>
      </c>
      <c r="N491" s="260" t="s">
        <v>1665</v>
      </c>
      <c r="O491" s="260" t="s">
        <v>1685</v>
      </c>
      <c r="P491" s="264"/>
      <c r="Q491" s="265"/>
      <c r="R491" s="265">
        <v>11208.32</v>
      </c>
    </row>
    <row r="492" spans="1:18" ht="52.5" hidden="1" customHeight="1">
      <c r="A492" s="257" t="s">
        <v>1908</v>
      </c>
      <c r="B492" s="257" t="s">
        <v>8900</v>
      </c>
      <c r="C492" s="258" t="s">
        <v>8170</v>
      </c>
      <c r="D492" s="259" t="s">
        <v>1214</v>
      </c>
      <c r="E492" s="259" t="s">
        <v>8901</v>
      </c>
      <c r="F492" s="260" t="s">
        <v>8900</v>
      </c>
      <c r="G492" s="260" t="s">
        <v>8170</v>
      </c>
      <c r="H492" s="260" t="s">
        <v>3524</v>
      </c>
      <c r="I492" s="261" t="s">
        <v>2133</v>
      </c>
      <c r="J492" s="262" t="s">
        <v>1690</v>
      </c>
      <c r="K492" s="262" t="s">
        <v>1691</v>
      </c>
      <c r="L492" s="262" t="s">
        <v>1063</v>
      </c>
      <c r="M492" s="263" t="s">
        <v>1692</v>
      </c>
      <c r="N492" s="260" t="s">
        <v>1665</v>
      </c>
      <c r="O492" s="260" t="s">
        <v>1685</v>
      </c>
      <c r="P492" s="264"/>
      <c r="Q492" s="265"/>
      <c r="R492" s="265">
        <v>3474.38</v>
      </c>
    </row>
    <row r="493" spans="1:18" ht="42" hidden="1" customHeight="1">
      <c r="A493" s="257" t="s">
        <v>1912</v>
      </c>
      <c r="B493" s="257" t="s">
        <v>8903</v>
      </c>
      <c r="C493" s="258" t="s">
        <v>8170</v>
      </c>
      <c r="D493" s="259" t="s">
        <v>1214</v>
      </c>
      <c r="E493" s="259" t="s">
        <v>8904</v>
      </c>
      <c r="F493" s="260" t="s">
        <v>8903</v>
      </c>
      <c r="G493" s="260" t="s">
        <v>8170</v>
      </c>
      <c r="H493" s="260" t="s">
        <v>3524</v>
      </c>
      <c r="I493" s="261" t="s">
        <v>2133</v>
      </c>
      <c r="J493" s="262" t="s">
        <v>1690</v>
      </c>
      <c r="K493" s="262" t="s">
        <v>1691</v>
      </c>
      <c r="L493" s="262" t="s">
        <v>1063</v>
      </c>
      <c r="M493" s="263" t="s">
        <v>1692</v>
      </c>
      <c r="N493" s="260" t="s">
        <v>1665</v>
      </c>
      <c r="O493" s="260" t="s">
        <v>1685</v>
      </c>
      <c r="P493" s="264"/>
      <c r="Q493" s="265"/>
      <c r="R493" s="265">
        <v>1091.1099999999999</v>
      </c>
    </row>
    <row r="494" spans="1:18" ht="73.5" hidden="1">
      <c r="A494" s="257" t="s">
        <v>1916</v>
      </c>
      <c r="B494" s="257" t="s">
        <v>9073</v>
      </c>
      <c r="C494" s="258" t="s">
        <v>8190</v>
      </c>
      <c r="D494" s="259" t="s">
        <v>1055</v>
      </c>
      <c r="E494" s="259" t="s">
        <v>9074</v>
      </c>
      <c r="F494" s="260" t="s">
        <v>9075</v>
      </c>
      <c r="G494" s="260" t="s">
        <v>8190</v>
      </c>
      <c r="H494" s="260" t="s">
        <v>1077</v>
      </c>
      <c r="I494" s="261" t="s">
        <v>1078</v>
      </c>
      <c r="J494" s="262" t="s">
        <v>1690</v>
      </c>
      <c r="K494" s="262" t="s">
        <v>1691</v>
      </c>
      <c r="L494" s="262" t="s">
        <v>1063</v>
      </c>
      <c r="M494" s="263" t="s">
        <v>3490</v>
      </c>
      <c r="N494" s="260" t="s">
        <v>1665</v>
      </c>
      <c r="O494" s="260" t="s">
        <v>1685</v>
      </c>
      <c r="P494" s="264"/>
      <c r="Q494" s="265"/>
      <c r="R494" s="265">
        <v>77.13</v>
      </c>
    </row>
    <row r="495" spans="1:18" ht="42" hidden="1" customHeight="1">
      <c r="A495" s="257" t="s">
        <v>1919</v>
      </c>
      <c r="B495" s="257" t="s">
        <v>9076</v>
      </c>
      <c r="C495" s="258" t="s">
        <v>8309</v>
      </c>
      <c r="D495" s="259" t="s">
        <v>1055</v>
      </c>
      <c r="E495" s="259" t="s">
        <v>9077</v>
      </c>
      <c r="F495" s="260" t="s">
        <v>9078</v>
      </c>
      <c r="G495" s="260" t="s">
        <v>8309</v>
      </c>
      <c r="H495" s="260" t="s">
        <v>1696</v>
      </c>
      <c r="I495" s="261" t="s">
        <v>1697</v>
      </c>
      <c r="J495" s="262" t="s">
        <v>1690</v>
      </c>
      <c r="K495" s="262" t="s">
        <v>1691</v>
      </c>
      <c r="L495" s="262" t="s">
        <v>1063</v>
      </c>
      <c r="M495" s="263" t="s">
        <v>3490</v>
      </c>
      <c r="N495" s="260" t="s">
        <v>1665</v>
      </c>
      <c r="O495" s="260" t="s">
        <v>1685</v>
      </c>
      <c r="P495" s="264"/>
      <c r="Q495" s="265"/>
      <c r="R495" s="265">
        <v>723.68</v>
      </c>
    </row>
    <row r="496" spans="1:18" ht="42" hidden="1">
      <c r="A496" s="257" t="s">
        <v>1921</v>
      </c>
      <c r="B496" s="257" t="s">
        <v>9079</v>
      </c>
      <c r="C496" s="258" t="s">
        <v>8341</v>
      </c>
      <c r="D496" s="259" t="s">
        <v>1055</v>
      </c>
      <c r="E496" s="259" t="s">
        <v>9042</v>
      </c>
      <c r="F496" s="260" t="s">
        <v>9080</v>
      </c>
      <c r="G496" s="260" t="s">
        <v>8309</v>
      </c>
      <c r="H496" s="260" t="s">
        <v>1701</v>
      </c>
      <c r="I496" s="261" t="s">
        <v>1702</v>
      </c>
      <c r="J496" s="262" t="s">
        <v>1690</v>
      </c>
      <c r="K496" s="262" t="s">
        <v>1691</v>
      </c>
      <c r="L496" s="262" t="s">
        <v>1063</v>
      </c>
      <c r="M496" s="263" t="s">
        <v>3490</v>
      </c>
      <c r="N496" s="260" t="s">
        <v>1665</v>
      </c>
      <c r="O496" s="260" t="s">
        <v>1685</v>
      </c>
      <c r="P496" s="264"/>
      <c r="Q496" s="265"/>
      <c r="R496" s="265">
        <v>109</v>
      </c>
    </row>
    <row r="497" spans="1:18">
      <c r="A497" s="250"/>
      <c r="B497" s="250"/>
      <c r="C497" s="250"/>
      <c r="D497" s="245"/>
      <c r="E497" s="245"/>
      <c r="F497" s="250"/>
      <c r="G497" s="250"/>
      <c r="H497" s="250"/>
      <c r="I497" s="251"/>
      <c r="J497" s="250"/>
      <c r="K497" s="250"/>
      <c r="L497" s="250"/>
      <c r="M497" s="252"/>
      <c r="N497" s="250"/>
      <c r="O497" s="250"/>
      <c r="P497" s="245"/>
      <c r="Q497" s="253">
        <f>SUBTOTAL(9,Q90:Q428)</f>
        <v>24</v>
      </c>
      <c r="R497" s="253">
        <f>SUBTOTAL(9,R90:R428)</f>
        <v>381947.8</v>
      </c>
    </row>
    <row r="498" spans="1:18">
      <c r="A498" s="250"/>
      <c r="B498" s="250"/>
      <c r="C498" s="250"/>
      <c r="D498" s="245"/>
      <c r="E498" s="245"/>
      <c r="F498" s="250"/>
      <c r="G498" s="250"/>
      <c r="H498" s="250"/>
      <c r="I498" s="251"/>
      <c r="J498" s="250"/>
      <c r="K498" s="250"/>
      <c r="L498" s="250"/>
      <c r="M498" s="252"/>
      <c r="N498" s="250"/>
      <c r="O498" s="250"/>
      <c r="P498" s="245"/>
      <c r="Q498" s="253"/>
      <c r="R498" s="253"/>
    </row>
    <row r="499" spans="1:18" ht="42" customHeight="1">
      <c r="A499" s="250"/>
      <c r="B499" s="250"/>
      <c r="C499" s="250"/>
      <c r="D499" s="245"/>
      <c r="E499" s="245"/>
      <c r="F499" s="250"/>
      <c r="G499" s="250"/>
      <c r="H499" s="250"/>
      <c r="I499" s="251"/>
      <c r="J499" s="250"/>
      <c r="K499" s="250"/>
      <c r="L499" s="250"/>
      <c r="M499" s="252"/>
      <c r="N499" s="250"/>
      <c r="O499" s="250"/>
      <c r="P499" s="245"/>
      <c r="Q499" s="253"/>
      <c r="R499" s="253"/>
    </row>
    <row r="500" spans="1:18" ht="42" customHeight="1">
      <c r="A500" s="250"/>
      <c r="B500" s="250"/>
      <c r="C500" s="250"/>
      <c r="D500" s="245"/>
      <c r="E500" s="245"/>
      <c r="F500" s="250"/>
      <c r="G500" s="250"/>
      <c r="H500" s="250"/>
      <c r="I500" s="251"/>
      <c r="J500" s="250"/>
      <c r="K500" s="250"/>
      <c r="L500" s="250"/>
      <c r="M500" s="252"/>
      <c r="N500" s="250"/>
      <c r="O500" s="250"/>
      <c r="P500" s="245"/>
      <c r="Q500" s="253"/>
      <c r="R500" s="253"/>
    </row>
    <row r="501" spans="1:18">
      <c r="A501" s="250"/>
      <c r="B501" s="250"/>
      <c r="C501" s="250"/>
      <c r="D501" s="245"/>
      <c r="E501" s="245"/>
      <c r="F501" s="250"/>
      <c r="G501" s="250"/>
      <c r="H501" s="250"/>
      <c r="I501" s="251"/>
      <c r="J501" s="250"/>
      <c r="K501" s="250"/>
      <c r="L501" s="250"/>
      <c r="M501" s="252"/>
      <c r="N501" s="250"/>
      <c r="O501" s="250"/>
      <c r="P501" s="245"/>
      <c r="Q501" s="253"/>
      <c r="R501" s="253"/>
    </row>
    <row r="502" spans="1:18">
      <c r="A502" s="250"/>
      <c r="B502" s="250"/>
      <c r="C502" s="250"/>
      <c r="D502" s="245"/>
      <c r="E502" s="245"/>
      <c r="F502" s="250"/>
      <c r="G502" s="250"/>
      <c r="H502" s="250"/>
      <c r="I502" s="251"/>
      <c r="J502" s="250"/>
      <c r="K502" s="250"/>
      <c r="L502" s="250"/>
      <c r="M502" s="252"/>
      <c r="N502" s="250"/>
      <c r="O502" s="250"/>
      <c r="P502" s="245"/>
      <c r="Q502" s="253"/>
      <c r="R502" s="253"/>
    </row>
    <row r="503" spans="1:18" ht="42" customHeight="1">
      <c r="A503" s="250"/>
      <c r="B503" s="250"/>
      <c r="C503" s="250"/>
      <c r="D503" s="245"/>
      <c r="E503" s="245"/>
      <c r="F503" s="250"/>
      <c r="G503" s="250"/>
      <c r="H503" s="250"/>
      <c r="I503" s="251"/>
      <c r="J503" s="250"/>
      <c r="K503" s="250"/>
      <c r="L503" s="250"/>
      <c r="M503" s="252"/>
      <c r="N503" s="250"/>
      <c r="O503" s="250"/>
      <c r="P503" s="245"/>
      <c r="Q503" s="253"/>
      <c r="R503" s="253"/>
    </row>
    <row r="504" spans="1:18">
      <c r="A504" s="250"/>
      <c r="B504" s="250"/>
      <c r="C504" s="250"/>
      <c r="D504" s="245"/>
      <c r="E504" s="245"/>
      <c r="F504" s="250"/>
      <c r="G504" s="250"/>
      <c r="H504" s="250"/>
      <c r="I504" s="251"/>
      <c r="J504" s="250"/>
      <c r="K504" s="250"/>
      <c r="L504" s="250"/>
      <c r="M504" s="252"/>
      <c r="N504" s="250"/>
      <c r="O504" s="250"/>
      <c r="P504" s="245"/>
      <c r="Q504" s="253"/>
      <c r="R504" s="253"/>
    </row>
    <row r="505" spans="1:18" ht="52.5" customHeight="1">
      <c r="A505" s="250"/>
      <c r="B505" s="250"/>
      <c r="C505" s="250"/>
      <c r="D505" s="245"/>
      <c r="E505" s="245"/>
      <c r="F505" s="250"/>
      <c r="G505" s="250"/>
      <c r="H505" s="250"/>
      <c r="I505" s="251"/>
      <c r="J505" s="250"/>
      <c r="K505" s="250"/>
      <c r="L505" s="250"/>
      <c r="M505" s="252"/>
      <c r="N505" s="250"/>
      <c r="O505" s="250"/>
      <c r="P505" s="245"/>
      <c r="Q505" s="253"/>
      <c r="R505" s="253"/>
    </row>
    <row r="506" spans="1:18" ht="52.5" customHeight="1">
      <c r="A506" s="250"/>
      <c r="B506" s="250"/>
      <c r="C506" s="250"/>
      <c r="D506" s="245"/>
      <c r="E506" s="245"/>
      <c r="F506" s="250"/>
      <c r="G506" s="250"/>
      <c r="H506" s="250"/>
      <c r="I506" s="251"/>
      <c r="J506" s="250"/>
      <c r="K506" s="250"/>
      <c r="L506" s="250"/>
      <c r="M506" s="252"/>
      <c r="N506" s="250"/>
      <c r="O506" s="250"/>
      <c r="P506" s="245"/>
      <c r="Q506" s="253"/>
      <c r="R506" s="253"/>
    </row>
    <row r="507" spans="1:18">
      <c r="A507" s="250"/>
      <c r="B507" s="250"/>
      <c r="C507" s="250"/>
      <c r="D507" s="245"/>
      <c r="E507" s="245"/>
      <c r="F507" s="250"/>
      <c r="G507" s="250"/>
      <c r="H507" s="250"/>
      <c r="I507" s="251"/>
      <c r="J507" s="250"/>
      <c r="K507" s="250"/>
      <c r="L507" s="250"/>
      <c r="M507" s="252"/>
      <c r="N507" s="250"/>
      <c r="O507" s="250"/>
      <c r="P507" s="245"/>
      <c r="Q507" s="253"/>
      <c r="R507" s="253"/>
    </row>
    <row r="508" spans="1:18" ht="52.5" customHeight="1">
      <c r="A508" s="250"/>
      <c r="B508" s="250"/>
      <c r="C508" s="250"/>
      <c r="D508" s="245"/>
      <c r="E508" s="245"/>
      <c r="F508" s="250"/>
      <c r="G508" s="250"/>
      <c r="H508" s="250"/>
      <c r="I508" s="251"/>
      <c r="J508" s="250"/>
      <c r="K508" s="250"/>
      <c r="L508" s="250"/>
      <c r="M508" s="252"/>
      <c r="N508" s="250"/>
      <c r="O508" s="250"/>
      <c r="P508" s="245"/>
      <c r="Q508" s="253"/>
      <c r="R508" s="253"/>
    </row>
    <row r="509" spans="1:18">
      <c r="A509" s="250"/>
      <c r="B509" s="250"/>
      <c r="C509" s="250"/>
      <c r="D509" s="245"/>
      <c r="E509" s="245"/>
      <c r="F509" s="250"/>
      <c r="G509" s="250"/>
      <c r="H509" s="250"/>
      <c r="I509" s="251"/>
      <c r="J509" s="250"/>
      <c r="K509" s="250"/>
      <c r="L509" s="250"/>
      <c r="M509" s="252"/>
      <c r="N509" s="250"/>
      <c r="O509" s="250"/>
      <c r="P509" s="245"/>
      <c r="Q509" s="253"/>
      <c r="R509" s="253"/>
    </row>
    <row r="510" spans="1:18">
      <c r="A510" s="250"/>
      <c r="B510" s="250"/>
      <c r="C510" s="250"/>
      <c r="D510" s="245"/>
      <c r="E510" s="245"/>
      <c r="F510" s="250"/>
      <c r="G510" s="250"/>
      <c r="H510" s="250"/>
      <c r="I510" s="251"/>
      <c r="J510" s="250"/>
      <c r="K510" s="250"/>
      <c r="L510" s="250"/>
      <c r="M510" s="252"/>
      <c r="N510" s="250"/>
      <c r="O510" s="250"/>
      <c r="P510" s="245"/>
      <c r="Q510" s="253"/>
      <c r="R510" s="253"/>
    </row>
    <row r="511" spans="1:18" ht="42" customHeight="1">
      <c r="A511" s="250"/>
      <c r="B511" s="250"/>
      <c r="C511" s="250"/>
      <c r="D511" s="245"/>
      <c r="E511" s="245"/>
      <c r="F511" s="250"/>
      <c r="G511" s="250"/>
      <c r="H511" s="250"/>
      <c r="I511" s="251"/>
      <c r="J511" s="250"/>
      <c r="K511" s="250"/>
      <c r="L511" s="250"/>
      <c r="M511" s="252"/>
      <c r="N511" s="250"/>
      <c r="O511" s="250"/>
      <c r="P511" s="245"/>
      <c r="Q511" s="253"/>
      <c r="R511" s="253"/>
    </row>
    <row r="512" spans="1:18" ht="42" customHeight="1">
      <c r="A512" s="250"/>
      <c r="B512" s="250"/>
      <c r="C512" s="250"/>
      <c r="D512" s="245"/>
      <c r="E512" s="245"/>
      <c r="F512" s="250"/>
      <c r="G512" s="250"/>
      <c r="H512" s="250"/>
      <c r="I512" s="251"/>
      <c r="J512" s="250"/>
      <c r="K512" s="250"/>
      <c r="L512" s="250"/>
      <c r="M512" s="252"/>
      <c r="N512" s="250"/>
      <c r="O512" s="250"/>
      <c r="P512" s="245"/>
      <c r="Q512" s="253"/>
      <c r="R512" s="253"/>
    </row>
    <row r="513" spans="1:18" ht="42" customHeight="1">
      <c r="A513" s="250"/>
      <c r="B513" s="250"/>
      <c r="C513" s="250"/>
      <c r="D513" s="245"/>
      <c r="E513" s="245"/>
      <c r="F513" s="250"/>
      <c r="G513" s="250"/>
      <c r="H513" s="250"/>
      <c r="I513" s="251"/>
      <c r="J513" s="250"/>
      <c r="K513" s="250"/>
      <c r="L513" s="250"/>
      <c r="M513" s="252"/>
      <c r="N513" s="250"/>
      <c r="O513" s="250"/>
      <c r="P513" s="245"/>
      <c r="Q513" s="253"/>
      <c r="R513" s="253"/>
    </row>
    <row r="514" spans="1:18" ht="42" customHeight="1">
      <c r="A514" s="250"/>
      <c r="B514" s="250"/>
      <c r="C514" s="250"/>
      <c r="D514" s="245"/>
      <c r="E514" s="245"/>
      <c r="F514" s="250"/>
      <c r="G514" s="250"/>
      <c r="H514" s="250"/>
      <c r="I514" s="251"/>
      <c r="J514" s="250"/>
      <c r="K514" s="250"/>
      <c r="L514" s="250"/>
      <c r="M514" s="252"/>
      <c r="N514" s="250"/>
      <c r="O514" s="250"/>
      <c r="P514" s="245"/>
      <c r="Q514" s="253"/>
      <c r="R514" s="253"/>
    </row>
    <row r="515" spans="1:18" ht="42" customHeight="1">
      <c r="A515" s="250"/>
      <c r="B515" s="250"/>
      <c r="C515" s="250"/>
      <c r="D515" s="245"/>
      <c r="E515" s="245"/>
      <c r="F515" s="250"/>
      <c r="G515" s="250"/>
      <c r="H515" s="250"/>
      <c r="I515" s="251"/>
      <c r="J515" s="250"/>
      <c r="K515" s="250"/>
      <c r="L515" s="250"/>
      <c r="M515" s="252"/>
      <c r="N515" s="250"/>
      <c r="O515" s="250"/>
      <c r="P515" s="245"/>
      <c r="Q515" s="253"/>
      <c r="R515" s="253"/>
    </row>
    <row r="516" spans="1:18" ht="42" customHeight="1">
      <c r="A516" s="250"/>
      <c r="B516" s="250"/>
      <c r="C516" s="250"/>
      <c r="D516" s="245"/>
      <c r="E516" s="245"/>
      <c r="F516" s="250"/>
      <c r="G516" s="250"/>
      <c r="H516" s="250"/>
      <c r="I516" s="251"/>
      <c r="J516" s="250"/>
      <c r="K516" s="250"/>
      <c r="L516" s="250"/>
      <c r="M516" s="252"/>
      <c r="N516" s="250"/>
      <c r="O516" s="250"/>
      <c r="P516" s="245"/>
      <c r="Q516" s="253"/>
      <c r="R516" s="253"/>
    </row>
    <row r="517" spans="1:18" ht="42" customHeight="1">
      <c r="A517" s="250"/>
      <c r="B517" s="250"/>
      <c r="C517" s="250"/>
      <c r="D517" s="245"/>
      <c r="E517" s="245"/>
      <c r="F517" s="250"/>
      <c r="G517" s="250"/>
      <c r="H517" s="250"/>
      <c r="I517" s="251"/>
      <c r="J517" s="250"/>
      <c r="K517" s="250"/>
      <c r="L517" s="250"/>
      <c r="M517" s="252"/>
      <c r="N517" s="250"/>
      <c r="O517" s="250"/>
      <c r="P517" s="245"/>
      <c r="Q517" s="253"/>
      <c r="R517" s="253"/>
    </row>
    <row r="518" spans="1:18" ht="42" customHeight="1">
      <c r="A518" s="250"/>
      <c r="B518" s="250"/>
      <c r="C518" s="250"/>
      <c r="D518" s="245"/>
      <c r="E518" s="245"/>
      <c r="F518" s="250"/>
      <c r="G518" s="250"/>
      <c r="H518" s="250"/>
      <c r="I518" s="251"/>
      <c r="J518" s="250"/>
      <c r="K518" s="250"/>
      <c r="L518" s="250"/>
      <c r="M518" s="252"/>
      <c r="N518" s="250"/>
      <c r="O518" s="250"/>
      <c r="P518" s="245"/>
      <c r="Q518" s="253"/>
      <c r="R518" s="253"/>
    </row>
    <row r="519" spans="1:18" ht="42" customHeight="1">
      <c r="A519" s="250"/>
      <c r="B519" s="250"/>
      <c r="C519" s="250"/>
      <c r="D519" s="245"/>
      <c r="E519" s="245"/>
      <c r="F519" s="250"/>
      <c r="G519" s="250"/>
      <c r="H519" s="250"/>
      <c r="I519" s="251"/>
      <c r="J519" s="250"/>
      <c r="K519" s="250"/>
      <c r="L519" s="250"/>
      <c r="M519" s="252"/>
      <c r="N519" s="250"/>
      <c r="O519" s="250"/>
      <c r="P519" s="245"/>
      <c r="Q519" s="253"/>
      <c r="R519" s="253"/>
    </row>
    <row r="520" spans="1:18" ht="42" customHeight="1">
      <c r="A520" s="250"/>
      <c r="B520" s="250"/>
      <c r="C520" s="250"/>
      <c r="D520" s="245"/>
      <c r="E520" s="245"/>
      <c r="F520" s="250"/>
      <c r="G520" s="250"/>
      <c r="H520" s="250"/>
      <c r="I520" s="251"/>
      <c r="J520" s="250"/>
      <c r="K520" s="250"/>
      <c r="L520" s="250"/>
      <c r="M520" s="252"/>
      <c r="N520" s="250"/>
      <c r="O520" s="250"/>
      <c r="P520" s="245"/>
      <c r="Q520" s="253"/>
      <c r="R520" s="253"/>
    </row>
    <row r="521" spans="1:18" ht="63" customHeight="1">
      <c r="A521" s="250"/>
      <c r="B521" s="250"/>
      <c r="C521" s="250"/>
      <c r="D521" s="245"/>
      <c r="E521" s="245"/>
      <c r="F521" s="250"/>
      <c r="G521" s="250"/>
      <c r="H521" s="250"/>
      <c r="I521" s="251"/>
      <c r="J521" s="250"/>
      <c r="K521" s="250"/>
      <c r="L521" s="250"/>
      <c r="M521" s="252"/>
      <c r="N521" s="250"/>
      <c r="O521" s="250"/>
      <c r="P521" s="245"/>
      <c r="Q521" s="253"/>
      <c r="R521" s="253"/>
    </row>
    <row r="522" spans="1:18" ht="42" customHeight="1">
      <c r="A522" s="250"/>
      <c r="B522" s="250"/>
      <c r="C522" s="250"/>
      <c r="D522" s="245"/>
      <c r="E522" s="245"/>
      <c r="F522" s="250"/>
      <c r="G522" s="250"/>
      <c r="H522" s="250"/>
      <c r="I522" s="251"/>
      <c r="J522" s="250"/>
      <c r="K522" s="250"/>
      <c r="L522" s="250"/>
      <c r="M522" s="252"/>
      <c r="N522" s="250"/>
      <c r="O522" s="250"/>
      <c r="P522" s="245"/>
      <c r="Q522" s="253"/>
      <c r="R522" s="253"/>
    </row>
    <row r="523" spans="1:18" ht="42" customHeight="1">
      <c r="A523" s="250"/>
      <c r="B523" s="250"/>
      <c r="C523" s="250"/>
      <c r="D523" s="245"/>
      <c r="E523" s="245"/>
      <c r="F523" s="250"/>
      <c r="G523" s="250"/>
      <c r="H523" s="250"/>
      <c r="I523" s="251"/>
      <c r="J523" s="250"/>
      <c r="K523" s="250"/>
      <c r="L523" s="250"/>
      <c r="M523" s="252"/>
      <c r="N523" s="250"/>
      <c r="O523" s="250"/>
      <c r="P523" s="245"/>
      <c r="Q523" s="253"/>
      <c r="R523" s="253"/>
    </row>
    <row r="524" spans="1:18" ht="42" customHeight="1">
      <c r="A524" s="250"/>
      <c r="B524" s="250"/>
      <c r="C524" s="250"/>
      <c r="D524" s="245"/>
      <c r="E524" s="245"/>
      <c r="F524" s="250"/>
      <c r="G524" s="250"/>
      <c r="H524" s="250"/>
      <c r="I524" s="251"/>
      <c r="J524" s="250"/>
      <c r="K524" s="250"/>
      <c r="L524" s="250"/>
      <c r="M524" s="252"/>
      <c r="N524" s="250"/>
      <c r="O524" s="250"/>
      <c r="P524" s="245"/>
      <c r="Q524" s="253"/>
      <c r="R524" s="253"/>
    </row>
    <row r="525" spans="1:18" ht="42" customHeight="1">
      <c r="A525" s="250"/>
      <c r="B525" s="250"/>
      <c r="C525" s="250"/>
      <c r="D525" s="245"/>
      <c r="E525" s="245"/>
      <c r="F525" s="250"/>
      <c r="G525" s="250"/>
      <c r="H525" s="250"/>
      <c r="I525" s="251"/>
      <c r="J525" s="250"/>
      <c r="K525" s="250"/>
      <c r="L525" s="250"/>
      <c r="M525" s="252"/>
      <c r="N525" s="250"/>
      <c r="O525" s="250"/>
      <c r="P525" s="245"/>
      <c r="Q525" s="253"/>
      <c r="R525" s="253"/>
    </row>
    <row r="526" spans="1:18" ht="42" customHeight="1">
      <c r="A526" s="250"/>
      <c r="B526" s="250"/>
      <c r="C526" s="250"/>
      <c r="D526" s="245"/>
      <c r="E526" s="245"/>
      <c r="F526" s="250"/>
      <c r="G526" s="250"/>
      <c r="H526" s="250"/>
      <c r="I526" s="251"/>
      <c r="J526" s="250"/>
      <c r="K526" s="250"/>
      <c r="L526" s="250"/>
      <c r="M526" s="252"/>
      <c r="N526" s="250"/>
      <c r="O526" s="250"/>
      <c r="P526" s="245"/>
      <c r="Q526" s="253"/>
      <c r="R526" s="253"/>
    </row>
    <row r="527" spans="1:18" ht="42" customHeight="1">
      <c r="A527" s="250"/>
      <c r="B527" s="250"/>
      <c r="C527" s="250"/>
      <c r="D527" s="245"/>
      <c r="E527" s="245"/>
      <c r="F527" s="250"/>
      <c r="G527" s="250"/>
      <c r="H527" s="250"/>
      <c r="I527" s="251"/>
      <c r="J527" s="250"/>
      <c r="K527" s="250"/>
      <c r="L527" s="250"/>
      <c r="M527" s="252"/>
      <c r="N527" s="250"/>
      <c r="O527" s="250"/>
      <c r="P527" s="245"/>
      <c r="Q527" s="253"/>
      <c r="R527" s="253"/>
    </row>
    <row r="528" spans="1:18" ht="42" customHeight="1">
      <c r="A528" s="250"/>
      <c r="B528" s="250"/>
      <c r="C528" s="250"/>
      <c r="D528" s="245"/>
      <c r="E528" s="245"/>
      <c r="F528" s="250"/>
      <c r="G528" s="250"/>
      <c r="H528" s="250"/>
      <c r="I528" s="251"/>
      <c r="J528" s="250"/>
      <c r="K528" s="250"/>
      <c r="L528" s="250"/>
      <c r="M528" s="252"/>
      <c r="N528" s="250"/>
      <c r="O528" s="250"/>
      <c r="P528" s="245"/>
      <c r="Q528" s="253"/>
      <c r="R528" s="253"/>
    </row>
    <row r="529" spans="1:18" ht="42" customHeight="1">
      <c r="A529" s="250"/>
      <c r="B529" s="250"/>
      <c r="C529" s="250"/>
      <c r="D529" s="245"/>
      <c r="E529" s="245"/>
      <c r="F529" s="250"/>
      <c r="G529" s="250"/>
      <c r="H529" s="250"/>
      <c r="I529" s="251"/>
      <c r="J529" s="250"/>
      <c r="K529" s="250"/>
      <c r="L529" s="250"/>
      <c r="M529" s="252"/>
      <c r="N529" s="250"/>
      <c r="O529" s="250"/>
      <c r="P529" s="245"/>
      <c r="Q529" s="253"/>
      <c r="R529" s="253"/>
    </row>
    <row r="530" spans="1:18" ht="42" customHeight="1">
      <c r="A530" s="250"/>
      <c r="B530" s="250"/>
      <c r="C530" s="250"/>
      <c r="D530" s="245"/>
      <c r="E530" s="245"/>
      <c r="F530" s="250"/>
      <c r="G530" s="250"/>
      <c r="H530" s="250"/>
      <c r="I530" s="251"/>
      <c r="J530" s="250"/>
      <c r="K530" s="250"/>
      <c r="L530" s="250"/>
      <c r="M530" s="252"/>
      <c r="N530" s="250"/>
      <c r="O530" s="250"/>
      <c r="P530" s="245"/>
      <c r="Q530" s="253"/>
      <c r="R530" s="253"/>
    </row>
    <row r="531" spans="1:18" ht="42" customHeight="1">
      <c r="A531" s="250"/>
      <c r="B531" s="250"/>
      <c r="C531" s="250"/>
      <c r="D531" s="245"/>
      <c r="E531" s="245"/>
      <c r="F531" s="250"/>
      <c r="G531" s="250"/>
      <c r="H531" s="250"/>
      <c r="I531" s="251"/>
      <c r="J531" s="250"/>
      <c r="K531" s="250"/>
      <c r="L531" s="250"/>
      <c r="M531" s="252"/>
      <c r="N531" s="250"/>
      <c r="O531" s="250"/>
      <c r="P531" s="245"/>
      <c r="Q531" s="253"/>
      <c r="R531" s="253"/>
    </row>
    <row r="532" spans="1:18" ht="42" customHeight="1">
      <c r="A532" s="250"/>
      <c r="B532" s="250"/>
      <c r="C532" s="250"/>
      <c r="D532" s="245"/>
      <c r="E532" s="245"/>
      <c r="F532" s="250"/>
      <c r="G532" s="250"/>
      <c r="H532" s="250"/>
      <c r="I532" s="251"/>
      <c r="J532" s="250"/>
      <c r="K532" s="250"/>
      <c r="L532" s="250"/>
      <c r="M532" s="252"/>
      <c r="N532" s="250"/>
      <c r="O532" s="250"/>
      <c r="P532" s="245"/>
      <c r="Q532" s="253"/>
      <c r="R532" s="253"/>
    </row>
    <row r="533" spans="1:18" ht="42" customHeight="1">
      <c r="A533" s="250"/>
      <c r="B533" s="250"/>
      <c r="C533" s="250"/>
      <c r="D533" s="245"/>
      <c r="E533" s="245"/>
      <c r="F533" s="250"/>
      <c r="G533" s="250"/>
      <c r="H533" s="250"/>
      <c r="I533" s="251"/>
      <c r="J533" s="250"/>
      <c r="K533" s="250"/>
      <c r="L533" s="250"/>
      <c r="M533" s="252"/>
      <c r="N533" s="250"/>
      <c r="O533" s="250"/>
      <c r="P533" s="245"/>
      <c r="Q533" s="253"/>
      <c r="R533" s="253"/>
    </row>
    <row r="534" spans="1:18" ht="42" customHeight="1">
      <c r="A534" s="250"/>
      <c r="B534" s="250"/>
      <c r="C534" s="250"/>
      <c r="D534" s="245"/>
      <c r="E534" s="245"/>
      <c r="F534" s="250"/>
      <c r="G534" s="250"/>
      <c r="H534" s="250"/>
      <c r="I534" s="251"/>
      <c r="J534" s="250"/>
      <c r="K534" s="250"/>
      <c r="L534" s="250"/>
      <c r="M534" s="252"/>
      <c r="N534" s="250"/>
      <c r="O534" s="250"/>
      <c r="P534" s="245"/>
      <c r="Q534" s="253"/>
      <c r="R534" s="253"/>
    </row>
    <row r="535" spans="1:18" ht="42" customHeight="1">
      <c r="A535" s="250"/>
      <c r="B535" s="250"/>
      <c r="C535" s="250"/>
      <c r="D535" s="245"/>
      <c r="E535" s="245"/>
      <c r="F535" s="250"/>
      <c r="G535" s="250"/>
      <c r="H535" s="250"/>
      <c r="I535" s="251"/>
      <c r="J535" s="250"/>
      <c r="K535" s="250"/>
      <c r="L535" s="250"/>
      <c r="M535" s="252"/>
      <c r="N535" s="250"/>
      <c r="O535" s="250"/>
      <c r="P535" s="245"/>
      <c r="Q535" s="253"/>
      <c r="R535" s="253"/>
    </row>
    <row r="536" spans="1:18" ht="42" customHeight="1">
      <c r="A536" s="250"/>
      <c r="B536" s="250"/>
      <c r="C536" s="250"/>
      <c r="D536" s="245"/>
      <c r="E536" s="245"/>
      <c r="F536" s="250"/>
      <c r="G536" s="250"/>
      <c r="H536" s="250"/>
      <c r="I536" s="251"/>
      <c r="J536" s="250"/>
      <c r="K536" s="250"/>
      <c r="L536" s="250"/>
      <c r="M536" s="252"/>
      <c r="N536" s="250"/>
      <c r="O536" s="250"/>
      <c r="P536" s="245"/>
      <c r="Q536" s="253"/>
      <c r="R536" s="253"/>
    </row>
    <row r="537" spans="1:18" ht="42" customHeight="1">
      <c r="A537" s="250"/>
      <c r="B537" s="250"/>
      <c r="C537" s="250"/>
      <c r="D537" s="245"/>
      <c r="E537" s="245"/>
      <c r="F537" s="250"/>
      <c r="G537" s="250"/>
      <c r="H537" s="250"/>
      <c r="I537" s="251"/>
      <c r="J537" s="250"/>
      <c r="K537" s="250"/>
      <c r="L537" s="250"/>
      <c r="M537" s="252"/>
      <c r="N537" s="250"/>
      <c r="O537" s="250"/>
      <c r="P537" s="245"/>
      <c r="Q537" s="253"/>
      <c r="R537" s="253"/>
    </row>
    <row r="538" spans="1:18" ht="42" customHeight="1">
      <c r="A538" s="250"/>
      <c r="B538" s="250"/>
      <c r="C538" s="250"/>
      <c r="D538" s="245"/>
      <c r="E538" s="245"/>
      <c r="F538" s="250"/>
      <c r="G538" s="250"/>
      <c r="H538" s="250"/>
      <c r="I538" s="251"/>
      <c r="J538" s="250"/>
      <c r="K538" s="250"/>
      <c r="L538" s="250"/>
      <c r="M538" s="252"/>
      <c r="N538" s="250"/>
      <c r="O538" s="250"/>
      <c r="P538" s="245"/>
      <c r="Q538" s="253"/>
      <c r="R538" s="253"/>
    </row>
    <row r="539" spans="1:18" ht="42" customHeight="1">
      <c r="A539" s="250"/>
      <c r="B539" s="250"/>
      <c r="C539" s="250"/>
      <c r="D539" s="245"/>
      <c r="E539" s="245"/>
      <c r="F539" s="250"/>
      <c r="G539" s="250"/>
      <c r="H539" s="250"/>
      <c r="I539" s="251"/>
      <c r="J539" s="250"/>
      <c r="K539" s="250"/>
      <c r="L539" s="250"/>
      <c r="M539" s="252"/>
      <c r="N539" s="250"/>
      <c r="O539" s="250"/>
      <c r="P539" s="245"/>
      <c r="Q539" s="253"/>
      <c r="R539" s="253"/>
    </row>
    <row r="540" spans="1:18" ht="42" customHeight="1">
      <c r="A540" s="250"/>
      <c r="B540" s="250"/>
      <c r="C540" s="250"/>
      <c r="D540" s="245"/>
      <c r="E540" s="245"/>
      <c r="F540" s="250"/>
      <c r="G540" s="250"/>
      <c r="H540" s="250"/>
      <c r="I540" s="251"/>
      <c r="J540" s="250"/>
      <c r="K540" s="250"/>
      <c r="L540" s="250"/>
      <c r="M540" s="252"/>
      <c r="N540" s="250"/>
      <c r="O540" s="250"/>
      <c r="P540" s="245"/>
      <c r="Q540" s="253"/>
      <c r="R540" s="253"/>
    </row>
    <row r="541" spans="1:18" ht="42" customHeight="1">
      <c r="A541" s="250"/>
      <c r="B541" s="250"/>
      <c r="C541" s="250"/>
      <c r="D541" s="245"/>
      <c r="E541" s="245"/>
      <c r="F541" s="250"/>
      <c r="G541" s="250"/>
      <c r="H541" s="250"/>
      <c r="I541" s="251"/>
      <c r="J541" s="250"/>
      <c r="K541" s="250"/>
      <c r="L541" s="250"/>
      <c r="M541" s="252"/>
      <c r="N541" s="250"/>
      <c r="O541" s="250"/>
      <c r="P541" s="245"/>
      <c r="Q541" s="253"/>
      <c r="R541" s="253"/>
    </row>
    <row r="542" spans="1:18" ht="42" customHeight="1">
      <c r="A542" s="250"/>
      <c r="B542" s="250"/>
      <c r="C542" s="250"/>
      <c r="D542" s="245"/>
      <c r="E542" s="245"/>
      <c r="F542" s="250"/>
      <c r="G542" s="250"/>
      <c r="H542" s="250"/>
      <c r="I542" s="251"/>
      <c r="J542" s="250"/>
      <c r="K542" s="250"/>
      <c r="L542" s="250"/>
      <c r="M542" s="252"/>
      <c r="N542" s="250"/>
      <c r="O542" s="250"/>
      <c r="P542" s="245"/>
      <c r="Q542" s="253"/>
      <c r="R542" s="253"/>
    </row>
    <row r="543" spans="1:18" ht="42" customHeight="1">
      <c r="A543" s="250"/>
      <c r="B543" s="250"/>
      <c r="C543" s="250"/>
      <c r="D543" s="245"/>
      <c r="E543" s="245"/>
      <c r="F543" s="250"/>
      <c r="G543" s="250"/>
      <c r="H543" s="250"/>
      <c r="I543" s="251"/>
      <c r="J543" s="250"/>
      <c r="K543" s="250"/>
      <c r="L543" s="250"/>
      <c r="M543" s="252"/>
      <c r="N543" s="250"/>
      <c r="O543" s="250"/>
      <c r="P543" s="245"/>
      <c r="Q543" s="253"/>
      <c r="R543" s="253"/>
    </row>
    <row r="544" spans="1:18" ht="42" customHeight="1">
      <c r="A544" s="250"/>
      <c r="B544" s="250"/>
      <c r="C544" s="250"/>
      <c r="D544" s="245"/>
      <c r="E544" s="245"/>
      <c r="F544" s="250"/>
      <c r="G544" s="250"/>
      <c r="H544" s="250"/>
      <c r="I544" s="251"/>
      <c r="J544" s="250"/>
      <c r="K544" s="250"/>
      <c r="L544" s="250"/>
      <c r="M544" s="252"/>
      <c r="N544" s="250"/>
      <c r="O544" s="250"/>
      <c r="P544" s="245"/>
      <c r="Q544" s="253"/>
      <c r="R544" s="253"/>
    </row>
    <row r="545" spans="1:18" ht="42" customHeight="1">
      <c r="A545" s="250"/>
      <c r="B545" s="250"/>
      <c r="C545" s="250"/>
      <c r="D545" s="245"/>
      <c r="E545" s="245"/>
      <c r="F545" s="250"/>
      <c r="G545" s="250"/>
      <c r="H545" s="250"/>
      <c r="I545" s="251"/>
      <c r="J545" s="250"/>
      <c r="K545" s="250"/>
      <c r="L545" s="250"/>
      <c r="M545" s="252"/>
      <c r="N545" s="250"/>
      <c r="O545" s="250"/>
      <c r="P545" s="245"/>
      <c r="Q545" s="253"/>
      <c r="R545" s="253"/>
    </row>
    <row r="546" spans="1:18" ht="42" customHeight="1">
      <c r="A546" s="250"/>
      <c r="B546" s="250"/>
      <c r="C546" s="250"/>
      <c r="D546" s="245"/>
      <c r="E546" s="245"/>
      <c r="F546" s="250"/>
      <c r="G546" s="250"/>
      <c r="H546" s="250"/>
      <c r="I546" s="251"/>
      <c r="J546" s="250"/>
      <c r="K546" s="250"/>
      <c r="L546" s="250"/>
      <c r="M546" s="252"/>
      <c r="N546" s="250"/>
      <c r="O546" s="250"/>
      <c r="P546" s="245"/>
      <c r="Q546" s="253"/>
      <c r="R546" s="253"/>
    </row>
    <row r="547" spans="1:18">
      <c r="A547" s="250"/>
      <c r="B547" s="250"/>
      <c r="C547" s="250"/>
      <c r="D547" s="245"/>
      <c r="E547" s="245"/>
      <c r="F547" s="250"/>
      <c r="G547" s="250"/>
      <c r="H547" s="250"/>
      <c r="I547" s="251"/>
      <c r="J547" s="250"/>
      <c r="K547" s="250"/>
      <c r="L547" s="250"/>
      <c r="M547" s="252"/>
      <c r="N547" s="250"/>
      <c r="O547" s="250"/>
      <c r="P547" s="245"/>
      <c r="Q547" s="253"/>
      <c r="R547" s="253"/>
    </row>
    <row r="548" spans="1:18" ht="42" customHeight="1">
      <c r="A548" s="250"/>
      <c r="B548" s="250"/>
      <c r="C548" s="250"/>
      <c r="D548" s="245"/>
      <c r="E548" s="245"/>
      <c r="F548" s="250"/>
      <c r="G548" s="250"/>
      <c r="H548" s="250"/>
      <c r="I548" s="251"/>
      <c r="J548" s="250"/>
      <c r="K548" s="250"/>
      <c r="L548" s="250"/>
      <c r="M548" s="252"/>
      <c r="N548" s="250"/>
      <c r="O548" s="250"/>
      <c r="P548" s="245"/>
      <c r="Q548" s="253"/>
      <c r="R548" s="253"/>
    </row>
    <row r="549" spans="1:18" ht="42" customHeight="1">
      <c r="A549" s="250"/>
      <c r="B549" s="250"/>
      <c r="C549" s="250"/>
      <c r="D549" s="245"/>
      <c r="E549" s="245"/>
      <c r="F549" s="250"/>
      <c r="G549" s="250"/>
      <c r="H549" s="250"/>
      <c r="I549" s="251"/>
      <c r="J549" s="250"/>
      <c r="K549" s="250"/>
      <c r="L549" s="250"/>
      <c r="M549" s="252"/>
      <c r="N549" s="250"/>
      <c r="O549" s="250"/>
      <c r="P549" s="245"/>
      <c r="Q549" s="253"/>
      <c r="R549" s="253"/>
    </row>
    <row r="550" spans="1:18" ht="42" customHeight="1">
      <c r="A550" s="250"/>
      <c r="B550" s="250"/>
      <c r="C550" s="250"/>
      <c r="D550" s="245"/>
      <c r="E550" s="245"/>
      <c r="F550" s="250"/>
      <c r="G550" s="250"/>
      <c r="H550" s="250"/>
      <c r="I550" s="251"/>
      <c r="J550" s="250"/>
      <c r="K550" s="250"/>
      <c r="L550" s="250"/>
      <c r="M550" s="252"/>
      <c r="N550" s="250"/>
      <c r="O550" s="250"/>
      <c r="P550" s="245"/>
      <c r="Q550" s="253"/>
      <c r="R550" s="253"/>
    </row>
    <row r="551" spans="1:18" ht="42" customHeight="1">
      <c r="A551" s="250"/>
      <c r="B551" s="250"/>
      <c r="C551" s="250"/>
      <c r="D551" s="245"/>
      <c r="E551" s="245"/>
      <c r="F551" s="250"/>
      <c r="G551" s="250"/>
      <c r="H551" s="250"/>
      <c r="I551" s="251"/>
      <c r="J551" s="250"/>
      <c r="K551" s="250"/>
      <c r="L551" s="250"/>
      <c r="M551" s="252"/>
      <c r="N551" s="250"/>
      <c r="O551" s="250"/>
      <c r="P551" s="245"/>
      <c r="Q551" s="253"/>
      <c r="R551" s="253"/>
    </row>
    <row r="552" spans="1:18" ht="42" customHeight="1">
      <c r="A552" s="250"/>
      <c r="B552" s="250"/>
      <c r="C552" s="250"/>
      <c r="D552" s="245"/>
      <c r="E552" s="245"/>
      <c r="F552" s="250"/>
      <c r="G552" s="250"/>
      <c r="H552" s="250"/>
      <c r="I552" s="251"/>
      <c r="J552" s="250"/>
      <c r="K552" s="250"/>
      <c r="L552" s="250"/>
      <c r="M552" s="252"/>
      <c r="N552" s="250"/>
      <c r="O552" s="250"/>
      <c r="P552" s="245"/>
      <c r="Q552" s="253"/>
      <c r="R552" s="253"/>
    </row>
    <row r="553" spans="1:18" ht="42" customHeight="1">
      <c r="A553" s="250"/>
      <c r="B553" s="250"/>
      <c r="C553" s="250"/>
      <c r="D553" s="245"/>
      <c r="E553" s="245"/>
      <c r="F553" s="250"/>
      <c r="G553" s="250"/>
      <c r="H553" s="250"/>
      <c r="I553" s="251"/>
      <c r="J553" s="250"/>
      <c r="K553" s="250"/>
      <c r="L553" s="250"/>
      <c r="M553" s="252"/>
      <c r="N553" s="250"/>
      <c r="O553" s="250"/>
      <c r="P553" s="245"/>
      <c r="Q553" s="253"/>
      <c r="R553" s="253"/>
    </row>
    <row r="554" spans="1:18" ht="42" customHeight="1">
      <c r="A554" s="250"/>
      <c r="B554" s="250"/>
      <c r="C554" s="250"/>
      <c r="D554" s="245"/>
      <c r="E554" s="245"/>
      <c r="F554" s="250"/>
      <c r="G554" s="250"/>
      <c r="H554" s="250"/>
      <c r="I554" s="251"/>
      <c r="J554" s="250"/>
      <c r="K554" s="250"/>
      <c r="L554" s="250"/>
      <c r="M554" s="252"/>
      <c r="N554" s="250"/>
      <c r="O554" s="250"/>
      <c r="P554" s="245"/>
      <c r="Q554" s="253"/>
      <c r="R554" s="253"/>
    </row>
    <row r="555" spans="1:18" ht="42" customHeight="1">
      <c r="A555" s="250"/>
      <c r="B555" s="250"/>
      <c r="C555" s="250"/>
      <c r="D555" s="245"/>
      <c r="E555" s="245"/>
      <c r="F555" s="250"/>
      <c r="G555" s="250"/>
      <c r="H555" s="250"/>
      <c r="I555" s="251"/>
      <c r="J555" s="250"/>
      <c r="K555" s="250"/>
      <c r="L555" s="250"/>
      <c r="M555" s="252"/>
      <c r="N555" s="250"/>
      <c r="O555" s="250"/>
      <c r="P555" s="245"/>
      <c r="Q555" s="253"/>
      <c r="R555" s="253"/>
    </row>
    <row r="556" spans="1:18">
      <c r="A556" s="250"/>
      <c r="B556" s="250"/>
      <c r="C556" s="250"/>
      <c r="D556" s="245"/>
      <c r="E556" s="245"/>
      <c r="F556" s="250"/>
      <c r="G556" s="250"/>
      <c r="H556" s="250"/>
      <c r="I556" s="251"/>
      <c r="J556" s="250"/>
      <c r="K556" s="250"/>
      <c r="L556" s="250"/>
      <c r="M556" s="252"/>
      <c r="N556" s="250"/>
      <c r="O556" s="250"/>
      <c r="P556" s="245"/>
      <c r="Q556" s="253"/>
      <c r="R556" s="253"/>
    </row>
    <row r="557" spans="1:18" ht="42" customHeight="1">
      <c r="A557" s="250"/>
      <c r="B557" s="250"/>
      <c r="C557" s="250"/>
      <c r="D557" s="245"/>
      <c r="E557" s="245"/>
      <c r="F557" s="250"/>
      <c r="G557" s="250"/>
      <c r="H557" s="250"/>
      <c r="I557" s="251"/>
      <c r="J557" s="250"/>
      <c r="K557" s="250"/>
      <c r="L557" s="250"/>
      <c r="M557" s="252"/>
      <c r="N557" s="250"/>
      <c r="O557" s="250"/>
      <c r="P557" s="245"/>
      <c r="Q557" s="253"/>
      <c r="R557" s="253"/>
    </row>
    <row r="558" spans="1:18" ht="42" customHeight="1">
      <c r="A558" s="250"/>
      <c r="B558" s="250"/>
      <c r="C558" s="250"/>
      <c r="D558" s="245"/>
      <c r="E558" s="245"/>
      <c r="F558" s="250"/>
      <c r="G558" s="250"/>
      <c r="H558" s="250"/>
      <c r="I558" s="251"/>
      <c r="J558" s="250"/>
      <c r="K558" s="250"/>
      <c r="L558" s="250"/>
      <c r="M558" s="252"/>
      <c r="N558" s="250"/>
      <c r="O558" s="250"/>
      <c r="P558" s="245"/>
      <c r="Q558" s="253"/>
      <c r="R558" s="253"/>
    </row>
    <row r="559" spans="1:18" ht="42" customHeight="1">
      <c r="A559" s="250"/>
      <c r="B559" s="250"/>
      <c r="C559" s="250"/>
      <c r="D559" s="245"/>
      <c r="E559" s="245"/>
      <c r="F559" s="250"/>
      <c r="G559" s="250"/>
      <c r="H559" s="250"/>
      <c r="I559" s="251"/>
      <c r="J559" s="250"/>
      <c r="K559" s="250"/>
      <c r="L559" s="250"/>
      <c r="M559" s="252"/>
      <c r="N559" s="250"/>
      <c r="O559" s="250"/>
      <c r="P559" s="245"/>
      <c r="Q559" s="253"/>
      <c r="R559" s="253"/>
    </row>
    <row r="560" spans="1:18" ht="42" customHeight="1">
      <c r="A560" s="250"/>
      <c r="B560" s="250"/>
      <c r="C560" s="250"/>
      <c r="D560" s="245"/>
      <c r="E560" s="245"/>
      <c r="F560" s="250"/>
      <c r="G560" s="250"/>
      <c r="H560" s="250"/>
      <c r="I560" s="251"/>
      <c r="J560" s="250"/>
      <c r="K560" s="250"/>
      <c r="L560" s="250"/>
      <c r="M560" s="252"/>
      <c r="N560" s="250"/>
      <c r="O560" s="250"/>
      <c r="P560" s="245"/>
      <c r="Q560" s="253"/>
      <c r="R560" s="253"/>
    </row>
    <row r="561" spans="1:18" ht="52.5" customHeight="1">
      <c r="A561" s="250"/>
      <c r="B561" s="250"/>
      <c r="C561" s="250"/>
      <c r="D561" s="245"/>
      <c r="E561" s="245"/>
      <c r="F561" s="250"/>
      <c r="G561" s="250"/>
      <c r="H561" s="250"/>
      <c r="I561" s="251"/>
      <c r="J561" s="250"/>
      <c r="K561" s="250"/>
      <c r="L561" s="250"/>
      <c r="M561" s="252"/>
      <c r="N561" s="250"/>
      <c r="O561" s="250"/>
      <c r="P561" s="245"/>
      <c r="Q561" s="253"/>
      <c r="R561" s="253"/>
    </row>
    <row r="562" spans="1:18">
      <c r="A562" s="250"/>
      <c r="B562" s="250"/>
      <c r="C562" s="250"/>
      <c r="D562" s="245"/>
      <c r="E562" s="245"/>
      <c r="F562" s="250"/>
      <c r="G562" s="250"/>
      <c r="H562" s="250"/>
      <c r="I562" s="251"/>
      <c r="J562" s="250"/>
      <c r="K562" s="250"/>
      <c r="L562" s="250"/>
      <c r="M562" s="252"/>
      <c r="N562" s="250"/>
      <c r="O562" s="250"/>
      <c r="P562" s="245"/>
      <c r="Q562" s="253"/>
      <c r="R562" s="253"/>
    </row>
    <row r="563" spans="1:18">
      <c r="A563" s="250"/>
      <c r="B563" s="250"/>
      <c r="C563" s="250"/>
      <c r="D563" s="245"/>
      <c r="E563" s="245"/>
      <c r="F563" s="250"/>
      <c r="G563" s="250"/>
      <c r="H563" s="250"/>
      <c r="I563" s="251"/>
      <c r="J563" s="250"/>
      <c r="K563" s="250"/>
      <c r="L563" s="250"/>
      <c r="M563" s="252"/>
      <c r="N563" s="250"/>
      <c r="O563" s="250"/>
      <c r="P563" s="245"/>
      <c r="Q563" s="253"/>
      <c r="R563" s="253"/>
    </row>
    <row r="564" spans="1:18" ht="42" customHeight="1">
      <c r="A564" s="250"/>
      <c r="B564" s="250"/>
      <c r="C564" s="250"/>
      <c r="D564" s="245"/>
      <c r="E564" s="245"/>
      <c r="F564" s="250"/>
      <c r="G564" s="250"/>
      <c r="H564" s="250"/>
      <c r="I564" s="251"/>
      <c r="J564" s="250"/>
      <c r="K564" s="250"/>
      <c r="L564" s="250"/>
      <c r="M564" s="252"/>
      <c r="N564" s="250"/>
      <c r="O564" s="250"/>
      <c r="P564" s="245"/>
      <c r="Q564" s="253"/>
      <c r="R564" s="253"/>
    </row>
    <row r="565" spans="1:18" ht="42" customHeight="1">
      <c r="A565" s="250"/>
      <c r="B565" s="250"/>
      <c r="C565" s="250"/>
      <c r="D565" s="245"/>
      <c r="E565" s="245"/>
      <c r="F565" s="250"/>
      <c r="G565" s="250"/>
      <c r="H565" s="250"/>
      <c r="I565" s="251"/>
      <c r="J565" s="250"/>
      <c r="K565" s="250"/>
      <c r="L565" s="250"/>
      <c r="M565" s="252"/>
      <c r="N565" s="250"/>
      <c r="O565" s="250"/>
      <c r="P565" s="245"/>
      <c r="Q565" s="253"/>
      <c r="R565" s="253"/>
    </row>
    <row r="566" spans="1:18" ht="63" customHeight="1">
      <c r="A566" s="250"/>
      <c r="B566" s="250"/>
      <c r="C566" s="250"/>
      <c r="D566" s="245"/>
      <c r="E566" s="245"/>
      <c r="F566" s="250"/>
      <c r="G566" s="250"/>
      <c r="H566" s="250"/>
      <c r="I566" s="251"/>
      <c r="J566" s="250"/>
      <c r="K566" s="250"/>
      <c r="L566" s="250"/>
      <c r="M566" s="252"/>
      <c r="N566" s="250"/>
      <c r="O566" s="250"/>
      <c r="P566" s="245"/>
      <c r="Q566" s="253"/>
      <c r="R566" s="253"/>
    </row>
    <row r="567" spans="1:18" ht="42" customHeight="1">
      <c r="A567" s="250"/>
      <c r="B567" s="250"/>
      <c r="C567" s="250"/>
      <c r="D567" s="245"/>
      <c r="E567" s="245"/>
      <c r="F567" s="250"/>
      <c r="G567" s="250"/>
      <c r="H567" s="250"/>
      <c r="I567" s="251"/>
      <c r="J567" s="250"/>
      <c r="K567" s="250"/>
      <c r="L567" s="250"/>
      <c r="M567" s="252"/>
      <c r="N567" s="250"/>
      <c r="O567" s="250"/>
      <c r="P567" s="245"/>
      <c r="Q567" s="253"/>
      <c r="R567" s="253"/>
    </row>
    <row r="568" spans="1:18" ht="42" customHeight="1">
      <c r="A568" s="250"/>
      <c r="B568" s="250"/>
      <c r="C568" s="250"/>
      <c r="D568" s="245"/>
      <c r="E568" s="245"/>
      <c r="F568" s="250"/>
      <c r="G568" s="250"/>
      <c r="H568" s="250"/>
      <c r="I568" s="251"/>
      <c r="J568" s="250"/>
      <c r="K568" s="250"/>
      <c r="L568" s="250"/>
      <c r="M568" s="252"/>
      <c r="N568" s="250"/>
      <c r="O568" s="250"/>
      <c r="P568" s="245"/>
      <c r="Q568" s="253"/>
      <c r="R568" s="253"/>
    </row>
    <row r="569" spans="1:18" ht="42" customHeight="1">
      <c r="A569" s="250"/>
      <c r="B569" s="250"/>
      <c r="C569" s="250"/>
      <c r="D569" s="245"/>
      <c r="E569" s="245"/>
      <c r="F569" s="250"/>
      <c r="G569" s="250"/>
      <c r="H569" s="250"/>
      <c r="I569" s="251"/>
      <c r="J569" s="250"/>
      <c r="K569" s="250"/>
      <c r="L569" s="250"/>
      <c r="M569" s="252"/>
      <c r="N569" s="250"/>
      <c r="O569" s="250"/>
      <c r="P569" s="245"/>
      <c r="Q569" s="253"/>
      <c r="R569" s="253"/>
    </row>
    <row r="570" spans="1:18" ht="42" customHeight="1">
      <c r="A570" s="250"/>
      <c r="B570" s="250"/>
      <c r="C570" s="250"/>
      <c r="D570" s="245"/>
      <c r="E570" s="245"/>
      <c r="F570" s="250"/>
      <c r="G570" s="250"/>
      <c r="H570" s="250"/>
      <c r="I570" s="251"/>
      <c r="J570" s="250"/>
      <c r="K570" s="250"/>
      <c r="L570" s="250"/>
      <c r="M570" s="252"/>
      <c r="N570" s="250"/>
      <c r="O570" s="250"/>
      <c r="P570" s="245"/>
      <c r="Q570" s="253"/>
      <c r="R570" s="253"/>
    </row>
    <row r="571" spans="1:18" ht="42" customHeight="1">
      <c r="A571" s="250"/>
      <c r="B571" s="250"/>
      <c r="C571" s="250"/>
      <c r="D571" s="245"/>
      <c r="E571" s="245"/>
      <c r="F571" s="250"/>
      <c r="G571" s="250"/>
      <c r="H571" s="250"/>
      <c r="I571" s="251"/>
      <c r="J571" s="250"/>
      <c r="K571" s="250"/>
      <c r="L571" s="250"/>
      <c r="M571" s="252"/>
      <c r="N571" s="250"/>
      <c r="O571" s="250"/>
      <c r="P571" s="245"/>
      <c r="Q571" s="253"/>
      <c r="R571" s="253"/>
    </row>
    <row r="572" spans="1:18" ht="42" customHeight="1">
      <c r="A572" s="250"/>
      <c r="B572" s="250"/>
      <c r="C572" s="250"/>
      <c r="D572" s="245"/>
      <c r="E572" s="245"/>
      <c r="F572" s="250"/>
      <c r="G572" s="250"/>
      <c r="H572" s="250"/>
      <c r="I572" s="251"/>
      <c r="J572" s="250"/>
      <c r="K572" s="250"/>
      <c r="L572" s="250"/>
      <c r="M572" s="252"/>
      <c r="N572" s="250"/>
      <c r="O572" s="250"/>
      <c r="P572" s="245"/>
      <c r="Q572" s="253"/>
      <c r="R572" s="253"/>
    </row>
    <row r="573" spans="1:18" ht="42" customHeight="1">
      <c r="A573" s="250"/>
      <c r="B573" s="250"/>
      <c r="C573" s="250"/>
      <c r="D573" s="245"/>
      <c r="E573" s="245"/>
      <c r="F573" s="250"/>
      <c r="G573" s="250"/>
      <c r="H573" s="250"/>
      <c r="I573" s="251"/>
      <c r="J573" s="250"/>
      <c r="K573" s="250"/>
      <c r="L573" s="250"/>
      <c r="M573" s="252"/>
      <c r="N573" s="250"/>
      <c r="O573" s="250"/>
      <c r="P573" s="245"/>
      <c r="Q573" s="253"/>
      <c r="R573" s="253"/>
    </row>
    <row r="574" spans="1:18" ht="42" customHeight="1">
      <c r="A574" s="250"/>
      <c r="B574" s="250"/>
      <c r="C574" s="250"/>
      <c r="D574" s="245"/>
      <c r="E574" s="245"/>
      <c r="F574" s="250"/>
      <c r="G574" s="250"/>
      <c r="H574" s="250"/>
      <c r="I574" s="251"/>
      <c r="J574" s="250"/>
      <c r="K574" s="250"/>
      <c r="L574" s="250"/>
      <c r="M574" s="252"/>
      <c r="N574" s="250"/>
      <c r="O574" s="250"/>
      <c r="P574" s="245"/>
      <c r="Q574" s="253"/>
      <c r="R574" s="253"/>
    </row>
    <row r="575" spans="1:18" ht="42" customHeight="1">
      <c r="A575" s="250"/>
      <c r="B575" s="250"/>
      <c r="C575" s="250"/>
      <c r="D575" s="245"/>
      <c r="E575" s="245"/>
      <c r="F575" s="250"/>
      <c r="G575" s="250"/>
      <c r="H575" s="250"/>
      <c r="I575" s="251"/>
      <c r="J575" s="250"/>
      <c r="K575" s="250"/>
      <c r="L575" s="250"/>
      <c r="M575" s="252"/>
      <c r="N575" s="250"/>
      <c r="O575" s="250"/>
      <c r="P575" s="245"/>
      <c r="Q575" s="253"/>
      <c r="R575" s="253"/>
    </row>
    <row r="576" spans="1:18" ht="42" customHeight="1">
      <c r="A576" s="250"/>
      <c r="B576" s="250"/>
      <c r="C576" s="250"/>
      <c r="D576" s="245"/>
      <c r="E576" s="245"/>
      <c r="F576" s="250"/>
      <c r="G576" s="250"/>
      <c r="H576" s="250"/>
      <c r="I576" s="251"/>
      <c r="J576" s="250"/>
      <c r="K576" s="250"/>
      <c r="L576" s="250"/>
      <c r="M576" s="252"/>
      <c r="N576" s="250"/>
      <c r="O576" s="250"/>
      <c r="P576" s="245"/>
      <c r="Q576" s="253"/>
      <c r="R576" s="253"/>
    </row>
    <row r="577" spans="1:18" ht="42" customHeight="1">
      <c r="A577" s="250"/>
      <c r="B577" s="250"/>
      <c r="C577" s="250"/>
      <c r="D577" s="245"/>
      <c r="E577" s="245"/>
      <c r="F577" s="250"/>
      <c r="G577" s="250"/>
      <c r="H577" s="250"/>
      <c r="I577" s="251"/>
      <c r="J577" s="250"/>
      <c r="K577" s="250"/>
      <c r="L577" s="250"/>
      <c r="M577" s="252"/>
      <c r="N577" s="250"/>
      <c r="O577" s="250"/>
      <c r="P577" s="245"/>
      <c r="Q577" s="253"/>
      <c r="R577" s="253"/>
    </row>
    <row r="578" spans="1:18" ht="42" customHeight="1">
      <c r="A578" s="250"/>
      <c r="B578" s="250"/>
      <c r="C578" s="250"/>
      <c r="D578" s="245"/>
      <c r="E578" s="245"/>
      <c r="F578" s="250"/>
      <c r="G578" s="250"/>
      <c r="H578" s="250"/>
      <c r="I578" s="251"/>
      <c r="J578" s="250"/>
      <c r="K578" s="250"/>
      <c r="L578" s="250"/>
      <c r="M578" s="252"/>
      <c r="N578" s="250"/>
      <c r="O578" s="250"/>
      <c r="P578" s="245"/>
      <c r="Q578" s="253"/>
      <c r="R578" s="253"/>
    </row>
    <row r="579" spans="1:18" ht="42" customHeight="1">
      <c r="A579" s="250"/>
      <c r="B579" s="250"/>
      <c r="C579" s="250"/>
      <c r="D579" s="245"/>
      <c r="E579" s="245"/>
      <c r="F579" s="250"/>
      <c r="G579" s="250"/>
      <c r="H579" s="250"/>
      <c r="I579" s="251"/>
      <c r="J579" s="250"/>
      <c r="K579" s="250"/>
      <c r="L579" s="250"/>
      <c r="M579" s="252"/>
      <c r="N579" s="250"/>
      <c r="O579" s="250"/>
      <c r="P579" s="245"/>
      <c r="Q579" s="253"/>
      <c r="R579" s="253"/>
    </row>
    <row r="580" spans="1:18" ht="42" customHeight="1">
      <c r="A580" s="250"/>
      <c r="B580" s="250"/>
      <c r="C580" s="250"/>
      <c r="D580" s="245"/>
      <c r="E580" s="245"/>
      <c r="F580" s="250"/>
      <c r="G580" s="250"/>
      <c r="H580" s="250"/>
      <c r="I580" s="251"/>
      <c r="J580" s="250"/>
      <c r="K580" s="250"/>
      <c r="L580" s="250"/>
      <c r="M580" s="252"/>
      <c r="N580" s="250"/>
      <c r="O580" s="250"/>
      <c r="P580" s="245"/>
      <c r="Q580" s="253"/>
      <c r="R580" s="253"/>
    </row>
    <row r="581" spans="1:18" ht="42" customHeight="1">
      <c r="A581" s="250"/>
      <c r="B581" s="250"/>
      <c r="C581" s="250"/>
      <c r="D581" s="245"/>
      <c r="E581" s="245"/>
      <c r="F581" s="250"/>
      <c r="G581" s="250"/>
      <c r="H581" s="250"/>
      <c r="I581" s="251"/>
      <c r="J581" s="250"/>
      <c r="K581" s="250"/>
      <c r="L581" s="250"/>
      <c r="M581" s="252"/>
      <c r="N581" s="250"/>
      <c r="O581" s="250"/>
      <c r="P581" s="245"/>
      <c r="Q581" s="253"/>
      <c r="R581" s="253"/>
    </row>
    <row r="582" spans="1:18" ht="42" customHeight="1">
      <c r="A582" s="250"/>
      <c r="B582" s="250"/>
      <c r="C582" s="250"/>
      <c r="D582" s="245"/>
      <c r="E582" s="245"/>
      <c r="F582" s="250"/>
      <c r="G582" s="250"/>
      <c r="H582" s="250"/>
      <c r="I582" s="251"/>
      <c r="J582" s="250"/>
      <c r="K582" s="250"/>
      <c r="L582" s="250"/>
      <c r="M582" s="252"/>
      <c r="N582" s="250"/>
      <c r="O582" s="250"/>
      <c r="P582" s="245"/>
      <c r="Q582" s="253"/>
      <c r="R582" s="253"/>
    </row>
    <row r="583" spans="1:18" ht="42" customHeight="1">
      <c r="A583" s="250"/>
      <c r="B583" s="250"/>
      <c r="C583" s="250"/>
      <c r="D583" s="245"/>
      <c r="E583" s="245"/>
      <c r="F583" s="250"/>
      <c r="G583" s="250"/>
      <c r="H583" s="250"/>
      <c r="I583" s="251"/>
      <c r="J583" s="250"/>
      <c r="K583" s="250"/>
      <c r="L583" s="250"/>
      <c r="M583" s="252"/>
      <c r="N583" s="250"/>
      <c r="O583" s="250"/>
      <c r="P583" s="245"/>
      <c r="Q583" s="253"/>
      <c r="R583" s="253"/>
    </row>
    <row r="584" spans="1:18" ht="42" customHeight="1">
      <c r="A584" s="250"/>
      <c r="B584" s="250"/>
      <c r="C584" s="250"/>
      <c r="D584" s="245"/>
      <c r="E584" s="245"/>
      <c r="F584" s="250"/>
      <c r="G584" s="250"/>
      <c r="H584" s="250"/>
      <c r="I584" s="251"/>
      <c r="J584" s="250"/>
      <c r="K584" s="250"/>
      <c r="L584" s="250"/>
      <c r="M584" s="252"/>
      <c r="N584" s="250"/>
      <c r="O584" s="250"/>
      <c r="P584" s="245"/>
      <c r="Q584" s="253"/>
      <c r="R584" s="253"/>
    </row>
    <row r="585" spans="1:18" ht="42" customHeight="1">
      <c r="A585" s="250"/>
      <c r="B585" s="250"/>
      <c r="C585" s="250"/>
      <c r="D585" s="245"/>
      <c r="E585" s="245"/>
      <c r="F585" s="250"/>
      <c r="G585" s="250"/>
      <c r="H585" s="250"/>
      <c r="I585" s="251"/>
      <c r="J585" s="250"/>
      <c r="K585" s="250"/>
      <c r="L585" s="250"/>
      <c r="M585" s="252"/>
      <c r="N585" s="250"/>
      <c r="O585" s="250"/>
      <c r="P585" s="245"/>
      <c r="Q585" s="253"/>
      <c r="R585" s="253"/>
    </row>
    <row r="586" spans="1:18" ht="42" customHeight="1">
      <c r="A586" s="250"/>
      <c r="B586" s="250"/>
      <c r="C586" s="250"/>
      <c r="D586" s="245"/>
      <c r="E586" s="245"/>
      <c r="F586" s="250"/>
      <c r="G586" s="250"/>
      <c r="H586" s="250"/>
      <c r="I586" s="251"/>
      <c r="J586" s="250"/>
      <c r="K586" s="250"/>
      <c r="L586" s="250"/>
      <c r="M586" s="252"/>
      <c r="N586" s="250"/>
      <c r="O586" s="250"/>
      <c r="P586" s="245"/>
      <c r="Q586" s="253"/>
      <c r="R586" s="253"/>
    </row>
    <row r="587" spans="1:18" ht="42" customHeight="1">
      <c r="A587" s="250"/>
      <c r="B587" s="250"/>
      <c r="C587" s="250"/>
      <c r="D587" s="245"/>
      <c r="E587" s="245"/>
      <c r="F587" s="250"/>
      <c r="G587" s="250"/>
      <c r="H587" s="250"/>
      <c r="I587" s="251"/>
      <c r="J587" s="250"/>
      <c r="K587" s="250"/>
      <c r="L587" s="250"/>
      <c r="M587" s="252"/>
      <c r="N587" s="250"/>
      <c r="O587" s="250"/>
      <c r="P587" s="245"/>
      <c r="Q587" s="253"/>
      <c r="R587" s="253"/>
    </row>
    <row r="588" spans="1:18" ht="42" customHeight="1">
      <c r="A588" s="250"/>
      <c r="B588" s="250"/>
      <c r="C588" s="250"/>
      <c r="D588" s="245"/>
      <c r="E588" s="245"/>
      <c r="F588" s="250"/>
      <c r="G588" s="250"/>
      <c r="H588" s="250"/>
      <c r="I588" s="251"/>
      <c r="J588" s="250"/>
      <c r="K588" s="250"/>
      <c r="L588" s="250"/>
      <c r="M588" s="252"/>
      <c r="N588" s="250"/>
      <c r="O588" s="250"/>
      <c r="P588" s="245"/>
      <c r="Q588" s="253"/>
      <c r="R588" s="253"/>
    </row>
    <row r="589" spans="1:18" ht="52.5" customHeight="1">
      <c r="A589" s="250"/>
      <c r="B589" s="250"/>
      <c r="C589" s="250"/>
      <c r="D589" s="245"/>
      <c r="E589" s="245"/>
      <c r="F589" s="250"/>
      <c r="G589" s="250"/>
      <c r="H589" s="250"/>
      <c r="I589" s="251"/>
      <c r="J589" s="250"/>
      <c r="K589" s="250"/>
      <c r="L589" s="250"/>
      <c r="M589" s="252"/>
      <c r="N589" s="250"/>
      <c r="O589" s="250"/>
      <c r="P589" s="245"/>
      <c r="Q589" s="253"/>
      <c r="R589" s="253"/>
    </row>
    <row r="590" spans="1:18" ht="42" customHeight="1">
      <c r="A590" s="250"/>
      <c r="B590" s="250"/>
      <c r="C590" s="250"/>
      <c r="D590" s="245"/>
      <c r="E590" s="245"/>
      <c r="F590" s="250"/>
      <c r="G590" s="250"/>
      <c r="H590" s="250"/>
      <c r="I590" s="251"/>
      <c r="J590" s="250"/>
      <c r="K590" s="250"/>
      <c r="L590" s="250"/>
      <c r="M590" s="252"/>
      <c r="N590" s="250"/>
      <c r="O590" s="250"/>
      <c r="P590" s="245"/>
      <c r="Q590" s="253"/>
      <c r="R590" s="253"/>
    </row>
    <row r="591" spans="1:18" ht="42" customHeight="1">
      <c r="A591" s="250"/>
      <c r="B591" s="250"/>
      <c r="C591" s="250"/>
      <c r="D591" s="245"/>
      <c r="E591" s="245"/>
      <c r="F591" s="250"/>
      <c r="G591" s="250"/>
      <c r="H591" s="250"/>
      <c r="I591" s="251"/>
      <c r="J591" s="250"/>
      <c r="K591" s="250"/>
      <c r="L591" s="250"/>
      <c r="M591" s="252"/>
      <c r="N591" s="250"/>
      <c r="O591" s="250"/>
      <c r="P591" s="245"/>
      <c r="Q591" s="253"/>
      <c r="R591" s="253"/>
    </row>
    <row r="592" spans="1:18" ht="52.5" customHeight="1">
      <c r="A592" s="250"/>
      <c r="B592" s="250"/>
      <c r="C592" s="250"/>
      <c r="D592" s="245"/>
      <c r="E592" s="245"/>
      <c r="F592" s="250"/>
      <c r="G592" s="250"/>
      <c r="H592" s="250"/>
      <c r="I592" s="251"/>
      <c r="J592" s="250"/>
      <c r="K592" s="250"/>
      <c r="L592" s="250"/>
      <c r="M592" s="252"/>
      <c r="N592" s="250"/>
      <c r="O592" s="250"/>
      <c r="P592" s="245"/>
      <c r="Q592" s="253"/>
      <c r="R592" s="253"/>
    </row>
    <row r="593" spans="1:18" ht="42" customHeight="1">
      <c r="A593" s="250"/>
      <c r="B593" s="250"/>
      <c r="C593" s="250"/>
      <c r="D593" s="245"/>
      <c r="E593" s="245"/>
      <c r="F593" s="250"/>
      <c r="G593" s="250"/>
      <c r="H593" s="250"/>
      <c r="I593" s="251"/>
      <c r="J593" s="250"/>
      <c r="K593" s="250"/>
      <c r="L593" s="250"/>
      <c r="M593" s="252"/>
      <c r="N593" s="250"/>
      <c r="O593" s="250"/>
      <c r="P593" s="245"/>
      <c r="Q593" s="253"/>
      <c r="R593" s="253"/>
    </row>
    <row r="594" spans="1:18" ht="42" customHeight="1">
      <c r="A594" s="250"/>
      <c r="B594" s="250"/>
      <c r="C594" s="250"/>
      <c r="D594" s="245"/>
      <c r="E594" s="245"/>
      <c r="F594" s="250"/>
      <c r="G594" s="250"/>
      <c r="H594" s="250"/>
      <c r="I594" s="251"/>
      <c r="J594" s="250"/>
      <c r="K594" s="250"/>
      <c r="L594" s="250"/>
      <c r="M594" s="252"/>
      <c r="N594" s="250"/>
      <c r="O594" s="250"/>
      <c r="P594" s="245"/>
      <c r="Q594" s="253"/>
      <c r="R594" s="253"/>
    </row>
    <row r="595" spans="1:18" ht="42" customHeight="1">
      <c r="A595" s="250"/>
      <c r="B595" s="250"/>
      <c r="C595" s="250"/>
      <c r="D595" s="245"/>
      <c r="E595" s="245"/>
      <c r="F595" s="250"/>
      <c r="G595" s="250"/>
      <c r="H595" s="250"/>
      <c r="I595" s="251"/>
      <c r="J595" s="250"/>
      <c r="K595" s="250"/>
      <c r="L595" s="250"/>
      <c r="M595" s="252"/>
      <c r="N595" s="250"/>
      <c r="O595" s="250"/>
      <c r="P595" s="245"/>
      <c r="Q595" s="253"/>
      <c r="R595" s="253"/>
    </row>
    <row r="596" spans="1:18" ht="42" customHeight="1">
      <c r="A596" s="250"/>
      <c r="B596" s="250"/>
      <c r="C596" s="250"/>
      <c r="D596" s="245"/>
      <c r="E596" s="245"/>
      <c r="F596" s="250"/>
      <c r="G596" s="250"/>
      <c r="H596" s="250"/>
      <c r="I596" s="251"/>
      <c r="J596" s="250"/>
      <c r="K596" s="250"/>
      <c r="L596" s="250"/>
      <c r="M596" s="252"/>
      <c r="N596" s="250"/>
      <c r="O596" s="250"/>
      <c r="P596" s="245"/>
      <c r="Q596" s="253"/>
      <c r="R596" s="253"/>
    </row>
    <row r="597" spans="1:18" ht="42" customHeight="1">
      <c r="A597" s="250"/>
      <c r="B597" s="250"/>
      <c r="C597" s="250"/>
      <c r="D597" s="245"/>
      <c r="E597" s="245"/>
      <c r="F597" s="250"/>
      <c r="G597" s="250"/>
      <c r="H597" s="250"/>
      <c r="I597" s="251"/>
      <c r="J597" s="250"/>
      <c r="K597" s="250"/>
      <c r="L597" s="250"/>
      <c r="M597" s="252"/>
      <c r="N597" s="250"/>
      <c r="O597" s="250"/>
      <c r="P597" s="245"/>
      <c r="Q597" s="253"/>
      <c r="R597" s="253"/>
    </row>
    <row r="598" spans="1:18" ht="42" customHeight="1">
      <c r="A598" s="250"/>
      <c r="B598" s="250"/>
      <c r="C598" s="250"/>
      <c r="D598" s="245"/>
      <c r="E598" s="245"/>
      <c r="F598" s="250"/>
      <c r="G598" s="250"/>
      <c r="H598" s="250"/>
      <c r="I598" s="251"/>
      <c r="J598" s="250"/>
      <c r="K598" s="250"/>
      <c r="L598" s="250"/>
      <c r="M598" s="252"/>
      <c r="N598" s="250"/>
      <c r="O598" s="250"/>
      <c r="P598" s="245"/>
      <c r="Q598" s="253"/>
      <c r="R598" s="253"/>
    </row>
    <row r="599" spans="1:18" ht="52.5" customHeight="1">
      <c r="A599" s="250"/>
      <c r="B599" s="250"/>
      <c r="C599" s="250"/>
      <c r="D599" s="245"/>
      <c r="E599" s="245"/>
      <c r="F599" s="250"/>
      <c r="G599" s="250"/>
      <c r="H599" s="250"/>
      <c r="I599" s="251"/>
      <c r="J599" s="250"/>
      <c r="K599" s="250"/>
      <c r="L599" s="250"/>
      <c r="M599" s="252"/>
      <c r="N599" s="250"/>
      <c r="O599" s="250"/>
      <c r="P599" s="245"/>
      <c r="Q599" s="253"/>
      <c r="R599" s="253"/>
    </row>
    <row r="600" spans="1:18" ht="52.5" customHeight="1">
      <c r="A600" s="250"/>
      <c r="B600" s="250"/>
      <c r="C600" s="250"/>
      <c r="D600" s="245"/>
      <c r="E600" s="245"/>
      <c r="F600" s="250"/>
      <c r="G600" s="250"/>
      <c r="H600" s="250"/>
      <c r="I600" s="251"/>
      <c r="J600" s="250"/>
      <c r="K600" s="250"/>
      <c r="L600" s="250"/>
      <c r="M600" s="252"/>
      <c r="N600" s="250"/>
      <c r="O600" s="250"/>
      <c r="P600" s="245"/>
      <c r="Q600" s="253"/>
      <c r="R600" s="253"/>
    </row>
    <row r="601" spans="1:18" ht="42" customHeight="1">
      <c r="A601" s="250"/>
      <c r="B601" s="250"/>
      <c r="C601" s="250"/>
      <c r="D601" s="245"/>
      <c r="E601" s="245"/>
      <c r="F601" s="250"/>
      <c r="G601" s="250"/>
      <c r="H601" s="250"/>
      <c r="I601" s="251"/>
      <c r="J601" s="250"/>
      <c r="K601" s="250"/>
      <c r="L601" s="250"/>
      <c r="M601" s="252"/>
      <c r="N601" s="250"/>
      <c r="O601" s="250"/>
      <c r="P601" s="245"/>
      <c r="Q601" s="253"/>
      <c r="R601" s="253"/>
    </row>
    <row r="602" spans="1:18" ht="42" customHeight="1">
      <c r="A602" s="250"/>
      <c r="B602" s="250"/>
      <c r="C602" s="250"/>
      <c r="D602" s="245"/>
      <c r="E602" s="245"/>
      <c r="F602" s="250"/>
      <c r="G602" s="250"/>
      <c r="H602" s="250"/>
      <c r="I602" s="251"/>
      <c r="J602" s="250"/>
      <c r="K602" s="250"/>
      <c r="L602" s="250"/>
      <c r="M602" s="252"/>
      <c r="N602" s="250"/>
      <c r="O602" s="250"/>
      <c r="P602" s="245"/>
      <c r="Q602" s="253"/>
      <c r="R602" s="253"/>
    </row>
    <row r="603" spans="1:18" ht="52.5" customHeight="1">
      <c r="A603" s="250"/>
      <c r="B603" s="250"/>
      <c r="C603" s="250"/>
      <c r="D603" s="245"/>
      <c r="E603" s="245"/>
      <c r="F603" s="250"/>
      <c r="G603" s="250"/>
      <c r="H603" s="250"/>
      <c r="I603" s="251"/>
      <c r="J603" s="250"/>
      <c r="K603" s="250"/>
      <c r="L603" s="250"/>
      <c r="M603" s="252"/>
      <c r="N603" s="250"/>
      <c r="O603" s="250"/>
      <c r="P603" s="245"/>
      <c r="Q603" s="253"/>
      <c r="R603" s="253"/>
    </row>
    <row r="604" spans="1:18" ht="52.5" customHeight="1">
      <c r="A604" s="250"/>
      <c r="B604" s="250"/>
      <c r="C604" s="250"/>
      <c r="D604" s="245"/>
      <c r="E604" s="245"/>
      <c r="F604" s="250"/>
      <c r="G604" s="250"/>
      <c r="H604" s="250"/>
      <c r="I604" s="251"/>
      <c r="J604" s="250"/>
      <c r="K604" s="250"/>
      <c r="L604" s="250"/>
      <c r="M604" s="252"/>
      <c r="N604" s="250"/>
      <c r="O604" s="250"/>
      <c r="P604" s="245"/>
      <c r="Q604" s="253"/>
      <c r="R604" s="253"/>
    </row>
    <row r="605" spans="1:18" ht="42" customHeight="1">
      <c r="A605" s="250"/>
      <c r="B605" s="250"/>
      <c r="C605" s="250"/>
      <c r="D605" s="245"/>
      <c r="E605" s="245"/>
      <c r="F605" s="250"/>
      <c r="G605" s="250"/>
      <c r="H605" s="250"/>
      <c r="I605" s="251"/>
      <c r="J605" s="250"/>
      <c r="K605" s="250"/>
      <c r="L605" s="250"/>
      <c r="M605" s="252"/>
      <c r="N605" s="250"/>
      <c r="O605" s="250"/>
      <c r="P605" s="245"/>
      <c r="Q605" s="253"/>
      <c r="R605" s="253"/>
    </row>
    <row r="606" spans="1:18" ht="42" customHeight="1">
      <c r="A606" s="250"/>
      <c r="B606" s="250"/>
      <c r="C606" s="250"/>
      <c r="D606" s="245"/>
      <c r="E606" s="245"/>
      <c r="F606" s="250"/>
      <c r="G606" s="250"/>
      <c r="H606" s="250"/>
      <c r="I606" s="251"/>
      <c r="J606" s="250"/>
      <c r="K606" s="250"/>
      <c r="L606" s="250"/>
      <c r="M606" s="252"/>
      <c r="N606" s="250"/>
      <c r="O606" s="250"/>
      <c r="P606" s="245"/>
      <c r="Q606" s="253"/>
      <c r="R606" s="253"/>
    </row>
    <row r="607" spans="1:18" ht="42" customHeight="1">
      <c r="A607" s="250"/>
      <c r="B607" s="250"/>
      <c r="C607" s="250"/>
      <c r="D607" s="245"/>
      <c r="E607" s="245"/>
      <c r="F607" s="250"/>
      <c r="G607" s="250"/>
      <c r="H607" s="250"/>
      <c r="I607" s="251"/>
      <c r="J607" s="250"/>
      <c r="K607" s="250"/>
      <c r="L607" s="250"/>
      <c r="M607" s="252"/>
      <c r="N607" s="250"/>
      <c r="O607" s="250"/>
      <c r="P607" s="245"/>
      <c r="Q607" s="253"/>
      <c r="R607" s="253"/>
    </row>
    <row r="608" spans="1:18" ht="52.5" customHeight="1">
      <c r="A608" s="250"/>
      <c r="B608" s="250"/>
      <c r="C608" s="250"/>
      <c r="D608" s="245"/>
      <c r="E608" s="245"/>
      <c r="F608" s="250"/>
      <c r="G608" s="250"/>
      <c r="H608" s="250"/>
      <c r="I608" s="251"/>
      <c r="J608" s="250"/>
      <c r="K608" s="250"/>
      <c r="L608" s="250"/>
      <c r="M608" s="252"/>
      <c r="N608" s="250"/>
      <c r="O608" s="250"/>
      <c r="P608" s="245"/>
      <c r="Q608" s="253"/>
      <c r="R608" s="253"/>
    </row>
    <row r="609" spans="1:18" ht="63" customHeight="1">
      <c r="A609" s="250"/>
      <c r="B609" s="250"/>
      <c r="C609" s="250"/>
      <c r="D609" s="245"/>
      <c r="E609" s="245"/>
      <c r="F609" s="250"/>
      <c r="G609" s="250"/>
      <c r="H609" s="250"/>
      <c r="I609" s="251"/>
      <c r="J609" s="250"/>
      <c r="K609" s="250"/>
      <c r="L609" s="250"/>
      <c r="M609" s="252"/>
      <c r="N609" s="250"/>
      <c r="O609" s="250"/>
      <c r="P609" s="245"/>
      <c r="Q609" s="253"/>
      <c r="R609" s="253"/>
    </row>
    <row r="610" spans="1:18" ht="52.5" customHeight="1">
      <c r="A610" s="250"/>
      <c r="B610" s="250"/>
      <c r="C610" s="250"/>
      <c r="D610" s="245"/>
      <c r="E610" s="245"/>
      <c r="F610" s="250"/>
      <c r="G610" s="250"/>
      <c r="H610" s="250"/>
      <c r="I610" s="251"/>
      <c r="J610" s="250"/>
      <c r="K610" s="250"/>
      <c r="L610" s="250"/>
      <c r="M610" s="252"/>
      <c r="N610" s="250"/>
      <c r="O610" s="250"/>
      <c r="P610" s="245"/>
      <c r="Q610" s="253"/>
      <c r="R610" s="253"/>
    </row>
    <row r="611" spans="1:18" ht="63" customHeight="1">
      <c r="A611" s="250"/>
      <c r="B611" s="250"/>
      <c r="C611" s="250"/>
      <c r="D611" s="245"/>
      <c r="E611" s="245"/>
      <c r="F611" s="250"/>
      <c r="G611" s="250"/>
      <c r="H611" s="250"/>
      <c r="I611" s="251"/>
      <c r="J611" s="250"/>
      <c r="K611" s="250"/>
      <c r="L611" s="250"/>
      <c r="M611" s="252"/>
      <c r="N611" s="250"/>
      <c r="O611" s="250"/>
      <c r="P611" s="245"/>
      <c r="Q611" s="253"/>
      <c r="R611" s="253"/>
    </row>
    <row r="612" spans="1:18" ht="42" customHeight="1">
      <c r="A612" s="250"/>
      <c r="B612" s="250"/>
      <c r="C612" s="250"/>
      <c r="D612" s="245"/>
      <c r="E612" s="245"/>
      <c r="F612" s="250"/>
      <c r="G612" s="250"/>
      <c r="H612" s="250"/>
      <c r="I612" s="251"/>
      <c r="J612" s="250"/>
      <c r="K612" s="250"/>
      <c r="L612" s="250"/>
      <c r="M612" s="252"/>
      <c r="N612" s="250"/>
      <c r="O612" s="250"/>
      <c r="P612" s="245"/>
      <c r="Q612" s="253"/>
      <c r="R612" s="253"/>
    </row>
    <row r="613" spans="1:18" ht="42" customHeight="1">
      <c r="A613" s="250"/>
      <c r="B613" s="250"/>
      <c r="C613" s="250"/>
      <c r="D613" s="245"/>
      <c r="E613" s="245"/>
      <c r="F613" s="250"/>
      <c r="G613" s="250"/>
      <c r="H613" s="250"/>
      <c r="I613" s="251"/>
      <c r="J613" s="250"/>
      <c r="K613" s="250"/>
      <c r="L613" s="250"/>
      <c r="M613" s="252"/>
      <c r="N613" s="250"/>
      <c r="O613" s="250"/>
      <c r="P613" s="245"/>
      <c r="Q613" s="253"/>
      <c r="R613" s="253"/>
    </row>
    <row r="614" spans="1:18">
      <c r="A614" s="250"/>
      <c r="B614" s="250"/>
      <c r="C614" s="250"/>
      <c r="D614" s="245"/>
      <c r="E614" s="245"/>
      <c r="F614" s="250"/>
      <c r="G614" s="250"/>
      <c r="H614" s="250"/>
      <c r="I614" s="251"/>
      <c r="J614" s="250"/>
      <c r="K614" s="250"/>
      <c r="L614" s="250"/>
      <c r="M614" s="252"/>
      <c r="N614" s="250"/>
      <c r="O614" s="250"/>
      <c r="P614" s="245"/>
      <c r="Q614" s="253"/>
      <c r="R614" s="253"/>
    </row>
    <row r="615" spans="1:18" ht="42" customHeight="1">
      <c r="A615" s="250"/>
      <c r="B615" s="250"/>
      <c r="C615" s="250"/>
      <c r="D615" s="245"/>
      <c r="E615" s="245"/>
      <c r="F615" s="250"/>
      <c r="G615" s="250"/>
      <c r="H615" s="250"/>
      <c r="I615" s="251"/>
      <c r="J615" s="250"/>
      <c r="K615" s="250"/>
      <c r="L615" s="250"/>
      <c r="M615" s="252"/>
      <c r="N615" s="250"/>
      <c r="O615" s="250"/>
      <c r="P615" s="245"/>
      <c r="Q615" s="253"/>
      <c r="R615" s="253"/>
    </row>
    <row r="616" spans="1:18" ht="42" customHeight="1">
      <c r="A616" s="250"/>
      <c r="B616" s="250"/>
      <c r="C616" s="250"/>
      <c r="D616" s="245"/>
      <c r="E616" s="245"/>
      <c r="F616" s="250"/>
      <c r="G616" s="250"/>
      <c r="H616" s="250"/>
      <c r="I616" s="251"/>
      <c r="J616" s="250"/>
      <c r="K616" s="250"/>
      <c r="L616" s="250"/>
      <c r="M616" s="252"/>
      <c r="N616" s="250"/>
      <c r="O616" s="250"/>
      <c r="P616" s="245"/>
      <c r="Q616" s="253"/>
      <c r="R616" s="253"/>
    </row>
  </sheetData>
  <autoFilter ref="A1:R496">
    <filterColumn colId="7">
      <filters>
        <filter val="Индивидуальный предприниматель Преловская Марина Владимировна"/>
        <filter val="ИП &quot;Бобрович Евгений Дмитриевич&quot;"/>
        <filter val="ИП Рубан Е.А."/>
        <filter val="ИП Тарасенко Роман Олегович"/>
        <filter val="Иркутское областное управление инкассации - филиал Российского объединения инкассации (РОСИНКАС)"/>
        <filter val="Иркутское отделение №8586 ПАО Сбербанк"/>
        <filter val="ООО &quot;Водотеплотех&quot;"/>
        <filter val="ООО &quot;Гарант- Специалист&quot;"/>
        <filter val="ООО &quot;ГАРАНТ&quot;"/>
        <filter val="ООО &quot;ДезМастер&quot;"/>
        <filter val="ООО &quot;Дизайн Пласт&quot; Логистик"/>
        <filter val="ООО &quot;Зеон-сервис&quot;"/>
        <filter val="ООО &quot;КанцЛидер&quot;"/>
        <filter val="ООО &quot;Компания Киль-Иркутск&quot;"/>
        <filter val="ООО &quot;Решение для бизнеса&quot;"/>
        <filter val="ООО ОА &quot;СЭЙВ&quot;"/>
        <filter val="ООО ТД &quot;БЭМ&quot;"/>
        <filter val="ООО ЦТО &quot;Сэйв-сервис&quot;"/>
        <filter val="ФИЛИАЛ N5440 ВТБ 24 (ПАО) Г НОВОСИБИРСК"/>
        <filter val="Филиал Восточносибирский ООО &quot;ДНС Ритейл&quot;"/>
      </filters>
    </filterColumn>
    <filterColumn colId="9">
      <filters>
        <filter val="221"/>
        <filter val="223"/>
        <filter val="224"/>
        <filter val="225"/>
        <filter val="226"/>
        <filter val="310"/>
        <filter val="341"/>
        <filter val="343"/>
        <filter val="346"/>
      </filters>
    </filterColumn>
    <filterColumn colId="15">
      <filters blank="1">
        <filter val="№ 01/2021 от 01.01.2021"/>
        <filter val="№ 029/14072/1004 от 14.07.2021"/>
        <filter val="№ 08/21 от 24.06.2021"/>
        <filter val="№ 08546-1 от 01.01.2021"/>
        <filter val="№ 08546-1 ОТП от 01.01.2021"/>
        <filter val="№ 10721 от 01.07.2021"/>
        <filter val="№ 110521/3у от 08.06.2021"/>
        <filter val="№ 125 от 01.01.2021"/>
        <filter val="№ 138300796226 от 01.05.2018"/>
        <filter val="№ 142 от 01.03.2021"/>
        <filter val="№ 144 от 24.06.2021"/>
        <filter val="№ 2/1 от 01.05.2021"/>
        <filter val="№ 303/21 от 03.06.2021"/>
        <filter val="№ 3331 от 11.01.2021"/>
        <filter val="№ 55 от 05.07.2021"/>
        <filter val="№ 638000059322 от 20.11.2020"/>
        <filter val="№ 6997-ИО от 01.01.2021"/>
        <filter val="№ 77 от 15.07.2021"/>
        <filter val="№ 799 от 10.06.2021"/>
        <filter val="№ А-00287298 от 19.07.2021"/>
        <filter val="№ И1307/3 от 13.07.2021"/>
        <filter val="№ НК5-004191 от 09.07.2021"/>
        <filter val="№ ТО-4/21 от 17.01.2021"/>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Свод</vt:lpstr>
      <vt:lpstr>закупки</vt:lpstr>
      <vt:lpstr>Январь</vt:lpstr>
      <vt:lpstr>Февраль</vt:lpstr>
      <vt:lpstr>Март</vt:lpstr>
      <vt:lpstr>Апрель</vt:lpstr>
      <vt:lpstr>май</vt:lpstr>
      <vt:lpstr>июнь</vt:lpstr>
      <vt:lpstr>июль</vt:lpstr>
      <vt:lpstr>август</vt:lpstr>
      <vt:lpstr>сентябрь</vt:lpstr>
      <vt:lpstr>октябрь</vt:lpstr>
      <vt:lpstr>ноябрь</vt:lpstr>
      <vt:lpstr>декабрь</vt:lpstr>
      <vt:lpstr>Свод Годовой</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2022-01-12T03:48:18Z</dcterms:modified>
</cp:coreProperties>
</file>